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cky.woods\Documents\Museums\Museums KPI\"/>
    </mc:Choice>
  </mc:AlternateContent>
  <bookViews>
    <workbookView xWindow="0" yWindow="0" windowWidth="19200" windowHeight="6770"/>
  </bookViews>
  <sheets>
    <sheet name="Guidance" sheetId="3" r:id="rId1"/>
    <sheet name="Table 1" sheetId="4" r:id="rId2"/>
    <sheet name="Table 2" sheetId="5" r:id="rId3"/>
    <sheet name="Table 3" sheetId="6" r:id="rId4"/>
    <sheet name="Table 4" sheetId="7" r:id="rId5"/>
    <sheet name="Table 5" sheetId="8" r:id="rId6"/>
    <sheet name="Table 6" sheetId="9" r:id="rId7"/>
    <sheet name="Table 7" sheetId="10" r:id="rId8"/>
    <sheet name="Table 8" sheetId="11" r:id="rId9"/>
    <sheet name="Table 9" sheetId="12" r:id="rId10"/>
    <sheet name="Table 10" sheetId="13" r:id="rId11"/>
    <sheet name="Table 11" sheetId="14" r:id="rId12"/>
    <sheet name="Table 12" sheetId="15"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5" l="1"/>
  <c r="H21" i="4" l="1"/>
  <c r="H21" i="15" l="1"/>
  <c r="H21" i="14"/>
  <c r="H21" i="13"/>
  <c r="H21" i="12"/>
  <c r="D20" i="11"/>
  <c r="D20" i="10"/>
  <c r="H21" i="8"/>
  <c r="H21" i="7"/>
  <c r="H21" i="6"/>
</calcChain>
</file>

<file path=xl/sharedStrings.xml><?xml version="1.0" encoding="utf-8"?>
<sst xmlns="http://schemas.openxmlformats.org/spreadsheetml/2006/main" count="450" uniqueCount="128">
  <si>
    <t>Editor: Becky Woods</t>
  </si>
  <si>
    <t>Published: 19 November 2015</t>
  </si>
  <si>
    <t>Overview</t>
  </si>
  <si>
    <t xml:space="preserve">This release provides performance indicators for the DCMS sponsored museums and galleries in England. </t>
  </si>
  <si>
    <t>Data collection methods vary between institutions, and each uses a method appropriate to its situation. All data is collected according to the guidelines issued in 2012 (MS Word Document, 81KB) .</t>
  </si>
  <si>
    <t>In this workbook</t>
  </si>
  <si>
    <t>Museums and Galleries</t>
  </si>
  <si>
    <t>British Museum</t>
  </si>
  <si>
    <t>Geffrye Museum</t>
  </si>
  <si>
    <t>Horniman Museum</t>
  </si>
  <si>
    <t>Imperial War Museums</t>
  </si>
  <si>
    <t>National Gallery</t>
  </si>
  <si>
    <t>National Maritime Museum</t>
  </si>
  <si>
    <t>National Museums Liverpool</t>
  </si>
  <si>
    <t>Science Museum Group</t>
  </si>
  <si>
    <t>National Portrait Gallery</t>
  </si>
  <si>
    <t>Natural History Museum</t>
  </si>
  <si>
    <t>Royal Armouries</t>
  </si>
  <si>
    <t>Sir John Soane’s Museum</t>
  </si>
  <si>
    <t>Tate Gallery Group</t>
  </si>
  <si>
    <t>Tyne and Wear Museums</t>
  </si>
  <si>
    <t>Victoria and Albert Museum</t>
  </si>
  <si>
    <t>Wallace Collection</t>
  </si>
  <si>
    <t>Contact</t>
  </si>
  <si>
    <t>Responsible statistician: Becky Woods</t>
  </si>
  <si>
    <t>For any queries please contact 020 7211 6134 or evidence@culture.gov.uk</t>
  </si>
  <si>
    <t>Sponsored Museums: Performance Indicators 2014/15</t>
  </si>
  <si>
    <t>INSTITUTION</t>
  </si>
  <si>
    <t>2008/2009</t>
  </si>
  <si>
    <t>2009/2010</t>
  </si>
  <si>
    <t>2010/2011</t>
  </si>
  <si>
    <t>2011/2012</t>
  </si>
  <si>
    <t>2012/2013</t>
  </si>
  <si>
    <t>2013/2014</t>
  </si>
  <si>
    <t>2014/15</t>
  </si>
  <si>
    <r>
      <t xml:space="preserve">Imperial War Museums </t>
    </r>
    <r>
      <rPr>
        <vertAlign val="superscript"/>
        <sz val="11"/>
        <color theme="1"/>
        <rFont val="Calibri"/>
        <family val="2"/>
        <scheme val="minor"/>
      </rPr>
      <t>1</t>
    </r>
  </si>
  <si>
    <r>
      <t>Museum of Science and Industry in Manchester</t>
    </r>
    <r>
      <rPr>
        <vertAlign val="superscript"/>
        <sz val="11"/>
        <color theme="1"/>
        <rFont val="Calibri"/>
        <family val="2"/>
        <scheme val="minor"/>
      </rPr>
      <t xml:space="preserve"> 2</t>
    </r>
  </si>
  <si>
    <t>N/A</t>
  </si>
  <si>
    <r>
      <t>Royal Armouries</t>
    </r>
    <r>
      <rPr>
        <vertAlign val="superscript"/>
        <sz val="11"/>
        <color theme="1"/>
        <rFont val="Calibri"/>
        <family val="2"/>
        <scheme val="minor"/>
      </rPr>
      <t xml:space="preserve"> 3</t>
    </r>
  </si>
  <si>
    <t>Royal Museums Greenwich</t>
  </si>
  <si>
    <t>Sir John Soane's Museum</t>
  </si>
  <si>
    <t>Total</t>
  </si>
  <si>
    <t>Any revisions from the previous publication are marked in red</t>
  </si>
  <si>
    <r>
      <rPr>
        <vertAlign val="superscript"/>
        <sz val="11"/>
        <color rgb="FF000000"/>
        <rFont val="Calibri"/>
        <family val="2"/>
      </rPr>
      <t>1</t>
    </r>
    <r>
      <rPr>
        <sz val="11"/>
        <color rgb="FF000000"/>
        <rFont val="Calibri"/>
        <family val="2"/>
      </rPr>
      <t xml:space="preserve"> IWM London was closed to the public from 1 January 2013, partially reopening on 29 July 2013, and was closed from January-July 2014, for work on the World War I Regeneration project.</t>
    </r>
  </si>
  <si>
    <r>
      <rPr>
        <vertAlign val="superscript"/>
        <sz val="11"/>
        <color rgb="FF000000"/>
        <rFont val="Calibri"/>
        <family val="2"/>
      </rPr>
      <t>2</t>
    </r>
    <r>
      <rPr>
        <sz val="11"/>
        <color rgb="FF000000"/>
        <rFont val="Calibri"/>
        <family val="2"/>
      </rPr>
      <t xml:space="preserve"> All figures for the Museum of Science and Industry in Manchester are now aggregated with the Science Museum Group</t>
    </r>
  </si>
  <si>
    <r>
      <rPr>
        <vertAlign val="superscript"/>
        <sz val="11"/>
        <color rgb="FF000000"/>
        <rFont val="Calibri"/>
        <family val="2"/>
      </rPr>
      <t>3</t>
    </r>
    <r>
      <rPr>
        <sz val="11"/>
        <color rgb="FF000000"/>
        <rFont val="Calibri"/>
        <family val="2"/>
      </rPr>
      <t xml:space="preserve"> The figure for the Royal Armouries in 2011/12 has been revised from that previously published to include White Tower figures measured using a clicker on the door to make it comparable to 2012/13. The latest three years of total figures for the Royal Armouries are therefore not comparable to those before 2011/12</t>
    </r>
  </si>
  <si>
    <t>FINANCIAL YEAR</t>
  </si>
  <si>
    <t>2002/03</t>
  </si>
  <si>
    <t>2003/04</t>
  </si>
  <si>
    <t>2004/05</t>
  </si>
  <si>
    <t>2005/06</t>
  </si>
  <si>
    <t>2006/07</t>
  </si>
  <si>
    <t>2007/08</t>
  </si>
  <si>
    <t>2008/09</t>
  </si>
  <si>
    <t>2009/10</t>
  </si>
  <si>
    <t>2010/11</t>
  </si>
  <si>
    <t>2011/12</t>
  </si>
  <si>
    <t>2012/13</t>
  </si>
  <si>
    <t>2013/14</t>
  </si>
  <si>
    <t>2014/2015</t>
  </si>
  <si>
    <r>
      <t>Museum of Science and Industry in Manchester</t>
    </r>
    <r>
      <rPr>
        <vertAlign val="superscript"/>
        <sz val="11"/>
        <color theme="1"/>
        <rFont val="Calibri"/>
        <family val="2"/>
        <scheme val="minor"/>
      </rPr>
      <t xml:space="preserve"> 1</t>
    </r>
  </si>
  <si>
    <r>
      <t xml:space="preserve">Royal Armouries </t>
    </r>
    <r>
      <rPr>
        <vertAlign val="superscript"/>
        <sz val="11"/>
        <color theme="1"/>
        <rFont val="Calibri"/>
        <family val="2"/>
        <scheme val="minor"/>
      </rPr>
      <t>2</t>
    </r>
  </si>
  <si>
    <t xml:space="preserve">Science Museum Group </t>
  </si>
  <si>
    <r>
      <rPr>
        <vertAlign val="superscript"/>
        <sz val="11"/>
        <color rgb="FF000000"/>
        <rFont val="Calibri"/>
        <family val="2"/>
      </rPr>
      <t>1</t>
    </r>
    <r>
      <rPr>
        <sz val="11"/>
        <color rgb="FF000000"/>
        <rFont val="Calibri"/>
        <family val="2"/>
      </rPr>
      <t xml:space="preserve"> All figures for the Museum of Science and Industry in Manchester are now aggregated with the Science Museum Group</t>
    </r>
  </si>
  <si>
    <r>
      <t xml:space="preserve">2010/2011 </t>
    </r>
    <r>
      <rPr>
        <b/>
        <vertAlign val="superscript"/>
        <sz val="11"/>
        <color theme="1"/>
        <rFont val="Calibri"/>
        <family val="2"/>
        <scheme val="minor"/>
      </rPr>
      <t>1</t>
    </r>
  </si>
  <si>
    <r>
      <t xml:space="preserve">2011/2012 </t>
    </r>
    <r>
      <rPr>
        <b/>
        <vertAlign val="superscript"/>
        <sz val="11"/>
        <color theme="1"/>
        <rFont val="Calibri"/>
        <family val="2"/>
        <scheme val="minor"/>
      </rPr>
      <t>1</t>
    </r>
  </si>
  <si>
    <r>
      <t xml:space="preserve">Museum of Science and Industry in Manchester </t>
    </r>
    <r>
      <rPr>
        <vertAlign val="superscript"/>
        <sz val="11"/>
        <color theme="1"/>
        <rFont val="Calibri"/>
        <family val="2"/>
        <scheme val="minor"/>
      </rPr>
      <t>2</t>
    </r>
  </si>
  <si>
    <r>
      <t xml:space="preserve">Natural History Museum </t>
    </r>
    <r>
      <rPr>
        <vertAlign val="superscript"/>
        <sz val="11"/>
        <color theme="1"/>
        <rFont val="Calibri"/>
        <family val="2"/>
        <scheme val="minor"/>
      </rPr>
      <t>4</t>
    </r>
  </si>
  <si>
    <r>
      <t xml:space="preserve">Royal Armouries </t>
    </r>
    <r>
      <rPr>
        <vertAlign val="superscript"/>
        <sz val="11"/>
        <color theme="1"/>
        <rFont val="Calibri"/>
        <family val="2"/>
        <scheme val="minor"/>
      </rPr>
      <t>3</t>
    </r>
  </si>
  <si>
    <t>1 A change in methodology in October 2010 means that figures from 2011/12 onwards are not comparable with previous figures. Please read the methodology note for further details.</t>
  </si>
  <si>
    <r>
      <rPr>
        <vertAlign val="superscript"/>
        <sz val="11"/>
        <color rgb="FF000000"/>
        <rFont val="Calibri"/>
        <family val="2"/>
      </rPr>
      <t xml:space="preserve">4 </t>
    </r>
    <r>
      <rPr>
        <sz val="11"/>
        <color rgb="FF000000"/>
        <rFont val="Calibri"/>
        <family val="2"/>
      </rPr>
      <t>The 2013/14 figure for the Natural History Museum has been revised from that previously published. This was due to an error in data reporting.</t>
    </r>
  </si>
  <si>
    <r>
      <t xml:space="preserve">National Gallery </t>
    </r>
    <r>
      <rPr>
        <vertAlign val="superscript"/>
        <sz val="11"/>
        <color theme="1"/>
        <rFont val="Calibri"/>
        <family val="2"/>
        <scheme val="minor"/>
      </rPr>
      <t>3</t>
    </r>
  </si>
  <si>
    <r>
      <t>National Museums Liverpool</t>
    </r>
    <r>
      <rPr>
        <vertAlign val="superscript"/>
        <sz val="11"/>
        <color theme="1"/>
        <rFont val="Calibri"/>
        <family val="2"/>
        <scheme val="minor"/>
      </rPr>
      <t xml:space="preserve">  4</t>
    </r>
  </si>
  <si>
    <r>
      <t xml:space="preserve">National Portrait Gallery </t>
    </r>
    <r>
      <rPr>
        <vertAlign val="superscript"/>
        <sz val="11"/>
        <color theme="1"/>
        <rFont val="Calibri"/>
        <family val="2"/>
        <scheme val="minor"/>
      </rPr>
      <t>4</t>
    </r>
  </si>
  <si>
    <r>
      <t xml:space="preserve">Total </t>
    </r>
    <r>
      <rPr>
        <b/>
        <vertAlign val="superscript"/>
        <sz val="11"/>
        <color theme="1"/>
        <rFont val="Calibri"/>
        <family val="2"/>
        <scheme val="minor"/>
      </rPr>
      <t>1</t>
    </r>
  </si>
  <si>
    <r>
      <rPr>
        <vertAlign val="superscript"/>
        <sz val="11"/>
        <color rgb="FF000000"/>
        <rFont val="Calibri"/>
        <family val="2"/>
      </rPr>
      <t>1</t>
    </r>
    <r>
      <rPr>
        <sz val="11"/>
        <color rgb="FF000000"/>
        <rFont val="Calibri"/>
        <family val="2"/>
      </rPr>
      <t xml:space="preserve"> Due to changes in the software used to measure website visits by many of the museums at several points over time, these figures are not directly comparable between years.</t>
    </r>
  </si>
  <si>
    <r>
      <rPr>
        <vertAlign val="superscript"/>
        <sz val="11"/>
        <color rgb="FF000000"/>
        <rFont val="Calibri"/>
        <family val="2"/>
      </rPr>
      <t xml:space="preserve">2 </t>
    </r>
    <r>
      <rPr>
        <sz val="11"/>
        <color rgb="FF000000"/>
        <rFont val="Calibri"/>
        <family val="2"/>
      </rPr>
      <t>All figures for the Museum of Science and Industry in Manchester are now aggregated with the Science Museum Group</t>
    </r>
  </si>
  <si>
    <r>
      <rPr>
        <vertAlign val="superscript"/>
        <sz val="11"/>
        <color rgb="FF000000"/>
        <rFont val="Calibri"/>
        <family val="2"/>
      </rPr>
      <t>3</t>
    </r>
    <r>
      <rPr>
        <sz val="11"/>
        <color rgb="FF000000"/>
        <rFont val="Calibri"/>
        <family val="2"/>
      </rPr>
      <t xml:space="preserve"> Data since 2008 has been restated to reflect numbers of unique users rather than sessions.</t>
    </r>
  </si>
  <si>
    <r>
      <rPr>
        <vertAlign val="superscript"/>
        <sz val="11"/>
        <color rgb="FF000000"/>
        <rFont val="Calibri"/>
        <family val="2"/>
      </rPr>
      <t>4</t>
    </r>
    <r>
      <rPr>
        <sz val="11"/>
        <color rgb="FF000000"/>
        <rFont val="Calibri"/>
        <family val="2"/>
      </rPr>
      <t xml:space="preserve"> The number of unique website visits in 2011/12 has been revised to reflect the use of Google Analytics from that year onwards.</t>
    </r>
  </si>
  <si>
    <t>Museum of Science and Industry in Manchester 1</t>
  </si>
  <si>
    <t>National Portrait Gallery 2</t>
  </si>
  <si>
    <t>Natural History Museum 2</t>
  </si>
  <si>
    <t>Royal Armouries 2</t>
  </si>
  <si>
    <r>
      <rPr>
        <vertAlign val="superscript"/>
        <sz val="11"/>
        <rFont val="Calibri"/>
        <family val="2"/>
      </rPr>
      <t xml:space="preserve">1 </t>
    </r>
    <r>
      <rPr>
        <sz val="11"/>
        <rFont val="Calibri"/>
        <family val="2"/>
      </rPr>
      <t>All figures for the Museum of Science and Industry in Manchester are now aggregated with the Science Museum Group</t>
    </r>
  </si>
  <si>
    <r>
      <t xml:space="preserve">Horniman Museum </t>
    </r>
    <r>
      <rPr>
        <vertAlign val="superscript"/>
        <sz val="11"/>
        <color theme="1"/>
        <rFont val="Calibri"/>
        <family val="2"/>
        <scheme val="minor"/>
      </rPr>
      <t>1</t>
    </r>
  </si>
  <si>
    <r>
      <t>National Portrait Gallery</t>
    </r>
    <r>
      <rPr>
        <vertAlign val="superscript"/>
        <sz val="11"/>
        <color theme="1"/>
        <rFont val="Calibri"/>
        <family val="2"/>
        <scheme val="minor"/>
      </rPr>
      <t xml:space="preserve"> 1</t>
    </r>
  </si>
  <si>
    <r>
      <t xml:space="preserve">Sir John Soane's Museum </t>
    </r>
    <r>
      <rPr>
        <vertAlign val="superscript"/>
        <sz val="11"/>
        <color theme="1"/>
        <rFont val="Calibri"/>
        <family val="2"/>
        <scheme val="minor"/>
      </rPr>
      <t>2</t>
    </r>
  </si>
  <si>
    <r>
      <rPr>
        <vertAlign val="superscript"/>
        <sz val="11"/>
        <color rgb="FF000000"/>
        <rFont val="Calibri"/>
        <family val="2"/>
      </rPr>
      <t>1</t>
    </r>
    <r>
      <rPr>
        <sz val="11"/>
        <color rgb="FF000000"/>
        <rFont val="Calibri"/>
        <family val="2"/>
      </rPr>
      <t xml:space="preserve"> Data provided in 2012/13 and 2013/14 is for visitors under 16</t>
    </r>
  </si>
  <si>
    <r>
      <rPr>
        <vertAlign val="superscript"/>
        <sz val="11"/>
        <color rgb="FF000000"/>
        <rFont val="Calibri"/>
        <family val="2"/>
      </rPr>
      <t xml:space="preserve">2 </t>
    </r>
    <r>
      <rPr>
        <sz val="11"/>
        <color rgb="FF000000"/>
        <rFont val="Calibri"/>
        <family val="2"/>
      </rPr>
      <t>Data provided in 2012/13 is for visitors under 16</t>
    </r>
  </si>
  <si>
    <r>
      <t xml:space="preserve">Museum of Science and Industry in Manchester </t>
    </r>
    <r>
      <rPr>
        <vertAlign val="superscript"/>
        <sz val="11"/>
        <color theme="1"/>
        <rFont val="Calibri"/>
        <family val="2"/>
        <scheme val="minor"/>
      </rPr>
      <t>1</t>
    </r>
  </si>
  <si>
    <r>
      <t xml:space="preserve">Wallace Collection </t>
    </r>
    <r>
      <rPr>
        <vertAlign val="superscript"/>
        <sz val="11"/>
        <color theme="1"/>
        <rFont val="Calibri"/>
        <family val="2"/>
        <scheme val="minor"/>
      </rPr>
      <t>2</t>
    </r>
  </si>
  <si>
    <r>
      <rPr>
        <vertAlign val="superscript"/>
        <sz val="11"/>
        <color rgb="FF000000"/>
        <rFont val="Calibri"/>
        <family val="2"/>
      </rPr>
      <t xml:space="preserve">1 </t>
    </r>
    <r>
      <rPr>
        <sz val="11"/>
        <color rgb="FF000000"/>
        <rFont val="Calibri"/>
        <family val="2"/>
      </rPr>
      <t>All figures for the Museum of Science and Industry in Manchester are now aggregated with the Science Museum Group</t>
    </r>
  </si>
  <si>
    <r>
      <rPr>
        <vertAlign val="superscript"/>
        <sz val="11"/>
        <color rgb="FF000000"/>
        <rFont val="Calibri"/>
        <family val="2"/>
      </rPr>
      <t>2</t>
    </r>
    <r>
      <rPr>
        <sz val="11"/>
        <color rgb="FF000000"/>
        <rFont val="Calibri"/>
        <family val="2"/>
      </rPr>
      <t xml:space="preserve"> The Wallace Collection cannot lend items from its collection under terms of the bequest.</t>
    </r>
  </si>
  <si>
    <t>RA does not include White Tower</t>
  </si>
  <si>
    <r>
      <t>Geffrye Museum</t>
    </r>
    <r>
      <rPr>
        <vertAlign val="superscript"/>
        <sz val="11"/>
        <color theme="1"/>
        <rFont val="Calibri"/>
        <family val="2"/>
        <scheme val="minor"/>
      </rPr>
      <t xml:space="preserve"> 1</t>
    </r>
  </si>
  <si>
    <r>
      <t xml:space="preserve">National Museums Liverpool </t>
    </r>
    <r>
      <rPr>
        <vertAlign val="superscript"/>
        <sz val="11"/>
        <color theme="1"/>
        <rFont val="Calibri"/>
        <family val="2"/>
        <scheme val="minor"/>
      </rPr>
      <t xml:space="preserve">1 </t>
    </r>
  </si>
  <si>
    <r>
      <t xml:space="preserve">Wallace Collection </t>
    </r>
    <r>
      <rPr>
        <vertAlign val="superscript"/>
        <sz val="11"/>
        <color theme="1"/>
        <rFont val="Calibri"/>
        <family val="2"/>
        <scheme val="minor"/>
      </rPr>
      <t>1</t>
    </r>
  </si>
  <si>
    <r>
      <rPr>
        <vertAlign val="superscript"/>
        <sz val="11"/>
        <color rgb="FF000000"/>
        <rFont val="Calibri"/>
        <family val="2"/>
      </rPr>
      <t>1</t>
    </r>
    <r>
      <rPr>
        <sz val="11"/>
        <color rgb="FF000000"/>
        <rFont val="Calibri"/>
        <family val="2"/>
      </rPr>
      <t xml:space="preserve"> Museum does not usually charge for temporary exhibitions</t>
    </r>
  </si>
  <si>
    <r>
      <t xml:space="preserve">British Museum </t>
    </r>
    <r>
      <rPr>
        <vertAlign val="superscript"/>
        <sz val="11"/>
        <rFont val="Calibri"/>
        <family val="2"/>
        <scheme val="minor"/>
      </rPr>
      <t>1</t>
    </r>
  </si>
  <si>
    <r>
      <t xml:space="preserve">Museum of Science and Industry in Manchester </t>
    </r>
    <r>
      <rPr>
        <vertAlign val="superscript"/>
        <sz val="11"/>
        <rFont val="Calibri"/>
        <family val="2"/>
        <scheme val="minor"/>
      </rPr>
      <t>2</t>
    </r>
  </si>
  <si>
    <r>
      <t>National Gallery</t>
    </r>
    <r>
      <rPr>
        <vertAlign val="superscript"/>
        <sz val="11"/>
        <rFont val="Calibri"/>
        <family val="2"/>
        <scheme val="minor"/>
      </rPr>
      <t xml:space="preserve"> 3</t>
    </r>
  </si>
  <si>
    <r>
      <t xml:space="preserve">Royal Museums Greenwich </t>
    </r>
    <r>
      <rPr>
        <vertAlign val="superscript"/>
        <sz val="11"/>
        <rFont val="Calibri"/>
        <family val="2"/>
        <scheme val="minor"/>
      </rPr>
      <t>4</t>
    </r>
  </si>
  <si>
    <r>
      <rPr>
        <vertAlign val="superscript"/>
        <sz val="11"/>
        <rFont val="Calibri"/>
        <family val="2"/>
      </rPr>
      <t>1</t>
    </r>
    <r>
      <rPr>
        <sz val="11"/>
        <rFont val="Calibri"/>
        <family val="2"/>
      </rPr>
      <t xml:space="preserve"> From 2013/14, the total includes profit from the British Museum Company, rather than a contribution paid to the British Museum</t>
    </r>
  </si>
  <si>
    <r>
      <rPr>
        <vertAlign val="superscript"/>
        <sz val="11"/>
        <rFont val="Calibri"/>
        <family val="2"/>
      </rPr>
      <t xml:space="preserve">2 </t>
    </r>
    <r>
      <rPr>
        <sz val="11"/>
        <rFont val="Calibri"/>
        <family val="2"/>
      </rPr>
      <t>All figures for the Museum of Science and Industry in Manchester are now aggregated with the Science Museum Group</t>
    </r>
  </si>
  <si>
    <r>
      <rPr>
        <vertAlign val="superscript"/>
        <sz val="11"/>
        <color rgb="FF000000"/>
        <rFont val="Calibri"/>
        <family val="2"/>
      </rPr>
      <t xml:space="preserve">3 </t>
    </r>
    <r>
      <rPr>
        <sz val="11"/>
        <color rgb="FF000000"/>
        <rFont val="Calibri"/>
        <family val="2"/>
      </rPr>
      <t>Data for 2010-12 has been restated. Data for 2008-10 represents educational income only</t>
    </r>
  </si>
  <si>
    <r>
      <rPr>
        <vertAlign val="superscript"/>
        <sz val="11"/>
        <color rgb="FF000000"/>
        <rFont val="Calibri"/>
        <family val="2"/>
      </rPr>
      <t xml:space="preserve">4 </t>
    </r>
    <r>
      <rPr>
        <sz val="11"/>
        <color rgb="FF000000"/>
        <rFont val="Calibri"/>
        <family val="2"/>
      </rPr>
      <t>The total for Royal Museums Greenwich in 2011/12 has been revised from the figure previously published. Years prior to 2011/12 show total income.</t>
    </r>
  </si>
  <si>
    <t>British Museum1</t>
  </si>
  <si>
    <r>
      <t xml:space="preserve">Museum of Science and Industry in Manchester </t>
    </r>
    <r>
      <rPr>
        <vertAlign val="superscript"/>
        <sz val="11"/>
        <rFont val="Calibri"/>
        <family val="2"/>
        <scheme val="minor"/>
      </rPr>
      <t>1</t>
    </r>
  </si>
  <si>
    <r>
      <rPr>
        <vertAlign val="superscript"/>
        <sz val="11"/>
        <color rgb="FF000000"/>
        <rFont val="Calibri"/>
        <family val="2"/>
      </rPr>
      <t>4</t>
    </r>
    <r>
      <rPr>
        <sz val="11"/>
        <color rgb="FF000000"/>
        <rFont val="Calibri"/>
        <family val="2"/>
      </rPr>
      <t xml:space="preserve"> The figure for the Royal Museums Grenwich in 2014/15 differs to the monthly published statistics due to the inclusion of out of hours visitors to the museums, visitors to outstations, evening events and so on that are not included in the monthly statistics.</t>
    </r>
  </si>
  <si>
    <t>2 Royal Armouries figures do not include the white tower</t>
  </si>
  <si>
    <t>3 The Tate Gallery Group figures have been amended, and the new total for 2013/14 now reflects this change</t>
  </si>
  <si>
    <t>5 Royal Armouries figures do not include the White tower</t>
  </si>
  <si>
    <t>Table 1: Visitor figures, split by museum. 2008/09-2014/15</t>
  </si>
  <si>
    <t>Table 2: Total visitor figures. 2002/03-2014/15</t>
  </si>
  <si>
    <t>Table 3: Under 16 visitor figures, split by museum. 2008/09-2014/15</t>
  </si>
  <si>
    <t>Table 4: Overseas visitor figures, split by museum. 2008/09-2014/15</t>
  </si>
  <si>
    <t>Table 5: Number of unique website visitors, split by museum. 2008/09-2014/15</t>
  </si>
  <si>
    <t>Table 6: Proportion of visitors who would recommend a visit, split by museum. 2008/09-2014/15</t>
  </si>
  <si>
    <t>Table 7: Facilitated and self-directed visits by visitors under 18 years old and in formal education, spliit by museum. 2008/09-2014/15</t>
  </si>
  <si>
    <t>Table 8: The number of instances where visitors under 18 years old have participated in on-site activities, split by museum. 2008/09-2014/15</t>
  </si>
  <si>
    <t>Table 9: Number of UK loan venues, split by museum. 2008/09-2014/15</t>
  </si>
  <si>
    <t>Table 10: Self-generated income: Admissions, split by museum. 2008/09-2014/15</t>
  </si>
  <si>
    <t>Table 11: Self-generated income: Trading income, split by museum. 2008/09-2014/15</t>
  </si>
  <si>
    <t>Table 12: Self-generated income: Fundraising, split by museum. 2008/09-2014/15</t>
  </si>
  <si>
    <r>
      <t>Table 4: Overseas visitor figures, split by museum. 2008/09-2014/15</t>
    </r>
    <r>
      <rPr>
        <b/>
        <vertAlign val="superscript"/>
        <sz val="10"/>
        <color theme="1"/>
        <rFont val="Arial"/>
        <family val="2"/>
      </rPr>
      <t>1</t>
    </r>
  </si>
  <si>
    <r>
      <t>Table 5: Number of unique website visitors, split by museum. 2008/09-2014/15</t>
    </r>
    <r>
      <rPr>
        <b/>
        <vertAlign val="superscript"/>
        <sz val="10"/>
        <color theme="1"/>
        <rFont val="Arial"/>
        <family val="2"/>
      </rPr>
      <t xml:space="preserve"> 1</t>
    </r>
  </si>
  <si>
    <r>
      <rPr>
        <vertAlign val="superscript"/>
        <sz val="11"/>
        <color rgb="FF000000"/>
        <rFont val="Calibri"/>
        <family val="2"/>
      </rPr>
      <t>2</t>
    </r>
    <r>
      <rPr>
        <sz val="11"/>
        <color rgb="FF000000"/>
        <rFont val="Calibri"/>
        <family val="2"/>
      </rPr>
      <t xml:space="preserve"> The Natural History Museum figures related to visitors under 16 from 2008/09 to 2014/15, the Geffrye Museum figures related to visitors under 16 between 2009/10-2014/15 and the National Portrait Gallery figures realted to visitors under 18 from 2008/09 to until 2013/14. The Horniman Museums figures related to visitors under 16 from 2012/13 to 2014/15.</t>
    </r>
  </si>
  <si>
    <t>Due to a previous formatting error, the figure for 2014/15 was incorrect. This has been amended. The figure for 2014/15 in table 1 was correct.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</si>
</sst>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00000"/>
    <numFmt numFmtId="165" formatCode="_-* #,##0.0000000_-;\-* #,##0.0000000_-;_-* &quot;-&quot;_-;_-@_-"/>
    <numFmt numFmtId="166" formatCode="0.0%"/>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28"/>
      <name val="Arial"/>
      <family val="2"/>
    </font>
    <font>
      <sz val="12"/>
      <name val="Arial"/>
      <family val="2"/>
    </font>
    <font>
      <b/>
      <sz val="14"/>
      <color theme="1"/>
      <name val="Arial"/>
      <family val="2"/>
    </font>
    <font>
      <sz val="12"/>
      <color rgb="FF0B0C0C"/>
      <name val="Arial"/>
      <family val="2"/>
    </font>
    <font>
      <u/>
      <sz val="8.4"/>
      <color indexed="12"/>
      <name val="Arial"/>
      <family val="2"/>
    </font>
    <font>
      <u/>
      <sz val="12"/>
      <color indexed="12"/>
      <name val="Arial"/>
      <family val="2"/>
    </font>
    <font>
      <i/>
      <sz val="12"/>
      <color theme="1"/>
      <name val="Arial"/>
      <family val="2"/>
    </font>
    <font>
      <b/>
      <sz val="14"/>
      <color rgb="FF0B0C0C"/>
      <name val="Arial"/>
      <family val="2"/>
    </font>
    <font>
      <sz val="12"/>
      <color theme="1"/>
      <name val="Arial"/>
      <family val="2"/>
    </font>
    <font>
      <sz val="12"/>
      <color theme="1"/>
      <name val="Calibri"/>
      <family val="2"/>
      <scheme val="minor"/>
    </font>
    <font>
      <b/>
      <sz val="10"/>
      <color theme="1"/>
      <name val="Arial"/>
      <family val="2"/>
    </font>
    <font>
      <vertAlign val="superscript"/>
      <sz val="11"/>
      <color theme="1"/>
      <name val="Calibri"/>
      <family val="2"/>
      <scheme val="minor"/>
    </font>
    <font>
      <i/>
      <sz val="11"/>
      <color theme="1"/>
      <name val="Calibri"/>
      <family val="2"/>
      <scheme val="minor"/>
    </font>
    <font>
      <sz val="11"/>
      <color rgb="FF000000"/>
      <name val="Calibri"/>
      <family val="2"/>
    </font>
    <font>
      <vertAlign val="superscript"/>
      <sz val="11"/>
      <color rgb="FF000000"/>
      <name val="Calibri"/>
      <family val="2"/>
    </font>
    <font>
      <b/>
      <vertAlign val="superscript"/>
      <sz val="10"/>
      <color theme="1"/>
      <name val="Arial"/>
      <family val="2"/>
    </font>
    <font>
      <b/>
      <vertAlign val="superscript"/>
      <sz val="11"/>
      <color theme="1"/>
      <name val="Calibri"/>
      <family val="2"/>
      <scheme val="minor"/>
    </font>
    <font>
      <u/>
      <sz val="11"/>
      <color indexed="12"/>
      <name val="Calibri"/>
      <family val="2"/>
      <scheme val="minor"/>
    </font>
    <font>
      <sz val="11"/>
      <color theme="1"/>
      <name val="Arial"/>
      <family val="2"/>
    </font>
    <font>
      <sz val="11"/>
      <name val="Calibri"/>
      <family val="2"/>
      <scheme val="minor"/>
    </font>
    <font>
      <b/>
      <sz val="10"/>
      <name val="Arial"/>
      <family val="2"/>
    </font>
    <font>
      <b/>
      <sz val="11"/>
      <name val="Calibri"/>
      <family val="2"/>
      <scheme val="minor"/>
    </font>
    <font>
      <i/>
      <sz val="11"/>
      <name val="Calibri"/>
      <family val="2"/>
      <scheme val="minor"/>
    </font>
    <font>
      <sz val="11"/>
      <name val="Calibri"/>
      <family val="2"/>
    </font>
    <font>
      <vertAlign val="superscript"/>
      <sz val="11"/>
      <name val="Calibri"/>
      <family val="2"/>
    </font>
    <font>
      <sz val="10"/>
      <color theme="1"/>
      <name val="Arial"/>
      <family val="2"/>
    </font>
    <font>
      <b/>
      <sz val="11"/>
      <color rgb="FF000000"/>
      <name val="Calibri"/>
      <family val="2"/>
      <scheme val="minor"/>
    </font>
    <font>
      <vertAlign val="superscript"/>
      <sz val="11"/>
      <name val="Calibri"/>
      <family val="2"/>
      <scheme val="minor"/>
    </font>
    <font>
      <sz val="11"/>
      <color rgb="FF222222"/>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auto="1"/>
      </top>
      <bottom style="thin">
        <color auto="1"/>
      </bottom>
      <diagonal/>
    </border>
    <border>
      <left/>
      <right/>
      <top style="thin">
        <color auto="1"/>
      </top>
      <bottom/>
      <diagonal/>
    </border>
    <border>
      <left/>
      <right/>
      <top style="thick">
        <color auto="1"/>
      </top>
      <bottom style="thick">
        <color auto="1"/>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84">
    <xf numFmtId="0" fontId="0" fillId="0" borderId="0" xfId="0"/>
    <xf numFmtId="0" fontId="4" fillId="2" borderId="0" xfId="0" applyFont="1" applyFill="1"/>
    <xf numFmtId="0" fontId="0" fillId="2" borderId="0" xfId="0" applyFill="1"/>
    <xf numFmtId="0" fontId="5" fillId="2" borderId="0" xfId="0" applyFont="1" applyFill="1"/>
    <xf numFmtId="0" fontId="6" fillId="2" borderId="0" xfId="0" applyFont="1" applyFill="1"/>
    <xf numFmtId="0" fontId="7" fillId="2" borderId="0" xfId="0" applyFont="1" applyFill="1" applyAlignment="1">
      <alignment vertical="center" wrapText="1"/>
    </xf>
    <xf numFmtId="0" fontId="9" fillId="2" borderId="0" xfId="2" applyFont="1" applyFill="1" applyAlignment="1" applyProtection="1">
      <alignment vertical="center" wrapText="1"/>
    </xf>
    <xf numFmtId="0" fontId="9" fillId="2" borderId="0" xfId="2" applyFont="1" applyFill="1" applyAlignment="1" applyProtection="1">
      <alignment horizontal="left"/>
    </xf>
    <xf numFmtId="0" fontId="10" fillId="2" borderId="0" xfId="0" applyFont="1" applyFill="1" applyAlignment="1">
      <alignment horizontal="left"/>
    </xf>
    <xf numFmtId="0" fontId="11" fillId="2" borderId="0" xfId="0" applyFont="1" applyFill="1" applyAlignment="1">
      <alignment vertical="center" wrapText="1"/>
    </xf>
    <xf numFmtId="0" fontId="12" fillId="2" borderId="0" xfId="0" applyFont="1" applyFill="1"/>
    <xf numFmtId="0" fontId="13" fillId="2" borderId="0" xfId="0" applyFont="1" applyFill="1"/>
    <xf numFmtId="164" fontId="14" fillId="0" borderId="0" xfId="0" applyNumberFormat="1" applyFont="1"/>
    <xf numFmtId="0" fontId="3" fillId="0" borderId="0" xfId="0" applyFont="1"/>
    <xf numFmtId="0" fontId="3" fillId="0" borderId="1" xfId="0" applyFont="1" applyBorder="1" applyAlignment="1">
      <alignment horizontal="right" vertical="top" wrapText="1"/>
    </xf>
    <xf numFmtId="0" fontId="0" fillId="0" borderId="2" xfId="0" applyBorder="1"/>
    <xf numFmtId="41" fontId="0" fillId="0" borderId="2" xfId="0" applyNumberFormat="1" applyBorder="1"/>
    <xf numFmtId="3" fontId="0" fillId="0" borderId="0" xfId="0" applyNumberFormat="1" applyFont="1"/>
    <xf numFmtId="0" fontId="0" fillId="0" borderId="0" xfId="0" applyBorder="1"/>
    <xf numFmtId="41" fontId="0" fillId="0" borderId="0" xfId="0" applyNumberFormat="1" applyBorder="1"/>
    <xf numFmtId="3" fontId="0" fillId="0" borderId="0" xfId="0" applyNumberFormat="1"/>
    <xf numFmtId="41" fontId="0" fillId="0" borderId="0" xfId="0" applyNumberFormat="1" applyBorder="1" applyAlignment="1">
      <alignment horizontal="right"/>
    </xf>
    <xf numFmtId="41" fontId="0" fillId="0" borderId="0" xfId="0" applyNumberFormat="1" applyFill="1" applyBorder="1" applyAlignment="1">
      <alignment horizontal="right"/>
    </xf>
    <xf numFmtId="41" fontId="0" fillId="0" borderId="0" xfId="0" applyNumberFormat="1" applyFill="1" applyBorder="1"/>
    <xf numFmtId="0" fontId="3" fillId="0" borderId="3" xfId="0" applyFont="1" applyBorder="1"/>
    <xf numFmtId="41" fontId="3" fillId="0" borderId="3" xfId="0" applyNumberFormat="1" applyFont="1" applyBorder="1"/>
    <xf numFmtId="10" fontId="3" fillId="0" borderId="0" xfId="0" applyNumberFormat="1" applyFont="1"/>
    <xf numFmtId="41" fontId="0" fillId="0" borderId="0" xfId="0" applyNumberFormat="1"/>
    <xf numFmtId="10" fontId="0" fillId="0" borderId="0" xfId="0" applyNumberFormat="1"/>
    <xf numFmtId="0" fontId="17" fillId="0" borderId="0" xfId="0" applyFont="1" applyBorder="1"/>
    <xf numFmtId="165" fontId="0" fillId="0" borderId="0" xfId="0" applyNumberFormat="1" applyBorder="1"/>
    <xf numFmtId="0" fontId="0" fillId="0" borderId="0" xfId="0" applyFill="1" applyBorder="1"/>
    <xf numFmtId="165" fontId="0" fillId="0" borderId="0" xfId="0" applyNumberFormat="1"/>
    <xf numFmtId="41" fontId="2" fillId="0" borderId="0" xfId="0" applyNumberFormat="1" applyFont="1" applyBorder="1"/>
    <xf numFmtId="43" fontId="3" fillId="0" borderId="0" xfId="0" applyNumberFormat="1" applyFont="1"/>
    <xf numFmtId="0" fontId="3" fillId="0" borderId="1" xfId="0" applyFont="1" applyBorder="1" applyAlignment="1">
      <alignment horizontal="right" vertical="center" wrapText="1"/>
    </xf>
    <xf numFmtId="41" fontId="0" fillId="0" borderId="0" xfId="0" applyNumberFormat="1" applyFont="1" applyBorder="1"/>
    <xf numFmtId="3" fontId="22" fillId="0" borderId="0" xfId="0" applyNumberFormat="1" applyFont="1"/>
    <xf numFmtId="41" fontId="23" fillId="0" borderId="0" xfId="0" applyNumberFormat="1" applyFont="1" applyBorder="1"/>
    <xf numFmtId="41" fontId="23" fillId="0" borderId="0" xfId="0" applyNumberFormat="1" applyFont="1" applyBorder="1" applyAlignment="1">
      <alignment horizontal="right"/>
    </xf>
    <xf numFmtId="41" fontId="23" fillId="0" borderId="0" xfId="0" applyNumberFormat="1" applyFont="1" applyFill="1" applyBorder="1" applyAlignment="1">
      <alignment horizontal="right"/>
    </xf>
    <xf numFmtId="41" fontId="23" fillId="0" borderId="0" xfId="0" applyNumberFormat="1" applyFont="1" applyFill="1" applyBorder="1"/>
    <xf numFmtId="164" fontId="24" fillId="0" borderId="0" xfId="0" applyNumberFormat="1" applyFont="1"/>
    <xf numFmtId="0" fontId="23" fillId="0" borderId="0" xfId="0" applyFont="1"/>
    <xf numFmtId="0" fontId="25" fillId="0" borderId="0" xfId="0" applyFont="1"/>
    <xf numFmtId="0" fontId="25" fillId="0" borderId="1" xfId="0" applyFont="1" applyBorder="1" applyAlignment="1">
      <alignment horizontal="right" vertical="top" wrapText="1"/>
    </xf>
    <xf numFmtId="0" fontId="23" fillId="0" borderId="2" xfId="0" applyFont="1" applyBorder="1"/>
    <xf numFmtId="0" fontId="23" fillId="0" borderId="0" xfId="0" applyFont="1" applyBorder="1"/>
    <xf numFmtId="0" fontId="23" fillId="0" borderId="0" xfId="0" applyFont="1" applyAlignment="1">
      <alignment horizontal="right"/>
    </xf>
    <xf numFmtId="41" fontId="23" fillId="0" borderId="0" xfId="0" applyNumberFormat="1" applyFont="1"/>
    <xf numFmtId="41" fontId="23" fillId="0" borderId="2" xfId="0" applyNumberFormat="1" applyFont="1" applyBorder="1"/>
    <xf numFmtId="3" fontId="29" fillId="0" borderId="0" xfId="0" applyNumberFormat="1" applyFont="1"/>
    <xf numFmtId="41" fontId="25" fillId="0" borderId="3" xfId="0" applyNumberFormat="1" applyFont="1" applyBorder="1"/>
    <xf numFmtId="0" fontId="16" fillId="0" borderId="0" xfId="0" applyFont="1" applyBorder="1" applyAlignment="1"/>
    <xf numFmtId="0" fontId="17" fillId="0" borderId="0" xfId="0" applyFont="1" applyBorder="1" applyAlignment="1">
      <alignment vertical="center" wrapText="1"/>
    </xf>
    <xf numFmtId="3" fontId="29" fillId="0" borderId="0" xfId="0" applyNumberFormat="1" applyFont="1" applyAlignment="1">
      <alignment vertical="center"/>
    </xf>
    <xf numFmtId="0" fontId="30" fillId="0" borderId="1" xfId="0" applyFont="1" applyBorder="1" applyAlignment="1">
      <alignment horizontal="right" vertical="top" wrapText="1"/>
    </xf>
    <xf numFmtId="41" fontId="2" fillId="0" borderId="0" xfId="0" applyNumberFormat="1" applyFont="1" applyBorder="1" applyAlignment="1">
      <alignment horizontal="right"/>
    </xf>
    <xf numFmtId="3" fontId="23" fillId="0" borderId="0" xfId="0" applyNumberFormat="1" applyFont="1"/>
    <xf numFmtId="0" fontId="25" fillId="0" borderId="3" xfId="0" applyFont="1" applyBorder="1"/>
    <xf numFmtId="3" fontId="0" fillId="0" borderId="0" xfId="0" applyNumberFormat="1" applyFill="1" applyBorder="1"/>
    <xf numFmtId="3" fontId="23" fillId="0" borderId="0" xfId="0" applyNumberFormat="1" applyFont="1" applyBorder="1"/>
    <xf numFmtId="3" fontId="0" fillId="0" borderId="0" xfId="0" applyNumberFormat="1" applyFill="1"/>
    <xf numFmtId="3" fontId="25" fillId="0" borderId="0" xfId="0" applyNumberFormat="1" applyFont="1" applyBorder="1"/>
    <xf numFmtId="0" fontId="25" fillId="0" borderId="0" xfId="0" applyFont="1" applyBorder="1"/>
    <xf numFmtId="0" fontId="0" fillId="0" borderId="4" xfId="0" applyBorder="1"/>
    <xf numFmtId="41" fontId="25" fillId="0" borderId="0" xfId="0" applyNumberFormat="1" applyFont="1" applyBorder="1"/>
    <xf numFmtId="41" fontId="0" fillId="0" borderId="0" xfId="0" applyNumberFormat="1" applyFont="1" applyFill="1" applyBorder="1"/>
    <xf numFmtId="166" fontId="23" fillId="0" borderId="2" xfId="1" applyNumberFormat="1" applyFont="1" applyBorder="1"/>
    <xf numFmtId="166" fontId="23" fillId="0" borderId="0" xfId="0" applyNumberFormat="1" applyFont="1"/>
    <xf numFmtId="166" fontId="23" fillId="0" borderId="0" xfId="1" applyNumberFormat="1" applyFont="1" applyBorder="1"/>
    <xf numFmtId="166" fontId="23" fillId="0" borderId="0" xfId="1" applyNumberFormat="1" applyFont="1" applyBorder="1" applyAlignment="1">
      <alignment horizontal="right"/>
    </xf>
    <xf numFmtId="166" fontId="23" fillId="0" borderId="0" xfId="0" applyNumberFormat="1" applyFont="1" applyAlignment="1">
      <alignment horizontal="right"/>
    </xf>
    <xf numFmtId="166" fontId="2" fillId="0" borderId="0" xfId="1" applyNumberFormat="1" applyFont="1" applyBorder="1"/>
    <xf numFmtId="3" fontId="32" fillId="0" borderId="0" xfId="0" applyNumberFormat="1" applyFont="1"/>
    <xf numFmtId="0" fontId="16" fillId="0" borderId="0" xfId="0" applyFont="1" applyBorder="1" applyAlignment="1">
      <alignment horizontal="center"/>
    </xf>
    <xf numFmtId="0" fontId="17" fillId="0" borderId="0" xfId="0" applyFont="1" applyBorder="1" applyAlignment="1">
      <alignment horizontal="left" vertical="center" wrapText="1"/>
    </xf>
    <xf numFmtId="0" fontId="21" fillId="0" borderId="0" xfId="2" applyFont="1" applyBorder="1" applyAlignment="1" applyProtection="1">
      <alignment horizontal="left" wrapText="1"/>
    </xf>
    <xf numFmtId="0" fontId="17" fillId="0" borderId="0" xfId="0" applyFont="1" applyBorder="1" applyAlignment="1">
      <alignment horizontal="left" vertical="center"/>
    </xf>
    <xf numFmtId="0" fontId="26" fillId="0" borderId="0" xfId="0" applyFont="1" applyBorder="1" applyAlignment="1">
      <alignment horizontal="center"/>
    </xf>
    <xf numFmtId="0" fontId="27" fillId="0" borderId="0" xfId="0" applyFont="1" applyBorder="1" applyAlignment="1">
      <alignment horizontal="left" vertical="center" wrapText="1"/>
    </xf>
    <xf numFmtId="0" fontId="0" fillId="0" borderId="0" xfId="0" applyAlignment="1">
      <alignment horizontal="left" vertical="top"/>
    </xf>
    <xf numFmtId="0" fontId="17" fillId="0" borderId="0" xfId="0" applyFont="1" applyBorder="1" applyAlignment="1">
      <alignment horizontal="left" wrapText="1"/>
    </xf>
    <xf numFmtId="0" fontId="2" fillId="0" borderId="0" xfId="0" applyFo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8</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1577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government/statistics/sponsored-museums-annual-performance-indicators-2013-14"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409793/LNM_Method_Change__2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55"/>
  <sheetViews>
    <sheetView tabSelected="1" zoomScale="90" zoomScaleNormal="90" workbookViewId="0">
      <selection activeCell="A10" sqref="A10:XFD10"/>
    </sheetView>
  </sheetViews>
  <sheetFormatPr defaultColWidth="8.81640625" defaultRowHeight="14.5" x14ac:dyDescent="0.35"/>
  <cols>
    <col min="1" max="1" width="120.6328125" style="2" customWidth="1"/>
    <col min="2" max="16384" width="8.81640625" style="2"/>
  </cols>
  <sheetData>
    <row r="9" spans="1:1" ht="35" x14ac:dyDescent="0.7">
      <c r="A9" s="1" t="s">
        <v>26</v>
      </c>
    </row>
    <row r="11" spans="1:1" ht="15.5" x14ac:dyDescent="0.35">
      <c r="A11" s="3" t="s">
        <v>0</v>
      </c>
    </row>
    <row r="12" spans="1:1" ht="15.5" x14ac:dyDescent="0.35">
      <c r="A12" s="3" t="s">
        <v>1</v>
      </c>
    </row>
    <row r="14" spans="1:1" ht="18" x14ac:dyDescent="0.4">
      <c r="A14" s="4" t="s">
        <v>2</v>
      </c>
    </row>
    <row r="15" spans="1:1" ht="15.5" x14ac:dyDescent="0.35">
      <c r="A15" s="5" t="s">
        <v>3</v>
      </c>
    </row>
    <row r="16" spans="1:1" ht="15.5" x14ac:dyDescent="0.35">
      <c r="A16" s="5"/>
    </row>
    <row r="17" spans="1:1" ht="31" x14ac:dyDescent="0.35">
      <c r="A17" s="6" t="s">
        <v>4</v>
      </c>
    </row>
    <row r="18" spans="1:1" ht="15.5" x14ac:dyDescent="0.35">
      <c r="A18" s="6"/>
    </row>
    <row r="19" spans="1:1" ht="18" x14ac:dyDescent="0.4">
      <c r="A19" s="4" t="s">
        <v>5</v>
      </c>
    </row>
    <row r="20" spans="1:1" ht="15.5" x14ac:dyDescent="0.35">
      <c r="A20" s="7" t="s">
        <v>112</v>
      </c>
    </row>
    <row r="21" spans="1:1" ht="15.5" x14ac:dyDescent="0.35">
      <c r="A21" s="7" t="s">
        <v>113</v>
      </c>
    </row>
    <row r="22" spans="1:1" ht="15.5" x14ac:dyDescent="0.35">
      <c r="A22" s="7" t="s">
        <v>114</v>
      </c>
    </row>
    <row r="23" spans="1:1" ht="15.5" x14ac:dyDescent="0.35">
      <c r="A23" s="7" t="s">
        <v>115</v>
      </c>
    </row>
    <row r="24" spans="1:1" ht="15.5" x14ac:dyDescent="0.35">
      <c r="A24" s="7" t="s">
        <v>116</v>
      </c>
    </row>
    <row r="25" spans="1:1" ht="15.5" x14ac:dyDescent="0.35">
      <c r="A25" s="7" t="s">
        <v>117</v>
      </c>
    </row>
    <row r="26" spans="1:1" ht="15.5" x14ac:dyDescent="0.35">
      <c r="A26" s="7" t="s">
        <v>118</v>
      </c>
    </row>
    <row r="27" spans="1:1" ht="15.5" x14ac:dyDescent="0.35">
      <c r="A27" s="7" t="s">
        <v>119</v>
      </c>
    </row>
    <row r="28" spans="1:1" ht="15.5" x14ac:dyDescent="0.35">
      <c r="A28" s="7" t="s">
        <v>120</v>
      </c>
    </row>
    <row r="29" spans="1:1" ht="15.5" x14ac:dyDescent="0.35">
      <c r="A29" s="7" t="s">
        <v>121</v>
      </c>
    </row>
    <row r="30" spans="1:1" ht="15.5" x14ac:dyDescent="0.35">
      <c r="A30" s="7" t="s">
        <v>122</v>
      </c>
    </row>
    <row r="31" spans="1:1" ht="15.5" x14ac:dyDescent="0.35">
      <c r="A31" s="7" t="s">
        <v>123</v>
      </c>
    </row>
    <row r="32" spans="1:1" ht="15.5" x14ac:dyDescent="0.35">
      <c r="A32" s="8"/>
    </row>
    <row r="33" spans="1:2" ht="18" x14ac:dyDescent="0.35">
      <c r="A33" s="9" t="s">
        <v>6</v>
      </c>
    </row>
    <row r="34" spans="1:2" ht="18" x14ac:dyDescent="0.35">
      <c r="A34" s="9"/>
    </row>
    <row r="35" spans="1:2" ht="15.5" x14ac:dyDescent="0.35">
      <c r="A35" s="10" t="s">
        <v>7</v>
      </c>
      <c r="B35" s="10"/>
    </row>
    <row r="36" spans="1:2" ht="15.5" x14ac:dyDescent="0.35">
      <c r="A36" s="10" t="s">
        <v>8</v>
      </c>
      <c r="B36" s="10"/>
    </row>
    <row r="37" spans="1:2" ht="15.5" x14ac:dyDescent="0.35">
      <c r="A37" s="10" t="s">
        <v>9</v>
      </c>
      <c r="B37" s="10"/>
    </row>
    <row r="38" spans="1:2" ht="15.5" x14ac:dyDescent="0.35">
      <c r="A38" s="10" t="s">
        <v>10</v>
      </c>
      <c r="B38" s="10"/>
    </row>
    <row r="39" spans="1:2" ht="15.5" x14ac:dyDescent="0.35">
      <c r="A39" s="10" t="s">
        <v>11</v>
      </c>
      <c r="B39" s="10"/>
    </row>
    <row r="40" spans="1:2" ht="15.5" x14ac:dyDescent="0.35">
      <c r="A40" s="10" t="s">
        <v>12</v>
      </c>
      <c r="B40" s="10"/>
    </row>
    <row r="41" spans="1:2" ht="15.5" x14ac:dyDescent="0.35">
      <c r="A41" s="10" t="s">
        <v>13</v>
      </c>
      <c r="B41" s="10"/>
    </row>
    <row r="42" spans="1:2" ht="15.5" x14ac:dyDescent="0.35">
      <c r="A42" s="10" t="s">
        <v>14</v>
      </c>
      <c r="B42" s="10"/>
    </row>
    <row r="43" spans="1:2" ht="15.5" x14ac:dyDescent="0.35">
      <c r="A43" s="10" t="s">
        <v>15</v>
      </c>
      <c r="B43" s="10"/>
    </row>
    <row r="44" spans="1:2" ht="15.5" x14ac:dyDescent="0.35">
      <c r="A44" s="10" t="s">
        <v>16</v>
      </c>
      <c r="B44" s="10"/>
    </row>
    <row r="45" spans="1:2" ht="15.5" x14ac:dyDescent="0.35">
      <c r="A45" s="10" t="s">
        <v>17</v>
      </c>
      <c r="B45" s="10"/>
    </row>
    <row r="46" spans="1:2" ht="15.5" x14ac:dyDescent="0.35">
      <c r="A46" s="10" t="s">
        <v>18</v>
      </c>
      <c r="B46" s="10"/>
    </row>
    <row r="47" spans="1:2" ht="15.5" x14ac:dyDescent="0.35">
      <c r="A47" s="10" t="s">
        <v>19</v>
      </c>
      <c r="B47" s="10"/>
    </row>
    <row r="48" spans="1:2" ht="15.5" x14ac:dyDescent="0.35">
      <c r="A48" s="10" t="s">
        <v>20</v>
      </c>
      <c r="B48" s="10"/>
    </row>
    <row r="49" spans="1:2" ht="15.5" x14ac:dyDescent="0.35">
      <c r="A49" s="10" t="s">
        <v>21</v>
      </c>
      <c r="B49" s="10"/>
    </row>
    <row r="50" spans="1:2" ht="15.5" x14ac:dyDescent="0.35">
      <c r="A50" s="10" t="s">
        <v>22</v>
      </c>
      <c r="B50" s="10"/>
    </row>
    <row r="51" spans="1:2" ht="18" x14ac:dyDescent="0.35">
      <c r="A51" s="9"/>
    </row>
    <row r="52" spans="1:2" ht="18" x14ac:dyDescent="0.35">
      <c r="A52" s="9" t="s">
        <v>23</v>
      </c>
    </row>
    <row r="53" spans="1:2" ht="15.5" x14ac:dyDescent="0.35">
      <c r="A53" s="5" t="s">
        <v>24</v>
      </c>
    </row>
    <row r="54" spans="1:2" ht="15.5" x14ac:dyDescent="0.35">
      <c r="A54" s="5" t="s">
        <v>25</v>
      </c>
    </row>
    <row r="55" spans="1:2" ht="15.5" x14ac:dyDescent="0.35">
      <c r="A55" s="11"/>
    </row>
  </sheetData>
  <hyperlinks>
    <hyperlink ref="A17" r:id="rId1"/>
    <hyperlink ref="A20" location="'Table 1'!A1" display="Table 1: Visitor figures, split by museum. 2008/09-2013/14"/>
    <hyperlink ref="A21" location="'Table 2'!A1" display="Table 2: Total visitor figures. 2002/03-2013/14"/>
    <hyperlink ref="A22" location="'Table 3'!A1" display="Table 3: Under 16 visitor figures, split by museum. 2008/09-2013/14"/>
    <hyperlink ref="A23" location="'Table 4'!A1" display="Table 4: Overseas visitor figures, split by museum. 2008/09-2013/14"/>
    <hyperlink ref="A24" location="'Table 5'!A1" display="Table 5: Number of unique website visitors, split by museum. 2008/09-2013/14"/>
    <hyperlink ref="A25" location="'Table 6'!A1" display="Table 6: Proportion of visitors who would recommend a visit, split by museum. 2008/09-2013/14"/>
    <hyperlink ref="A26" location="'Table 7'!A1" display="Table 7: Facilitated and self-directed visits by visitors under 18 years old and in formal education, spliit by museum. 2008/09-2013/14"/>
    <hyperlink ref="A27" location="'Table 8'!A1" display="Table 8: The number of instances where visitors under 18 years old have participated in on-site activities, split by museum. 2008/09-2013/14"/>
    <hyperlink ref="A28" location="'Table 9'!A1" display="Table 9: Number of UK loan venues, split by museum. 2008/09-2013/14"/>
    <hyperlink ref="A29" location="'Table 10'!A1" display="Table 10: Self-generated income: Admissions, split by museum. 2008/09-2013/14"/>
    <hyperlink ref="A30" location="'Table 11'!A1" display="Table 11: Self-generated income: Trading income, split by museum. 2008/09-2013/14"/>
    <hyperlink ref="A31" location="'Table 12'!A1" display="Table 12: Self-generated income: Fundraising, split by museum. 2008/09-2013/14"/>
  </hyperlinks>
  <pageMargins left="0.7" right="0.7" top="0.75" bottom="0.75" header="0.3" footer="0.3"/>
  <pageSetup paperSize="9" orientation="portrait"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90" zoomScaleNormal="90" workbookViewId="0">
      <selection activeCell="A2" sqref="A2"/>
    </sheetView>
  </sheetViews>
  <sheetFormatPr defaultColWidth="8.81640625" defaultRowHeight="14.5" x14ac:dyDescent="0.35"/>
  <cols>
    <col min="1" max="1" width="54.81640625" customWidth="1"/>
    <col min="2" max="2" width="11.453125" bestFit="1" customWidth="1"/>
    <col min="3" max="7" width="12.453125" bestFit="1" customWidth="1"/>
    <col min="8" max="8" width="9.81640625" customWidth="1"/>
  </cols>
  <sheetData>
    <row r="1" spans="1:8" x14ac:dyDescent="0.35">
      <c r="A1" s="12" t="s">
        <v>120</v>
      </c>
    </row>
    <row r="3" spans="1:8" x14ac:dyDescent="0.35">
      <c r="A3" s="13" t="s">
        <v>27</v>
      </c>
      <c r="B3" s="14" t="s">
        <v>28</v>
      </c>
      <c r="C3" s="14" t="s">
        <v>29</v>
      </c>
      <c r="D3" s="14" t="s">
        <v>30</v>
      </c>
      <c r="E3" s="14" t="s">
        <v>31</v>
      </c>
      <c r="F3" s="14" t="s">
        <v>32</v>
      </c>
      <c r="G3" s="14" t="s">
        <v>33</v>
      </c>
      <c r="H3" s="56" t="s">
        <v>59</v>
      </c>
    </row>
    <row r="4" spans="1:8" ht="20.25" customHeight="1" x14ac:dyDescent="0.35">
      <c r="A4" s="15" t="s">
        <v>7</v>
      </c>
      <c r="B4" s="50">
        <v>152</v>
      </c>
      <c r="C4" s="50">
        <v>151</v>
      </c>
      <c r="D4" s="50">
        <v>178</v>
      </c>
      <c r="E4" s="50">
        <v>162</v>
      </c>
      <c r="F4" s="50">
        <v>169</v>
      </c>
      <c r="G4" s="50">
        <v>187</v>
      </c>
      <c r="H4" s="41">
        <v>170</v>
      </c>
    </row>
    <row r="5" spans="1:8" ht="20.25" customHeight="1" x14ac:dyDescent="0.35">
      <c r="A5" s="18" t="s">
        <v>8</v>
      </c>
      <c r="B5" s="38">
        <v>4</v>
      </c>
      <c r="C5" s="38">
        <v>4</v>
      </c>
      <c r="D5" s="38">
        <v>1</v>
      </c>
      <c r="E5" s="38">
        <v>1</v>
      </c>
      <c r="F5" s="38">
        <v>1</v>
      </c>
      <c r="G5" s="38">
        <v>10</v>
      </c>
      <c r="H5" s="41">
        <v>5</v>
      </c>
    </row>
    <row r="6" spans="1:8" ht="20.25" customHeight="1" x14ac:dyDescent="0.35">
      <c r="A6" s="18" t="s">
        <v>9</v>
      </c>
      <c r="B6" s="38">
        <v>12</v>
      </c>
      <c r="C6" s="38">
        <v>13</v>
      </c>
      <c r="D6" s="38">
        <v>14</v>
      </c>
      <c r="E6" s="38">
        <v>22</v>
      </c>
      <c r="F6" s="38">
        <v>21</v>
      </c>
      <c r="G6" s="38">
        <v>24</v>
      </c>
      <c r="H6" s="41">
        <v>22</v>
      </c>
    </row>
    <row r="7" spans="1:8" ht="20.25" customHeight="1" x14ac:dyDescent="0.35">
      <c r="A7" s="18" t="s">
        <v>10</v>
      </c>
      <c r="B7" s="38">
        <v>156</v>
      </c>
      <c r="C7" s="38">
        <v>92</v>
      </c>
      <c r="D7" s="38">
        <v>90</v>
      </c>
      <c r="E7" s="38">
        <v>376</v>
      </c>
      <c r="F7" s="38">
        <v>104</v>
      </c>
      <c r="G7" s="38">
        <v>119</v>
      </c>
      <c r="H7" s="41">
        <v>183</v>
      </c>
    </row>
    <row r="8" spans="1:8" ht="20.25" customHeight="1" x14ac:dyDescent="0.35">
      <c r="A8" s="18" t="s">
        <v>89</v>
      </c>
      <c r="B8" s="38">
        <v>7</v>
      </c>
      <c r="C8" s="38">
        <v>8</v>
      </c>
      <c r="D8" s="38">
        <v>10</v>
      </c>
      <c r="E8" s="39" t="s">
        <v>37</v>
      </c>
      <c r="F8" s="39" t="s">
        <v>37</v>
      </c>
      <c r="G8" s="39" t="s">
        <v>37</v>
      </c>
      <c r="H8" s="40" t="s">
        <v>37</v>
      </c>
    </row>
    <row r="9" spans="1:8" ht="20.25" customHeight="1" x14ac:dyDescent="0.35">
      <c r="A9" s="18" t="s">
        <v>11</v>
      </c>
      <c r="B9" s="38">
        <v>20</v>
      </c>
      <c r="C9" s="38">
        <v>16</v>
      </c>
      <c r="D9" s="38">
        <v>17</v>
      </c>
      <c r="E9" s="38">
        <v>35</v>
      </c>
      <c r="F9" s="33">
        <v>32</v>
      </c>
      <c r="G9" s="38">
        <v>25</v>
      </c>
      <c r="H9" s="41">
        <v>29</v>
      </c>
    </row>
    <row r="10" spans="1:8" ht="20.25" customHeight="1" x14ac:dyDescent="0.35">
      <c r="A10" s="18" t="s">
        <v>13</v>
      </c>
      <c r="B10" s="38">
        <v>51</v>
      </c>
      <c r="C10" s="38">
        <v>250</v>
      </c>
      <c r="D10" s="38">
        <v>193</v>
      </c>
      <c r="E10" s="38">
        <v>228</v>
      </c>
      <c r="F10" s="38">
        <v>239</v>
      </c>
      <c r="G10" s="38">
        <v>250</v>
      </c>
      <c r="H10" s="41">
        <v>145</v>
      </c>
    </row>
    <row r="11" spans="1:8" ht="20.25" customHeight="1" x14ac:dyDescent="0.35">
      <c r="A11" s="18" t="s">
        <v>15</v>
      </c>
      <c r="B11" s="38">
        <v>88</v>
      </c>
      <c r="C11" s="38">
        <v>165</v>
      </c>
      <c r="D11" s="38">
        <v>133</v>
      </c>
      <c r="E11" s="38">
        <v>118</v>
      </c>
      <c r="F11" s="38">
        <v>118</v>
      </c>
      <c r="G11" s="38">
        <v>142</v>
      </c>
      <c r="H11" s="41">
        <v>144</v>
      </c>
    </row>
    <row r="12" spans="1:8" ht="20.25" customHeight="1" x14ac:dyDescent="0.35">
      <c r="A12" s="18" t="s">
        <v>16</v>
      </c>
      <c r="B12" s="38">
        <v>215</v>
      </c>
      <c r="C12" s="38">
        <v>271</v>
      </c>
      <c r="D12" s="38">
        <v>182</v>
      </c>
      <c r="E12" s="38">
        <v>131</v>
      </c>
      <c r="F12" s="38">
        <v>32</v>
      </c>
      <c r="G12" s="38">
        <v>29</v>
      </c>
      <c r="H12" s="41">
        <v>95</v>
      </c>
    </row>
    <row r="13" spans="1:8" ht="20.25" customHeight="1" x14ac:dyDescent="0.35">
      <c r="A13" s="18" t="s">
        <v>17</v>
      </c>
      <c r="B13" s="38">
        <v>126</v>
      </c>
      <c r="C13" s="38">
        <v>107</v>
      </c>
      <c r="D13" s="38">
        <v>107</v>
      </c>
      <c r="E13" s="38">
        <v>106</v>
      </c>
      <c r="F13" s="38">
        <v>120</v>
      </c>
      <c r="G13" s="38">
        <v>120</v>
      </c>
      <c r="H13" s="41">
        <v>93</v>
      </c>
    </row>
    <row r="14" spans="1:8" ht="20.25" customHeight="1" x14ac:dyDescent="0.35">
      <c r="A14" s="18" t="s">
        <v>39</v>
      </c>
      <c r="B14" s="38">
        <v>77</v>
      </c>
      <c r="C14" s="38">
        <v>75</v>
      </c>
      <c r="D14" s="38">
        <v>71</v>
      </c>
      <c r="E14" s="38">
        <v>74</v>
      </c>
      <c r="F14" s="38">
        <v>81</v>
      </c>
      <c r="G14" s="38">
        <v>79</v>
      </c>
      <c r="H14" s="41">
        <v>62</v>
      </c>
    </row>
    <row r="15" spans="1:8" ht="20.25" customHeight="1" x14ac:dyDescent="0.35">
      <c r="A15" s="18" t="s">
        <v>14</v>
      </c>
      <c r="B15" s="38">
        <v>172</v>
      </c>
      <c r="C15" s="38">
        <v>162</v>
      </c>
      <c r="D15" s="38">
        <v>164</v>
      </c>
      <c r="E15" s="38">
        <v>185</v>
      </c>
      <c r="F15" s="38">
        <v>240</v>
      </c>
      <c r="G15" s="38">
        <v>184</v>
      </c>
      <c r="H15" s="41">
        <v>213</v>
      </c>
    </row>
    <row r="16" spans="1:8" ht="20.25" customHeight="1" x14ac:dyDescent="0.35">
      <c r="A16" s="18" t="s">
        <v>40</v>
      </c>
      <c r="B16" s="38">
        <v>3</v>
      </c>
      <c r="C16" s="38">
        <v>4</v>
      </c>
      <c r="D16" s="38">
        <v>7</v>
      </c>
      <c r="E16" s="38">
        <v>3</v>
      </c>
      <c r="F16" s="38">
        <v>4</v>
      </c>
      <c r="G16" s="38">
        <v>5</v>
      </c>
      <c r="H16" s="41">
        <v>3</v>
      </c>
    </row>
    <row r="17" spans="1:8" ht="20.25" customHeight="1" x14ac:dyDescent="0.35">
      <c r="A17" s="18" t="s">
        <v>19</v>
      </c>
      <c r="B17" s="38">
        <v>117</v>
      </c>
      <c r="C17" s="38">
        <v>130</v>
      </c>
      <c r="D17" s="38">
        <v>153</v>
      </c>
      <c r="E17" s="38">
        <v>147</v>
      </c>
      <c r="F17" s="38">
        <v>128</v>
      </c>
      <c r="G17" s="38">
        <v>149</v>
      </c>
      <c r="H17" s="41">
        <v>152</v>
      </c>
    </row>
    <row r="18" spans="1:8" ht="20.25" customHeight="1" x14ac:dyDescent="0.35">
      <c r="A18" s="18" t="s">
        <v>20</v>
      </c>
      <c r="B18" s="38">
        <v>79</v>
      </c>
      <c r="C18" s="38">
        <v>75</v>
      </c>
      <c r="D18" s="38">
        <v>77</v>
      </c>
      <c r="E18" s="38">
        <v>80</v>
      </c>
      <c r="F18" s="38">
        <v>50</v>
      </c>
      <c r="G18" s="38">
        <v>84</v>
      </c>
      <c r="H18" s="41">
        <v>61</v>
      </c>
    </row>
    <row r="19" spans="1:8" ht="20.25" customHeight="1" x14ac:dyDescent="0.35">
      <c r="A19" s="18" t="s">
        <v>21</v>
      </c>
      <c r="B19" s="38">
        <v>251</v>
      </c>
      <c r="C19" s="38">
        <v>254</v>
      </c>
      <c r="D19" s="38">
        <v>241</v>
      </c>
      <c r="E19" s="38">
        <v>262</v>
      </c>
      <c r="F19" s="38">
        <v>242</v>
      </c>
      <c r="G19" s="38">
        <v>250</v>
      </c>
      <c r="H19" s="41">
        <v>252</v>
      </c>
    </row>
    <row r="20" spans="1:8" ht="20.25" customHeight="1" thickBot="1" x14ac:dyDescent="0.4">
      <c r="A20" s="18" t="s">
        <v>90</v>
      </c>
      <c r="B20" s="39" t="s">
        <v>37</v>
      </c>
      <c r="C20" s="39" t="s">
        <v>37</v>
      </c>
      <c r="D20" s="39" t="s">
        <v>37</v>
      </c>
      <c r="E20" s="39" t="s">
        <v>37</v>
      </c>
      <c r="F20" s="39" t="s">
        <v>37</v>
      </c>
      <c r="G20" s="39" t="s">
        <v>37</v>
      </c>
      <c r="H20" s="40" t="s">
        <v>37</v>
      </c>
    </row>
    <row r="21" spans="1:8" s="13" customFormat="1" ht="20.25" customHeight="1" thickTop="1" thickBot="1" x14ac:dyDescent="0.4">
      <c r="A21" s="24" t="s">
        <v>41</v>
      </c>
      <c r="B21" s="52">
        <v>1530</v>
      </c>
      <c r="C21" s="52">
        <v>1777</v>
      </c>
      <c r="D21" s="52">
        <v>1638</v>
      </c>
      <c r="E21" s="52">
        <v>1930</v>
      </c>
      <c r="F21" s="52">
        <v>1581</v>
      </c>
      <c r="G21" s="52">
        <v>1657</v>
      </c>
      <c r="H21" s="52">
        <f>H4+H5+H6+H7+H9+H10+H11+H12+H13+H14+H15+H16+H17+H18+H19</f>
        <v>1629</v>
      </c>
    </row>
    <row r="22" spans="1:8" ht="15" thickTop="1" x14ac:dyDescent="0.35">
      <c r="B22" s="27"/>
      <c r="C22" s="27"/>
      <c r="D22" s="27"/>
      <c r="E22" s="27"/>
      <c r="F22" s="27"/>
      <c r="G22" s="27"/>
    </row>
    <row r="23" spans="1:8" x14ac:dyDescent="0.35">
      <c r="A23" s="75" t="s">
        <v>42</v>
      </c>
      <c r="B23" s="75"/>
      <c r="C23" s="75"/>
      <c r="D23" s="75"/>
      <c r="E23" s="75"/>
      <c r="F23" s="75"/>
      <c r="G23" s="75"/>
    </row>
    <row r="24" spans="1:8" x14ac:dyDescent="0.35">
      <c r="A24" s="76" t="s">
        <v>91</v>
      </c>
      <c r="B24" s="76"/>
      <c r="C24" s="76"/>
      <c r="D24" s="76"/>
      <c r="E24" s="76"/>
      <c r="F24" s="76"/>
      <c r="G24" s="76"/>
    </row>
    <row r="25" spans="1:8" ht="16.5" x14ac:dyDescent="0.35">
      <c r="A25" s="78" t="s">
        <v>92</v>
      </c>
      <c r="B25" s="78"/>
      <c r="C25" s="78"/>
      <c r="D25" s="78"/>
      <c r="E25" s="78"/>
      <c r="F25" s="78"/>
      <c r="G25" s="78"/>
    </row>
    <row r="26" spans="1:8" x14ac:dyDescent="0.35">
      <c r="A26" t="s">
        <v>93</v>
      </c>
    </row>
  </sheetData>
  <mergeCells count="3">
    <mergeCell ref="A23:G23"/>
    <mergeCell ref="A24:G24"/>
    <mergeCell ref="A25:G25"/>
  </mergeCells>
  <pageMargins left="0.7" right="0.7" top="0.75" bottom="0.75" header="0.3" footer="0.3"/>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90" zoomScaleNormal="90" workbookViewId="0">
      <selection activeCell="A2" sqref="A2"/>
    </sheetView>
  </sheetViews>
  <sheetFormatPr defaultColWidth="8.81640625" defaultRowHeight="14.5" x14ac:dyDescent="0.35"/>
  <cols>
    <col min="1" max="1" width="54.81640625" customWidth="1"/>
    <col min="2" max="2" width="11.453125" bestFit="1" customWidth="1"/>
    <col min="3" max="7" width="12.453125" bestFit="1" customWidth="1"/>
    <col min="8" max="8" width="12.6328125" bestFit="1" customWidth="1"/>
  </cols>
  <sheetData>
    <row r="1" spans="1:8" x14ac:dyDescent="0.35">
      <c r="A1" s="12" t="s">
        <v>121</v>
      </c>
    </row>
    <row r="3" spans="1:8" x14ac:dyDescent="0.35">
      <c r="A3" s="13" t="s">
        <v>27</v>
      </c>
      <c r="B3" s="14" t="s">
        <v>28</v>
      </c>
      <c r="C3" s="14" t="s">
        <v>29</v>
      </c>
      <c r="D3" s="14" t="s">
        <v>30</v>
      </c>
      <c r="E3" s="14" t="s">
        <v>31</v>
      </c>
      <c r="F3" s="14" t="s">
        <v>32</v>
      </c>
      <c r="G3" s="14" t="s">
        <v>33</v>
      </c>
      <c r="H3" s="56" t="s">
        <v>59</v>
      </c>
    </row>
    <row r="4" spans="1:8" ht="20.25" customHeight="1" x14ac:dyDescent="0.35">
      <c r="A4" s="15" t="s">
        <v>7</v>
      </c>
      <c r="B4" s="50">
        <v>3100000</v>
      </c>
      <c r="C4" s="50">
        <v>2200000</v>
      </c>
      <c r="D4" s="50">
        <v>2400000</v>
      </c>
      <c r="E4" s="50">
        <v>2200000</v>
      </c>
      <c r="F4" s="50">
        <v>1200000</v>
      </c>
      <c r="G4" s="50">
        <v>5700000</v>
      </c>
      <c r="H4" s="20">
        <v>3700000</v>
      </c>
    </row>
    <row r="5" spans="1:8" ht="20.25" customHeight="1" x14ac:dyDescent="0.35">
      <c r="A5" s="18" t="s">
        <v>94</v>
      </c>
      <c r="B5" s="39" t="s">
        <v>37</v>
      </c>
      <c r="C5" s="39" t="s">
        <v>37</v>
      </c>
      <c r="D5" s="39" t="s">
        <v>37</v>
      </c>
      <c r="E5" s="39" t="s">
        <v>37</v>
      </c>
      <c r="F5" s="39" t="s">
        <v>37</v>
      </c>
      <c r="G5" s="39" t="s">
        <v>37</v>
      </c>
      <c r="H5" s="39" t="s">
        <v>37</v>
      </c>
    </row>
    <row r="6" spans="1:8" ht="20.25" customHeight="1" x14ac:dyDescent="0.35">
      <c r="A6" s="18" t="s">
        <v>9</v>
      </c>
      <c r="B6" s="38">
        <v>5809</v>
      </c>
      <c r="C6" s="38">
        <v>236505</v>
      </c>
      <c r="D6" s="38">
        <v>185696</v>
      </c>
      <c r="E6" s="38">
        <v>222318</v>
      </c>
      <c r="F6" s="38">
        <v>345057</v>
      </c>
      <c r="G6" s="38">
        <v>464681</v>
      </c>
      <c r="H6" s="20">
        <v>458845</v>
      </c>
    </row>
    <row r="7" spans="1:8" ht="20.25" customHeight="1" x14ac:dyDescent="0.35">
      <c r="A7" s="18" t="s">
        <v>10</v>
      </c>
      <c r="B7" s="38">
        <v>4752000</v>
      </c>
      <c r="C7" s="38">
        <v>5552000</v>
      </c>
      <c r="D7" s="38">
        <v>6083000</v>
      </c>
      <c r="E7" s="38">
        <v>6147000</v>
      </c>
      <c r="F7" s="38">
        <v>6438923</v>
      </c>
      <c r="G7" s="38">
        <v>8011000</v>
      </c>
      <c r="H7" s="20">
        <v>8837000</v>
      </c>
    </row>
    <row r="8" spans="1:8" ht="20.25" customHeight="1" x14ac:dyDescent="0.35">
      <c r="A8" s="18" t="s">
        <v>66</v>
      </c>
      <c r="B8" s="38">
        <v>1541874</v>
      </c>
      <c r="C8" s="38">
        <v>113553</v>
      </c>
      <c r="D8" s="38">
        <v>88928</v>
      </c>
      <c r="E8" s="39" t="s">
        <v>37</v>
      </c>
      <c r="F8" s="39" t="s">
        <v>37</v>
      </c>
      <c r="G8" s="39" t="s">
        <v>37</v>
      </c>
      <c r="H8" s="39" t="s">
        <v>37</v>
      </c>
    </row>
    <row r="9" spans="1:8" ht="20.25" customHeight="1" x14ac:dyDescent="0.35">
      <c r="A9" s="18" t="s">
        <v>11</v>
      </c>
      <c r="B9" s="38">
        <v>1459000</v>
      </c>
      <c r="C9" s="38">
        <v>1570000</v>
      </c>
      <c r="D9" s="38">
        <v>1127000</v>
      </c>
      <c r="E9" s="38">
        <v>3533000</v>
      </c>
      <c r="F9" s="38">
        <v>858000</v>
      </c>
      <c r="G9" s="38">
        <v>1400000</v>
      </c>
      <c r="H9" s="20">
        <v>4200000</v>
      </c>
    </row>
    <row r="10" spans="1:8" ht="20.25" customHeight="1" x14ac:dyDescent="0.35">
      <c r="A10" s="18" t="s">
        <v>95</v>
      </c>
      <c r="B10" s="39" t="s">
        <v>37</v>
      </c>
      <c r="C10" s="39" t="s">
        <v>37</v>
      </c>
      <c r="D10" s="39" t="s">
        <v>37</v>
      </c>
      <c r="E10" s="57">
        <v>289000</v>
      </c>
      <c r="F10" s="39">
        <v>52213</v>
      </c>
      <c r="G10" s="39" t="s">
        <v>37</v>
      </c>
      <c r="H10" s="20">
        <v>194156</v>
      </c>
    </row>
    <row r="11" spans="1:8" ht="20.25" customHeight="1" x14ac:dyDescent="0.35">
      <c r="A11" s="18" t="s">
        <v>15</v>
      </c>
      <c r="B11" s="38">
        <v>2063000</v>
      </c>
      <c r="C11" s="38">
        <v>1716000</v>
      </c>
      <c r="D11" s="38">
        <v>990000</v>
      </c>
      <c r="E11" s="38">
        <v>1712000</v>
      </c>
      <c r="F11" s="38">
        <v>2256000</v>
      </c>
      <c r="G11" s="38">
        <v>1806000</v>
      </c>
      <c r="H11" s="41">
        <v>2147000</v>
      </c>
    </row>
    <row r="12" spans="1:8" ht="20.25" customHeight="1" x14ac:dyDescent="0.35">
      <c r="A12" s="18" t="s">
        <v>16</v>
      </c>
      <c r="B12" s="38">
        <v>1942000</v>
      </c>
      <c r="C12" s="33">
        <v>1360000</v>
      </c>
      <c r="D12" s="33">
        <v>1590000</v>
      </c>
      <c r="E12" s="33">
        <v>2390000</v>
      </c>
      <c r="F12" s="38">
        <v>2060000</v>
      </c>
      <c r="G12" s="38">
        <v>2460000</v>
      </c>
      <c r="H12" s="41">
        <v>3560000</v>
      </c>
    </row>
    <row r="13" spans="1:8" ht="20.25" customHeight="1" x14ac:dyDescent="0.35">
      <c r="A13" s="18" t="s">
        <v>17</v>
      </c>
      <c r="B13" s="38">
        <v>75000</v>
      </c>
      <c r="C13" s="38">
        <v>117000</v>
      </c>
      <c r="D13" s="38">
        <v>156000</v>
      </c>
      <c r="E13" s="38">
        <v>71000</v>
      </c>
      <c r="F13" s="38">
        <v>111000</v>
      </c>
      <c r="G13" s="38">
        <v>98000</v>
      </c>
      <c r="H13" s="41">
        <v>136441</v>
      </c>
    </row>
    <row r="14" spans="1:8" ht="20.25" customHeight="1" x14ac:dyDescent="0.35">
      <c r="A14" s="18" t="s">
        <v>39</v>
      </c>
      <c r="B14" s="38">
        <v>337827</v>
      </c>
      <c r="C14" s="38">
        <v>527750.86</v>
      </c>
      <c r="D14" s="38">
        <v>684000</v>
      </c>
      <c r="E14" s="38">
        <v>2239000</v>
      </c>
      <c r="F14" s="38">
        <v>2602000</v>
      </c>
      <c r="G14" s="38">
        <v>3371618</v>
      </c>
      <c r="H14" s="20">
        <v>3174399</v>
      </c>
    </row>
    <row r="15" spans="1:8" ht="20.25" customHeight="1" x14ac:dyDescent="0.35">
      <c r="A15" s="18" t="s">
        <v>14</v>
      </c>
      <c r="B15" s="38">
        <v>253000</v>
      </c>
      <c r="C15" s="38">
        <v>802000</v>
      </c>
      <c r="D15" s="39" t="s">
        <v>37</v>
      </c>
      <c r="E15" s="38">
        <v>38000</v>
      </c>
      <c r="F15" s="39" t="s">
        <v>37</v>
      </c>
      <c r="G15" s="38">
        <v>466000</v>
      </c>
      <c r="H15" s="20">
        <v>264000</v>
      </c>
    </row>
    <row r="16" spans="1:8" ht="20.25" customHeight="1" x14ac:dyDescent="0.35">
      <c r="A16" s="18" t="s">
        <v>40</v>
      </c>
      <c r="B16" s="38">
        <v>11634</v>
      </c>
      <c r="C16" s="38">
        <v>23281</v>
      </c>
      <c r="D16" s="38">
        <v>27102</v>
      </c>
      <c r="E16" s="38">
        <v>31240</v>
      </c>
      <c r="F16" s="38">
        <v>41933</v>
      </c>
      <c r="G16" s="38">
        <v>53037</v>
      </c>
      <c r="H16" s="20">
        <v>48183</v>
      </c>
    </row>
    <row r="17" spans="1:8" ht="20.25" customHeight="1" x14ac:dyDescent="0.35">
      <c r="A17" s="18" t="s">
        <v>19</v>
      </c>
      <c r="B17" s="38">
        <v>7194000</v>
      </c>
      <c r="C17" s="38">
        <v>5625000</v>
      </c>
      <c r="D17" s="38">
        <v>6940000</v>
      </c>
      <c r="E17" s="38">
        <v>6379000</v>
      </c>
      <c r="F17" s="38">
        <v>10826000</v>
      </c>
      <c r="G17" s="38">
        <v>6850000</v>
      </c>
      <c r="H17" s="20">
        <v>9330000</v>
      </c>
    </row>
    <row r="18" spans="1:8" ht="20.25" customHeight="1" x14ac:dyDescent="0.35">
      <c r="A18" s="18" t="s">
        <v>20</v>
      </c>
      <c r="B18" s="38">
        <v>43862</v>
      </c>
      <c r="C18" s="38">
        <v>89328</v>
      </c>
      <c r="D18" s="38">
        <v>83644.990000000005</v>
      </c>
      <c r="E18" s="38">
        <v>54380</v>
      </c>
      <c r="F18" s="38">
        <v>51965</v>
      </c>
      <c r="G18" s="38">
        <v>117413</v>
      </c>
      <c r="H18" s="20">
        <v>163055</v>
      </c>
    </row>
    <row r="19" spans="1:8" ht="20.25" customHeight="1" x14ac:dyDescent="0.35">
      <c r="A19" s="18" t="s">
        <v>21</v>
      </c>
      <c r="B19" s="38">
        <v>2737000</v>
      </c>
      <c r="C19" s="38">
        <v>3118000</v>
      </c>
      <c r="D19" s="38">
        <v>3511000</v>
      </c>
      <c r="E19" s="38">
        <v>4004000</v>
      </c>
      <c r="F19" s="38">
        <v>4361400</v>
      </c>
      <c r="G19" s="38">
        <v>5941000</v>
      </c>
      <c r="H19" s="20">
        <v>6371000</v>
      </c>
    </row>
    <row r="20" spans="1:8" ht="20.25" customHeight="1" thickBot="1" x14ac:dyDescent="0.4">
      <c r="A20" s="18" t="s">
        <v>96</v>
      </c>
      <c r="B20" s="39" t="s">
        <v>37</v>
      </c>
      <c r="C20" s="39" t="s">
        <v>37</v>
      </c>
      <c r="D20" s="39" t="s">
        <v>37</v>
      </c>
      <c r="E20" s="39" t="s">
        <v>37</v>
      </c>
      <c r="F20" s="39" t="s">
        <v>37</v>
      </c>
      <c r="G20" s="39" t="s">
        <v>37</v>
      </c>
      <c r="H20" s="39" t="s">
        <v>37</v>
      </c>
    </row>
    <row r="21" spans="1:8" s="13" customFormat="1" ht="20.25" customHeight="1" thickTop="1" thickBot="1" x14ac:dyDescent="0.4">
      <c r="A21" s="24" t="s">
        <v>41</v>
      </c>
      <c r="B21" s="52">
        <v>25516006</v>
      </c>
      <c r="C21" s="52">
        <v>23050418</v>
      </c>
      <c r="D21" s="52">
        <v>23866371</v>
      </c>
      <c r="E21" s="52">
        <v>29309938</v>
      </c>
      <c r="F21" s="52">
        <v>31204491</v>
      </c>
      <c r="G21" s="52">
        <v>36738749</v>
      </c>
      <c r="H21" s="52">
        <f>H4+H6+H7+SUM(H9:H19)</f>
        <v>42584079</v>
      </c>
    </row>
    <row r="22" spans="1:8" ht="15" thickTop="1" x14ac:dyDescent="0.35">
      <c r="B22" s="27"/>
      <c r="C22" s="27"/>
      <c r="D22" s="27"/>
      <c r="E22" s="27"/>
      <c r="F22" s="27"/>
      <c r="G22" s="27"/>
    </row>
    <row r="23" spans="1:8" x14ac:dyDescent="0.35">
      <c r="A23" s="75" t="s">
        <v>42</v>
      </c>
      <c r="B23" s="75"/>
      <c r="C23" s="75"/>
      <c r="D23" s="75"/>
      <c r="E23" s="75"/>
      <c r="F23" s="75"/>
      <c r="G23" s="75"/>
    </row>
    <row r="24" spans="1:8" x14ac:dyDescent="0.35">
      <c r="A24" s="76" t="s">
        <v>97</v>
      </c>
      <c r="B24" s="76"/>
      <c r="C24" s="76"/>
      <c r="D24" s="76"/>
      <c r="E24" s="76"/>
      <c r="F24" s="76"/>
      <c r="G24" s="76"/>
    </row>
    <row r="25" spans="1:8" x14ac:dyDescent="0.35">
      <c r="A25" s="76" t="s">
        <v>76</v>
      </c>
      <c r="B25" s="76"/>
      <c r="C25" s="76"/>
      <c r="D25" s="76"/>
      <c r="E25" s="76"/>
      <c r="F25" s="76"/>
      <c r="G25" s="76"/>
    </row>
    <row r="26" spans="1:8" x14ac:dyDescent="0.35">
      <c r="A26" s="81" t="s">
        <v>93</v>
      </c>
      <c r="B26" s="81"/>
      <c r="C26" s="81"/>
      <c r="D26" s="81"/>
      <c r="E26" s="81"/>
      <c r="F26" s="81"/>
      <c r="G26" s="81"/>
    </row>
  </sheetData>
  <mergeCells count="4">
    <mergeCell ref="A23:G23"/>
    <mergeCell ref="A24:G24"/>
    <mergeCell ref="A25:G25"/>
    <mergeCell ref="A26:G26"/>
  </mergeCells>
  <pageMargins left="0.7" right="0.7" top="0.75" bottom="0.75" header="0.3" footer="0.3"/>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90" zoomScaleNormal="90" workbookViewId="0">
      <selection activeCell="A2" sqref="A2"/>
    </sheetView>
  </sheetViews>
  <sheetFormatPr defaultColWidth="8.81640625" defaultRowHeight="14.5" x14ac:dyDescent="0.35"/>
  <cols>
    <col min="1" max="1" width="54.81640625" style="43" customWidth="1"/>
    <col min="2" max="2" width="11.453125" style="43" bestFit="1" customWidth="1"/>
    <col min="3" max="7" width="12.453125" style="43" bestFit="1" customWidth="1"/>
    <col min="8" max="8" width="10.81640625" style="43" customWidth="1"/>
    <col min="9" max="16384" width="8.81640625" style="43"/>
  </cols>
  <sheetData>
    <row r="1" spans="1:8" x14ac:dyDescent="0.35">
      <c r="A1" s="42" t="s">
        <v>122</v>
      </c>
    </row>
    <row r="3" spans="1:8" x14ac:dyDescent="0.35">
      <c r="A3" s="44" t="s">
        <v>27</v>
      </c>
      <c r="B3" s="45" t="s">
        <v>28</v>
      </c>
      <c r="C3" s="45" t="s">
        <v>29</v>
      </c>
      <c r="D3" s="45" t="s">
        <v>30</v>
      </c>
      <c r="E3" s="45" t="s">
        <v>31</v>
      </c>
      <c r="F3" s="45" t="s">
        <v>32</v>
      </c>
      <c r="G3" s="45" t="s">
        <v>33</v>
      </c>
      <c r="H3" s="56" t="s">
        <v>59</v>
      </c>
    </row>
    <row r="4" spans="1:8" ht="20.25" customHeight="1" x14ac:dyDescent="0.35">
      <c r="A4" s="46" t="s">
        <v>98</v>
      </c>
      <c r="B4" s="50">
        <v>3600000</v>
      </c>
      <c r="C4" s="50">
        <v>5400000</v>
      </c>
      <c r="D4" s="50">
        <v>11200000</v>
      </c>
      <c r="E4" s="50">
        <v>12300000</v>
      </c>
      <c r="F4" s="50">
        <v>11900000</v>
      </c>
      <c r="G4" s="50">
        <v>18500000</v>
      </c>
      <c r="H4" s="58">
        <v>15400000</v>
      </c>
    </row>
    <row r="5" spans="1:8" ht="20.25" customHeight="1" x14ac:dyDescent="0.35">
      <c r="A5" s="47" t="s">
        <v>8</v>
      </c>
      <c r="B5" s="39">
        <v>-1190</v>
      </c>
      <c r="C5" s="39">
        <v>-13686</v>
      </c>
      <c r="D5" s="39">
        <v>30977</v>
      </c>
      <c r="E5" s="39">
        <v>32043</v>
      </c>
      <c r="F5" s="39">
        <v>19026</v>
      </c>
      <c r="G5" s="39">
        <v>10178</v>
      </c>
      <c r="H5" s="49">
        <v>-1963</v>
      </c>
    </row>
    <row r="6" spans="1:8" ht="20.25" customHeight="1" x14ac:dyDescent="0.35">
      <c r="A6" s="47" t="s">
        <v>9</v>
      </c>
      <c r="B6" s="38">
        <v>65600</v>
      </c>
      <c r="C6" s="38">
        <v>68185</v>
      </c>
      <c r="D6" s="38">
        <v>97437</v>
      </c>
      <c r="E6" s="38">
        <v>48574</v>
      </c>
      <c r="F6" s="38">
        <v>89417</v>
      </c>
      <c r="G6" s="38">
        <v>149804</v>
      </c>
      <c r="H6" s="58">
        <v>204383</v>
      </c>
    </row>
    <row r="7" spans="1:8" ht="20.25" customHeight="1" x14ac:dyDescent="0.35">
      <c r="A7" s="47" t="s">
        <v>10</v>
      </c>
      <c r="B7" s="38">
        <v>4129000</v>
      </c>
      <c r="C7" s="38">
        <v>4217000</v>
      </c>
      <c r="D7" s="38">
        <v>4997000</v>
      </c>
      <c r="E7" s="33">
        <v>3278891</v>
      </c>
      <c r="F7" s="38">
        <v>3074545</v>
      </c>
      <c r="G7" s="38">
        <v>2824328</v>
      </c>
      <c r="H7" s="58">
        <v>5720000</v>
      </c>
    </row>
    <row r="8" spans="1:8" ht="20.25" customHeight="1" x14ac:dyDescent="0.35">
      <c r="A8" s="47" t="s">
        <v>99</v>
      </c>
      <c r="B8" s="38">
        <v>332532</v>
      </c>
      <c r="C8" s="38">
        <v>111310</v>
      </c>
      <c r="D8" s="38">
        <v>30619</v>
      </c>
      <c r="E8" s="39" t="s">
        <v>37</v>
      </c>
      <c r="F8" s="39" t="s">
        <v>37</v>
      </c>
      <c r="G8" s="39" t="s">
        <v>37</v>
      </c>
      <c r="H8" s="48" t="s">
        <v>37</v>
      </c>
    </row>
    <row r="9" spans="1:8" ht="20.25" customHeight="1" x14ac:dyDescent="0.35">
      <c r="A9" s="47" t="s">
        <v>100</v>
      </c>
      <c r="B9" s="38">
        <v>278000</v>
      </c>
      <c r="C9" s="38">
        <v>273000</v>
      </c>
      <c r="D9" s="33">
        <v>3600000</v>
      </c>
      <c r="E9" s="33">
        <v>4100000</v>
      </c>
      <c r="F9" s="38">
        <v>3293000</v>
      </c>
      <c r="G9" s="38">
        <v>3800000</v>
      </c>
      <c r="H9" s="58">
        <v>2307000</v>
      </c>
    </row>
    <row r="10" spans="1:8" ht="20.25" customHeight="1" x14ac:dyDescent="0.35">
      <c r="A10" s="47" t="s">
        <v>13</v>
      </c>
      <c r="B10" s="39">
        <v>221000</v>
      </c>
      <c r="C10" s="39">
        <v>-66112</v>
      </c>
      <c r="D10" s="39">
        <v>624621</v>
      </c>
      <c r="E10" s="39">
        <v>615924</v>
      </c>
      <c r="F10" s="39">
        <v>909517</v>
      </c>
      <c r="G10" s="39">
        <v>1291636</v>
      </c>
      <c r="H10" s="58">
        <v>1278436</v>
      </c>
    </row>
    <row r="11" spans="1:8" ht="20.25" customHeight="1" x14ac:dyDescent="0.35">
      <c r="A11" s="47" t="s">
        <v>15</v>
      </c>
      <c r="B11" s="38">
        <v>450000</v>
      </c>
      <c r="C11" s="38">
        <v>444000</v>
      </c>
      <c r="D11" s="38">
        <v>406000</v>
      </c>
      <c r="E11" s="38">
        <v>765000</v>
      </c>
      <c r="F11" s="38">
        <v>686000</v>
      </c>
      <c r="G11" s="38">
        <v>715000</v>
      </c>
      <c r="H11" s="58">
        <v>1045000</v>
      </c>
    </row>
    <row r="12" spans="1:8" ht="20.25" customHeight="1" x14ac:dyDescent="0.35">
      <c r="A12" s="47" t="s">
        <v>16</v>
      </c>
      <c r="B12" s="38">
        <v>2821600</v>
      </c>
      <c r="C12" s="33">
        <v>6870000</v>
      </c>
      <c r="D12" s="33">
        <v>7490000</v>
      </c>
      <c r="E12" s="33">
        <v>9370000</v>
      </c>
      <c r="F12" s="38">
        <v>8420000</v>
      </c>
      <c r="G12" s="38">
        <v>9610000</v>
      </c>
      <c r="H12" s="58">
        <v>11500000</v>
      </c>
    </row>
    <row r="13" spans="1:8" ht="20.25" customHeight="1" x14ac:dyDescent="0.35">
      <c r="A13" s="47" t="s">
        <v>17</v>
      </c>
      <c r="B13" s="38">
        <v>313000</v>
      </c>
      <c r="C13" s="38">
        <v>405000</v>
      </c>
      <c r="D13" s="38">
        <v>315000</v>
      </c>
      <c r="E13" s="38">
        <v>337000</v>
      </c>
      <c r="F13" s="38">
        <v>395256</v>
      </c>
      <c r="G13" s="38">
        <v>385732</v>
      </c>
      <c r="H13" s="58">
        <v>424470</v>
      </c>
    </row>
    <row r="14" spans="1:8" ht="20.25" customHeight="1" x14ac:dyDescent="0.35">
      <c r="A14" s="47" t="s">
        <v>101</v>
      </c>
      <c r="B14" s="38">
        <v>1252590</v>
      </c>
      <c r="C14" s="38">
        <v>1363811</v>
      </c>
      <c r="D14" s="38">
        <v>1640000</v>
      </c>
      <c r="E14" s="33">
        <v>990000</v>
      </c>
      <c r="F14" s="38">
        <v>352000</v>
      </c>
      <c r="G14" s="38">
        <v>781906</v>
      </c>
      <c r="H14" s="58">
        <v>1295275</v>
      </c>
    </row>
    <row r="15" spans="1:8" ht="20.25" customHeight="1" x14ac:dyDescent="0.35">
      <c r="A15" s="47" t="s">
        <v>14</v>
      </c>
      <c r="B15" s="38">
        <v>2285000</v>
      </c>
      <c r="C15" s="38">
        <v>3323000</v>
      </c>
      <c r="D15" s="38">
        <v>2865000</v>
      </c>
      <c r="E15" s="38">
        <v>3822000</v>
      </c>
      <c r="F15" s="38">
        <v>2956000</v>
      </c>
      <c r="G15" s="38">
        <v>3109000</v>
      </c>
      <c r="H15" s="58">
        <v>2456000</v>
      </c>
    </row>
    <row r="16" spans="1:8" ht="20.25" customHeight="1" x14ac:dyDescent="0.35">
      <c r="A16" s="47" t="s">
        <v>40</v>
      </c>
      <c r="B16" s="38">
        <v>242425</v>
      </c>
      <c r="C16" s="38">
        <v>272202</v>
      </c>
      <c r="D16" s="38">
        <v>307310</v>
      </c>
      <c r="E16" s="38">
        <v>277974</v>
      </c>
      <c r="F16" s="38">
        <v>98137</v>
      </c>
      <c r="G16" s="38">
        <v>175847</v>
      </c>
      <c r="H16" s="58">
        <v>156207</v>
      </c>
    </row>
    <row r="17" spans="1:8" ht="20.25" customHeight="1" x14ac:dyDescent="0.35">
      <c r="A17" s="47" t="s">
        <v>19</v>
      </c>
      <c r="B17" s="38">
        <v>29386000</v>
      </c>
      <c r="C17" s="38">
        <v>26705000</v>
      </c>
      <c r="D17" s="38">
        <v>26963000</v>
      </c>
      <c r="E17" s="38">
        <v>26663000</v>
      </c>
      <c r="F17" s="38">
        <v>28353000</v>
      </c>
      <c r="G17" s="38">
        <v>25886000</v>
      </c>
      <c r="H17" s="58">
        <v>30602000</v>
      </c>
    </row>
    <row r="18" spans="1:8" ht="20.25" customHeight="1" x14ac:dyDescent="0.35">
      <c r="A18" s="47" t="s">
        <v>20</v>
      </c>
      <c r="B18" s="38">
        <v>1295383</v>
      </c>
      <c r="C18" s="38">
        <v>1289498</v>
      </c>
      <c r="D18" s="38">
        <v>1136068</v>
      </c>
      <c r="E18" s="38">
        <v>1203087</v>
      </c>
      <c r="F18" s="38">
        <v>1035984</v>
      </c>
      <c r="G18" s="38">
        <v>1147281</v>
      </c>
      <c r="H18" s="58">
        <v>1226787</v>
      </c>
    </row>
    <row r="19" spans="1:8" ht="20.25" customHeight="1" x14ac:dyDescent="0.35">
      <c r="A19" s="47" t="s">
        <v>21</v>
      </c>
      <c r="B19" s="38">
        <v>8894000</v>
      </c>
      <c r="C19" s="38">
        <v>10359000</v>
      </c>
      <c r="D19" s="38">
        <v>12301000</v>
      </c>
      <c r="E19" s="38">
        <v>12427000</v>
      </c>
      <c r="F19" s="38">
        <v>1869000</v>
      </c>
      <c r="G19" s="38">
        <v>2602000</v>
      </c>
      <c r="H19" s="58">
        <v>3413000</v>
      </c>
    </row>
    <row r="20" spans="1:8" ht="20.25" customHeight="1" thickBot="1" x14ac:dyDescent="0.4">
      <c r="A20" s="47" t="s">
        <v>22</v>
      </c>
      <c r="B20" s="57">
        <v>594000</v>
      </c>
      <c r="C20" s="57">
        <v>390000</v>
      </c>
      <c r="D20" s="57">
        <v>490000</v>
      </c>
      <c r="E20" s="57">
        <v>564000</v>
      </c>
      <c r="F20" s="39">
        <v>485491</v>
      </c>
      <c r="G20" s="39">
        <v>621001</v>
      </c>
      <c r="H20" s="74">
        <v>439471</v>
      </c>
    </row>
    <row r="21" spans="1:8" s="44" customFormat="1" ht="20.25" customHeight="1" thickTop="1" thickBot="1" x14ac:dyDescent="0.4">
      <c r="A21" s="59" t="s">
        <v>41</v>
      </c>
      <c r="B21" s="52">
        <v>56158940</v>
      </c>
      <c r="C21" s="52">
        <v>61411208</v>
      </c>
      <c r="D21" s="52">
        <v>74494032</v>
      </c>
      <c r="E21" s="52">
        <v>76794493</v>
      </c>
      <c r="F21" s="52">
        <v>63936373</v>
      </c>
      <c r="G21" s="52">
        <v>71609713</v>
      </c>
      <c r="H21" s="52">
        <f>SUM(H9:H20)+SUM(H4:H7)</f>
        <v>77466066</v>
      </c>
    </row>
    <row r="22" spans="1:8" ht="15" thickTop="1" x14ac:dyDescent="0.35">
      <c r="B22" s="49"/>
      <c r="C22" s="49"/>
      <c r="D22" s="49"/>
      <c r="E22" s="49"/>
      <c r="F22" s="49"/>
      <c r="G22" s="49"/>
    </row>
    <row r="23" spans="1:8" x14ac:dyDescent="0.35">
      <c r="A23" s="79" t="s">
        <v>42</v>
      </c>
      <c r="B23" s="79"/>
      <c r="C23" s="79"/>
      <c r="D23" s="79"/>
      <c r="E23" s="79"/>
      <c r="F23" s="79"/>
      <c r="G23" s="79"/>
    </row>
    <row r="24" spans="1:8" x14ac:dyDescent="0.35">
      <c r="A24" s="80" t="s">
        <v>102</v>
      </c>
      <c r="B24" s="80"/>
      <c r="C24" s="80"/>
      <c r="D24" s="80"/>
      <c r="E24" s="80"/>
      <c r="F24" s="80"/>
      <c r="G24" s="80"/>
    </row>
    <row r="25" spans="1:8" x14ac:dyDescent="0.35">
      <c r="A25" s="80" t="s">
        <v>103</v>
      </c>
      <c r="B25" s="80"/>
      <c r="C25" s="80"/>
      <c r="D25" s="80"/>
      <c r="E25" s="80"/>
      <c r="F25" s="80"/>
      <c r="G25" s="80"/>
    </row>
    <row r="26" spans="1:8" x14ac:dyDescent="0.35">
      <c r="A26" s="82" t="s">
        <v>104</v>
      </c>
      <c r="B26" s="82"/>
      <c r="C26" s="82"/>
      <c r="D26" s="82"/>
      <c r="E26" s="82"/>
      <c r="F26" s="82"/>
      <c r="G26" s="82"/>
    </row>
    <row r="27" spans="1:8" ht="14.5" customHeight="1" x14ac:dyDescent="0.35">
      <c r="A27" s="82" t="s">
        <v>105</v>
      </c>
      <c r="B27" s="82"/>
      <c r="C27" s="82"/>
      <c r="D27" s="82"/>
      <c r="E27" s="82"/>
      <c r="F27" s="82"/>
      <c r="G27" s="82"/>
    </row>
    <row r="28" spans="1:8" x14ac:dyDescent="0.35">
      <c r="A28" s="43" t="s">
        <v>111</v>
      </c>
    </row>
  </sheetData>
  <mergeCells count="5">
    <mergeCell ref="A23:G23"/>
    <mergeCell ref="A24:G24"/>
    <mergeCell ref="A25:G25"/>
    <mergeCell ref="A26:G26"/>
    <mergeCell ref="A27:G27"/>
  </mergeCells>
  <pageMargins left="0.7" right="0.7" top="0.75" bottom="0.75" header="0.3" footer="0.3"/>
  <pageSetup paperSize="9" orientation="portrait"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90" zoomScaleNormal="90" workbookViewId="0">
      <selection activeCell="A2" sqref="A2"/>
    </sheetView>
  </sheetViews>
  <sheetFormatPr defaultColWidth="8.81640625" defaultRowHeight="14.5" x14ac:dyDescent="0.35"/>
  <cols>
    <col min="1" max="1" width="54.81640625" style="43" customWidth="1"/>
    <col min="2" max="2" width="12.453125" style="43" bestFit="1" customWidth="1"/>
    <col min="3" max="3" width="11.453125" style="43" bestFit="1" customWidth="1"/>
    <col min="4" max="7" width="12.453125" style="43" bestFit="1" customWidth="1"/>
    <col min="8" max="8" width="12.1796875" style="43" bestFit="1" customWidth="1"/>
    <col min="9" max="9" width="10.90625" style="43" bestFit="1" customWidth="1"/>
    <col min="10" max="10" width="12.1796875" style="43" bestFit="1" customWidth="1"/>
    <col min="11" max="16384" width="8.81640625" style="43"/>
  </cols>
  <sheetData>
    <row r="1" spans="1:11" x14ac:dyDescent="0.35">
      <c r="A1" s="42" t="s">
        <v>123</v>
      </c>
      <c r="I1" s="47"/>
      <c r="J1" s="47"/>
      <c r="K1" s="47"/>
    </row>
    <row r="2" spans="1:11" x14ac:dyDescent="0.35">
      <c r="I2" s="47"/>
      <c r="J2" s="47"/>
      <c r="K2" s="47"/>
    </row>
    <row r="3" spans="1:11" x14ac:dyDescent="0.35">
      <c r="A3" s="44" t="s">
        <v>27</v>
      </c>
      <c r="B3" s="45" t="s">
        <v>28</v>
      </c>
      <c r="C3" s="45" t="s">
        <v>29</v>
      </c>
      <c r="D3" s="45" t="s">
        <v>30</v>
      </c>
      <c r="E3" s="45" t="s">
        <v>31</v>
      </c>
      <c r="F3" s="45" t="s">
        <v>32</v>
      </c>
      <c r="G3" s="45" t="s">
        <v>33</v>
      </c>
      <c r="H3" s="56" t="s">
        <v>59</v>
      </c>
      <c r="I3" s="47"/>
      <c r="J3" s="47"/>
      <c r="K3" s="47"/>
    </row>
    <row r="4" spans="1:11" ht="20.25" customHeight="1" x14ac:dyDescent="0.35">
      <c r="A4" s="46" t="s">
        <v>106</v>
      </c>
      <c r="B4" s="50">
        <v>8000000</v>
      </c>
      <c r="C4" s="50">
        <v>15200000</v>
      </c>
      <c r="D4" s="50">
        <v>16600000</v>
      </c>
      <c r="E4" s="50">
        <v>16500000</v>
      </c>
      <c r="F4" s="50">
        <v>39500000</v>
      </c>
      <c r="G4" s="50">
        <v>54200000</v>
      </c>
      <c r="H4" s="60">
        <v>37765000</v>
      </c>
      <c r="I4" s="60"/>
      <c r="J4" s="61"/>
      <c r="K4" s="47"/>
    </row>
    <row r="5" spans="1:11" ht="20.25" customHeight="1" x14ac:dyDescent="0.35">
      <c r="A5" s="47" t="s">
        <v>8</v>
      </c>
      <c r="B5" s="39">
        <v>52953</v>
      </c>
      <c r="C5" s="39">
        <v>38719</v>
      </c>
      <c r="D5" s="39">
        <v>26872</v>
      </c>
      <c r="E5" s="39">
        <v>103993</v>
      </c>
      <c r="F5" s="39">
        <v>65700</v>
      </c>
      <c r="G5" s="39">
        <v>22010</v>
      </c>
      <c r="H5" s="60">
        <v>173284</v>
      </c>
      <c r="I5" s="60"/>
      <c r="J5" s="61"/>
      <c r="K5" s="47"/>
    </row>
    <row r="6" spans="1:11" ht="20.25" customHeight="1" x14ac:dyDescent="0.35">
      <c r="A6" s="47" t="s">
        <v>9</v>
      </c>
      <c r="B6" s="38">
        <v>398321</v>
      </c>
      <c r="C6" s="38">
        <v>377637</v>
      </c>
      <c r="D6" s="38">
        <v>499097</v>
      </c>
      <c r="E6" s="38">
        <v>1076064</v>
      </c>
      <c r="F6" s="38">
        <v>338172</v>
      </c>
      <c r="G6" s="38">
        <v>478239</v>
      </c>
      <c r="H6" s="60">
        <v>305815</v>
      </c>
      <c r="I6" s="60"/>
      <c r="J6" s="61"/>
      <c r="K6" s="47"/>
    </row>
    <row r="7" spans="1:11" ht="20.25" customHeight="1" x14ac:dyDescent="0.35">
      <c r="A7" s="47" t="s">
        <v>10</v>
      </c>
      <c r="B7" s="38">
        <v>3496000</v>
      </c>
      <c r="C7" s="38">
        <v>6701000</v>
      </c>
      <c r="D7" s="38">
        <v>5897000</v>
      </c>
      <c r="E7" s="38">
        <v>2478000</v>
      </c>
      <c r="F7" s="38">
        <v>3436968</v>
      </c>
      <c r="G7" s="38">
        <v>20102000</v>
      </c>
      <c r="H7" s="60">
        <v>18950000</v>
      </c>
      <c r="I7" s="60"/>
      <c r="J7" s="61"/>
      <c r="K7" s="47"/>
    </row>
    <row r="8" spans="1:11" ht="20.25" customHeight="1" x14ac:dyDescent="0.35">
      <c r="A8" s="47" t="s">
        <v>107</v>
      </c>
      <c r="B8" s="38">
        <v>147000</v>
      </c>
      <c r="C8" s="38">
        <v>2470231</v>
      </c>
      <c r="D8" s="38">
        <v>3696775</v>
      </c>
      <c r="E8" s="39" t="s">
        <v>37</v>
      </c>
      <c r="F8" s="39" t="s">
        <v>37</v>
      </c>
      <c r="G8" s="39" t="s">
        <v>37</v>
      </c>
      <c r="H8" s="48" t="s">
        <v>37</v>
      </c>
      <c r="I8" s="60"/>
      <c r="J8" s="61"/>
      <c r="K8" s="47"/>
    </row>
    <row r="9" spans="1:11" ht="20.25" customHeight="1" x14ac:dyDescent="0.35">
      <c r="A9" s="47" t="s">
        <v>11</v>
      </c>
      <c r="B9" s="38">
        <v>38879000</v>
      </c>
      <c r="C9" s="38">
        <v>9040000</v>
      </c>
      <c r="D9" s="38">
        <v>7405000</v>
      </c>
      <c r="E9" s="38">
        <v>99070000</v>
      </c>
      <c r="F9" s="38">
        <v>26778000</v>
      </c>
      <c r="G9" s="38">
        <v>21100000</v>
      </c>
      <c r="H9" s="60">
        <v>9491000</v>
      </c>
      <c r="I9" s="60"/>
      <c r="J9" s="61"/>
      <c r="K9" s="47"/>
    </row>
    <row r="10" spans="1:11" ht="20.25" customHeight="1" x14ac:dyDescent="0.35">
      <c r="A10" s="47" t="s">
        <v>13</v>
      </c>
      <c r="B10" s="39">
        <v>1726998</v>
      </c>
      <c r="C10" s="39">
        <v>3003000</v>
      </c>
      <c r="D10" s="39">
        <v>1675000</v>
      </c>
      <c r="E10" s="39">
        <v>1069000</v>
      </c>
      <c r="F10" s="39">
        <v>885206</v>
      </c>
      <c r="G10" s="39">
        <v>1000480</v>
      </c>
      <c r="H10" s="60">
        <v>3937000</v>
      </c>
      <c r="I10" s="60"/>
      <c r="J10" s="61"/>
      <c r="K10" s="47"/>
    </row>
    <row r="11" spans="1:11" ht="20.25" customHeight="1" x14ac:dyDescent="0.35">
      <c r="A11" s="47" t="s">
        <v>15</v>
      </c>
      <c r="B11" s="38">
        <v>5195000</v>
      </c>
      <c r="C11" s="38">
        <v>4014000</v>
      </c>
      <c r="D11" s="38">
        <v>2148000</v>
      </c>
      <c r="E11" s="33">
        <v>2631000</v>
      </c>
      <c r="F11" s="38">
        <v>2813000</v>
      </c>
      <c r="G11" s="38">
        <v>4264000</v>
      </c>
      <c r="H11" s="62">
        <v>8095000</v>
      </c>
      <c r="I11" s="60"/>
      <c r="J11" s="61"/>
      <c r="K11" s="47"/>
    </row>
    <row r="12" spans="1:11" ht="20.25" customHeight="1" x14ac:dyDescent="0.35">
      <c r="A12" s="47" t="s">
        <v>16</v>
      </c>
      <c r="B12" s="33">
        <v>2379000</v>
      </c>
      <c r="C12" s="33">
        <v>6870000</v>
      </c>
      <c r="D12" s="33">
        <v>3420000</v>
      </c>
      <c r="E12" s="33">
        <v>2260000</v>
      </c>
      <c r="F12" s="38">
        <v>2150000</v>
      </c>
      <c r="G12" s="38">
        <v>3520000</v>
      </c>
      <c r="H12" s="60">
        <v>11481338</v>
      </c>
      <c r="I12" s="60"/>
      <c r="J12" s="61"/>
      <c r="K12" s="47"/>
    </row>
    <row r="13" spans="1:11" ht="20.25" customHeight="1" x14ac:dyDescent="0.35">
      <c r="A13" s="47" t="s">
        <v>17</v>
      </c>
      <c r="B13" s="38">
        <v>744000</v>
      </c>
      <c r="C13" s="38">
        <v>574000</v>
      </c>
      <c r="D13" s="38">
        <v>1967000</v>
      </c>
      <c r="E13" s="38">
        <v>1026000</v>
      </c>
      <c r="F13" s="38">
        <v>126000</v>
      </c>
      <c r="G13" s="38">
        <v>267000</v>
      </c>
      <c r="H13" s="60">
        <v>266000</v>
      </c>
      <c r="I13" s="60"/>
      <c r="J13" s="61"/>
      <c r="K13" s="47"/>
    </row>
    <row r="14" spans="1:11" ht="20.25" customHeight="1" x14ac:dyDescent="0.35">
      <c r="A14" s="47" t="s">
        <v>39</v>
      </c>
      <c r="B14" s="38">
        <v>333108</v>
      </c>
      <c r="C14" s="38">
        <v>3420157</v>
      </c>
      <c r="D14" s="38">
        <v>18766000</v>
      </c>
      <c r="E14" s="38">
        <v>8794000</v>
      </c>
      <c r="F14" s="38">
        <v>2874000</v>
      </c>
      <c r="G14" s="38">
        <v>6137637</v>
      </c>
      <c r="H14" s="60">
        <v>2585776</v>
      </c>
      <c r="I14" s="60"/>
      <c r="J14" s="61"/>
      <c r="K14" s="47"/>
    </row>
    <row r="15" spans="1:11" ht="20.25" customHeight="1" x14ac:dyDescent="0.35">
      <c r="A15" s="47" t="s">
        <v>14</v>
      </c>
      <c r="B15" s="38">
        <v>3128000</v>
      </c>
      <c r="C15" s="38">
        <v>8720000</v>
      </c>
      <c r="D15" s="33">
        <v>6160000</v>
      </c>
      <c r="E15" s="38">
        <v>5628000</v>
      </c>
      <c r="F15" s="38">
        <v>9824000</v>
      </c>
      <c r="G15" s="38">
        <v>14045000</v>
      </c>
      <c r="H15" s="60">
        <v>8445000</v>
      </c>
      <c r="I15" s="60"/>
      <c r="J15" s="61"/>
      <c r="K15" s="47"/>
    </row>
    <row r="16" spans="1:11" ht="20.25" customHeight="1" x14ac:dyDescent="0.35">
      <c r="A16" s="47" t="s">
        <v>40</v>
      </c>
      <c r="B16" s="38">
        <v>497021</v>
      </c>
      <c r="C16" s="38">
        <v>1061397</v>
      </c>
      <c r="D16" s="38">
        <v>2568795</v>
      </c>
      <c r="E16" s="38">
        <v>1976881</v>
      </c>
      <c r="F16" s="38">
        <v>934905</v>
      </c>
      <c r="G16" s="38">
        <v>1317044</v>
      </c>
      <c r="H16" s="60">
        <v>843765</v>
      </c>
      <c r="I16" s="60"/>
      <c r="J16" s="61"/>
      <c r="K16" s="47"/>
    </row>
    <row r="17" spans="1:11" ht="20.25" customHeight="1" x14ac:dyDescent="0.35">
      <c r="A17" s="47" t="s">
        <v>19</v>
      </c>
      <c r="B17" s="38">
        <v>27037000</v>
      </c>
      <c r="C17" s="38">
        <v>17643000</v>
      </c>
      <c r="D17" s="38">
        <v>20050000</v>
      </c>
      <c r="E17" s="38">
        <v>20540000</v>
      </c>
      <c r="F17" s="38">
        <v>53887000</v>
      </c>
      <c r="G17" s="33">
        <v>95123000</v>
      </c>
      <c r="H17" s="60">
        <v>139917000</v>
      </c>
      <c r="I17" s="60"/>
      <c r="J17" s="61"/>
      <c r="K17" s="47"/>
    </row>
    <row r="18" spans="1:11" ht="20.25" customHeight="1" x14ac:dyDescent="0.35">
      <c r="A18" s="47" t="s">
        <v>20</v>
      </c>
      <c r="B18" s="38">
        <v>139064</v>
      </c>
      <c r="C18" s="38">
        <v>200121</v>
      </c>
      <c r="D18" s="38">
        <v>112440.92</v>
      </c>
      <c r="E18" s="38">
        <v>109995</v>
      </c>
      <c r="F18" s="38">
        <v>115406</v>
      </c>
      <c r="G18" s="33">
        <v>82650</v>
      </c>
      <c r="H18" s="60">
        <v>22751</v>
      </c>
      <c r="I18" s="60"/>
      <c r="J18" s="61"/>
      <c r="K18" s="47"/>
    </row>
    <row r="19" spans="1:11" ht="20.25" customHeight="1" x14ac:dyDescent="0.35">
      <c r="A19" s="47" t="s">
        <v>21</v>
      </c>
      <c r="B19" s="38">
        <v>20127000</v>
      </c>
      <c r="C19" s="38">
        <v>17175000</v>
      </c>
      <c r="D19" s="38">
        <v>12980000</v>
      </c>
      <c r="E19" s="38">
        <v>12611000</v>
      </c>
      <c r="F19" s="38">
        <v>11929000</v>
      </c>
      <c r="G19" s="38">
        <v>15476000</v>
      </c>
      <c r="H19" s="60">
        <v>46090000</v>
      </c>
      <c r="I19" s="60"/>
      <c r="J19" s="61"/>
      <c r="K19" s="47"/>
    </row>
    <row r="20" spans="1:11" ht="20.25" customHeight="1" thickBot="1" x14ac:dyDescent="0.4">
      <c r="A20" s="47" t="s">
        <v>22</v>
      </c>
      <c r="B20" s="39">
        <v>1173000</v>
      </c>
      <c r="C20" s="39">
        <v>2132000</v>
      </c>
      <c r="D20" s="39">
        <v>911000</v>
      </c>
      <c r="E20" s="39">
        <v>2023000</v>
      </c>
      <c r="F20" s="39">
        <v>2052000</v>
      </c>
      <c r="G20" s="39">
        <v>3485000</v>
      </c>
      <c r="H20" s="60">
        <v>1828000</v>
      </c>
      <c r="I20" s="60"/>
      <c r="J20" s="61"/>
      <c r="K20" s="47"/>
    </row>
    <row r="21" spans="1:11" s="44" customFormat="1" ht="20.25" customHeight="1" thickTop="1" thickBot="1" x14ac:dyDescent="0.4">
      <c r="A21" s="59" t="s">
        <v>41</v>
      </c>
      <c r="B21" s="52">
        <v>113452465</v>
      </c>
      <c r="C21" s="52">
        <v>98640262</v>
      </c>
      <c r="D21" s="52">
        <v>104882890</v>
      </c>
      <c r="E21" s="52">
        <v>177896933</v>
      </c>
      <c r="F21" s="52">
        <v>157709357</v>
      </c>
      <c r="G21" s="52">
        <v>240620060</v>
      </c>
      <c r="H21" s="52">
        <f>SUM(H9:H20)+SUM(H4:H7)</f>
        <v>290196729</v>
      </c>
      <c r="I21" s="63"/>
      <c r="J21" s="66"/>
      <c r="K21" s="64"/>
    </row>
    <row r="22" spans="1:11" ht="15" thickTop="1" x14ac:dyDescent="0.35">
      <c r="B22" s="49"/>
      <c r="C22" s="49"/>
      <c r="D22" s="49"/>
      <c r="E22" s="49"/>
      <c r="F22" s="49"/>
      <c r="G22" s="49"/>
      <c r="I22" s="47"/>
      <c r="J22" s="47"/>
      <c r="K22" s="47"/>
    </row>
    <row r="23" spans="1:11" x14ac:dyDescent="0.35">
      <c r="A23" s="79" t="s">
        <v>42</v>
      </c>
      <c r="B23" s="79"/>
      <c r="C23" s="79"/>
      <c r="D23" s="79"/>
      <c r="E23" s="79"/>
      <c r="F23" s="79"/>
      <c r="G23" s="79"/>
    </row>
    <row r="24" spans="1:11" x14ac:dyDescent="0.35">
      <c r="A24" s="80" t="s">
        <v>83</v>
      </c>
      <c r="B24" s="80"/>
      <c r="C24" s="80"/>
      <c r="D24" s="80"/>
      <c r="E24" s="80"/>
      <c r="F24" s="80"/>
      <c r="G24" s="80"/>
    </row>
    <row r="25" spans="1:11" x14ac:dyDescent="0.35">
      <c r="A25" s="43" t="s">
        <v>109</v>
      </c>
    </row>
    <row r="26" spans="1:11" x14ac:dyDescent="0.35">
      <c r="A26" s="43" t="s">
        <v>110</v>
      </c>
    </row>
  </sheetData>
  <mergeCells count="2">
    <mergeCell ref="A23:G23"/>
    <mergeCell ref="A24:G2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90" zoomScaleNormal="90" workbookViewId="0">
      <selection activeCell="A2" sqref="A2"/>
    </sheetView>
  </sheetViews>
  <sheetFormatPr defaultColWidth="8.81640625" defaultRowHeight="14.5" x14ac:dyDescent="0.35"/>
  <cols>
    <col min="1" max="1" width="54.81640625" customWidth="1"/>
    <col min="2" max="8" width="12.1796875" bestFit="1" customWidth="1"/>
  </cols>
  <sheetData>
    <row r="1" spans="1:9" x14ac:dyDescent="0.35">
      <c r="A1" s="12" t="s">
        <v>112</v>
      </c>
    </row>
    <row r="2" spans="1:9" x14ac:dyDescent="0.35">
      <c r="A2" s="65"/>
    </row>
    <row r="3" spans="1:9" x14ac:dyDescent="0.35">
      <c r="A3" s="13" t="s">
        <v>27</v>
      </c>
      <c r="B3" s="14" t="s">
        <v>28</v>
      </c>
      <c r="C3" s="14" t="s">
        <v>29</v>
      </c>
      <c r="D3" s="14" t="s">
        <v>30</v>
      </c>
      <c r="E3" s="14" t="s">
        <v>31</v>
      </c>
      <c r="F3" s="14" t="s">
        <v>32</v>
      </c>
      <c r="G3" s="14" t="s">
        <v>33</v>
      </c>
      <c r="H3" s="14" t="s">
        <v>34</v>
      </c>
    </row>
    <row r="4" spans="1:9" ht="20.25" customHeight="1" x14ac:dyDescent="0.35">
      <c r="A4" s="15" t="s">
        <v>7</v>
      </c>
      <c r="B4" s="16">
        <v>5472056</v>
      </c>
      <c r="C4" s="16">
        <v>5650388</v>
      </c>
      <c r="D4" s="16">
        <v>5869396</v>
      </c>
      <c r="E4" s="16">
        <v>5841658</v>
      </c>
      <c r="F4" s="16">
        <v>5592814</v>
      </c>
      <c r="G4" s="16">
        <v>6758935</v>
      </c>
      <c r="H4" s="17">
        <v>6677990</v>
      </c>
      <c r="I4" s="17"/>
    </row>
    <row r="5" spans="1:9" ht="20.25" customHeight="1" x14ac:dyDescent="0.35">
      <c r="A5" s="18" t="s">
        <v>8</v>
      </c>
      <c r="B5" s="19">
        <v>86499</v>
      </c>
      <c r="C5" s="19">
        <v>93365</v>
      </c>
      <c r="D5" s="19">
        <v>104691</v>
      </c>
      <c r="E5" s="19">
        <v>104889</v>
      </c>
      <c r="F5" s="19">
        <v>105486</v>
      </c>
      <c r="G5" s="19">
        <v>113123</v>
      </c>
      <c r="H5" s="20">
        <v>108168</v>
      </c>
      <c r="I5" s="20"/>
    </row>
    <row r="6" spans="1:9" ht="20.25" customHeight="1" x14ac:dyDescent="0.35">
      <c r="A6" s="18" t="s">
        <v>9</v>
      </c>
      <c r="B6" s="19">
        <v>483113</v>
      </c>
      <c r="C6" s="19">
        <v>621301</v>
      </c>
      <c r="D6" s="19">
        <v>584974</v>
      </c>
      <c r="E6" s="19">
        <v>509079</v>
      </c>
      <c r="F6" s="19">
        <v>616075</v>
      </c>
      <c r="G6" s="19">
        <v>698051</v>
      </c>
      <c r="H6" s="17">
        <v>750389</v>
      </c>
      <c r="I6" s="20"/>
    </row>
    <row r="7" spans="1:9" ht="20.25" customHeight="1" x14ac:dyDescent="0.35">
      <c r="A7" s="18" t="s">
        <v>35</v>
      </c>
      <c r="B7" s="19">
        <v>2006765</v>
      </c>
      <c r="C7" s="19">
        <v>2079264</v>
      </c>
      <c r="D7" s="19">
        <v>2317639</v>
      </c>
      <c r="E7" s="19">
        <v>2249592</v>
      </c>
      <c r="F7" s="19">
        <v>1990343</v>
      </c>
      <c r="G7" s="19">
        <v>1876000</v>
      </c>
      <c r="H7" s="20">
        <v>2813845</v>
      </c>
      <c r="I7" s="20"/>
    </row>
    <row r="8" spans="1:9" ht="20.25" customHeight="1" x14ac:dyDescent="0.35">
      <c r="A8" s="18" t="s">
        <v>36</v>
      </c>
      <c r="B8" s="19">
        <v>745188</v>
      </c>
      <c r="C8" s="19">
        <v>568993</v>
      </c>
      <c r="D8" s="19">
        <v>638347</v>
      </c>
      <c r="E8" s="21" t="s">
        <v>37</v>
      </c>
      <c r="F8" s="21" t="s">
        <v>37</v>
      </c>
      <c r="G8" s="21" t="s">
        <v>37</v>
      </c>
      <c r="H8" s="22" t="s">
        <v>37</v>
      </c>
      <c r="I8" s="20"/>
    </row>
    <row r="9" spans="1:9" ht="20.25" customHeight="1" x14ac:dyDescent="0.35">
      <c r="A9" s="18" t="s">
        <v>11</v>
      </c>
      <c r="B9" s="19">
        <v>4438900</v>
      </c>
      <c r="C9" s="19">
        <v>4695900</v>
      </c>
      <c r="D9" s="19">
        <v>5084929</v>
      </c>
      <c r="E9" s="19">
        <v>5358509</v>
      </c>
      <c r="F9" s="19">
        <v>5376000</v>
      </c>
      <c r="G9" s="19">
        <v>5900000</v>
      </c>
      <c r="H9" s="20">
        <v>6534000</v>
      </c>
      <c r="I9" s="20"/>
    </row>
    <row r="10" spans="1:9" ht="20.25" customHeight="1" x14ac:dyDescent="0.35">
      <c r="A10" s="18" t="s">
        <v>13</v>
      </c>
      <c r="B10" s="19">
        <v>2689889</v>
      </c>
      <c r="C10" s="19">
        <v>2273612</v>
      </c>
      <c r="D10" s="19">
        <v>2635993</v>
      </c>
      <c r="E10" s="19">
        <v>3184995</v>
      </c>
      <c r="F10" s="19">
        <v>3277303</v>
      </c>
      <c r="G10" s="19">
        <v>2710184</v>
      </c>
      <c r="H10" s="20">
        <v>2654301</v>
      </c>
      <c r="I10" s="23"/>
    </row>
    <row r="11" spans="1:9" ht="20.25" customHeight="1" x14ac:dyDescent="0.35">
      <c r="A11" s="18" t="s">
        <v>15</v>
      </c>
      <c r="B11" s="19">
        <v>1833684</v>
      </c>
      <c r="C11" s="19">
        <v>1984500</v>
      </c>
      <c r="D11" s="19">
        <v>1758488</v>
      </c>
      <c r="E11" s="19">
        <v>2048168</v>
      </c>
      <c r="F11" s="19">
        <v>2054327</v>
      </c>
      <c r="G11" s="19">
        <v>1988449</v>
      </c>
      <c r="H11" s="23">
        <v>2081633</v>
      </c>
      <c r="I11" s="23"/>
    </row>
    <row r="12" spans="1:9" ht="20.25" customHeight="1" x14ac:dyDescent="0.35">
      <c r="A12" s="18" t="s">
        <v>16</v>
      </c>
      <c r="B12" s="19">
        <v>3843310</v>
      </c>
      <c r="C12" s="19">
        <v>4388944</v>
      </c>
      <c r="D12" s="19">
        <v>4812197</v>
      </c>
      <c r="E12" s="19">
        <v>4991692</v>
      </c>
      <c r="F12" s="19">
        <v>5288349</v>
      </c>
      <c r="G12" s="19">
        <v>5578580</v>
      </c>
      <c r="H12" s="67">
        <v>5426000</v>
      </c>
      <c r="I12" s="23"/>
    </row>
    <row r="13" spans="1:9" ht="20.25" customHeight="1" x14ac:dyDescent="0.35">
      <c r="A13" s="18" t="s">
        <v>38</v>
      </c>
      <c r="B13" s="19">
        <v>448622</v>
      </c>
      <c r="C13" s="19">
        <v>466987</v>
      </c>
      <c r="D13" s="19">
        <v>462753</v>
      </c>
      <c r="E13" s="19">
        <v>1852365</v>
      </c>
      <c r="F13" s="19">
        <v>1810783</v>
      </c>
      <c r="G13" s="19">
        <v>1941533</v>
      </c>
      <c r="H13" s="23">
        <v>2025134</v>
      </c>
      <c r="I13" s="20"/>
    </row>
    <row r="14" spans="1:9" ht="20.25" customHeight="1" x14ac:dyDescent="0.35">
      <c r="A14" s="18" t="s">
        <v>39</v>
      </c>
      <c r="B14" s="19">
        <v>2089104</v>
      </c>
      <c r="C14" s="19">
        <v>2395493</v>
      </c>
      <c r="D14" s="19">
        <v>2450155</v>
      </c>
      <c r="E14" s="19">
        <v>1872258</v>
      </c>
      <c r="F14" s="19">
        <v>1943054</v>
      </c>
      <c r="G14" s="19">
        <v>2488801</v>
      </c>
      <c r="H14" s="20">
        <v>2343372</v>
      </c>
      <c r="I14" s="20"/>
    </row>
    <row r="15" spans="1:9" ht="20.25" customHeight="1" x14ac:dyDescent="0.35">
      <c r="A15" s="18" t="s">
        <v>14</v>
      </c>
      <c r="B15" s="19">
        <v>4206858</v>
      </c>
      <c r="C15" s="19">
        <v>4308258</v>
      </c>
      <c r="D15" s="19">
        <v>4093463</v>
      </c>
      <c r="E15" s="19">
        <v>5170506</v>
      </c>
      <c r="F15" s="19">
        <v>5149000</v>
      </c>
      <c r="G15" s="19">
        <v>5712000</v>
      </c>
      <c r="H15" s="20">
        <v>5338000</v>
      </c>
      <c r="I15" s="20"/>
    </row>
    <row r="16" spans="1:9" ht="20.25" customHeight="1" x14ac:dyDescent="0.35">
      <c r="A16" s="18" t="s">
        <v>40</v>
      </c>
      <c r="B16" s="19">
        <v>96447</v>
      </c>
      <c r="C16" s="19">
        <v>107447</v>
      </c>
      <c r="D16" s="19">
        <v>109604</v>
      </c>
      <c r="E16" s="19">
        <v>107903</v>
      </c>
      <c r="F16" s="19">
        <v>106130</v>
      </c>
      <c r="G16" s="19">
        <v>121241</v>
      </c>
      <c r="H16" s="17">
        <v>117025</v>
      </c>
      <c r="I16" s="20"/>
    </row>
    <row r="17" spans="1:12" ht="20.25" customHeight="1" x14ac:dyDescent="0.35">
      <c r="A17" s="18" t="s">
        <v>19</v>
      </c>
      <c r="B17" s="19">
        <v>7475000</v>
      </c>
      <c r="C17" s="19">
        <v>7125000</v>
      </c>
      <c r="D17" s="19">
        <v>7450000</v>
      </c>
      <c r="E17" s="19">
        <v>7066000</v>
      </c>
      <c r="F17" s="19">
        <v>7746953</v>
      </c>
      <c r="G17" s="19">
        <v>7036000</v>
      </c>
      <c r="H17" s="17">
        <v>7904121</v>
      </c>
      <c r="I17" s="20"/>
    </row>
    <row r="18" spans="1:12" ht="20.25" customHeight="1" x14ac:dyDescent="0.35">
      <c r="A18" s="18" t="s">
        <v>20</v>
      </c>
      <c r="B18" s="19">
        <v>1526278.983</v>
      </c>
      <c r="C18" s="19">
        <v>2286737.3760000002</v>
      </c>
      <c r="D18" s="19">
        <v>2018232.63666667</v>
      </c>
      <c r="E18" s="19">
        <v>1800418</v>
      </c>
      <c r="F18" s="19">
        <v>1756187</v>
      </c>
      <c r="G18" s="19">
        <v>1746518</v>
      </c>
      <c r="H18" s="20">
        <v>1784938</v>
      </c>
      <c r="I18" s="20"/>
    </row>
    <row r="19" spans="1:12" ht="20.25" customHeight="1" x14ac:dyDescent="0.35">
      <c r="A19" s="18" t="s">
        <v>21</v>
      </c>
      <c r="B19" s="19">
        <v>2490700</v>
      </c>
      <c r="C19" s="19">
        <v>2746000</v>
      </c>
      <c r="D19" s="19">
        <v>3049000</v>
      </c>
      <c r="E19" s="19">
        <v>3335200</v>
      </c>
      <c r="F19" s="19">
        <v>3734300</v>
      </c>
      <c r="G19" s="19">
        <v>3646900</v>
      </c>
      <c r="H19" s="20">
        <v>3736204</v>
      </c>
      <c r="I19" s="20"/>
    </row>
    <row r="20" spans="1:12" ht="20.25" customHeight="1" thickBot="1" x14ac:dyDescent="0.4">
      <c r="A20" s="18" t="s">
        <v>22</v>
      </c>
      <c r="B20" s="19">
        <v>359165</v>
      </c>
      <c r="C20" s="19">
        <v>382773</v>
      </c>
      <c r="D20" s="19">
        <v>357538</v>
      </c>
      <c r="E20" s="19">
        <v>399913</v>
      </c>
      <c r="F20" s="19">
        <v>377756</v>
      </c>
      <c r="G20" s="19">
        <v>415469</v>
      </c>
      <c r="H20" s="20">
        <v>427836</v>
      </c>
    </row>
    <row r="21" spans="1:12" s="13" customFormat="1" ht="20.25" customHeight="1" thickTop="1" thickBot="1" x14ac:dyDescent="0.4">
      <c r="A21" s="24" t="s">
        <v>41</v>
      </c>
      <c r="B21" s="25">
        <v>40291578.983000003</v>
      </c>
      <c r="C21" s="25">
        <v>42174962.376000002</v>
      </c>
      <c r="D21" s="25">
        <v>43797399.63666667</v>
      </c>
      <c r="E21" s="25">
        <v>45893145</v>
      </c>
      <c r="F21" s="25">
        <v>46924860</v>
      </c>
      <c r="G21" s="25">
        <v>48731784</v>
      </c>
      <c r="H21" s="25">
        <f>SUM(H9:H20)+SUM(H4:H7)</f>
        <v>50722956</v>
      </c>
      <c r="J21" s="26"/>
      <c r="L21" s="26"/>
    </row>
    <row r="22" spans="1:12" ht="15" thickTop="1" x14ac:dyDescent="0.35">
      <c r="B22" s="27"/>
      <c r="C22" s="27"/>
      <c r="D22" s="27"/>
      <c r="E22" s="27"/>
      <c r="F22" s="27"/>
      <c r="G22" s="27"/>
    </row>
    <row r="23" spans="1:12" x14ac:dyDescent="0.35">
      <c r="A23" s="75" t="s">
        <v>42</v>
      </c>
      <c r="B23" s="75"/>
      <c r="C23" s="75"/>
      <c r="D23" s="75"/>
      <c r="E23" s="75"/>
      <c r="F23" s="75"/>
      <c r="G23" s="75"/>
      <c r="J23" s="28"/>
    </row>
    <row r="24" spans="1:12" ht="36" customHeight="1" x14ac:dyDescent="0.35">
      <c r="A24" s="76" t="s">
        <v>43</v>
      </c>
      <c r="B24" s="76"/>
      <c r="C24" s="76"/>
      <c r="D24" s="76"/>
      <c r="E24" s="76"/>
      <c r="F24" s="76"/>
      <c r="G24" s="76"/>
    </row>
    <row r="25" spans="1:12" x14ac:dyDescent="0.35">
      <c r="A25" s="76" t="s">
        <v>44</v>
      </c>
      <c r="B25" s="76"/>
      <c r="C25" s="76"/>
      <c r="D25" s="76"/>
      <c r="E25" s="76"/>
      <c r="F25" s="76"/>
      <c r="G25" s="76"/>
    </row>
    <row r="26" spans="1:12" ht="50.25" customHeight="1" x14ac:dyDescent="0.35">
      <c r="A26" s="76" t="s">
        <v>45</v>
      </c>
      <c r="B26" s="76"/>
      <c r="C26" s="76"/>
      <c r="D26" s="76"/>
      <c r="E26" s="76"/>
      <c r="F26" s="76"/>
      <c r="G26" s="76"/>
    </row>
    <row r="27" spans="1:12" x14ac:dyDescent="0.35">
      <c r="A27" s="76" t="s">
        <v>108</v>
      </c>
      <c r="B27" s="76"/>
      <c r="C27" s="76"/>
      <c r="D27" s="76"/>
      <c r="E27" s="76"/>
      <c r="F27" s="76"/>
      <c r="G27" s="76"/>
    </row>
  </sheetData>
  <mergeCells count="5">
    <mergeCell ref="A23:G23"/>
    <mergeCell ref="A24:G24"/>
    <mergeCell ref="A25:G25"/>
    <mergeCell ref="A26:G26"/>
    <mergeCell ref="A27:G2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90" zoomScaleNormal="90" workbookViewId="0">
      <selection activeCell="A3" sqref="A3"/>
    </sheetView>
  </sheetViews>
  <sheetFormatPr defaultColWidth="8.81640625" defaultRowHeight="14.5" x14ac:dyDescent="0.35"/>
  <cols>
    <col min="1" max="1" width="54.81640625" customWidth="1"/>
    <col min="2" max="2" width="14.1796875" bestFit="1" customWidth="1"/>
    <col min="3" max="3" width="14.26953125" bestFit="1" customWidth="1"/>
  </cols>
  <sheetData>
    <row r="1" spans="1:7" x14ac:dyDescent="0.35">
      <c r="A1" s="83" t="s">
        <v>127</v>
      </c>
    </row>
    <row r="2" spans="1:7" x14ac:dyDescent="0.35">
      <c r="A2" s="12" t="s">
        <v>113</v>
      </c>
    </row>
    <row r="4" spans="1:7" x14ac:dyDescent="0.35">
      <c r="A4" s="13" t="s">
        <v>46</v>
      </c>
      <c r="B4" s="14" t="s">
        <v>41</v>
      </c>
    </row>
    <row r="5" spans="1:7" ht="20.25" customHeight="1" x14ac:dyDescent="0.35">
      <c r="A5" s="15" t="s">
        <v>47</v>
      </c>
      <c r="B5" s="16">
        <v>33614558</v>
      </c>
      <c r="C5" s="30"/>
      <c r="D5" s="27"/>
    </row>
    <row r="6" spans="1:7" ht="20.25" customHeight="1" x14ac:dyDescent="0.35">
      <c r="A6" s="18" t="s">
        <v>48</v>
      </c>
      <c r="B6" s="19">
        <v>35045395</v>
      </c>
      <c r="C6" s="30"/>
      <c r="D6" s="27"/>
      <c r="G6" s="18"/>
    </row>
    <row r="7" spans="1:7" ht="20.25" customHeight="1" x14ac:dyDescent="0.35">
      <c r="A7" s="18" t="s">
        <v>49</v>
      </c>
      <c r="B7" s="19">
        <v>36094536</v>
      </c>
      <c r="C7" s="30"/>
      <c r="D7" s="27"/>
    </row>
    <row r="8" spans="1:7" ht="20.25" customHeight="1" x14ac:dyDescent="0.35">
      <c r="A8" s="18" t="s">
        <v>50</v>
      </c>
      <c r="B8" s="19">
        <v>33983069</v>
      </c>
      <c r="C8" s="30"/>
      <c r="D8" s="27"/>
    </row>
    <row r="9" spans="1:7" ht="20.25" customHeight="1" x14ac:dyDescent="0.35">
      <c r="A9" s="18" t="s">
        <v>51</v>
      </c>
      <c r="B9" s="19">
        <v>39059875</v>
      </c>
      <c r="C9" s="30"/>
      <c r="D9" s="27"/>
    </row>
    <row r="10" spans="1:7" ht="20.25" customHeight="1" x14ac:dyDescent="0.35">
      <c r="A10" s="18" t="s">
        <v>52</v>
      </c>
      <c r="B10" s="19">
        <v>40234880</v>
      </c>
      <c r="C10" s="30"/>
      <c r="D10" s="27"/>
    </row>
    <row r="11" spans="1:7" ht="20.25" customHeight="1" x14ac:dyDescent="0.35">
      <c r="A11" s="18" t="s">
        <v>53</v>
      </c>
      <c r="B11" s="19">
        <v>40291579</v>
      </c>
      <c r="C11" s="30"/>
      <c r="D11" s="27"/>
    </row>
    <row r="12" spans="1:7" ht="20.25" customHeight="1" x14ac:dyDescent="0.35">
      <c r="A12" s="18" t="s">
        <v>54</v>
      </c>
      <c r="B12" s="19">
        <v>42174962</v>
      </c>
      <c r="C12" s="30"/>
      <c r="D12" s="27"/>
    </row>
    <row r="13" spans="1:7" ht="20.25" customHeight="1" x14ac:dyDescent="0.35">
      <c r="A13" s="18" t="s">
        <v>55</v>
      </c>
      <c r="B13" s="19">
        <v>43797400</v>
      </c>
      <c r="C13" s="30"/>
      <c r="D13" s="27"/>
    </row>
    <row r="14" spans="1:7" ht="20.25" customHeight="1" x14ac:dyDescent="0.35">
      <c r="A14" s="18" t="s">
        <v>56</v>
      </c>
      <c r="B14" s="19">
        <v>45893145</v>
      </c>
      <c r="C14" s="30"/>
      <c r="D14" s="27"/>
    </row>
    <row r="15" spans="1:7" ht="20.25" customHeight="1" x14ac:dyDescent="0.35">
      <c r="A15" s="18" t="s">
        <v>57</v>
      </c>
      <c r="B15" s="19">
        <v>46924860</v>
      </c>
      <c r="C15" s="30"/>
      <c r="D15" s="27"/>
    </row>
    <row r="16" spans="1:7" ht="20.25" customHeight="1" x14ac:dyDescent="0.35">
      <c r="A16" s="18" t="s">
        <v>58</v>
      </c>
      <c r="B16" s="19">
        <v>48731784</v>
      </c>
      <c r="C16" s="30"/>
    </row>
    <row r="17" spans="1:3" x14ac:dyDescent="0.35">
      <c r="A17" s="31" t="s">
        <v>34</v>
      </c>
      <c r="B17" s="27">
        <f>'Table 1'!H21</f>
        <v>50722956</v>
      </c>
      <c r="C17" s="32"/>
    </row>
    <row r="19" spans="1:3" x14ac:dyDescent="0.35">
      <c r="A19" s="75" t="s">
        <v>42</v>
      </c>
      <c r="B19" s="75"/>
    </row>
  </sheetData>
  <mergeCells count="1">
    <mergeCell ref="A19:B19"/>
  </mergeCells>
  <pageMargins left="0.7" right="0.7" top="0.75" bottom="0.75" header="0.3" footer="0.3"/>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zoomScaleNormal="90" workbookViewId="0">
      <selection activeCell="A2" sqref="A2"/>
    </sheetView>
  </sheetViews>
  <sheetFormatPr defaultColWidth="8.81640625" defaultRowHeight="14.5" x14ac:dyDescent="0.35"/>
  <cols>
    <col min="1" max="1" width="54.81640625" customWidth="1"/>
    <col min="2" max="7" width="12.1796875" bestFit="1" customWidth="1"/>
    <col min="8" max="8" width="10.453125" customWidth="1"/>
  </cols>
  <sheetData>
    <row r="1" spans="1:8" x14ac:dyDescent="0.35">
      <c r="A1" s="12" t="s">
        <v>114</v>
      </c>
    </row>
    <row r="3" spans="1:8" x14ac:dyDescent="0.35">
      <c r="A3" s="13" t="s">
        <v>27</v>
      </c>
      <c r="B3" s="14" t="s">
        <v>28</v>
      </c>
      <c r="C3" s="14" t="s">
        <v>29</v>
      </c>
      <c r="D3" s="14" t="s">
        <v>30</v>
      </c>
      <c r="E3" s="14" t="s">
        <v>31</v>
      </c>
      <c r="F3" s="14" t="s">
        <v>32</v>
      </c>
      <c r="G3" s="14" t="s">
        <v>33</v>
      </c>
      <c r="H3" s="14" t="s">
        <v>59</v>
      </c>
    </row>
    <row r="4" spans="1:8" ht="20.25" customHeight="1" x14ac:dyDescent="0.35">
      <c r="A4" s="15" t="s">
        <v>7</v>
      </c>
      <c r="B4" s="16">
        <v>723592</v>
      </c>
      <c r="C4" s="16">
        <v>831192</v>
      </c>
      <c r="D4" s="16">
        <v>850650</v>
      </c>
      <c r="E4" s="16">
        <v>765017</v>
      </c>
      <c r="F4" s="16">
        <v>870825</v>
      </c>
      <c r="G4" s="16">
        <v>891024</v>
      </c>
      <c r="H4" s="17">
        <v>987000</v>
      </c>
    </row>
    <row r="5" spans="1:8" ht="20.25" customHeight="1" x14ac:dyDescent="0.35">
      <c r="A5" s="18" t="s">
        <v>8</v>
      </c>
      <c r="B5" s="19">
        <v>21021</v>
      </c>
      <c r="C5" s="19">
        <v>20872</v>
      </c>
      <c r="D5" s="19">
        <v>22493</v>
      </c>
      <c r="E5" s="19">
        <v>21192</v>
      </c>
      <c r="F5" s="19">
        <v>21717</v>
      </c>
      <c r="G5" s="19">
        <v>21463</v>
      </c>
      <c r="H5" s="20">
        <v>19471</v>
      </c>
    </row>
    <row r="6" spans="1:8" ht="20.25" customHeight="1" x14ac:dyDescent="0.35">
      <c r="A6" s="18" t="s">
        <v>9</v>
      </c>
      <c r="B6" s="19">
        <v>276951</v>
      </c>
      <c r="C6" s="19">
        <v>323949</v>
      </c>
      <c r="D6" s="19">
        <v>280883</v>
      </c>
      <c r="E6" s="19">
        <v>232593</v>
      </c>
      <c r="F6" s="19">
        <v>293416</v>
      </c>
      <c r="G6" s="19">
        <v>294541</v>
      </c>
      <c r="H6" s="20">
        <v>310553</v>
      </c>
    </row>
    <row r="7" spans="1:8" ht="20.25" customHeight="1" x14ac:dyDescent="0.35">
      <c r="A7" s="18" t="s">
        <v>10</v>
      </c>
      <c r="B7" s="19">
        <v>580439</v>
      </c>
      <c r="C7" s="19">
        <v>599713</v>
      </c>
      <c r="D7" s="19">
        <v>455876</v>
      </c>
      <c r="E7" s="19">
        <v>428612</v>
      </c>
      <c r="F7" s="33">
        <v>528000</v>
      </c>
      <c r="G7" s="19">
        <v>513000</v>
      </c>
      <c r="H7" s="20">
        <v>617000</v>
      </c>
    </row>
    <row r="8" spans="1:8" ht="20.25" customHeight="1" x14ac:dyDescent="0.35">
      <c r="A8" s="18" t="s">
        <v>60</v>
      </c>
      <c r="B8" s="19">
        <v>298050</v>
      </c>
      <c r="C8" s="19">
        <v>228131</v>
      </c>
      <c r="D8" s="19">
        <v>254933</v>
      </c>
      <c r="E8" s="21" t="s">
        <v>37</v>
      </c>
      <c r="F8" s="21" t="s">
        <v>37</v>
      </c>
      <c r="G8" s="21" t="s">
        <v>37</v>
      </c>
      <c r="H8" s="22" t="s">
        <v>37</v>
      </c>
    </row>
    <row r="9" spans="1:8" ht="20.25" customHeight="1" x14ac:dyDescent="0.35">
      <c r="A9" s="18" t="s">
        <v>11</v>
      </c>
      <c r="B9" s="19">
        <v>518800</v>
      </c>
      <c r="C9" s="19">
        <v>422600</v>
      </c>
      <c r="D9" s="19">
        <v>254246</v>
      </c>
      <c r="E9" s="19">
        <v>355945</v>
      </c>
      <c r="F9" s="19">
        <v>215000</v>
      </c>
      <c r="G9" s="19">
        <v>400000</v>
      </c>
      <c r="H9" s="20">
        <v>500000</v>
      </c>
    </row>
    <row r="10" spans="1:8" ht="20.25" customHeight="1" x14ac:dyDescent="0.35">
      <c r="A10" s="18" t="s">
        <v>13</v>
      </c>
      <c r="B10" s="19">
        <v>484180</v>
      </c>
      <c r="C10" s="19">
        <v>437779</v>
      </c>
      <c r="D10" s="19">
        <v>500839</v>
      </c>
      <c r="E10" s="19">
        <v>636999</v>
      </c>
      <c r="F10" s="19">
        <v>426069</v>
      </c>
      <c r="G10" s="19">
        <v>433629</v>
      </c>
      <c r="H10" s="20">
        <v>501663</v>
      </c>
    </row>
    <row r="11" spans="1:8" ht="20.25" customHeight="1" x14ac:dyDescent="0.35">
      <c r="A11" s="18" t="s">
        <v>15</v>
      </c>
      <c r="B11" s="19">
        <v>147000</v>
      </c>
      <c r="C11" s="19">
        <v>157000</v>
      </c>
      <c r="D11" s="19">
        <v>117600</v>
      </c>
      <c r="E11" s="19">
        <v>133900</v>
      </c>
      <c r="F11" s="19">
        <v>161200</v>
      </c>
      <c r="G11" s="19">
        <v>145000</v>
      </c>
      <c r="H11" s="23">
        <v>159000</v>
      </c>
    </row>
    <row r="12" spans="1:8" ht="20.25" customHeight="1" x14ac:dyDescent="0.35">
      <c r="A12" s="18" t="s">
        <v>16</v>
      </c>
      <c r="B12" s="19">
        <v>1131054</v>
      </c>
      <c r="C12" s="19">
        <v>1164390</v>
      </c>
      <c r="D12" s="19">
        <v>1168590</v>
      </c>
      <c r="E12" s="19">
        <v>1243434</v>
      </c>
      <c r="F12" s="19">
        <v>1287394</v>
      </c>
      <c r="G12" s="19">
        <v>1452000</v>
      </c>
      <c r="H12" s="23">
        <v>1421000</v>
      </c>
    </row>
    <row r="13" spans="1:8" ht="20.25" customHeight="1" x14ac:dyDescent="0.35">
      <c r="A13" s="18" t="s">
        <v>61</v>
      </c>
      <c r="B13" s="19">
        <v>148988</v>
      </c>
      <c r="C13" s="19">
        <v>156177</v>
      </c>
      <c r="D13" s="19">
        <v>136628</v>
      </c>
      <c r="E13" s="19">
        <v>544184</v>
      </c>
      <c r="F13" s="19">
        <v>521224</v>
      </c>
      <c r="G13" s="19">
        <v>562212</v>
      </c>
      <c r="H13" s="20">
        <v>582206</v>
      </c>
    </row>
    <row r="14" spans="1:8" ht="20.25" customHeight="1" x14ac:dyDescent="0.35">
      <c r="A14" s="18" t="s">
        <v>39</v>
      </c>
      <c r="B14" s="19">
        <v>463181</v>
      </c>
      <c r="C14" s="19">
        <v>444261.02</v>
      </c>
      <c r="D14" s="19">
        <v>460806</v>
      </c>
      <c r="E14" s="19">
        <v>450899</v>
      </c>
      <c r="F14" s="19">
        <v>450855</v>
      </c>
      <c r="G14" s="19">
        <v>450224</v>
      </c>
      <c r="H14" s="20">
        <v>424536</v>
      </c>
    </row>
    <row r="15" spans="1:8" ht="20.25" customHeight="1" x14ac:dyDescent="0.35">
      <c r="A15" s="18" t="s">
        <v>62</v>
      </c>
      <c r="B15" s="19">
        <v>1388510.01</v>
      </c>
      <c r="C15" s="19">
        <v>1424463</v>
      </c>
      <c r="D15" s="19">
        <v>1433432</v>
      </c>
      <c r="E15" s="19">
        <v>1843269</v>
      </c>
      <c r="F15" s="33">
        <v>1749000</v>
      </c>
      <c r="G15" s="19">
        <v>1838000</v>
      </c>
      <c r="H15" s="20">
        <v>1696000</v>
      </c>
    </row>
    <row r="16" spans="1:8" ht="20.25" customHeight="1" x14ac:dyDescent="0.35">
      <c r="A16" s="18" t="s">
        <v>40</v>
      </c>
      <c r="B16" s="19">
        <v>4101</v>
      </c>
      <c r="C16" s="19">
        <v>2061</v>
      </c>
      <c r="D16" s="19">
        <v>3735</v>
      </c>
      <c r="E16" s="19">
        <v>3848</v>
      </c>
      <c r="F16" s="19">
        <v>3851</v>
      </c>
      <c r="G16" s="19">
        <v>1657</v>
      </c>
      <c r="H16" s="20">
        <v>1904</v>
      </c>
    </row>
    <row r="17" spans="1:12" ht="20.25" customHeight="1" x14ac:dyDescent="0.35">
      <c r="A17" s="18" t="s">
        <v>19</v>
      </c>
      <c r="B17" s="19">
        <v>1055000</v>
      </c>
      <c r="C17" s="19">
        <v>1048000</v>
      </c>
      <c r="D17" s="19">
        <v>1083000</v>
      </c>
      <c r="E17" s="19">
        <v>1033000</v>
      </c>
      <c r="F17" s="19">
        <v>1062564</v>
      </c>
      <c r="G17" s="19">
        <v>989000</v>
      </c>
      <c r="H17" s="20">
        <v>562000</v>
      </c>
    </row>
    <row r="18" spans="1:12" ht="20.25" customHeight="1" x14ac:dyDescent="0.35">
      <c r="A18" s="18" t="s">
        <v>20</v>
      </c>
      <c r="B18" s="19">
        <v>752882.23672100005</v>
      </c>
      <c r="C18" s="19">
        <v>921309.20525811904</v>
      </c>
      <c r="D18" s="19">
        <v>858612.76934999996</v>
      </c>
      <c r="E18" s="19">
        <v>1046038</v>
      </c>
      <c r="F18" s="19">
        <v>1019353</v>
      </c>
      <c r="G18" s="19">
        <v>885337</v>
      </c>
      <c r="H18" s="20">
        <v>879982</v>
      </c>
    </row>
    <row r="19" spans="1:12" ht="20.25" customHeight="1" x14ac:dyDescent="0.35">
      <c r="A19" s="18" t="s">
        <v>21</v>
      </c>
      <c r="B19" s="19">
        <v>380900</v>
      </c>
      <c r="C19" s="19">
        <v>402000</v>
      </c>
      <c r="D19" s="19">
        <v>378200</v>
      </c>
      <c r="E19" s="19">
        <v>440100</v>
      </c>
      <c r="F19" s="19">
        <v>469700</v>
      </c>
      <c r="G19" s="19">
        <v>478100</v>
      </c>
      <c r="H19" s="20">
        <v>480200</v>
      </c>
    </row>
    <row r="20" spans="1:12" ht="20.25" customHeight="1" thickBot="1" x14ac:dyDescent="0.4">
      <c r="A20" s="18" t="s">
        <v>22</v>
      </c>
      <c r="B20" s="19">
        <v>24984</v>
      </c>
      <c r="C20" s="19">
        <v>28530</v>
      </c>
      <c r="D20" s="19">
        <v>26547</v>
      </c>
      <c r="E20" s="19">
        <v>24172</v>
      </c>
      <c r="F20" s="19">
        <v>25011</v>
      </c>
      <c r="G20" s="19">
        <v>28078</v>
      </c>
      <c r="H20" s="20">
        <v>17113</v>
      </c>
    </row>
    <row r="21" spans="1:12" s="13" customFormat="1" ht="20.25" customHeight="1" thickTop="1" thickBot="1" x14ac:dyDescent="0.4">
      <c r="A21" s="24" t="s">
        <v>41</v>
      </c>
      <c r="B21" s="25">
        <v>8399633.2467209995</v>
      </c>
      <c r="C21" s="25">
        <v>8612427.2252581194</v>
      </c>
      <c r="D21" s="25">
        <v>8287070.7693499997</v>
      </c>
      <c r="E21" s="25">
        <v>9203202</v>
      </c>
      <c r="F21" s="25">
        <v>9105179</v>
      </c>
      <c r="G21" s="25">
        <v>9383265</v>
      </c>
      <c r="H21" s="25">
        <f>SUM(H9:H20)+SUM(H4:H7)</f>
        <v>9159628</v>
      </c>
      <c r="J21" s="26"/>
      <c r="L21" s="34"/>
    </row>
    <row r="22" spans="1:12" ht="15" thickTop="1" x14ac:dyDescent="0.35">
      <c r="B22" s="27"/>
      <c r="C22" s="27"/>
      <c r="D22" s="27"/>
      <c r="E22" s="27"/>
      <c r="F22" s="27"/>
      <c r="G22" s="27"/>
    </row>
    <row r="23" spans="1:12" x14ac:dyDescent="0.35">
      <c r="A23" s="75" t="s">
        <v>42</v>
      </c>
      <c r="B23" s="75"/>
      <c r="C23" s="75"/>
      <c r="D23" s="75"/>
      <c r="E23" s="75"/>
      <c r="F23" s="75"/>
      <c r="G23" s="75"/>
    </row>
    <row r="24" spans="1:12" x14ac:dyDescent="0.35">
      <c r="A24" s="76" t="s">
        <v>63</v>
      </c>
      <c r="B24" s="76"/>
      <c r="C24" s="76"/>
      <c r="D24" s="76"/>
      <c r="E24" s="76"/>
      <c r="F24" s="76"/>
      <c r="G24" s="76"/>
    </row>
    <row r="25" spans="1:12" ht="50.25" customHeight="1" x14ac:dyDescent="0.35">
      <c r="A25" s="76" t="s">
        <v>126</v>
      </c>
      <c r="B25" s="76"/>
      <c r="C25" s="76"/>
      <c r="D25" s="76"/>
      <c r="E25" s="76"/>
      <c r="F25" s="76"/>
      <c r="G25" s="76"/>
    </row>
    <row r="26" spans="1:12" x14ac:dyDescent="0.35">
      <c r="A26" s="29"/>
    </row>
  </sheetData>
  <mergeCells count="3">
    <mergeCell ref="A23:G23"/>
    <mergeCell ref="A24:G24"/>
    <mergeCell ref="A25:G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90" zoomScaleNormal="90" workbookViewId="0">
      <selection activeCell="A2" sqref="A2"/>
    </sheetView>
  </sheetViews>
  <sheetFormatPr defaultColWidth="8.81640625" defaultRowHeight="14.5" x14ac:dyDescent="0.35"/>
  <cols>
    <col min="1" max="1" width="54.81640625" customWidth="1"/>
    <col min="2" max="2" width="11.453125" bestFit="1" customWidth="1"/>
    <col min="3" max="7" width="12.1796875" bestFit="1" customWidth="1"/>
    <col min="8" max="8" width="11.1796875" bestFit="1" customWidth="1"/>
    <col min="9" max="9" width="9.81640625" bestFit="1" customWidth="1"/>
    <col min="10" max="11" width="8.81640625" bestFit="1" customWidth="1"/>
    <col min="12" max="13" width="9.81640625" bestFit="1" customWidth="1"/>
  </cols>
  <sheetData>
    <row r="1" spans="1:8" ht="15.5" x14ac:dyDescent="0.35">
      <c r="A1" s="12" t="s">
        <v>124</v>
      </c>
    </row>
    <row r="3" spans="1:8" ht="21" customHeight="1" x14ac:dyDescent="0.35">
      <c r="A3" s="13" t="s">
        <v>27</v>
      </c>
      <c r="B3" s="35" t="s">
        <v>28</v>
      </c>
      <c r="C3" s="35" t="s">
        <v>29</v>
      </c>
      <c r="D3" s="35" t="s">
        <v>64</v>
      </c>
      <c r="E3" s="35" t="s">
        <v>65</v>
      </c>
      <c r="F3" s="35" t="s">
        <v>32</v>
      </c>
      <c r="G3" s="35" t="s">
        <v>33</v>
      </c>
      <c r="H3" s="35" t="s">
        <v>59</v>
      </c>
    </row>
    <row r="4" spans="1:8" ht="20.25" customHeight="1" x14ac:dyDescent="0.35">
      <c r="A4" s="15" t="s">
        <v>7</v>
      </c>
      <c r="B4" s="16">
        <v>3228234</v>
      </c>
      <c r="C4" s="16">
        <v>3543265</v>
      </c>
      <c r="D4" s="16">
        <v>3644788</v>
      </c>
      <c r="E4" s="16">
        <v>3504995</v>
      </c>
      <c r="F4" s="16">
        <v>3609800</v>
      </c>
      <c r="G4" s="16">
        <v>3918341</v>
      </c>
      <c r="H4" s="17">
        <v>4296000</v>
      </c>
    </row>
    <row r="5" spans="1:8" ht="20.25" customHeight="1" x14ac:dyDescent="0.35">
      <c r="A5" s="18" t="s">
        <v>8</v>
      </c>
      <c r="B5" s="19">
        <v>9000</v>
      </c>
      <c r="C5" s="19">
        <v>10874</v>
      </c>
      <c r="D5" s="19">
        <v>11508</v>
      </c>
      <c r="E5" s="19">
        <v>11718</v>
      </c>
      <c r="F5" s="19">
        <v>11728</v>
      </c>
      <c r="G5" s="19">
        <v>15582</v>
      </c>
      <c r="H5" s="20">
        <v>18389</v>
      </c>
    </row>
    <row r="6" spans="1:8" ht="20.25" customHeight="1" x14ac:dyDescent="0.35">
      <c r="A6" s="18" t="s">
        <v>9</v>
      </c>
      <c r="B6" s="19">
        <v>9092</v>
      </c>
      <c r="C6" s="19">
        <v>12426</v>
      </c>
      <c r="D6" s="19">
        <v>17549</v>
      </c>
      <c r="E6" s="19">
        <v>15272</v>
      </c>
      <c r="F6" s="36">
        <v>24491</v>
      </c>
      <c r="G6" s="19">
        <v>27922</v>
      </c>
      <c r="H6" s="20">
        <v>37519</v>
      </c>
    </row>
    <row r="7" spans="1:8" ht="20.25" customHeight="1" x14ac:dyDescent="0.35">
      <c r="A7" s="18" t="s">
        <v>10</v>
      </c>
      <c r="B7" s="19">
        <v>634702</v>
      </c>
      <c r="C7" s="19">
        <v>729851</v>
      </c>
      <c r="D7" s="19">
        <v>783532.93</v>
      </c>
      <c r="E7" s="19">
        <v>836546</v>
      </c>
      <c r="F7" s="19">
        <v>727707</v>
      </c>
      <c r="G7" s="19">
        <v>691000</v>
      </c>
      <c r="H7" s="20">
        <v>957000</v>
      </c>
    </row>
    <row r="8" spans="1:8" ht="20.25" customHeight="1" x14ac:dyDescent="0.35">
      <c r="A8" s="18" t="s">
        <v>66</v>
      </c>
      <c r="B8" s="19">
        <v>74518.8</v>
      </c>
      <c r="C8" s="19">
        <v>56899</v>
      </c>
      <c r="D8" s="19">
        <v>63835</v>
      </c>
      <c r="E8" s="21" t="s">
        <v>37</v>
      </c>
      <c r="F8" s="21" t="s">
        <v>37</v>
      </c>
      <c r="G8" s="21" t="s">
        <v>37</v>
      </c>
      <c r="H8" s="22" t="s">
        <v>37</v>
      </c>
    </row>
    <row r="9" spans="1:8" ht="20.25" customHeight="1" x14ac:dyDescent="0.35">
      <c r="A9" s="18" t="s">
        <v>11</v>
      </c>
      <c r="B9" s="19">
        <v>1553600</v>
      </c>
      <c r="C9" s="19">
        <v>1582600</v>
      </c>
      <c r="D9" s="19">
        <v>2542462</v>
      </c>
      <c r="E9" s="19">
        <v>3101807</v>
      </c>
      <c r="F9" s="19">
        <v>3225000</v>
      </c>
      <c r="G9" s="19">
        <v>3600000</v>
      </c>
      <c r="H9" s="20">
        <v>4100000</v>
      </c>
    </row>
    <row r="10" spans="1:8" ht="20.25" customHeight="1" x14ac:dyDescent="0.35">
      <c r="A10" s="18" t="s">
        <v>13</v>
      </c>
      <c r="B10" s="19">
        <v>295888</v>
      </c>
      <c r="C10" s="19">
        <v>302390</v>
      </c>
      <c r="D10" s="19">
        <v>342679</v>
      </c>
      <c r="E10" s="19">
        <v>394939.38</v>
      </c>
      <c r="F10" s="19">
        <v>524368</v>
      </c>
      <c r="G10" s="19">
        <v>433629</v>
      </c>
      <c r="H10" s="20">
        <v>403454</v>
      </c>
    </row>
    <row r="11" spans="1:8" ht="20.25" customHeight="1" x14ac:dyDescent="0.35">
      <c r="A11" s="18" t="s">
        <v>15</v>
      </c>
      <c r="B11" s="19">
        <v>680000</v>
      </c>
      <c r="C11" s="19">
        <v>712000</v>
      </c>
      <c r="D11" s="19">
        <v>612112</v>
      </c>
      <c r="E11" s="19">
        <v>820541.7</v>
      </c>
      <c r="F11" s="33">
        <v>923412</v>
      </c>
      <c r="G11" s="19">
        <v>802000</v>
      </c>
      <c r="H11" s="23">
        <v>783000</v>
      </c>
    </row>
    <row r="12" spans="1:8" ht="20.25" customHeight="1" x14ac:dyDescent="0.35">
      <c r="A12" s="18" t="s">
        <v>67</v>
      </c>
      <c r="B12" s="19">
        <v>1264959</v>
      </c>
      <c r="C12" s="19">
        <v>1494923</v>
      </c>
      <c r="D12" s="19">
        <v>2285053</v>
      </c>
      <c r="E12" s="19">
        <v>2556544</v>
      </c>
      <c r="F12" s="19">
        <v>2670989</v>
      </c>
      <c r="G12" s="33">
        <v>2667441</v>
      </c>
      <c r="H12" s="23">
        <v>3005663</v>
      </c>
    </row>
    <row r="13" spans="1:8" ht="20.25" customHeight="1" x14ac:dyDescent="0.35">
      <c r="A13" s="18" t="s">
        <v>68</v>
      </c>
      <c r="B13" s="19">
        <v>101089</v>
      </c>
      <c r="C13" s="19">
        <v>119121</v>
      </c>
      <c r="D13" s="19">
        <v>117588</v>
      </c>
      <c r="E13" s="19">
        <v>1269078</v>
      </c>
      <c r="F13" s="19">
        <v>1227563</v>
      </c>
      <c r="G13" s="19">
        <v>1324849</v>
      </c>
      <c r="H13" s="23">
        <v>1374649</v>
      </c>
    </row>
    <row r="14" spans="1:8" ht="20.25" customHeight="1" x14ac:dyDescent="0.35">
      <c r="A14" s="18" t="s">
        <v>39</v>
      </c>
      <c r="B14" s="19">
        <v>1060012</v>
      </c>
      <c r="C14" s="19">
        <v>1271875.3500000001</v>
      </c>
      <c r="D14" s="19">
        <v>1487640</v>
      </c>
      <c r="E14" s="19">
        <v>1052406</v>
      </c>
      <c r="F14" s="19">
        <v>1007526</v>
      </c>
      <c r="G14" s="19">
        <v>1154406</v>
      </c>
      <c r="H14" s="20">
        <v>984216</v>
      </c>
    </row>
    <row r="15" spans="1:8" ht="20.25" customHeight="1" x14ac:dyDescent="0.35">
      <c r="A15" s="18" t="s">
        <v>14</v>
      </c>
      <c r="B15" s="19">
        <v>981295.01</v>
      </c>
      <c r="C15" s="19">
        <v>945822</v>
      </c>
      <c r="D15" s="19">
        <v>810733</v>
      </c>
      <c r="E15" s="19">
        <v>1077229</v>
      </c>
      <c r="F15" s="19">
        <v>1240000</v>
      </c>
      <c r="G15" s="19">
        <v>1559000</v>
      </c>
      <c r="H15" s="20">
        <v>1760000</v>
      </c>
    </row>
    <row r="16" spans="1:8" ht="20.25" customHeight="1" x14ac:dyDescent="0.35">
      <c r="A16" s="18" t="s">
        <v>40</v>
      </c>
      <c r="B16" s="19">
        <v>24112</v>
      </c>
      <c r="C16" s="19">
        <v>22740</v>
      </c>
      <c r="D16" s="19">
        <v>34505</v>
      </c>
      <c r="E16" s="19">
        <v>34529</v>
      </c>
      <c r="F16" s="19">
        <v>35749</v>
      </c>
      <c r="G16" s="19">
        <v>57266</v>
      </c>
      <c r="H16" s="20">
        <v>58260</v>
      </c>
    </row>
    <row r="17" spans="1:8" ht="20.25" customHeight="1" x14ac:dyDescent="0.35">
      <c r="A17" s="18" t="s">
        <v>19</v>
      </c>
      <c r="B17" s="19">
        <v>2967000</v>
      </c>
      <c r="C17" s="19">
        <v>3224000</v>
      </c>
      <c r="D17" s="19">
        <v>3587000</v>
      </c>
      <c r="E17" s="19">
        <v>3601000</v>
      </c>
      <c r="F17" s="33">
        <v>3620000</v>
      </c>
      <c r="G17" s="19">
        <v>3485000</v>
      </c>
      <c r="H17" s="20">
        <v>3731000</v>
      </c>
    </row>
    <row r="18" spans="1:8" ht="20.25" customHeight="1" x14ac:dyDescent="0.35">
      <c r="A18" s="18" t="s">
        <v>20</v>
      </c>
      <c r="B18" s="19">
        <v>65941.585599600003</v>
      </c>
      <c r="C18" s="19">
        <v>42580</v>
      </c>
      <c r="D18" s="19">
        <v>49304.588033333297</v>
      </c>
      <c r="E18" s="19">
        <v>46998</v>
      </c>
      <c r="F18" s="19">
        <v>44739</v>
      </c>
      <c r="G18" s="19">
        <v>42882</v>
      </c>
      <c r="H18" s="20">
        <v>84028</v>
      </c>
    </row>
    <row r="19" spans="1:8" ht="20.25" customHeight="1" x14ac:dyDescent="0.35">
      <c r="A19" s="18" t="s">
        <v>21</v>
      </c>
      <c r="B19" s="19">
        <v>817800</v>
      </c>
      <c r="C19" s="19">
        <v>1190000</v>
      </c>
      <c r="D19" s="19">
        <v>1214000</v>
      </c>
      <c r="E19" s="19">
        <v>1444400</v>
      </c>
      <c r="F19" s="19">
        <v>1536900</v>
      </c>
      <c r="G19" s="19">
        <v>1713000</v>
      </c>
      <c r="H19" s="20">
        <v>2067800</v>
      </c>
    </row>
    <row r="20" spans="1:8" ht="20.25" customHeight="1" thickBot="1" x14ac:dyDescent="0.4">
      <c r="A20" s="18" t="s">
        <v>22</v>
      </c>
      <c r="B20" s="19">
        <v>140074</v>
      </c>
      <c r="C20" s="19">
        <v>168420</v>
      </c>
      <c r="D20" s="19">
        <v>139440</v>
      </c>
      <c r="E20" s="19">
        <v>127780</v>
      </c>
      <c r="F20" s="19">
        <v>143547</v>
      </c>
      <c r="G20" s="19">
        <v>166188</v>
      </c>
      <c r="H20" s="20">
        <v>175412</v>
      </c>
    </row>
    <row r="21" spans="1:8" s="13" customFormat="1" ht="20.25" customHeight="1" thickTop="1" thickBot="1" x14ac:dyDescent="0.4">
      <c r="A21" s="24" t="s">
        <v>41</v>
      </c>
      <c r="B21" s="25">
        <v>13907317.3955996</v>
      </c>
      <c r="C21" s="25">
        <v>15429786.35</v>
      </c>
      <c r="D21" s="25">
        <v>17743729.5180333</v>
      </c>
      <c r="E21" s="25">
        <v>19895783.079999998</v>
      </c>
      <c r="F21" s="25">
        <v>20573519</v>
      </c>
      <c r="G21" s="25">
        <v>21658506</v>
      </c>
      <c r="H21" s="25">
        <f>SUM(H9:H20)+SUM(H4:H7)</f>
        <v>23836390</v>
      </c>
    </row>
    <row r="22" spans="1:8" ht="15" thickTop="1" x14ac:dyDescent="0.35">
      <c r="B22" s="27"/>
      <c r="C22" s="27"/>
      <c r="D22" s="27"/>
      <c r="E22" s="27"/>
      <c r="F22" s="27"/>
      <c r="G22" s="27"/>
    </row>
    <row r="23" spans="1:8" x14ac:dyDescent="0.35">
      <c r="B23" s="27"/>
      <c r="C23" s="27"/>
      <c r="D23" s="27"/>
      <c r="E23" s="27"/>
      <c r="F23" s="27"/>
      <c r="G23" s="27"/>
    </row>
    <row r="24" spans="1:8" x14ac:dyDescent="0.35">
      <c r="A24" s="75" t="s">
        <v>42</v>
      </c>
      <c r="B24" s="75"/>
      <c r="C24" s="75"/>
      <c r="D24" s="75"/>
      <c r="E24" s="75"/>
      <c r="F24" s="75"/>
      <c r="G24" s="75"/>
    </row>
    <row r="25" spans="1:8" ht="35.25" customHeight="1" x14ac:dyDescent="0.35">
      <c r="A25" s="77" t="s">
        <v>69</v>
      </c>
      <c r="B25" s="77"/>
      <c r="C25" s="77"/>
      <c r="D25" s="77"/>
      <c r="E25" s="77"/>
      <c r="F25" s="77"/>
      <c r="G25" s="77"/>
    </row>
    <row r="26" spans="1:8" x14ac:dyDescent="0.35">
      <c r="A26" s="76" t="s">
        <v>44</v>
      </c>
      <c r="B26" s="76"/>
      <c r="C26" s="76"/>
      <c r="D26" s="76"/>
      <c r="E26" s="76"/>
      <c r="F26" s="76"/>
      <c r="G26" s="76"/>
    </row>
    <row r="27" spans="1:8" ht="50.25" customHeight="1" x14ac:dyDescent="0.35">
      <c r="A27" s="76" t="s">
        <v>45</v>
      </c>
      <c r="B27" s="76"/>
      <c r="C27" s="76"/>
      <c r="D27" s="76"/>
      <c r="E27" s="76"/>
      <c r="F27" s="76"/>
      <c r="G27" s="76"/>
    </row>
    <row r="28" spans="1:8" ht="16.5" x14ac:dyDescent="0.35">
      <c r="A28" s="29" t="s">
        <v>70</v>
      </c>
    </row>
  </sheetData>
  <mergeCells count="4">
    <mergeCell ref="A24:G24"/>
    <mergeCell ref="A25:G25"/>
    <mergeCell ref="A26:G26"/>
    <mergeCell ref="A27:G27"/>
  </mergeCells>
  <hyperlinks>
    <hyperlink ref="A25:G25" r:id="rId1" display="1 A change in methodology in October 2010 means that figures from 2011/12 onwards are not comparable with previous figures. Please read the methodology note for further details."/>
  </hyperlinks>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A2" sqref="A2"/>
    </sheetView>
  </sheetViews>
  <sheetFormatPr defaultColWidth="8.81640625" defaultRowHeight="14.5" x14ac:dyDescent="0.35"/>
  <cols>
    <col min="1" max="1" width="54.81640625" customWidth="1"/>
    <col min="2" max="2" width="11.453125" bestFit="1" customWidth="1"/>
    <col min="3" max="7" width="12.453125" bestFit="1" customWidth="1"/>
    <col min="8" max="8" width="11" customWidth="1"/>
  </cols>
  <sheetData>
    <row r="1" spans="1:8" ht="15.5" x14ac:dyDescent="0.35">
      <c r="A1" s="12" t="s">
        <v>125</v>
      </c>
    </row>
    <row r="3" spans="1:8" x14ac:dyDescent="0.35">
      <c r="A3" s="13" t="s">
        <v>27</v>
      </c>
      <c r="B3" s="14" t="s">
        <v>28</v>
      </c>
      <c r="C3" s="14" t="s">
        <v>29</v>
      </c>
      <c r="D3" s="14" t="s">
        <v>30</v>
      </c>
      <c r="E3" s="14" t="s">
        <v>31</v>
      </c>
      <c r="F3" s="14" t="s">
        <v>32</v>
      </c>
      <c r="G3" s="14" t="s">
        <v>33</v>
      </c>
      <c r="H3" s="14" t="s">
        <v>59</v>
      </c>
    </row>
    <row r="4" spans="1:8" ht="20.25" customHeight="1" x14ac:dyDescent="0.35">
      <c r="A4" s="15" t="s">
        <v>7</v>
      </c>
      <c r="B4" s="16">
        <v>5472056</v>
      </c>
      <c r="C4" s="16">
        <v>5650388</v>
      </c>
      <c r="D4" s="16">
        <v>5869396</v>
      </c>
      <c r="E4" s="16">
        <v>23877973</v>
      </c>
      <c r="F4" s="16">
        <v>27298557</v>
      </c>
      <c r="G4" s="16">
        <v>35252123</v>
      </c>
      <c r="H4" s="37">
        <v>33736024</v>
      </c>
    </row>
    <row r="5" spans="1:8" ht="20.25" customHeight="1" x14ac:dyDescent="0.35">
      <c r="A5" s="18" t="s">
        <v>8</v>
      </c>
      <c r="B5" s="19">
        <v>86499</v>
      </c>
      <c r="C5" s="19">
        <v>497925</v>
      </c>
      <c r="D5" s="19">
        <v>527082</v>
      </c>
      <c r="E5" s="38">
        <v>350630</v>
      </c>
      <c r="F5" s="38">
        <v>334597</v>
      </c>
      <c r="G5" s="38">
        <v>352154</v>
      </c>
      <c r="H5" s="20">
        <v>332675</v>
      </c>
    </row>
    <row r="6" spans="1:8" ht="20.25" customHeight="1" x14ac:dyDescent="0.35">
      <c r="A6" s="18" t="s">
        <v>9</v>
      </c>
      <c r="B6" s="19">
        <v>483113</v>
      </c>
      <c r="C6" s="19">
        <v>252206</v>
      </c>
      <c r="D6" s="19">
        <v>252867</v>
      </c>
      <c r="E6" s="38">
        <v>353824</v>
      </c>
      <c r="F6" s="38">
        <v>457794</v>
      </c>
      <c r="G6" s="38">
        <v>525506</v>
      </c>
      <c r="H6" s="20">
        <v>618603</v>
      </c>
    </row>
    <row r="7" spans="1:8" ht="20.25" customHeight="1" x14ac:dyDescent="0.35">
      <c r="A7" s="18" t="s">
        <v>10</v>
      </c>
      <c r="B7" s="19">
        <v>2006765</v>
      </c>
      <c r="C7" s="19">
        <v>10796969</v>
      </c>
      <c r="D7" s="19">
        <v>8587082</v>
      </c>
      <c r="E7" s="38">
        <v>3962384</v>
      </c>
      <c r="F7" s="33">
        <v>3575646</v>
      </c>
      <c r="G7" s="38">
        <v>4166663</v>
      </c>
      <c r="H7" s="20">
        <v>5516723</v>
      </c>
    </row>
    <row r="8" spans="1:8" ht="20.25" customHeight="1" x14ac:dyDescent="0.35">
      <c r="A8" s="18" t="s">
        <v>66</v>
      </c>
      <c r="B8" s="19">
        <v>745188</v>
      </c>
      <c r="C8" s="19">
        <v>319539</v>
      </c>
      <c r="D8" s="19">
        <v>330000</v>
      </c>
      <c r="E8" s="39" t="s">
        <v>37</v>
      </c>
      <c r="F8" s="39" t="s">
        <v>37</v>
      </c>
      <c r="G8" s="39" t="s">
        <v>37</v>
      </c>
      <c r="H8" s="40" t="s">
        <v>37</v>
      </c>
    </row>
    <row r="9" spans="1:8" ht="20.25" customHeight="1" x14ac:dyDescent="0.35">
      <c r="A9" s="18" t="s">
        <v>71</v>
      </c>
      <c r="B9" s="33">
        <v>2685198</v>
      </c>
      <c r="C9" s="33">
        <v>2725775</v>
      </c>
      <c r="D9" s="33">
        <v>2607417</v>
      </c>
      <c r="E9" s="33">
        <v>3841221</v>
      </c>
      <c r="F9" s="33">
        <v>3490775</v>
      </c>
      <c r="G9" s="38">
        <v>3800000</v>
      </c>
      <c r="H9" s="20">
        <v>4500000</v>
      </c>
    </row>
    <row r="10" spans="1:8" ht="20.25" customHeight="1" x14ac:dyDescent="0.35">
      <c r="A10" s="18" t="s">
        <v>72</v>
      </c>
      <c r="B10" s="19">
        <v>2689889</v>
      </c>
      <c r="C10" s="19">
        <v>3338143</v>
      </c>
      <c r="D10" s="19">
        <v>3176266</v>
      </c>
      <c r="E10" s="33">
        <v>2060889</v>
      </c>
      <c r="F10" s="38">
        <v>2077530</v>
      </c>
      <c r="G10" s="38">
        <v>1835087</v>
      </c>
      <c r="H10" s="20">
        <v>2008068</v>
      </c>
    </row>
    <row r="11" spans="1:8" ht="20.25" customHeight="1" x14ac:dyDescent="0.35">
      <c r="A11" s="18" t="s">
        <v>73</v>
      </c>
      <c r="B11" s="19">
        <v>1833684</v>
      </c>
      <c r="C11" s="19">
        <v>13508000</v>
      </c>
      <c r="D11" s="19">
        <v>13724626</v>
      </c>
      <c r="E11" s="33">
        <v>3214000</v>
      </c>
      <c r="F11" s="38">
        <v>3626300</v>
      </c>
      <c r="G11" s="38">
        <v>4103000</v>
      </c>
      <c r="H11" s="20">
        <v>4213000</v>
      </c>
    </row>
    <row r="12" spans="1:8" ht="20.25" customHeight="1" x14ac:dyDescent="0.35">
      <c r="A12" s="18" t="s">
        <v>16</v>
      </c>
      <c r="B12" s="19">
        <v>3843310</v>
      </c>
      <c r="C12" s="19">
        <v>7517026</v>
      </c>
      <c r="D12" s="19">
        <v>7397821</v>
      </c>
      <c r="E12" s="38">
        <v>7992592</v>
      </c>
      <c r="F12" s="38">
        <v>7332006</v>
      </c>
      <c r="G12" s="38">
        <v>8875854</v>
      </c>
      <c r="H12" s="41">
        <v>10278971</v>
      </c>
    </row>
    <row r="13" spans="1:8" ht="20.25" customHeight="1" x14ac:dyDescent="0.35">
      <c r="A13" s="18" t="s">
        <v>17</v>
      </c>
      <c r="B13" s="19">
        <v>448622</v>
      </c>
      <c r="C13" s="19">
        <v>461716</v>
      </c>
      <c r="D13" s="19">
        <v>403379</v>
      </c>
      <c r="E13" s="38">
        <v>409859</v>
      </c>
      <c r="F13" s="38">
        <v>466851</v>
      </c>
      <c r="G13" s="38">
        <v>547558</v>
      </c>
      <c r="H13" s="41">
        <v>494553</v>
      </c>
    </row>
    <row r="14" spans="1:8" ht="20.25" customHeight="1" x14ac:dyDescent="0.35">
      <c r="A14" s="18" t="s">
        <v>39</v>
      </c>
      <c r="B14" s="19">
        <v>2089104</v>
      </c>
      <c r="C14" s="19">
        <v>10366890.522645701</v>
      </c>
      <c r="D14" s="19">
        <v>10052347</v>
      </c>
      <c r="E14" s="33">
        <v>3955127</v>
      </c>
      <c r="F14" s="38">
        <v>4370062</v>
      </c>
      <c r="G14" s="38">
        <v>4733460</v>
      </c>
      <c r="H14" s="20">
        <v>4451355</v>
      </c>
    </row>
    <row r="15" spans="1:8" ht="20.25" customHeight="1" x14ac:dyDescent="0.35">
      <c r="A15" s="18" t="s">
        <v>14</v>
      </c>
      <c r="B15" s="33">
        <v>15572944</v>
      </c>
      <c r="C15" s="19">
        <v>15408545</v>
      </c>
      <c r="D15" s="19">
        <v>15020206</v>
      </c>
      <c r="E15" s="38">
        <v>16063663</v>
      </c>
      <c r="F15" s="38">
        <v>20494000</v>
      </c>
      <c r="G15" s="38">
        <v>26460000</v>
      </c>
      <c r="H15" s="20">
        <v>10799000</v>
      </c>
    </row>
    <row r="16" spans="1:8" ht="20.25" customHeight="1" x14ac:dyDescent="0.35">
      <c r="A16" s="18" t="s">
        <v>40</v>
      </c>
      <c r="B16" s="19">
        <v>96447</v>
      </c>
      <c r="C16" s="19">
        <v>323149</v>
      </c>
      <c r="D16" s="19">
        <v>365099</v>
      </c>
      <c r="E16" s="38">
        <v>363322</v>
      </c>
      <c r="F16" s="33">
        <v>324301</v>
      </c>
      <c r="G16" s="38">
        <v>345201</v>
      </c>
      <c r="H16" s="20">
        <v>425000</v>
      </c>
    </row>
    <row r="17" spans="1:8" ht="20.25" customHeight="1" x14ac:dyDescent="0.35">
      <c r="A17" s="18" t="s">
        <v>19</v>
      </c>
      <c r="B17" s="19">
        <v>7475000</v>
      </c>
      <c r="C17" s="19">
        <v>18860000</v>
      </c>
      <c r="D17" s="19">
        <v>19427000</v>
      </c>
      <c r="E17" s="38">
        <v>14327000</v>
      </c>
      <c r="F17" s="38">
        <v>13669195</v>
      </c>
      <c r="G17" s="38">
        <v>12891000</v>
      </c>
      <c r="H17" s="20">
        <v>13433000</v>
      </c>
    </row>
    <row r="18" spans="1:8" ht="20.25" customHeight="1" x14ac:dyDescent="0.35">
      <c r="A18" s="18" t="s">
        <v>20</v>
      </c>
      <c r="B18" s="19">
        <v>1526278.983</v>
      </c>
      <c r="C18" s="19">
        <v>892015</v>
      </c>
      <c r="D18" s="19">
        <v>1006250</v>
      </c>
      <c r="E18" s="38">
        <v>1250698</v>
      </c>
      <c r="F18" s="38">
        <v>1246386</v>
      </c>
      <c r="G18" s="38">
        <v>1430243</v>
      </c>
      <c r="H18" s="20">
        <v>686988</v>
      </c>
    </row>
    <row r="19" spans="1:8" ht="20.25" customHeight="1" x14ac:dyDescent="0.35">
      <c r="A19" s="18" t="s">
        <v>21</v>
      </c>
      <c r="B19" s="19">
        <v>2490700</v>
      </c>
      <c r="C19" s="19">
        <v>20582800</v>
      </c>
      <c r="D19" s="19">
        <v>24976400</v>
      </c>
      <c r="E19" s="38">
        <v>25249600</v>
      </c>
      <c r="F19" s="38">
        <v>16260300</v>
      </c>
      <c r="G19" s="38">
        <v>14739300</v>
      </c>
      <c r="H19" s="20">
        <v>15366400</v>
      </c>
    </row>
    <row r="20" spans="1:8" ht="20.25" customHeight="1" thickBot="1" x14ac:dyDescent="0.4">
      <c r="A20" s="18" t="s">
        <v>22</v>
      </c>
      <c r="B20" s="19">
        <v>359165</v>
      </c>
      <c r="C20" s="19">
        <v>305675</v>
      </c>
      <c r="D20" s="19">
        <v>305609</v>
      </c>
      <c r="E20" s="19">
        <v>357967</v>
      </c>
      <c r="F20" s="19">
        <v>378755</v>
      </c>
      <c r="G20" s="19">
        <v>398814</v>
      </c>
      <c r="H20" s="20">
        <v>600838</v>
      </c>
    </row>
    <row r="21" spans="1:8" s="13" customFormat="1" ht="20.25" customHeight="1" thickTop="1" thickBot="1" x14ac:dyDescent="0.4">
      <c r="A21" s="24" t="s">
        <v>74</v>
      </c>
      <c r="B21" s="25">
        <v>49903962.983000003</v>
      </c>
      <c r="C21" s="25">
        <v>111806761.5226457</v>
      </c>
      <c r="D21" s="25">
        <v>114028847</v>
      </c>
      <c r="E21" s="25">
        <v>107630749</v>
      </c>
      <c r="F21" s="25">
        <v>105403055</v>
      </c>
      <c r="G21" s="25">
        <v>120455963</v>
      </c>
      <c r="H21" s="25">
        <f>SUM(H9:H20)+SUM(H4:H7)</f>
        <v>107461198</v>
      </c>
    </row>
    <row r="22" spans="1:8" ht="15" thickTop="1" x14ac:dyDescent="0.35">
      <c r="B22" s="27"/>
      <c r="C22" s="27"/>
      <c r="D22" s="27"/>
      <c r="E22" s="27"/>
      <c r="F22" s="27"/>
      <c r="G22" s="27"/>
    </row>
    <row r="23" spans="1:8" x14ac:dyDescent="0.35">
      <c r="A23" s="75" t="s">
        <v>42</v>
      </c>
      <c r="B23" s="75"/>
      <c r="C23" s="75"/>
      <c r="D23" s="75"/>
      <c r="E23" s="75"/>
      <c r="F23" s="75"/>
      <c r="G23" s="75"/>
    </row>
    <row r="24" spans="1:8" x14ac:dyDescent="0.35">
      <c r="A24" s="76" t="s">
        <v>75</v>
      </c>
      <c r="B24" s="76"/>
      <c r="C24" s="76"/>
      <c r="D24" s="76"/>
      <c r="E24" s="76"/>
      <c r="F24" s="76"/>
      <c r="G24" s="76"/>
    </row>
    <row r="25" spans="1:8" x14ac:dyDescent="0.35">
      <c r="A25" s="76" t="s">
        <v>76</v>
      </c>
      <c r="B25" s="76"/>
      <c r="C25" s="76"/>
      <c r="D25" s="76"/>
      <c r="E25" s="76"/>
      <c r="F25" s="76"/>
      <c r="G25" s="76"/>
    </row>
    <row r="26" spans="1:8" ht="16.5" x14ac:dyDescent="0.35">
      <c r="A26" s="78" t="s">
        <v>77</v>
      </c>
      <c r="B26" s="78"/>
      <c r="C26" s="78"/>
      <c r="D26" s="78"/>
      <c r="E26" s="78"/>
      <c r="F26" s="78"/>
      <c r="G26" s="78"/>
    </row>
    <row r="27" spans="1:8" ht="16.5" x14ac:dyDescent="0.35">
      <c r="A27" s="78" t="s">
        <v>78</v>
      </c>
      <c r="B27" s="78"/>
      <c r="C27" s="78"/>
      <c r="D27" s="78"/>
      <c r="E27" s="78"/>
      <c r="F27" s="78"/>
      <c r="G27" s="78"/>
    </row>
  </sheetData>
  <mergeCells count="5">
    <mergeCell ref="A23:G23"/>
    <mergeCell ref="A24:G24"/>
    <mergeCell ref="A25:G25"/>
    <mergeCell ref="A26:G26"/>
    <mergeCell ref="A27:G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90" zoomScaleNormal="90" workbookViewId="0">
      <selection activeCell="A2" sqref="A2"/>
    </sheetView>
  </sheetViews>
  <sheetFormatPr defaultColWidth="8.81640625" defaultRowHeight="14.5" x14ac:dyDescent="0.35"/>
  <cols>
    <col min="1" max="1" width="54.81640625" style="43" customWidth="1"/>
    <col min="2" max="2" width="11.453125" style="43" bestFit="1" customWidth="1"/>
    <col min="3" max="7" width="12.453125" style="43" bestFit="1" customWidth="1"/>
    <col min="8" max="8" width="10.1796875" style="43" customWidth="1"/>
    <col min="9" max="16384" width="8.81640625" style="43"/>
  </cols>
  <sheetData>
    <row r="1" spans="1:8" x14ac:dyDescent="0.35">
      <c r="A1" s="42" t="s">
        <v>117</v>
      </c>
    </row>
    <row r="3" spans="1:8" x14ac:dyDescent="0.35">
      <c r="A3" s="44" t="s">
        <v>27</v>
      </c>
      <c r="B3" s="45" t="s">
        <v>28</v>
      </c>
      <c r="C3" s="45" t="s">
        <v>29</v>
      </c>
      <c r="D3" s="45" t="s">
        <v>30</v>
      </c>
      <c r="E3" s="45" t="s">
        <v>31</v>
      </c>
      <c r="F3" s="45" t="s">
        <v>32</v>
      </c>
      <c r="G3" s="45" t="s">
        <v>33</v>
      </c>
      <c r="H3" s="45" t="s">
        <v>59</v>
      </c>
    </row>
    <row r="4" spans="1:8" ht="20.25" customHeight="1" x14ac:dyDescent="0.35">
      <c r="A4" s="46" t="s">
        <v>7</v>
      </c>
      <c r="B4" s="68">
        <v>0.85</v>
      </c>
      <c r="C4" s="68">
        <v>0.996</v>
      </c>
      <c r="D4" s="68">
        <v>0.96</v>
      </c>
      <c r="E4" s="68">
        <v>0.97</v>
      </c>
      <c r="F4" s="68">
        <v>0.99</v>
      </c>
      <c r="G4" s="68">
        <v>0.99</v>
      </c>
      <c r="H4" s="69">
        <v>0.97</v>
      </c>
    </row>
    <row r="5" spans="1:8" ht="20.25" customHeight="1" x14ac:dyDescent="0.35">
      <c r="A5" s="47" t="s">
        <v>8</v>
      </c>
      <c r="B5" s="70">
        <v>0.86</v>
      </c>
      <c r="C5" s="70">
        <v>0.88</v>
      </c>
      <c r="D5" s="70">
        <v>1</v>
      </c>
      <c r="E5" s="70">
        <v>0.95</v>
      </c>
      <c r="F5" s="70">
        <v>0.95</v>
      </c>
      <c r="G5" s="70">
        <v>0.98</v>
      </c>
      <c r="H5" s="69">
        <v>0.98</v>
      </c>
    </row>
    <row r="6" spans="1:8" ht="20.25" customHeight="1" x14ac:dyDescent="0.35">
      <c r="A6" s="47" t="s">
        <v>9</v>
      </c>
      <c r="B6" s="70">
        <v>0.97</v>
      </c>
      <c r="C6" s="70">
        <v>0.97</v>
      </c>
      <c r="D6" s="70">
        <v>0.98</v>
      </c>
      <c r="E6" s="70">
        <v>0.99</v>
      </c>
      <c r="F6" s="70">
        <v>0.98</v>
      </c>
      <c r="G6" s="70">
        <v>0.98</v>
      </c>
      <c r="H6" s="69">
        <v>0.98</v>
      </c>
    </row>
    <row r="7" spans="1:8" ht="20.25" customHeight="1" x14ac:dyDescent="0.35">
      <c r="A7" s="47" t="s">
        <v>10</v>
      </c>
      <c r="B7" s="70">
        <v>0.98</v>
      </c>
      <c r="C7" s="70">
        <v>0.99</v>
      </c>
      <c r="D7" s="70">
        <v>0.99</v>
      </c>
      <c r="E7" s="70">
        <v>0.99</v>
      </c>
      <c r="F7" s="70">
        <v>0.99</v>
      </c>
      <c r="G7" s="70">
        <v>0.98</v>
      </c>
      <c r="H7" s="69">
        <v>0.96</v>
      </c>
    </row>
    <row r="8" spans="1:8" ht="20.25" customHeight="1" x14ac:dyDescent="0.35">
      <c r="A8" s="47" t="s">
        <v>79</v>
      </c>
      <c r="B8" s="70">
        <v>0.78</v>
      </c>
      <c r="C8" s="70">
        <v>0.78</v>
      </c>
      <c r="D8" s="70">
        <v>0.78</v>
      </c>
      <c r="E8" s="71" t="s">
        <v>37</v>
      </c>
      <c r="F8" s="71" t="s">
        <v>37</v>
      </c>
      <c r="G8" s="71" t="s">
        <v>37</v>
      </c>
      <c r="H8" s="72" t="s">
        <v>37</v>
      </c>
    </row>
    <row r="9" spans="1:8" ht="20.25" customHeight="1" x14ac:dyDescent="0.35">
      <c r="A9" s="47" t="s">
        <v>11</v>
      </c>
      <c r="B9" s="70">
        <v>0.99</v>
      </c>
      <c r="C9" s="70">
        <v>0.99</v>
      </c>
      <c r="D9" s="70">
        <v>0.99</v>
      </c>
      <c r="E9" s="70">
        <v>0.99</v>
      </c>
      <c r="F9" s="70">
        <v>0.99</v>
      </c>
      <c r="G9" s="70">
        <v>0.99</v>
      </c>
      <c r="H9" s="69">
        <v>0.99</v>
      </c>
    </row>
    <row r="10" spans="1:8" ht="20.25" customHeight="1" x14ac:dyDescent="0.35">
      <c r="A10" s="47" t="s">
        <v>13</v>
      </c>
      <c r="B10" s="70">
        <v>0.94</v>
      </c>
      <c r="C10" s="70">
        <v>0.96</v>
      </c>
      <c r="D10" s="70">
        <v>0.97</v>
      </c>
      <c r="E10" s="70">
        <v>0.98</v>
      </c>
      <c r="F10" s="70">
        <v>0.98</v>
      </c>
      <c r="G10" s="70">
        <v>0.99</v>
      </c>
      <c r="H10" s="69">
        <v>0.98</v>
      </c>
    </row>
    <row r="11" spans="1:8" ht="20.25" customHeight="1" x14ac:dyDescent="0.35">
      <c r="A11" s="47" t="s">
        <v>80</v>
      </c>
      <c r="B11" s="70">
        <v>0.98</v>
      </c>
      <c r="C11" s="70">
        <v>0.99</v>
      </c>
      <c r="D11" s="70">
        <v>0.93</v>
      </c>
      <c r="E11" s="70">
        <v>0.97</v>
      </c>
      <c r="F11" s="73">
        <v>0.97</v>
      </c>
      <c r="G11" s="70">
        <v>0.99</v>
      </c>
      <c r="H11" s="69">
        <v>0.96</v>
      </c>
    </row>
    <row r="12" spans="1:8" ht="20.25" customHeight="1" x14ac:dyDescent="0.35">
      <c r="A12" s="47" t="s">
        <v>81</v>
      </c>
      <c r="B12" s="70">
        <v>0.96</v>
      </c>
      <c r="C12" s="70">
        <v>0.97</v>
      </c>
      <c r="D12" s="70">
        <v>0.81</v>
      </c>
      <c r="E12" s="70">
        <v>0.97</v>
      </c>
      <c r="F12" s="73">
        <v>0.97</v>
      </c>
      <c r="G12" s="70">
        <v>0.97</v>
      </c>
      <c r="H12" s="69">
        <v>0.96</v>
      </c>
    </row>
    <row r="13" spans="1:8" ht="20.25" customHeight="1" x14ac:dyDescent="0.35">
      <c r="A13" s="47" t="s">
        <v>82</v>
      </c>
      <c r="B13" s="70">
        <v>0.95699999999999996</v>
      </c>
      <c r="C13" s="70">
        <v>0.99</v>
      </c>
      <c r="D13" s="70">
        <v>1</v>
      </c>
      <c r="E13" s="70">
        <v>0.995</v>
      </c>
      <c r="F13" s="70">
        <v>0.995</v>
      </c>
      <c r="G13" s="70">
        <v>0.995</v>
      </c>
      <c r="H13" s="69">
        <v>1</v>
      </c>
    </row>
    <row r="14" spans="1:8" ht="20.25" customHeight="1" x14ac:dyDescent="0.35">
      <c r="A14" s="47" t="s">
        <v>39</v>
      </c>
      <c r="B14" s="70">
        <v>0.99</v>
      </c>
      <c r="C14" s="70">
        <v>0.98750000000000004</v>
      </c>
      <c r="D14" s="70">
        <v>0.99</v>
      </c>
      <c r="E14" s="70">
        <v>0.97</v>
      </c>
      <c r="F14" s="70">
        <v>0.98</v>
      </c>
      <c r="G14" s="70">
        <v>0.98</v>
      </c>
      <c r="H14" s="69">
        <v>0.98</v>
      </c>
    </row>
    <row r="15" spans="1:8" ht="20.25" customHeight="1" x14ac:dyDescent="0.35">
      <c r="A15" s="47" t="s">
        <v>14</v>
      </c>
      <c r="B15" s="70">
        <v>0.981191804004648</v>
      </c>
      <c r="C15" s="70">
        <v>0.98</v>
      </c>
      <c r="D15" s="70">
        <v>0.99</v>
      </c>
      <c r="E15" s="70">
        <v>0.99</v>
      </c>
      <c r="F15" s="70">
        <v>0.98</v>
      </c>
      <c r="G15" s="70">
        <v>0.98</v>
      </c>
      <c r="H15" s="69">
        <v>0.97</v>
      </c>
    </row>
    <row r="16" spans="1:8" ht="20.25" customHeight="1" x14ac:dyDescent="0.35">
      <c r="A16" s="47" t="s">
        <v>40</v>
      </c>
      <c r="B16" s="70">
        <v>0.98</v>
      </c>
      <c r="C16" s="70">
        <v>0.96</v>
      </c>
      <c r="D16" s="70">
        <v>0.98</v>
      </c>
      <c r="E16" s="70">
        <v>0.98</v>
      </c>
      <c r="F16" s="70">
        <v>0.98</v>
      </c>
      <c r="G16" s="70">
        <v>0.98</v>
      </c>
      <c r="H16" s="69">
        <v>0.96</v>
      </c>
    </row>
    <row r="17" spans="1:8" ht="20.25" customHeight="1" x14ac:dyDescent="0.35">
      <c r="A17" s="18" t="s">
        <v>19</v>
      </c>
      <c r="B17" s="70">
        <v>0.9</v>
      </c>
      <c r="C17" s="70">
        <v>0.94</v>
      </c>
      <c r="D17" s="70">
        <v>0.94</v>
      </c>
      <c r="E17" s="70">
        <v>0.96</v>
      </c>
      <c r="F17" s="73">
        <v>0.9</v>
      </c>
      <c r="G17" s="70">
        <v>0.94</v>
      </c>
      <c r="H17" s="69">
        <v>0.95</v>
      </c>
    </row>
    <row r="18" spans="1:8" ht="20.25" customHeight="1" x14ac:dyDescent="0.35">
      <c r="A18" s="18" t="s">
        <v>20</v>
      </c>
      <c r="B18" s="70">
        <v>0.97</v>
      </c>
      <c r="C18" s="70">
        <v>0.98</v>
      </c>
      <c r="D18" s="70">
        <v>0.95078505515397405</v>
      </c>
      <c r="E18" s="70">
        <v>0.95</v>
      </c>
      <c r="F18" s="70">
        <v>0.95</v>
      </c>
      <c r="G18" s="70">
        <v>0.94</v>
      </c>
      <c r="H18" s="69">
        <v>0.97</v>
      </c>
    </row>
    <row r="19" spans="1:8" ht="20.25" customHeight="1" x14ac:dyDescent="0.35">
      <c r="A19" s="18" t="s">
        <v>21</v>
      </c>
      <c r="B19" s="70">
        <v>0.99</v>
      </c>
      <c r="C19" s="70">
        <v>0.99</v>
      </c>
      <c r="D19" s="70">
        <v>0.99</v>
      </c>
      <c r="E19" s="70">
        <v>0.99</v>
      </c>
      <c r="F19" s="70">
        <v>0.99</v>
      </c>
      <c r="G19" s="70">
        <v>1</v>
      </c>
      <c r="H19" s="69">
        <v>0.98</v>
      </c>
    </row>
    <row r="20" spans="1:8" ht="20.25" customHeight="1" x14ac:dyDescent="0.35">
      <c r="A20" s="18" t="s">
        <v>22</v>
      </c>
      <c r="B20" s="70">
        <v>1</v>
      </c>
      <c r="C20" s="70">
        <v>1</v>
      </c>
      <c r="D20" s="70">
        <v>1</v>
      </c>
      <c r="E20" s="70">
        <v>0.98</v>
      </c>
      <c r="F20" s="70">
        <v>0.98</v>
      </c>
      <c r="G20" s="70">
        <v>0.96</v>
      </c>
      <c r="H20" s="69">
        <v>0.83</v>
      </c>
    </row>
    <row r="21" spans="1:8" x14ac:dyDescent="0.35">
      <c r="B21" s="49"/>
      <c r="C21" s="49"/>
      <c r="D21" s="49"/>
      <c r="E21" s="49"/>
      <c r="F21" s="49"/>
      <c r="G21" s="49"/>
    </row>
    <row r="22" spans="1:8" x14ac:dyDescent="0.35">
      <c r="A22" s="79" t="s">
        <v>42</v>
      </c>
      <c r="B22" s="79"/>
      <c r="C22" s="79"/>
      <c r="D22" s="79"/>
      <c r="E22" s="79"/>
      <c r="F22" s="79"/>
      <c r="G22" s="79"/>
    </row>
    <row r="23" spans="1:8" ht="15" customHeight="1" x14ac:dyDescent="0.35">
      <c r="A23" s="80" t="s">
        <v>83</v>
      </c>
      <c r="B23" s="80"/>
      <c r="C23" s="80"/>
      <c r="D23" s="80"/>
      <c r="E23" s="80"/>
      <c r="F23" s="80"/>
      <c r="G23" s="80"/>
    </row>
  </sheetData>
  <mergeCells count="2">
    <mergeCell ref="A22:G22"/>
    <mergeCell ref="A23:G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90" zoomScaleNormal="90" workbookViewId="0">
      <selection activeCell="A2" sqref="A2"/>
    </sheetView>
  </sheetViews>
  <sheetFormatPr defaultColWidth="8.81640625" defaultRowHeight="14.5" x14ac:dyDescent="0.35"/>
  <cols>
    <col min="1" max="1" width="54.81640625" customWidth="1"/>
    <col min="2" max="7" width="12.453125" bestFit="1" customWidth="1"/>
  </cols>
  <sheetData>
    <row r="1" spans="1:4" x14ac:dyDescent="0.35">
      <c r="A1" s="12" t="s">
        <v>118</v>
      </c>
    </row>
    <row r="3" spans="1:4" x14ac:dyDescent="0.35">
      <c r="A3" s="13" t="s">
        <v>27</v>
      </c>
      <c r="B3" s="14" t="s">
        <v>32</v>
      </c>
      <c r="C3" s="14" t="s">
        <v>33</v>
      </c>
      <c r="D3" s="14" t="s">
        <v>59</v>
      </c>
    </row>
    <row r="4" spans="1:4" ht="20.25" customHeight="1" x14ac:dyDescent="0.35">
      <c r="A4" s="15" t="s">
        <v>7</v>
      </c>
      <c r="B4" s="50">
        <v>250734</v>
      </c>
      <c r="C4" s="50">
        <v>262401</v>
      </c>
      <c r="D4" s="51">
        <v>271055</v>
      </c>
    </row>
    <row r="5" spans="1:4" ht="20.25" customHeight="1" x14ac:dyDescent="0.35">
      <c r="A5" s="18" t="s">
        <v>8</v>
      </c>
      <c r="B5" s="38">
        <v>12352</v>
      </c>
      <c r="C5" s="38">
        <v>10204</v>
      </c>
      <c r="D5" s="20">
        <v>8061</v>
      </c>
    </row>
    <row r="6" spans="1:4" ht="20.25" customHeight="1" x14ac:dyDescent="0.35">
      <c r="A6" s="18" t="s">
        <v>84</v>
      </c>
      <c r="B6" s="38">
        <v>29295</v>
      </c>
      <c r="C6" s="38">
        <v>33056</v>
      </c>
      <c r="D6" s="20">
        <v>34573</v>
      </c>
    </row>
    <row r="7" spans="1:4" ht="20.25" customHeight="1" x14ac:dyDescent="0.35">
      <c r="A7" s="18" t="s">
        <v>10</v>
      </c>
      <c r="B7" s="38">
        <v>145161</v>
      </c>
      <c r="C7" s="38">
        <v>152000</v>
      </c>
      <c r="D7" s="20">
        <v>177000</v>
      </c>
    </row>
    <row r="8" spans="1:4" ht="20.25" customHeight="1" x14ac:dyDescent="0.35">
      <c r="A8" s="18" t="s">
        <v>11</v>
      </c>
      <c r="B8" s="38">
        <v>132000</v>
      </c>
      <c r="C8" s="38">
        <v>164000</v>
      </c>
      <c r="D8" s="20">
        <v>146000</v>
      </c>
    </row>
    <row r="9" spans="1:4" ht="20.25" customHeight="1" x14ac:dyDescent="0.35">
      <c r="A9" s="18" t="s">
        <v>13</v>
      </c>
      <c r="B9" s="38">
        <v>166084</v>
      </c>
      <c r="C9" s="38">
        <v>179902</v>
      </c>
      <c r="D9" s="20">
        <v>183289</v>
      </c>
    </row>
    <row r="10" spans="1:4" ht="20.25" customHeight="1" x14ac:dyDescent="0.35">
      <c r="A10" s="18" t="s">
        <v>85</v>
      </c>
      <c r="B10" s="38">
        <v>38945</v>
      </c>
      <c r="C10" s="38">
        <v>36000</v>
      </c>
      <c r="D10" s="20">
        <v>45000</v>
      </c>
    </row>
    <row r="11" spans="1:4" ht="20.25" customHeight="1" x14ac:dyDescent="0.35">
      <c r="A11" s="18" t="s">
        <v>16</v>
      </c>
      <c r="B11" s="38">
        <v>301515</v>
      </c>
      <c r="C11" s="38">
        <v>327560</v>
      </c>
      <c r="D11" s="20">
        <v>257731</v>
      </c>
    </row>
    <row r="12" spans="1:4" ht="20.25" customHeight="1" x14ac:dyDescent="0.35">
      <c r="A12" s="18" t="s">
        <v>17</v>
      </c>
      <c r="B12" s="38">
        <v>12298</v>
      </c>
      <c r="C12" s="38">
        <v>15675</v>
      </c>
      <c r="D12" s="20">
        <v>13861</v>
      </c>
    </row>
    <row r="13" spans="1:4" ht="20.25" customHeight="1" x14ac:dyDescent="0.35">
      <c r="A13" s="18" t="s">
        <v>39</v>
      </c>
      <c r="B13" s="38">
        <v>115190</v>
      </c>
      <c r="C13" s="38">
        <v>131464</v>
      </c>
      <c r="D13" s="20">
        <v>146406</v>
      </c>
    </row>
    <row r="14" spans="1:4" ht="20.25" customHeight="1" x14ac:dyDescent="0.35">
      <c r="A14" s="18" t="s">
        <v>14</v>
      </c>
      <c r="B14" s="38">
        <v>394000</v>
      </c>
      <c r="C14" s="38">
        <v>436000</v>
      </c>
      <c r="D14" s="20">
        <v>480000</v>
      </c>
    </row>
    <row r="15" spans="1:4" ht="20.25" customHeight="1" x14ac:dyDescent="0.35">
      <c r="A15" s="18" t="s">
        <v>86</v>
      </c>
      <c r="B15" s="38">
        <v>1706</v>
      </c>
      <c r="C15" s="38">
        <v>1200</v>
      </c>
      <c r="D15" s="20">
        <v>2596</v>
      </c>
    </row>
    <row r="16" spans="1:4" ht="20.25" customHeight="1" x14ac:dyDescent="0.35">
      <c r="A16" s="18" t="s">
        <v>19</v>
      </c>
      <c r="B16" s="38">
        <v>143831</v>
      </c>
      <c r="C16" s="38">
        <v>173000</v>
      </c>
      <c r="D16" s="20">
        <v>205000</v>
      </c>
    </row>
    <row r="17" spans="1:7" ht="20.25" customHeight="1" x14ac:dyDescent="0.35">
      <c r="A17" s="18" t="s">
        <v>20</v>
      </c>
      <c r="B17" s="38">
        <v>70373</v>
      </c>
      <c r="C17" s="38">
        <v>72980</v>
      </c>
      <c r="D17" s="20">
        <v>81202</v>
      </c>
    </row>
    <row r="18" spans="1:7" ht="20.25" customHeight="1" x14ac:dyDescent="0.35">
      <c r="A18" s="18" t="s">
        <v>21</v>
      </c>
      <c r="B18" s="38">
        <v>126200</v>
      </c>
      <c r="C18" s="38">
        <v>128000</v>
      </c>
      <c r="D18" s="20">
        <v>118900</v>
      </c>
    </row>
    <row r="19" spans="1:7" ht="20.25" customHeight="1" thickBot="1" x14ac:dyDescent="0.4">
      <c r="A19" s="18" t="s">
        <v>22</v>
      </c>
      <c r="B19" s="38">
        <v>12826</v>
      </c>
      <c r="C19" s="38">
        <v>13765</v>
      </c>
      <c r="D19" s="20">
        <v>11440</v>
      </c>
    </row>
    <row r="20" spans="1:7" s="13" customFormat="1" ht="20.25" customHeight="1" thickTop="1" thickBot="1" x14ac:dyDescent="0.4">
      <c r="A20" s="24" t="s">
        <v>41</v>
      </c>
      <c r="B20" s="52">
        <v>1952510</v>
      </c>
      <c r="C20" s="52">
        <v>2137207</v>
      </c>
      <c r="D20" s="52">
        <f>SUM(D4:D19)</f>
        <v>2182114</v>
      </c>
    </row>
    <row r="21" spans="1:7" ht="15" thickTop="1" x14ac:dyDescent="0.35">
      <c r="B21" s="27"/>
      <c r="C21" s="27"/>
      <c r="D21" s="27"/>
      <c r="E21" s="27"/>
      <c r="F21" s="27"/>
      <c r="G21" s="27"/>
    </row>
    <row r="22" spans="1:7" x14ac:dyDescent="0.35">
      <c r="A22" s="75" t="s">
        <v>42</v>
      </c>
      <c r="B22" s="75"/>
      <c r="C22" s="75"/>
      <c r="D22" s="53"/>
      <c r="E22" s="53"/>
      <c r="F22" s="53"/>
      <c r="G22" s="53"/>
    </row>
    <row r="23" spans="1:7" ht="15" customHeight="1" x14ac:dyDescent="0.35">
      <c r="A23" s="76" t="s">
        <v>87</v>
      </c>
      <c r="B23" s="76"/>
      <c r="C23" s="76"/>
      <c r="D23" s="54"/>
      <c r="E23" s="54"/>
      <c r="F23" s="54"/>
      <c r="G23" s="54"/>
    </row>
    <row r="24" spans="1:7" ht="15" customHeight="1" x14ac:dyDescent="0.35">
      <c r="A24" s="76" t="s">
        <v>88</v>
      </c>
      <c r="B24" s="76"/>
      <c r="C24" s="76"/>
      <c r="D24" s="54"/>
      <c r="E24" s="54"/>
      <c r="F24" s="54"/>
      <c r="G24" s="54"/>
    </row>
  </sheetData>
  <mergeCells count="3">
    <mergeCell ref="A22:C22"/>
    <mergeCell ref="A23:C23"/>
    <mergeCell ref="A24:C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90" zoomScaleNormal="90" workbookViewId="0">
      <selection activeCell="A2" sqref="A2"/>
    </sheetView>
  </sheetViews>
  <sheetFormatPr defaultColWidth="8.81640625" defaultRowHeight="14.5" x14ac:dyDescent="0.35"/>
  <cols>
    <col min="1" max="1" width="54.81640625" customWidth="1"/>
    <col min="2" max="7" width="12.453125" bestFit="1" customWidth="1"/>
  </cols>
  <sheetData>
    <row r="1" spans="1:4" x14ac:dyDescent="0.35">
      <c r="A1" s="12" t="s">
        <v>119</v>
      </c>
    </row>
    <row r="3" spans="1:4" x14ac:dyDescent="0.35">
      <c r="A3" s="13" t="s">
        <v>27</v>
      </c>
      <c r="B3" s="14" t="s">
        <v>32</v>
      </c>
      <c r="C3" s="14" t="s">
        <v>33</v>
      </c>
      <c r="D3" s="14" t="s">
        <v>59</v>
      </c>
    </row>
    <row r="4" spans="1:4" ht="20.25" customHeight="1" x14ac:dyDescent="0.35">
      <c r="A4" s="15" t="s">
        <v>7</v>
      </c>
      <c r="B4" s="50">
        <v>116990</v>
      </c>
      <c r="C4" s="50">
        <v>144750</v>
      </c>
      <c r="D4" s="55">
        <v>142786</v>
      </c>
    </row>
    <row r="5" spans="1:4" ht="20.25" customHeight="1" x14ac:dyDescent="0.35">
      <c r="A5" s="18" t="s">
        <v>8</v>
      </c>
      <c r="B5" s="38">
        <v>11980</v>
      </c>
      <c r="C5" s="38">
        <v>9897</v>
      </c>
      <c r="D5" s="20">
        <v>9432</v>
      </c>
    </row>
    <row r="6" spans="1:4" ht="20.25" customHeight="1" x14ac:dyDescent="0.35">
      <c r="A6" s="18" t="s">
        <v>84</v>
      </c>
      <c r="B6" s="38">
        <v>29306</v>
      </c>
      <c r="C6" s="38">
        <v>34688</v>
      </c>
      <c r="D6" s="20">
        <v>40661</v>
      </c>
    </row>
    <row r="7" spans="1:4" ht="20.25" customHeight="1" x14ac:dyDescent="0.35">
      <c r="A7" s="18" t="s">
        <v>10</v>
      </c>
      <c r="B7" s="38">
        <v>151436</v>
      </c>
      <c r="C7" s="38">
        <v>127774</v>
      </c>
      <c r="D7" s="20">
        <v>162000</v>
      </c>
    </row>
    <row r="8" spans="1:4" ht="20.25" customHeight="1" x14ac:dyDescent="0.35">
      <c r="A8" s="18" t="s">
        <v>11</v>
      </c>
      <c r="B8" s="38">
        <v>16000</v>
      </c>
      <c r="C8" s="38">
        <v>10000</v>
      </c>
      <c r="D8" s="20">
        <v>11000</v>
      </c>
    </row>
    <row r="9" spans="1:4" ht="20.25" customHeight="1" x14ac:dyDescent="0.35">
      <c r="A9" s="18" t="s">
        <v>13</v>
      </c>
      <c r="B9" s="38">
        <v>241092</v>
      </c>
      <c r="C9" s="38">
        <v>241150</v>
      </c>
      <c r="D9" s="20">
        <v>214019</v>
      </c>
    </row>
    <row r="10" spans="1:4" ht="20.25" customHeight="1" x14ac:dyDescent="0.35">
      <c r="A10" s="18" t="s">
        <v>85</v>
      </c>
      <c r="B10" s="38">
        <v>3907</v>
      </c>
      <c r="C10" s="38">
        <v>4000</v>
      </c>
      <c r="D10" s="20">
        <v>3000</v>
      </c>
    </row>
    <row r="11" spans="1:4" ht="20.25" customHeight="1" x14ac:dyDescent="0.35">
      <c r="A11" s="18" t="s">
        <v>16</v>
      </c>
      <c r="B11" s="38">
        <v>186527</v>
      </c>
      <c r="C11" s="38">
        <v>159860</v>
      </c>
      <c r="D11" s="20">
        <v>542029</v>
      </c>
    </row>
    <row r="12" spans="1:4" ht="20.25" customHeight="1" x14ac:dyDescent="0.35">
      <c r="A12" s="18" t="s">
        <v>17</v>
      </c>
      <c r="B12" s="38">
        <v>233110</v>
      </c>
      <c r="C12" s="38">
        <v>226328</v>
      </c>
      <c r="D12" s="20">
        <v>263593</v>
      </c>
    </row>
    <row r="13" spans="1:4" ht="20.25" customHeight="1" x14ac:dyDescent="0.35">
      <c r="A13" s="18" t="s">
        <v>39</v>
      </c>
      <c r="B13" s="38">
        <v>74620</v>
      </c>
      <c r="C13" s="38">
        <v>92068</v>
      </c>
      <c r="D13" s="20">
        <v>101062</v>
      </c>
    </row>
    <row r="14" spans="1:4" ht="20.25" customHeight="1" x14ac:dyDescent="0.35">
      <c r="A14" s="18" t="s">
        <v>14</v>
      </c>
      <c r="B14" s="38">
        <v>830000</v>
      </c>
      <c r="C14" s="38">
        <v>776000</v>
      </c>
      <c r="D14" s="20">
        <v>792000</v>
      </c>
    </row>
    <row r="15" spans="1:4" ht="20.25" customHeight="1" x14ac:dyDescent="0.35">
      <c r="A15" s="18" t="s">
        <v>86</v>
      </c>
      <c r="B15" s="38">
        <v>991</v>
      </c>
      <c r="C15" s="38">
        <v>926</v>
      </c>
      <c r="D15" s="20">
        <v>705</v>
      </c>
    </row>
    <row r="16" spans="1:4" ht="20.25" customHeight="1" x14ac:dyDescent="0.35">
      <c r="A16" s="18" t="s">
        <v>19</v>
      </c>
      <c r="B16" s="38">
        <v>84000</v>
      </c>
      <c r="C16" s="38">
        <v>118000</v>
      </c>
      <c r="D16" s="20">
        <v>196000</v>
      </c>
    </row>
    <row r="17" spans="1:7" ht="20.25" customHeight="1" x14ac:dyDescent="0.35">
      <c r="A17" s="18" t="s">
        <v>20</v>
      </c>
      <c r="B17" s="38">
        <v>109031</v>
      </c>
      <c r="C17" s="38">
        <v>107976</v>
      </c>
      <c r="D17" s="20">
        <v>139329</v>
      </c>
    </row>
    <row r="18" spans="1:7" ht="20.25" customHeight="1" x14ac:dyDescent="0.35">
      <c r="A18" s="18" t="s">
        <v>21</v>
      </c>
      <c r="B18" s="38">
        <v>158800</v>
      </c>
      <c r="C18" s="38">
        <v>168846</v>
      </c>
      <c r="D18" s="20">
        <v>154200</v>
      </c>
    </row>
    <row r="19" spans="1:7" ht="20.25" customHeight="1" thickBot="1" x14ac:dyDescent="0.4">
      <c r="A19" s="18" t="s">
        <v>22</v>
      </c>
      <c r="B19" s="38">
        <v>12202</v>
      </c>
      <c r="C19" s="38">
        <v>14883</v>
      </c>
      <c r="D19" s="20">
        <v>11734</v>
      </c>
    </row>
    <row r="20" spans="1:7" s="13" customFormat="1" ht="20.25" customHeight="1" thickTop="1" thickBot="1" x14ac:dyDescent="0.4">
      <c r="A20" s="24" t="s">
        <v>41</v>
      </c>
      <c r="B20" s="52">
        <v>2259992</v>
      </c>
      <c r="C20" s="52">
        <v>2237146</v>
      </c>
      <c r="D20" s="52">
        <f>SUM(D4:D19)</f>
        <v>2783550</v>
      </c>
    </row>
    <row r="21" spans="1:7" ht="15" thickTop="1" x14ac:dyDescent="0.35">
      <c r="B21" s="27"/>
      <c r="C21" s="27"/>
      <c r="D21" s="27"/>
      <c r="E21" s="27"/>
      <c r="F21" s="27"/>
      <c r="G21" s="27"/>
    </row>
    <row r="22" spans="1:7" x14ac:dyDescent="0.35">
      <c r="A22" s="75" t="s">
        <v>42</v>
      </c>
      <c r="B22" s="75"/>
      <c r="C22" s="75"/>
      <c r="D22" s="53"/>
      <c r="E22" s="53"/>
      <c r="F22" s="53"/>
      <c r="G22" s="53"/>
    </row>
    <row r="23" spans="1:7" ht="15" customHeight="1" x14ac:dyDescent="0.35">
      <c r="A23" s="76" t="s">
        <v>87</v>
      </c>
      <c r="B23" s="76"/>
      <c r="C23" s="76"/>
      <c r="D23" s="54"/>
      <c r="E23" s="54"/>
      <c r="F23" s="54"/>
      <c r="G23" s="54"/>
    </row>
    <row r="24" spans="1:7" ht="15" customHeight="1" x14ac:dyDescent="0.35">
      <c r="A24" s="76" t="s">
        <v>88</v>
      </c>
      <c r="B24" s="76"/>
      <c r="C24" s="76"/>
      <c r="D24" s="54"/>
      <c r="E24" s="54"/>
      <c r="F24" s="54"/>
      <c r="G24" s="54"/>
    </row>
  </sheetData>
  <mergeCells count="3">
    <mergeCell ref="A22:C22"/>
    <mergeCell ref="A23:C23"/>
    <mergeCell ref="A24:C24"/>
  </mergeCells>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Guidance</vt:lpstr>
      <vt:lpstr>Table 1</vt:lpstr>
      <vt:lpstr>Table 2</vt:lpstr>
      <vt:lpstr>Table 3</vt:lpstr>
      <vt:lpstr>Table 4</vt:lpstr>
      <vt:lpstr>Table 5</vt:lpstr>
      <vt:lpstr>Table 6</vt:lpstr>
      <vt:lpstr>Table 7</vt:lpstr>
      <vt:lpstr>Table 8</vt:lpstr>
      <vt:lpstr>Table 9</vt:lpstr>
      <vt:lpstr>Table 10</vt:lpstr>
      <vt:lpstr>Table 11</vt:lpstr>
      <vt:lpstr>Table 12</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Woods</dc:creator>
  <cp:lastModifiedBy>Becky Woods</cp:lastModifiedBy>
  <dcterms:created xsi:type="dcterms:W3CDTF">2015-11-06T12:51:33Z</dcterms:created>
  <dcterms:modified xsi:type="dcterms:W3CDTF">2015-12-01T08:25:41Z</dcterms:modified>
</cp:coreProperties>
</file>