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0" yWindow="-135" windowWidth="12030" windowHeight="9345" tabRatio="851"/>
  </bookViews>
  <sheets>
    <sheet name="Summary" sheetId="13" r:id="rId1"/>
    <sheet name="Landfill Inputs" sheetId="10" r:id="rId2"/>
    <sheet name="Landfill Input Trends" sheetId="14" r:id="rId3"/>
    <sheet name="Landfill Capacity" sheetId="4" r:id="rId4"/>
    <sheet name="Landfill Capacity Trends" sheetId="15" r:id="rId5"/>
    <sheet name="Transfer Treatment &amp; MRS Inputs" sheetId="2" r:id="rId6"/>
    <sheet name="Transfer Treatment &amp; MRS Trends" sheetId="16" r:id="rId7"/>
    <sheet name="Incineration Input &amp; Capacity" sheetId="11" r:id="rId8"/>
    <sheet name="Land Disposal" sheetId="5" r:id="rId9"/>
    <sheet name="Use of Waste" sheetId="12" r:id="rId10"/>
    <sheet name="Haz Waste Managed &amp; Deposits" sheetId="17" r:id="rId11"/>
    <sheet name="Haz Waste Deposits by Fate" sheetId="18" r:id="rId12"/>
    <sheet name="Haz Waste Trends" sheetId="19" r:id="rId13"/>
  </sheets>
  <definedNames>
    <definedName name="_xlnm.Print_Area" localSheetId="3">'Landfill Capacity'!$B$2:$H$21</definedName>
    <definedName name="_xlnm.Print_Area" localSheetId="1">'Landfill Inputs'!$B$2:$I$21</definedName>
  </definedNames>
  <calcPr calcId="125725"/>
</workbook>
</file>

<file path=xl/calcChain.xml><?xml version="1.0" encoding="utf-8"?>
<calcChain xmlns="http://schemas.openxmlformats.org/spreadsheetml/2006/main">
  <c r="K84" i="19"/>
  <c r="R63"/>
  <c r="R36"/>
  <c r="H183" i="16"/>
  <c r="G183"/>
  <c r="F183"/>
  <c r="E183"/>
  <c r="I182"/>
  <c r="I181"/>
  <c r="I183" s="1"/>
  <c r="H180"/>
  <c r="G180"/>
  <c r="F180"/>
  <c r="E180"/>
  <c r="I179"/>
  <c r="I178"/>
  <c r="I177"/>
  <c r="I176"/>
  <c r="I175"/>
  <c r="I174"/>
  <c r="H173"/>
  <c r="G173"/>
  <c r="F173"/>
  <c r="E173"/>
  <c r="I172"/>
  <c r="I171"/>
  <c r="G58" i="15"/>
  <c r="F58"/>
  <c r="E58"/>
  <c r="D58"/>
  <c r="H57"/>
  <c r="H56"/>
  <c r="H55"/>
  <c r="G184" i="16" l="1"/>
  <c r="H184"/>
  <c r="I180"/>
  <c r="I173"/>
  <c r="F184"/>
  <c r="E184"/>
  <c r="H58" i="15"/>
  <c r="H226" i="14"/>
  <c r="G226"/>
  <c r="G227" s="1"/>
  <c r="F226"/>
  <c r="F227" s="1"/>
  <c r="E226"/>
  <c r="I225"/>
  <c r="I224"/>
  <c r="I223"/>
  <c r="H222"/>
  <c r="G222"/>
  <c r="F222"/>
  <c r="E222"/>
  <c r="I221"/>
  <c r="I220"/>
  <c r="I219"/>
  <c r="H218"/>
  <c r="G218"/>
  <c r="F218"/>
  <c r="E218"/>
  <c r="I217"/>
  <c r="I216"/>
  <c r="I215"/>
  <c r="H214"/>
  <c r="G214"/>
  <c r="F214"/>
  <c r="E214"/>
  <c r="I213"/>
  <c r="I212"/>
  <c r="I211"/>
  <c r="I184" i="16" l="1"/>
  <c r="I226" i="14"/>
  <c r="E227"/>
  <c r="I222"/>
  <c r="I218"/>
  <c r="H227"/>
  <c r="I214"/>
  <c r="I227" l="1"/>
  <c r="D15" i="18" l="1"/>
  <c r="E18" i="5"/>
  <c r="E9"/>
  <c r="G54" i="15"/>
  <c r="F54"/>
  <c r="E54"/>
  <c r="D54"/>
  <c r="H53"/>
  <c r="H52"/>
  <c r="H51"/>
  <c r="H209" i="14"/>
  <c r="G209"/>
  <c r="F209"/>
  <c r="E209"/>
  <c r="I208"/>
  <c r="I207"/>
  <c r="I206"/>
  <c r="H205"/>
  <c r="G205"/>
  <c r="F205"/>
  <c r="E205"/>
  <c r="I204"/>
  <c r="I203"/>
  <c r="I202"/>
  <c r="H201"/>
  <c r="G201"/>
  <c r="F201"/>
  <c r="E201"/>
  <c r="I200"/>
  <c r="I199"/>
  <c r="I198"/>
  <c r="H197"/>
  <c r="G197"/>
  <c r="F197"/>
  <c r="E197"/>
  <c r="I196"/>
  <c r="I195"/>
  <c r="I194"/>
  <c r="H169" i="16"/>
  <c r="G169"/>
  <c r="F169"/>
  <c r="E169"/>
  <c r="I168"/>
  <c r="I167"/>
  <c r="H166"/>
  <c r="G166"/>
  <c r="F166"/>
  <c r="E166"/>
  <c r="I165"/>
  <c r="I164"/>
  <c r="I163"/>
  <c r="I162"/>
  <c r="I161"/>
  <c r="I160"/>
  <c r="H159"/>
  <c r="G159"/>
  <c r="F159"/>
  <c r="E159"/>
  <c r="I158"/>
  <c r="I157"/>
  <c r="I159" s="1"/>
  <c r="I155"/>
  <c r="H155"/>
  <c r="G155"/>
  <c r="G156" s="1"/>
  <c r="F155"/>
  <c r="F156" s="1"/>
  <c r="E155"/>
  <c r="I154"/>
  <c r="I153"/>
  <c r="H152"/>
  <c r="H156" s="1"/>
  <c r="G152"/>
  <c r="F152"/>
  <c r="E152"/>
  <c r="E156" s="1"/>
  <c r="I151"/>
  <c r="I150"/>
  <c r="I149"/>
  <c r="I148"/>
  <c r="I152" s="1"/>
  <c r="I147"/>
  <c r="I146"/>
  <c r="H145"/>
  <c r="G145"/>
  <c r="F145"/>
  <c r="E145"/>
  <c r="I144"/>
  <c r="I143"/>
  <c r="I145" s="1"/>
  <c r="H141"/>
  <c r="H142" s="1"/>
  <c r="G141"/>
  <c r="F141"/>
  <c r="E141"/>
  <c r="E142" s="1"/>
  <c r="I140"/>
  <c r="I139"/>
  <c r="I141" s="1"/>
  <c r="I142" s="1"/>
  <c r="H138"/>
  <c r="G138"/>
  <c r="G142" s="1"/>
  <c r="F138"/>
  <c r="F142" s="1"/>
  <c r="E138"/>
  <c r="I137"/>
  <c r="I136"/>
  <c r="I135"/>
  <c r="I134"/>
  <c r="I133"/>
  <c r="I132"/>
  <c r="I138" s="1"/>
  <c r="I131"/>
  <c r="H131"/>
  <c r="G131"/>
  <c r="F131"/>
  <c r="E131"/>
  <c r="I130"/>
  <c r="I129"/>
  <c r="I127"/>
  <c r="H127"/>
  <c r="G127"/>
  <c r="G128" s="1"/>
  <c r="F127"/>
  <c r="F128" s="1"/>
  <c r="E127"/>
  <c r="I126"/>
  <c r="I125"/>
  <c r="H124"/>
  <c r="H128" s="1"/>
  <c r="G124"/>
  <c r="F124"/>
  <c r="E124"/>
  <c r="E128" s="1"/>
  <c r="I123"/>
  <c r="I122"/>
  <c r="I121"/>
  <c r="I120"/>
  <c r="I124" s="1"/>
  <c r="I119"/>
  <c r="I118"/>
  <c r="H117"/>
  <c r="G117"/>
  <c r="F117"/>
  <c r="E117"/>
  <c r="I116"/>
  <c r="I115"/>
  <c r="I117" s="1"/>
  <c r="H113"/>
  <c r="H114" s="1"/>
  <c r="G113"/>
  <c r="F113"/>
  <c r="E113"/>
  <c r="E114" s="1"/>
  <c r="I112"/>
  <c r="I111"/>
  <c r="I113" s="1"/>
  <c r="H110"/>
  <c r="G110"/>
  <c r="G114" s="1"/>
  <c r="F110"/>
  <c r="F114" s="1"/>
  <c r="E110"/>
  <c r="I109"/>
  <c r="I108"/>
  <c r="I107"/>
  <c r="I106"/>
  <c r="I105"/>
  <c r="I104"/>
  <c r="I110" s="1"/>
  <c r="I103"/>
  <c r="H103"/>
  <c r="G103"/>
  <c r="F103"/>
  <c r="E103"/>
  <c r="I102"/>
  <c r="I101"/>
  <c r="I99"/>
  <c r="H99"/>
  <c r="G99"/>
  <c r="G100" s="1"/>
  <c r="F99"/>
  <c r="F100" s="1"/>
  <c r="E99"/>
  <c r="I98"/>
  <c r="I97"/>
  <c r="H96"/>
  <c r="H100" s="1"/>
  <c r="G96"/>
  <c r="F96"/>
  <c r="E96"/>
  <c r="E100" s="1"/>
  <c r="I95"/>
  <c r="I94"/>
  <c r="I93"/>
  <c r="I92"/>
  <c r="I96" s="1"/>
  <c r="I91"/>
  <c r="I90"/>
  <c r="H89"/>
  <c r="G89"/>
  <c r="F89"/>
  <c r="E89"/>
  <c r="I88"/>
  <c r="I87"/>
  <c r="I89" s="1"/>
  <c r="H85"/>
  <c r="H86" s="1"/>
  <c r="G85"/>
  <c r="F85"/>
  <c r="E85"/>
  <c r="E86" s="1"/>
  <c r="I84"/>
  <c r="I83"/>
  <c r="I85" s="1"/>
  <c r="I86" s="1"/>
  <c r="H82"/>
  <c r="G82"/>
  <c r="G86" s="1"/>
  <c r="F82"/>
  <c r="F86" s="1"/>
  <c r="E82"/>
  <c r="I81"/>
  <c r="I80"/>
  <c r="I79"/>
  <c r="I78"/>
  <c r="I77"/>
  <c r="I76"/>
  <c r="I82" s="1"/>
  <c r="I75"/>
  <c r="H75"/>
  <c r="G75"/>
  <c r="F75"/>
  <c r="E75"/>
  <c r="I74"/>
  <c r="I73"/>
  <c r="I71"/>
  <c r="H71"/>
  <c r="G71"/>
  <c r="F71"/>
  <c r="E71"/>
  <c r="I70"/>
  <c r="I69"/>
  <c r="H68"/>
  <c r="G68"/>
  <c r="F68"/>
  <c r="E68"/>
  <c r="E72" s="1"/>
  <c r="I67"/>
  <c r="I66"/>
  <c r="I65"/>
  <c r="I64"/>
  <c r="I68" s="1"/>
  <c r="I63"/>
  <c r="I62"/>
  <c r="H61"/>
  <c r="H72" s="1"/>
  <c r="G61"/>
  <c r="G72" s="1"/>
  <c r="F61"/>
  <c r="F72" s="1"/>
  <c r="E61"/>
  <c r="I60"/>
  <c r="I59"/>
  <c r="I61" s="1"/>
  <c r="H57"/>
  <c r="G57"/>
  <c r="F57"/>
  <c r="E57"/>
  <c r="I56"/>
  <c r="I55"/>
  <c r="I57" s="1"/>
  <c r="H54"/>
  <c r="G54"/>
  <c r="G58" s="1"/>
  <c r="F54"/>
  <c r="E54"/>
  <c r="I53"/>
  <c r="I52"/>
  <c r="I51"/>
  <c r="I50"/>
  <c r="I49"/>
  <c r="I48"/>
  <c r="I54" s="1"/>
  <c r="I47"/>
  <c r="H47"/>
  <c r="H58" s="1"/>
  <c r="G47"/>
  <c r="F47"/>
  <c r="F58" s="1"/>
  <c r="E47"/>
  <c r="E58" s="1"/>
  <c r="I46"/>
  <c r="I45"/>
  <c r="I43"/>
  <c r="H43"/>
  <c r="G43"/>
  <c r="F43"/>
  <c r="E43"/>
  <c r="I42"/>
  <c r="I41"/>
  <c r="H40"/>
  <c r="G40"/>
  <c r="F40"/>
  <c r="E40"/>
  <c r="E44" s="1"/>
  <c r="I39"/>
  <c r="I38"/>
  <c r="I37"/>
  <c r="I36"/>
  <c r="I40" s="1"/>
  <c r="I35"/>
  <c r="I34"/>
  <c r="H33"/>
  <c r="H44" s="1"/>
  <c r="G33"/>
  <c r="G44" s="1"/>
  <c r="F33"/>
  <c r="F44" s="1"/>
  <c r="E33"/>
  <c r="I32"/>
  <c r="I44" s="1"/>
  <c r="I31"/>
  <c r="I33" s="1"/>
  <c r="G30"/>
  <c r="H29"/>
  <c r="G29"/>
  <c r="F29"/>
  <c r="E29"/>
  <c r="I28"/>
  <c r="I29" s="1"/>
  <c r="H27"/>
  <c r="G27"/>
  <c r="F27"/>
  <c r="F30" s="1"/>
  <c r="E27"/>
  <c r="I26"/>
  <c r="I25"/>
  <c r="I24"/>
  <c r="I23"/>
  <c r="I27" s="1"/>
  <c r="I22"/>
  <c r="H21"/>
  <c r="H30" s="1"/>
  <c r="G21"/>
  <c r="F21"/>
  <c r="E21"/>
  <c r="E30" s="1"/>
  <c r="I20"/>
  <c r="I19"/>
  <c r="I21" s="1"/>
  <c r="G18"/>
  <c r="H17"/>
  <c r="G17"/>
  <c r="F17"/>
  <c r="E17"/>
  <c r="I16"/>
  <c r="I17" s="1"/>
  <c r="H15"/>
  <c r="G15"/>
  <c r="F15"/>
  <c r="F18" s="1"/>
  <c r="E15"/>
  <c r="I14"/>
  <c r="I13"/>
  <c r="I12"/>
  <c r="I11"/>
  <c r="I15" s="1"/>
  <c r="I10"/>
  <c r="H9"/>
  <c r="H18" s="1"/>
  <c r="G9"/>
  <c r="F9"/>
  <c r="E9"/>
  <c r="E18" s="1"/>
  <c r="I8"/>
  <c r="I7"/>
  <c r="I9" s="1"/>
  <c r="G50" i="15"/>
  <c r="F50"/>
  <c r="E50"/>
  <c r="D50"/>
  <c r="H49"/>
  <c r="H48"/>
  <c r="H47"/>
  <c r="H50" s="1"/>
  <c r="G46"/>
  <c r="F46"/>
  <c r="E46"/>
  <c r="D46"/>
  <c r="H45"/>
  <c r="H44"/>
  <c r="H43"/>
  <c r="G42"/>
  <c r="F42"/>
  <c r="E42"/>
  <c r="D42"/>
  <c r="H41"/>
  <c r="H40"/>
  <c r="H39"/>
  <c r="G38"/>
  <c r="F38"/>
  <c r="E38"/>
  <c r="D38"/>
  <c r="H37"/>
  <c r="H36"/>
  <c r="H35"/>
  <c r="G34"/>
  <c r="F34"/>
  <c r="E34"/>
  <c r="D34"/>
  <c r="H33"/>
  <c r="H32"/>
  <c r="H31"/>
  <c r="H34" s="1"/>
  <c r="G30"/>
  <c r="F30"/>
  <c r="E30"/>
  <c r="H29"/>
  <c r="H28"/>
  <c r="G28"/>
  <c r="D28"/>
  <c r="D30" s="1"/>
  <c r="H27"/>
  <c r="H30" s="1"/>
  <c r="G26"/>
  <c r="F26"/>
  <c r="E26"/>
  <c r="D26"/>
  <c r="H25"/>
  <c r="H24"/>
  <c r="H23"/>
  <c r="G22"/>
  <c r="F22"/>
  <c r="E22"/>
  <c r="D22"/>
  <c r="H21"/>
  <c r="H20"/>
  <c r="H19"/>
  <c r="G18"/>
  <c r="F18"/>
  <c r="E18"/>
  <c r="D18"/>
  <c r="H17"/>
  <c r="H16"/>
  <c r="H15"/>
  <c r="G14"/>
  <c r="F14"/>
  <c r="E14"/>
  <c r="D14"/>
  <c r="H13"/>
  <c r="H12"/>
  <c r="H11"/>
  <c r="H14" s="1"/>
  <c r="G10"/>
  <c r="F10"/>
  <c r="E10"/>
  <c r="D10"/>
  <c r="H9"/>
  <c r="H8"/>
  <c r="H7"/>
  <c r="H192" i="14"/>
  <c r="H193" s="1"/>
  <c r="G192"/>
  <c r="G193" s="1"/>
  <c r="F192"/>
  <c r="F193" s="1"/>
  <c r="E192"/>
  <c r="I191"/>
  <c r="I190"/>
  <c r="I189"/>
  <c r="I192" s="1"/>
  <c r="I193" s="1"/>
  <c r="H188"/>
  <c r="G188"/>
  <c r="F188"/>
  <c r="E188"/>
  <c r="I187"/>
  <c r="I186"/>
  <c r="I185"/>
  <c r="I188" s="1"/>
  <c r="H184"/>
  <c r="G184"/>
  <c r="F184"/>
  <c r="E184"/>
  <c r="I183"/>
  <c r="I182"/>
  <c r="I181"/>
  <c r="I184" s="1"/>
  <c r="H180"/>
  <c r="G180"/>
  <c r="F180"/>
  <c r="E180"/>
  <c r="I179"/>
  <c r="I178"/>
  <c r="I177"/>
  <c r="I180" s="1"/>
  <c r="H175"/>
  <c r="H176" s="1"/>
  <c r="G175"/>
  <c r="F175"/>
  <c r="F176" s="1"/>
  <c r="E175"/>
  <c r="E176" s="1"/>
  <c r="I174"/>
  <c r="I173"/>
  <c r="I172"/>
  <c r="I175" s="1"/>
  <c r="H171"/>
  <c r="G171"/>
  <c r="F171"/>
  <c r="E171"/>
  <c r="I170"/>
  <c r="I169"/>
  <c r="I168"/>
  <c r="H167"/>
  <c r="G167"/>
  <c r="F167"/>
  <c r="E167"/>
  <c r="I166"/>
  <c r="I165"/>
  <c r="I164"/>
  <c r="H163"/>
  <c r="G163"/>
  <c r="G176" s="1"/>
  <c r="F163"/>
  <c r="E163"/>
  <c r="I162"/>
  <c r="I161"/>
  <c r="I160"/>
  <c r="H158"/>
  <c r="H159" s="1"/>
  <c r="G158"/>
  <c r="F158"/>
  <c r="F159" s="1"/>
  <c r="E158"/>
  <c r="E159" s="1"/>
  <c r="I157"/>
  <c r="I156"/>
  <c r="I155"/>
  <c r="H154"/>
  <c r="G154"/>
  <c r="F154"/>
  <c r="E154"/>
  <c r="I153"/>
  <c r="I152"/>
  <c r="I151"/>
  <c r="H150"/>
  <c r="G150"/>
  <c r="F150"/>
  <c r="E150"/>
  <c r="I149"/>
  <c r="I148"/>
  <c r="I147"/>
  <c r="H146"/>
  <c r="G146"/>
  <c r="F146"/>
  <c r="E146"/>
  <c r="I145"/>
  <c r="I144"/>
  <c r="I143"/>
  <c r="I146" s="1"/>
  <c r="H141"/>
  <c r="H142" s="1"/>
  <c r="G141"/>
  <c r="G142" s="1"/>
  <c r="F141"/>
  <c r="F142" s="1"/>
  <c r="E141"/>
  <c r="E142" s="1"/>
  <c r="I140"/>
  <c r="I139"/>
  <c r="I138"/>
  <c r="H137"/>
  <c r="G137"/>
  <c r="F137"/>
  <c r="E137"/>
  <c r="I136"/>
  <c r="I135"/>
  <c r="I134"/>
  <c r="H133"/>
  <c r="G133"/>
  <c r="F133"/>
  <c r="E133"/>
  <c r="I132"/>
  <c r="I131"/>
  <c r="I130"/>
  <c r="I133" s="1"/>
  <c r="H129"/>
  <c r="G129"/>
  <c r="F129"/>
  <c r="E129"/>
  <c r="I128"/>
  <c r="I127"/>
  <c r="I126"/>
  <c r="H124"/>
  <c r="H125" s="1"/>
  <c r="G124"/>
  <c r="G125" s="1"/>
  <c r="F124"/>
  <c r="F125" s="1"/>
  <c r="E124"/>
  <c r="I123"/>
  <c r="I122"/>
  <c r="I121"/>
  <c r="I124" s="1"/>
  <c r="I125" s="1"/>
  <c r="H120"/>
  <c r="G120"/>
  <c r="F120"/>
  <c r="E120"/>
  <c r="I119"/>
  <c r="I118"/>
  <c r="I117"/>
  <c r="I120" s="1"/>
  <c r="H116"/>
  <c r="G116"/>
  <c r="F116"/>
  <c r="E116"/>
  <c r="I115"/>
  <c r="I114"/>
  <c r="I113"/>
  <c r="I116" s="1"/>
  <c r="H112"/>
  <c r="G112"/>
  <c r="F112"/>
  <c r="E112"/>
  <c r="I111"/>
  <c r="I110"/>
  <c r="I109"/>
  <c r="I112" s="1"/>
  <c r="H107"/>
  <c r="H108" s="1"/>
  <c r="G107"/>
  <c r="F107"/>
  <c r="F108" s="1"/>
  <c r="E107"/>
  <c r="E108" s="1"/>
  <c r="I106"/>
  <c r="I105"/>
  <c r="I104"/>
  <c r="I107" s="1"/>
  <c r="H103"/>
  <c r="G103"/>
  <c r="F103"/>
  <c r="E103"/>
  <c r="I102"/>
  <c r="I101"/>
  <c r="I100"/>
  <c r="H99"/>
  <c r="G99"/>
  <c r="F99"/>
  <c r="E99"/>
  <c r="I98"/>
  <c r="I97"/>
  <c r="I96"/>
  <c r="H95"/>
  <c r="G95"/>
  <c r="G108" s="1"/>
  <c r="F95"/>
  <c r="E95"/>
  <c r="I94"/>
  <c r="I93"/>
  <c r="I92"/>
  <c r="E91"/>
  <c r="H90"/>
  <c r="G90"/>
  <c r="F90"/>
  <c r="E90"/>
  <c r="I89"/>
  <c r="I88"/>
  <c r="I87"/>
  <c r="H86"/>
  <c r="G86"/>
  <c r="F86"/>
  <c r="E86"/>
  <c r="I85"/>
  <c r="I84"/>
  <c r="I83"/>
  <c r="H82"/>
  <c r="G82"/>
  <c r="F82"/>
  <c r="E82"/>
  <c r="I81"/>
  <c r="I80"/>
  <c r="I79"/>
  <c r="H78"/>
  <c r="H91" s="1"/>
  <c r="G78"/>
  <c r="F78"/>
  <c r="F91" s="1"/>
  <c r="E78"/>
  <c r="I77"/>
  <c r="I76"/>
  <c r="I75"/>
  <c r="I78" s="1"/>
  <c r="H73"/>
  <c r="G73"/>
  <c r="F73"/>
  <c r="E73"/>
  <c r="I72"/>
  <c r="I71"/>
  <c r="I70"/>
  <c r="H69"/>
  <c r="G69"/>
  <c r="G74" s="1"/>
  <c r="F69"/>
  <c r="E69"/>
  <c r="I68"/>
  <c r="I67"/>
  <c r="I66"/>
  <c r="H65"/>
  <c r="G65"/>
  <c r="F65"/>
  <c r="E65"/>
  <c r="I64"/>
  <c r="I63"/>
  <c r="I62"/>
  <c r="I65" s="1"/>
  <c r="H61"/>
  <c r="H74" s="1"/>
  <c r="G61"/>
  <c r="F61"/>
  <c r="F74" s="1"/>
  <c r="E61"/>
  <c r="E74" s="1"/>
  <c r="I60"/>
  <c r="I59"/>
  <c r="I58"/>
  <c r="H56"/>
  <c r="G56"/>
  <c r="F56"/>
  <c r="E56"/>
  <c r="I55"/>
  <c r="I54"/>
  <c r="I53"/>
  <c r="I56" s="1"/>
  <c r="H52"/>
  <c r="G52"/>
  <c r="F52"/>
  <c r="E52"/>
  <c r="I51"/>
  <c r="I50"/>
  <c r="I49"/>
  <c r="I52" s="1"/>
  <c r="H48"/>
  <c r="G48"/>
  <c r="F48"/>
  <c r="E48"/>
  <c r="I47"/>
  <c r="I46"/>
  <c r="I45"/>
  <c r="I48" s="1"/>
  <c r="H44"/>
  <c r="H57" s="1"/>
  <c r="G44"/>
  <c r="G57" s="1"/>
  <c r="F44"/>
  <c r="F57" s="1"/>
  <c r="E44"/>
  <c r="E57" s="1"/>
  <c r="I43"/>
  <c r="I42"/>
  <c r="I41"/>
  <c r="H39"/>
  <c r="G39"/>
  <c r="F39"/>
  <c r="E39"/>
  <c r="I38"/>
  <c r="I37"/>
  <c r="I36"/>
  <c r="I39" s="1"/>
  <c r="H35"/>
  <c r="G35"/>
  <c r="F35"/>
  <c r="E35"/>
  <c r="E40" s="1"/>
  <c r="I34"/>
  <c r="I33"/>
  <c r="I32"/>
  <c r="H31"/>
  <c r="G31"/>
  <c r="F31"/>
  <c r="E31"/>
  <c r="I30"/>
  <c r="I29"/>
  <c r="I28"/>
  <c r="H27"/>
  <c r="H40" s="1"/>
  <c r="G27"/>
  <c r="G40" s="1"/>
  <c r="F27"/>
  <c r="F40" s="1"/>
  <c r="E27"/>
  <c r="I26"/>
  <c r="I25"/>
  <c r="I24"/>
  <c r="E23"/>
  <c r="H22"/>
  <c r="G22"/>
  <c r="F22"/>
  <c r="E22"/>
  <c r="I21"/>
  <c r="I20"/>
  <c r="I19"/>
  <c r="H18"/>
  <c r="G18"/>
  <c r="F18"/>
  <c r="E18"/>
  <c r="I17"/>
  <c r="I16"/>
  <c r="I15"/>
  <c r="H14"/>
  <c r="G14"/>
  <c r="F14"/>
  <c r="E14"/>
  <c r="I13"/>
  <c r="I12"/>
  <c r="I11"/>
  <c r="H10"/>
  <c r="H23" s="1"/>
  <c r="G10"/>
  <c r="F10"/>
  <c r="F23" s="1"/>
  <c r="E10"/>
  <c r="I9"/>
  <c r="I8"/>
  <c r="I7"/>
  <c r="I10" s="1"/>
  <c r="F170" i="16" l="1"/>
  <c r="E170"/>
  <c r="H54" i="15"/>
  <c r="G210" i="14"/>
  <c r="F210"/>
  <c r="I14"/>
  <c r="I69"/>
  <c r="I82"/>
  <c r="I91" s="1"/>
  <c r="I95"/>
  <c r="I150"/>
  <c r="E210"/>
  <c r="I18"/>
  <c r="I23" s="1"/>
  <c r="I31"/>
  <c r="I57"/>
  <c r="I73"/>
  <c r="I86"/>
  <c r="I99"/>
  <c r="I141"/>
  <c r="I154"/>
  <c r="G159"/>
  <c r="I167"/>
  <c r="I176" s="1"/>
  <c r="I205"/>
  <c r="I27"/>
  <c r="I137"/>
  <c r="I142" s="1"/>
  <c r="I163"/>
  <c r="I201"/>
  <c r="G23"/>
  <c r="I22"/>
  <c r="I35"/>
  <c r="I44"/>
  <c r="G91"/>
  <c r="I90"/>
  <c r="I103"/>
  <c r="I108" s="1"/>
  <c r="E125"/>
  <c r="I129"/>
  <c r="I158"/>
  <c r="I159" s="1"/>
  <c r="I171"/>
  <c r="E193"/>
  <c r="I209"/>
  <c r="H210"/>
  <c r="I197"/>
  <c r="H18" i="15"/>
  <c r="H38"/>
  <c r="H22"/>
  <c r="H42"/>
  <c r="H10"/>
  <c r="H26"/>
  <c r="H46"/>
  <c r="I169" i="16"/>
  <c r="H170"/>
  <c r="I166"/>
  <c r="G170"/>
  <c r="I128"/>
  <c r="I100"/>
  <c r="I114"/>
  <c r="I156"/>
  <c r="I58"/>
  <c r="I72"/>
  <c r="I18"/>
  <c r="I30"/>
  <c r="I40" i="14"/>
  <c r="I61"/>
  <c r="I74" s="1"/>
  <c r="I170" i="16" l="1"/>
  <c r="I210" i="14"/>
  <c r="E10" i="12"/>
  <c r="E34" i="11"/>
  <c r="E15"/>
  <c r="E22" i="2"/>
  <c r="E19"/>
  <c r="E12"/>
  <c r="F13" i="10"/>
  <c r="G12"/>
  <c r="G11"/>
  <c r="G10"/>
  <c r="G9"/>
  <c r="G8"/>
  <c r="G7"/>
  <c r="Q63" i="19"/>
  <c r="Q36"/>
  <c r="K83"/>
  <c r="K82"/>
  <c r="K81"/>
  <c r="K80"/>
  <c r="K79"/>
  <c r="K78"/>
  <c r="K77"/>
  <c r="K76"/>
  <c r="K74"/>
  <c r="K73"/>
  <c r="K72"/>
  <c r="K71"/>
  <c r="K70"/>
  <c r="K69"/>
  <c r="P63"/>
  <c r="O63"/>
  <c r="N63"/>
  <c r="M63"/>
  <c r="L63"/>
  <c r="K63"/>
  <c r="J63"/>
  <c r="I63"/>
  <c r="H63"/>
  <c r="G63"/>
  <c r="F63"/>
  <c r="E63"/>
  <c r="D63"/>
  <c r="P36"/>
  <c r="O36"/>
  <c r="N36"/>
  <c r="M36"/>
  <c r="L36"/>
  <c r="K36"/>
  <c r="J36"/>
  <c r="I36"/>
  <c r="H36"/>
  <c r="G36"/>
  <c r="F36"/>
  <c r="E36"/>
  <c r="D36"/>
  <c r="F15" i="18"/>
  <c r="E15"/>
  <c r="C15"/>
  <c r="G14"/>
  <c r="G13"/>
  <c r="G12"/>
  <c r="G11"/>
  <c r="G10"/>
  <c r="G9"/>
  <c r="G8"/>
  <c r="G7"/>
  <c r="G6"/>
  <c r="G5"/>
  <c r="H55" i="17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G25"/>
  <c r="F25"/>
  <c r="E25"/>
  <c r="D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G9" i="12"/>
  <c r="F10"/>
  <c r="D10"/>
  <c r="C10"/>
  <c r="G8" i="5"/>
  <c r="F9"/>
  <c r="D9"/>
  <c r="C9"/>
  <c r="G7"/>
  <c r="G8" i="12"/>
  <c r="G7"/>
  <c r="G7" i="11"/>
  <c r="G8"/>
  <c r="G9"/>
  <c r="G10"/>
  <c r="G11"/>
  <c r="G12"/>
  <c r="G13"/>
  <c r="G14"/>
  <c r="C15"/>
  <c r="D15"/>
  <c r="F15"/>
  <c r="G26"/>
  <c r="G27"/>
  <c r="G28"/>
  <c r="G29"/>
  <c r="G30"/>
  <c r="G31"/>
  <c r="G32"/>
  <c r="G33"/>
  <c r="C34"/>
  <c r="D34"/>
  <c r="F34"/>
  <c r="G17" i="5"/>
  <c r="G18" s="1"/>
  <c r="F18"/>
  <c r="D18"/>
  <c r="C18"/>
  <c r="G13" i="2"/>
  <c r="G14"/>
  <c r="G15"/>
  <c r="G16"/>
  <c r="G17"/>
  <c r="G18"/>
  <c r="F19"/>
  <c r="D19"/>
  <c r="C19"/>
  <c r="G7"/>
  <c r="G8"/>
  <c r="G9"/>
  <c r="G10"/>
  <c r="G11"/>
  <c r="F12"/>
  <c r="D12"/>
  <c r="C12"/>
  <c r="C13" i="10"/>
  <c r="D13"/>
  <c r="E13"/>
  <c r="E13" i="4"/>
  <c r="G7"/>
  <c r="G8"/>
  <c r="G9"/>
  <c r="G10"/>
  <c r="G11"/>
  <c r="G12"/>
  <c r="G21" i="2"/>
  <c r="G20"/>
  <c r="D13" i="4"/>
  <c r="C13"/>
  <c r="F13"/>
  <c r="D22" i="2"/>
  <c r="F22"/>
  <c r="C22"/>
  <c r="G9" i="5" l="1"/>
  <c r="G22" i="2"/>
  <c r="G12"/>
  <c r="H25" i="17"/>
  <c r="G19" i="2"/>
  <c r="G15" i="18"/>
  <c r="H56" i="17"/>
  <c r="G13" i="4"/>
  <c r="G13" i="10"/>
  <c r="G10" i="12"/>
  <c r="G34" i="11"/>
  <c r="G15"/>
</calcChain>
</file>

<file path=xl/sharedStrings.xml><?xml version="1.0" encoding="utf-8"?>
<sst xmlns="http://schemas.openxmlformats.org/spreadsheetml/2006/main" count="1015" uniqueCount="224">
  <si>
    <t>Material recovery</t>
  </si>
  <si>
    <t>Physical</t>
  </si>
  <si>
    <t>Physico-chemical</t>
  </si>
  <si>
    <t>Chemical</t>
  </si>
  <si>
    <t>Composting</t>
  </si>
  <si>
    <t>Biological</t>
  </si>
  <si>
    <t>Treatment Total</t>
  </si>
  <si>
    <t>HlC</t>
  </si>
  <si>
    <t>Clinical</t>
  </si>
  <si>
    <t>Civic amenity site</t>
  </si>
  <si>
    <t>Transfer Total</t>
  </si>
  <si>
    <t>Site Type</t>
  </si>
  <si>
    <t>Sub-Region</t>
  </si>
  <si>
    <t>Inert</t>
  </si>
  <si>
    <t>Borehole</t>
  </si>
  <si>
    <t>Lagoon</t>
  </si>
  <si>
    <t>All figures are provided in 000s tonnes</t>
  </si>
  <si>
    <t>Vehicle dismantler</t>
  </si>
  <si>
    <t>Incineration Type</t>
  </si>
  <si>
    <t>Sewage Sludge</t>
  </si>
  <si>
    <t xml:space="preserve">Hazardous </t>
  </si>
  <si>
    <t xml:space="preserve">Clinical </t>
  </si>
  <si>
    <t>Landfill Type</t>
  </si>
  <si>
    <t>All figures provided in 000s tonnes</t>
  </si>
  <si>
    <t>Hazardous Merchant</t>
  </si>
  <si>
    <t>Hazardous Restricted</t>
  </si>
  <si>
    <t>Non Hazardous with SNRHW cell</t>
  </si>
  <si>
    <t>Non Hazardous</t>
  </si>
  <si>
    <t>Non Hazardous Restricted</t>
  </si>
  <si>
    <t>From 16 July 2004, hazardous landfills have only been able to accept wastes classified as hazardous under the Hazardous Waste Directive.</t>
  </si>
  <si>
    <t>All figures are provided in 000s cubic metres</t>
  </si>
  <si>
    <t>Table Notes:</t>
  </si>
  <si>
    <t>Hazardous waste</t>
  </si>
  <si>
    <t>Total</t>
  </si>
  <si>
    <t>Metal recycling site</t>
  </si>
  <si>
    <t>Co-Incineration of Hazardous Waste</t>
  </si>
  <si>
    <t>Co-Incineration of Non Hazardous Waste</t>
  </si>
  <si>
    <t>Non Hazardous with SNRHW cell*</t>
  </si>
  <si>
    <t>Data since 2005 has been reclassified into categories used under the PPC permitting of landfills and because of the ban on the co-disposal of waste in landfills in July 2004.</t>
  </si>
  <si>
    <t>Some non-hazardous sites can accept some Stable Non Reactive Hazardous Wastes (SNRHW) into a dedicated cell, but this is usually a small part of the overall capacity of the site.</t>
  </si>
  <si>
    <t>*Some non-hazardous sites can accept some Stable Non Reactive Hazardous Wastes (SNRHW) into a dedicated cell, but this is usually a small part of the overall capacity of the site.</t>
  </si>
  <si>
    <t>Animal By-Product</t>
  </si>
  <si>
    <t>Animal Carcasses</t>
  </si>
  <si>
    <t>Non Biodegradable</t>
  </si>
  <si>
    <t>Deposit in landfill for recovery</t>
  </si>
  <si>
    <t xml:space="preserve">Note: This activity is the deposit of waste in land for benefit and recovery purposes.  Landfilling is the deposit in land for the purposes of final disposal.  </t>
  </si>
  <si>
    <t>Both activities require an environmental permit under the Environmental Permitting Regulations.</t>
  </si>
  <si>
    <t>This datatable is for operational incineration facilities that accepted waste from off-site sources.  It does not include facilities that burned waste from their own in-house processes or were non or pre-operational.</t>
  </si>
  <si>
    <t>Municipal and/or Industrial &amp; Commercial</t>
  </si>
  <si>
    <t>Vehicle depollution</t>
  </si>
  <si>
    <t>Metal Recycling Sector Total</t>
  </si>
  <si>
    <t xml:space="preserve"> </t>
  </si>
  <si>
    <t>Use of waste in construction</t>
  </si>
  <si>
    <t>Use of waste in reclamation</t>
  </si>
  <si>
    <t>Note: These activities are for use of waste permitted under Standard Rules Permits for waste operations.</t>
  </si>
  <si>
    <t>Sub Region</t>
  </si>
  <si>
    <t xml:space="preserve">Landfill </t>
  </si>
  <si>
    <t>Category</t>
  </si>
  <si>
    <t>Transfer, Treatment &amp; MRS</t>
  </si>
  <si>
    <t>Incineration</t>
  </si>
  <si>
    <t>Land disposal</t>
  </si>
  <si>
    <t>Use of waste</t>
  </si>
  <si>
    <t>Use of waste for timber manufacturing</t>
  </si>
  <si>
    <t>EWC Chapter</t>
  </si>
  <si>
    <t>EWC Chapter Description</t>
  </si>
  <si>
    <t>01</t>
  </si>
  <si>
    <t>Mining and Minerals</t>
  </si>
  <si>
    <t>02</t>
  </si>
  <si>
    <t>Agricultural and Food Production</t>
  </si>
  <si>
    <t>03</t>
  </si>
  <si>
    <t>Wood and Paper Production</t>
  </si>
  <si>
    <t>04</t>
  </si>
  <si>
    <t>Leather and Textile Production</t>
  </si>
  <si>
    <t>05</t>
  </si>
  <si>
    <t>Petrol, Gas and Coal Refining/Treatment</t>
  </si>
  <si>
    <t>06</t>
  </si>
  <si>
    <t>Inorganic Chemical Processes</t>
  </si>
  <si>
    <t>07</t>
  </si>
  <si>
    <t>Organic Chemical Processes</t>
  </si>
  <si>
    <t>08</t>
  </si>
  <si>
    <t>MFSU Paints, Varnish, Adhesive and Inks</t>
  </si>
  <si>
    <t>09</t>
  </si>
  <si>
    <t>Photographic Industry</t>
  </si>
  <si>
    <t>10</t>
  </si>
  <si>
    <t>Thermal Process Waste (inorganic)</t>
  </si>
  <si>
    <t>11</t>
  </si>
  <si>
    <t>Metal Treatment and Coating Processes</t>
  </si>
  <si>
    <t>12</t>
  </si>
  <si>
    <t>Shaping/Treatment of Metals and Plastics</t>
  </si>
  <si>
    <t>13</t>
  </si>
  <si>
    <t>Oil and Oil/Water Mixtures</t>
  </si>
  <si>
    <t>14</t>
  </si>
  <si>
    <t>Solvents</t>
  </si>
  <si>
    <t>15</t>
  </si>
  <si>
    <t>Packaging, Cloths, Filter Materials</t>
  </si>
  <si>
    <t>16</t>
  </si>
  <si>
    <t>Not Otherwise Specified*</t>
  </si>
  <si>
    <t>17</t>
  </si>
  <si>
    <t>C&amp;D Waste and Asbestos</t>
  </si>
  <si>
    <t>18</t>
  </si>
  <si>
    <t>Healthcare</t>
  </si>
  <si>
    <t>19</t>
  </si>
  <si>
    <t>Waste Treatment /Water Treatment and Water Industry</t>
  </si>
  <si>
    <t>20</t>
  </si>
  <si>
    <t>Municipal and Similar Commercial Wastes</t>
  </si>
  <si>
    <t xml:space="preserve">Total </t>
  </si>
  <si>
    <t>Notes:</t>
  </si>
  <si>
    <t xml:space="preserve">The Environment Agency is required to monitor registered hazardous waste movements.  The data published here is a summary of these movements.  The same waste may be moved between multiple facilities and each separate movement is recorded.  </t>
  </si>
  <si>
    <t>This double counting should be taken into account when using this data.</t>
  </si>
  <si>
    <t>EWC Chapter 16 contains a mix of coded wastes including wastes from end-of-life vehicles, waste electrical and electronic equipment, batteries, spent catalysts and aqueous solutions</t>
  </si>
  <si>
    <t>Waste Fate</t>
  </si>
  <si>
    <t>Incineration with energy recovery</t>
  </si>
  <si>
    <t>Incineration without energy recovery</t>
  </si>
  <si>
    <t>Landfill</t>
  </si>
  <si>
    <t>Long term storage</t>
  </si>
  <si>
    <t>Other Fate</t>
  </si>
  <si>
    <t>Recovery</t>
  </si>
  <si>
    <t>Rejected</t>
  </si>
  <si>
    <t>Transfer (D)</t>
  </si>
  <si>
    <t>Transfer (R)</t>
  </si>
  <si>
    <t>Treatment</t>
  </si>
  <si>
    <t xml:space="preserve">The Environment Agency is required to monitor registered hazardous waste movements.  The data published here is a summary of these movements.  The same waste may be moved between </t>
  </si>
  <si>
    <t>multiple facilities and each separate movement is recorded.  This double counting should be taken into account when using this data.</t>
  </si>
  <si>
    <t>Transfer (D) means transfer before disposal, Transfer (R) means transfer before recovery.</t>
  </si>
  <si>
    <t>In previous years Recovery was called Recycling/reuse.</t>
  </si>
  <si>
    <t>In previous years the Landfill category included deep injection, land treatment and surface impoundment.  These are now included in Other Fate.</t>
  </si>
  <si>
    <t>EWC chapter</t>
  </si>
  <si>
    <t>1998/9</t>
  </si>
  <si>
    <t>Waste/Water Treatment and Water Industry</t>
  </si>
  <si>
    <t>99</t>
  </si>
  <si>
    <t>Unclassified</t>
  </si>
  <si>
    <t xml:space="preserve">2005 data is unreliable and has not been included in the above tables; a new hazardous waste management system and database was introduced in mid-2005 to coincide with the introduction of the new Hazardous Waste Regulations, </t>
  </si>
  <si>
    <t xml:space="preserve">classification and data collection changes introduced some inconsistency and some data was lost as new systems took a little time to become fully operational. </t>
  </si>
  <si>
    <t>Year</t>
  </si>
  <si>
    <t>Transfer (Short term)</t>
  </si>
  <si>
    <t>Other</t>
  </si>
  <si>
    <t>Former Yorkshire and the Humber  Planning Region</t>
  </si>
  <si>
    <t>Former Humberside</t>
  </si>
  <si>
    <t>North Yorkshire</t>
  </si>
  <si>
    <t>South Yorkshire</t>
  </si>
  <si>
    <t>West Yorkshire</t>
  </si>
  <si>
    <t>YORKSHIRE AND THE HUMBER</t>
  </si>
  <si>
    <t>YOEKSHIRE AND THE HUMBER</t>
  </si>
  <si>
    <t>Waste type</t>
  </si>
  <si>
    <t>2000/1</t>
  </si>
  <si>
    <t>Co disposal</t>
  </si>
  <si>
    <t>Inert/C&amp;D</t>
  </si>
  <si>
    <t>HIC</t>
  </si>
  <si>
    <t>Hazardous</t>
  </si>
  <si>
    <t>Co disposal Total</t>
  </si>
  <si>
    <t>Non-inert</t>
  </si>
  <si>
    <t>Non-inert Total</t>
  </si>
  <si>
    <t>Inert only</t>
  </si>
  <si>
    <t>Inert only Total</t>
  </si>
  <si>
    <t>Restricted-user</t>
  </si>
  <si>
    <t>Restricted-user Total</t>
  </si>
  <si>
    <t>2000/1 Total</t>
  </si>
  <si>
    <t>2002/3</t>
  </si>
  <si>
    <t>2002/3 Total</t>
  </si>
  <si>
    <t>2004/5</t>
  </si>
  <si>
    <t>Hazardous Total</t>
  </si>
  <si>
    <t>2004/5 Total</t>
  </si>
  <si>
    <t>2005 Total</t>
  </si>
  <si>
    <t>2006 Total</t>
  </si>
  <si>
    <t>2007 Total</t>
  </si>
  <si>
    <t>2008 Total</t>
  </si>
  <si>
    <t>2009 Total</t>
  </si>
  <si>
    <t>2010 Total</t>
  </si>
  <si>
    <t>2011 Total</t>
  </si>
  <si>
    <t>2012 Total</t>
  </si>
  <si>
    <t>Data since 2005 has been reclassified into categories used under the PPC permitting of landfills and because of the ban on the co-disposal of waste in landfill in July 2004.</t>
  </si>
  <si>
    <t>The Hazardous category refers to merchant hazardous landfills only.</t>
  </si>
  <si>
    <t>The Restricted User category includes restricted non hazardous and hazardous landfills.</t>
  </si>
  <si>
    <t>The Non-inert category includes non-hazardous landfills with SNRHW cells.</t>
  </si>
  <si>
    <t>1998/99</t>
  </si>
  <si>
    <t>Non-Inert</t>
  </si>
  <si>
    <t>Restricted User</t>
  </si>
  <si>
    <t>2000/01</t>
  </si>
  <si>
    <t>Landfill site classifications were changed in 2005. The categories above include:</t>
  </si>
  <si>
    <t>Inert - Inert landfill only</t>
  </si>
  <si>
    <t>Non -Inert:  Non hazardous landfill sites, non-hazardous landfill sites with a Stable Non Reactive Hazardous Waste Cell(SNHRW), merchant hazardous landfill sites</t>
  </si>
  <si>
    <t>Restricted User:  Non-hazardous and hazardous restricted landfill sites</t>
  </si>
  <si>
    <t>Transfer</t>
  </si>
  <si>
    <t>Civic amenity</t>
  </si>
  <si>
    <t>MRS</t>
  </si>
  <si>
    <t>Metal recycling</t>
  </si>
  <si>
    <t>MRS Total</t>
  </si>
  <si>
    <t>2013 Total</t>
  </si>
  <si>
    <t>Click on the link to go to the tab</t>
  </si>
  <si>
    <t xml:space="preserve">Waste Management Information 2014 </t>
  </si>
  <si>
    <t>Landfill inputs 2014</t>
  </si>
  <si>
    <t>Landfill input trends 2000-2014</t>
  </si>
  <si>
    <t>Landfill capacity 2014</t>
  </si>
  <si>
    <t>Landfill capacity trends 2000-2014</t>
  </si>
  <si>
    <t>Transfer, treatment &amp; MRS inputs 2014</t>
  </si>
  <si>
    <t>Transfer, treatment &amp; MRS input trends 2000 - 2014</t>
  </si>
  <si>
    <t>Incineration inputs and capacity 2014</t>
  </si>
  <si>
    <t>Land disposal inputs 2014</t>
  </si>
  <si>
    <t>Use of waste inputs 2014</t>
  </si>
  <si>
    <t>Hazardous waste management and deposits 2014</t>
  </si>
  <si>
    <t>Hazardous waste deposits by fate 2014</t>
  </si>
  <si>
    <t>Hazardous waste - trends data 2000-2014</t>
  </si>
  <si>
    <t>Yorkshire and the Humber -  Landfill Inputs 2014</t>
  </si>
  <si>
    <t>2014 Total</t>
  </si>
  <si>
    <t>Yorkshire and the Humber - Landfill Capacity 2014</t>
  </si>
  <si>
    <t>Data for 2014 is classified into Landfill Directive categories..</t>
  </si>
  <si>
    <t>2014 landfill capacity data was obtained from environmental monitoring reports required by permits or directly from the operator.</t>
  </si>
  <si>
    <t>Yorkshire and the Humber - Transfer, Treatment &amp; Metal Recycling Site Inputs 2014</t>
  </si>
  <si>
    <t>Yorkshire and the Humber - Borehole &amp; lagoon inputs 2014</t>
  </si>
  <si>
    <t>Yorkshire and the Humber - Deposit in landfill for recovery inputs 2014</t>
  </si>
  <si>
    <t>Yorkshire and the Humber - Incineration Throughput 2014</t>
  </si>
  <si>
    <t>Yorkshire and the Humber - Incineration Capacity 2014</t>
  </si>
  <si>
    <t>Yorkshire and the Humber - Hazardous waste managed by EWC chapter and former planning sub-region 2014 (tonnes)</t>
  </si>
  <si>
    <t>Yorkshire and the Humber - Hazardous waste deposited by EWC chapter and former planning sub-region 2014 (tonnes)</t>
  </si>
  <si>
    <t>Yorkshire and the Humber - Hazardous waste deposited by fate and former planning sub-region 2014 (tonnes)</t>
  </si>
  <si>
    <t>Yorkshire and the Humber - Hazardous waste trends 1998-2014</t>
  </si>
  <si>
    <t>Yorkshire and the Humber - Hazardous waste managed by EWC chapter from 1998 - 2014 (tonnes)</t>
  </si>
  <si>
    <t>Yorkshire and the Humber - Hazardous waste deposited by fate from 1998 - 2014 (tonnes)</t>
  </si>
  <si>
    <t>Yorkshire and the Humber - Hazardous waste deposited by EWC chapter from 1998 - 2014 (tonnes)</t>
  </si>
  <si>
    <t>Yorkshire and the Humber - Use of waste inputs 2014</t>
  </si>
  <si>
    <t>Yorkshire and the Humber - Waste Deposit Trends -  Landfill deposits by site type, waste type and sub-region 2000/1 to 2014</t>
  </si>
  <si>
    <t>Yorkshire and the Humber - Landfill Capacity Trends 1998/99 - 2014</t>
  </si>
  <si>
    <t>Yorkshire and the Humber - Waste Deposit Trends - Transfer &amp; treatment deposits by site type, waste type and sub-region 2000/1 to 2014</t>
  </si>
  <si>
    <t>Note: this is the second version published in late October 2015</t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</si>
</sst>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_);_(* \(#,##0\);_(* &quot;-&quot;??_);_(@_)"/>
    <numFmt numFmtId="166" formatCode="_-* #,##0_-;\-* #,##0_-;_-* &quot;-&quot;??_-;_-@_-"/>
    <numFmt numFmtId="167" formatCode="#,##0_ ;\-#,##0\ "/>
  </numFmts>
  <fonts count="3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20"/>
      <name val="Calibri"/>
      <family val="2"/>
      <scheme val="minor"/>
    </font>
    <font>
      <u/>
      <sz val="10"/>
      <color theme="10"/>
      <name val="Arial"/>
      <family val="2"/>
    </font>
    <font>
      <u/>
      <sz val="20"/>
      <color theme="10"/>
      <name val="Arial"/>
      <family val="2"/>
    </font>
    <font>
      <u/>
      <sz val="2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u/>
      <sz val="10"/>
      <name val="Calibri"/>
      <family val="2"/>
      <scheme val="minor"/>
    </font>
    <font>
      <sz val="14"/>
      <name val="Wingdings"/>
      <charset val="2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sz val="10"/>
      <name val="Wingdings"/>
      <charset val="2"/>
    </font>
    <font>
      <sz val="12"/>
      <name val="Wingdings"/>
      <charset val="2"/>
    </font>
    <font>
      <sz val="10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3"/>
      <name val="Calibri"/>
      <family val="2"/>
      <scheme val="minor"/>
    </font>
    <font>
      <sz val="10"/>
      <color theme="3"/>
      <name val="Arial"/>
      <family val="2"/>
    </font>
    <font>
      <b/>
      <sz val="16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6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8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9"/>
      </top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4" fillId="0" borderId="0"/>
    <xf numFmtId="0" fontId="22" fillId="0" borderId="0"/>
  </cellStyleXfs>
  <cellXfs count="487">
    <xf numFmtId="0" fontId="0" fillId="0" borderId="0" xfId="0"/>
    <xf numFmtId="0" fontId="5" fillId="0" borderId="0" xfId="0" applyFont="1"/>
    <xf numFmtId="0" fontId="0" fillId="3" borderId="0" xfId="0" applyFill="1"/>
    <xf numFmtId="0" fontId="7" fillId="0" borderId="0" xfId="4" applyFont="1" applyAlignment="1" applyProtection="1"/>
    <xf numFmtId="0" fontId="8" fillId="0" borderId="0" xfId="4" applyFont="1" applyAlignment="1" applyProtection="1"/>
    <xf numFmtId="0" fontId="9" fillId="0" borderId="0" xfId="0" applyFont="1" applyFill="1" applyBorder="1"/>
    <xf numFmtId="0" fontId="9" fillId="0" borderId="0" xfId="0" applyFont="1"/>
    <xf numFmtId="0" fontId="9" fillId="0" borderId="0" xfId="0" applyFont="1" applyAlignment="1"/>
    <xf numFmtId="0" fontId="11" fillId="0" borderId="0" xfId="0" applyFont="1" applyAlignment="1"/>
    <xf numFmtId="0" fontId="12" fillId="0" borderId="0" xfId="0" applyFont="1"/>
    <xf numFmtId="0" fontId="9" fillId="0" borderId="8" xfId="0" applyFont="1" applyFill="1" applyBorder="1" applyAlignment="1"/>
    <xf numFmtId="41" fontId="9" fillId="0" borderId="0" xfId="0" applyNumberFormat="1" applyFont="1"/>
    <xf numFmtId="0" fontId="9" fillId="0" borderId="10" xfId="0" applyFont="1" applyFill="1" applyBorder="1" applyAlignment="1"/>
    <xf numFmtId="41" fontId="9" fillId="0" borderId="19" xfId="0" applyNumberFormat="1" applyFont="1" applyBorder="1"/>
    <xf numFmtId="0" fontId="9" fillId="0" borderId="23" xfId="3" applyFont="1" applyBorder="1"/>
    <xf numFmtId="0" fontId="14" fillId="2" borderId="0" xfId="0" applyFont="1" applyFill="1" applyAlignment="1">
      <alignment vertical="center"/>
    </xf>
    <xf numFmtId="0" fontId="15" fillId="2" borderId="0" xfId="3" applyFont="1" applyFill="1" applyAlignment="1">
      <alignment vertical="center"/>
    </xf>
    <xf numFmtId="0" fontId="16" fillId="0" borderId="0" xfId="3" applyFont="1" applyFill="1" applyAlignment="1">
      <alignment readingOrder="1"/>
    </xf>
    <xf numFmtId="0" fontId="15" fillId="2" borderId="0" xfId="0" applyFont="1" applyFill="1" applyAlignment="1">
      <alignment vertical="center"/>
    </xf>
    <xf numFmtId="0" fontId="17" fillId="0" borderId="0" xfId="0" applyFont="1" applyAlignment="1"/>
    <xf numFmtId="0" fontId="18" fillId="0" borderId="0" xfId="0" applyFont="1" applyAlignment="1"/>
    <xf numFmtId="0" fontId="13" fillId="4" borderId="12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/>
    <xf numFmtId="41" fontId="13" fillId="4" borderId="4" xfId="0" applyNumberFormat="1" applyFont="1" applyFill="1" applyBorder="1" applyAlignment="1">
      <alignment horizontal="center"/>
    </xf>
    <xf numFmtId="41" fontId="13" fillId="4" borderId="6" xfId="0" applyNumberFormat="1" applyFont="1" applyFill="1" applyBorder="1" applyAlignment="1">
      <alignment horizontal="center"/>
    </xf>
    <xf numFmtId="41" fontId="13" fillId="4" borderId="7" xfId="0" applyNumberFormat="1" applyFont="1" applyFill="1" applyBorder="1" applyAlignment="1"/>
    <xf numFmtId="0" fontId="13" fillId="4" borderId="4" xfId="0" applyFont="1" applyFill="1" applyBorder="1" applyAlignment="1"/>
    <xf numFmtId="41" fontId="13" fillId="4" borderId="16" xfId="0" applyNumberFormat="1" applyFont="1" applyFill="1" applyBorder="1" applyAlignment="1">
      <alignment horizontal="center"/>
    </xf>
    <xf numFmtId="41" fontId="13" fillId="4" borderId="14" xfId="0" applyNumberFormat="1" applyFont="1" applyFill="1" applyBorder="1" applyAlignment="1"/>
    <xf numFmtId="0" fontId="10" fillId="0" borderId="0" xfId="0" applyFont="1"/>
    <xf numFmtId="3" fontId="9" fillId="0" borderId="0" xfId="0" applyNumberFormat="1" applyFont="1" applyFill="1" applyBorder="1"/>
    <xf numFmtId="1" fontId="9" fillId="0" borderId="0" xfId="0" applyNumberFormat="1" applyFont="1" applyFill="1" applyBorder="1"/>
    <xf numFmtId="0" fontId="11" fillId="0" borderId="0" xfId="0" applyFont="1"/>
    <xf numFmtId="0" fontId="19" fillId="0" borderId="0" xfId="0" applyFont="1"/>
    <xf numFmtId="41" fontId="9" fillId="0" borderId="20" xfId="0" applyNumberFormat="1" applyFont="1" applyBorder="1"/>
    <xf numFmtId="41" fontId="9" fillId="0" borderId="21" xfId="0" applyNumberFormat="1" applyFont="1" applyBorder="1"/>
    <xf numFmtId="0" fontId="9" fillId="0" borderId="8" xfId="0" applyFont="1" applyFill="1" applyBorder="1"/>
    <xf numFmtId="0" fontId="9" fillId="0" borderId="0" xfId="0" applyFont="1" applyBorder="1"/>
    <xf numFmtId="0" fontId="11" fillId="0" borderId="0" xfId="0" applyFont="1" applyBorder="1" applyAlignment="1">
      <alignment horizontal="center" vertical="center" wrapText="1"/>
    </xf>
    <xf numFmtId="0" fontId="9" fillId="0" borderId="10" xfId="0" applyFont="1" applyFill="1" applyBorder="1"/>
    <xf numFmtId="0" fontId="9" fillId="0" borderId="11" xfId="0" applyFont="1" applyFill="1" applyBorder="1"/>
    <xf numFmtId="0" fontId="13" fillId="4" borderId="4" xfId="0" applyFont="1" applyFill="1" applyBorder="1"/>
    <xf numFmtId="41" fontId="13" fillId="4" borderId="6" xfId="0" applyNumberFormat="1" applyFont="1" applyFill="1" applyBorder="1"/>
    <xf numFmtId="0" fontId="11" fillId="0" borderId="0" xfId="0" applyFont="1" applyFill="1" applyBorder="1" applyAlignment="1">
      <alignment horizontal="center"/>
    </xf>
    <xf numFmtId="0" fontId="9" fillId="0" borderId="0" xfId="0" applyFont="1" applyAlignment="1">
      <alignment vertical="top" wrapText="1"/>
    </xf>
    <xf numFmtId="0" fontId="17" fillId="0" borderId="0" xfId="0" applyFont="1"/>
    <xf numFmtId="0" fontId="18" fillId="0" borderId="0" xfId="0" applyFont="1"/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22" xfId="0" applyFont="1" applyFill="1" applyBorder="1"/>
    <xf numFmtId="41" fontId="9" fillId="0" borderId="0" xfId="2" applyFont="1" applyFill="1" applyBorder="1"/>
    <xf numFmtId="0" fontId="9" fillId="0" borderId="30" xfId="0" applyFont="1" applyFill="1" applyBorder="1"/>
    <xf numFmtId="41" fontId="13" fillId="4" borderId="16" xfId="0" applyNumberFormat="1" applyFont="1" applyFill="1" applyBorder="1"/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41" fontId="11" fillId="0" borderId="5" xfId="0" applyNumberFormat="1" applyFont="1" applyBorder="1"/>
    <xf numFmtId="41" fontId="13" fillId="4" borderId="7" xfId="0" applyNumberFormat="1" applyFont="1" applyFill="1" applyBorder="1"/>
    <xf numFmtId="3" fontId="9" fillId="0" borderId="0" xfId="0" applyNumberFormat="1" applyFont="1"/>
    <xf numFmtId="41" fontId="13" fillId="4" borderId="4" xfId="0" applyNumberFormat="1" applyFont="1" applyFill="1" applyBorder="1"/>
    <xf numFmtId="0" fontId="9" fillId="0" borderId="13" xfId="0" applyFont="1" applyFill="1" applyBorder="1"/>
    <xf numFmtId="0" fontId="9" fillId="0" borderId="29" xfId="0" applyFont="1" applyFill="1" applyBorder="1"/>
    <xf numFmtId="41" fontId="13" fillId="4" borderId="17" xfId="0" applyNumberFormat="1" applyFont="1" applyFill="1" applyBorder="1"/>
    <xf numFmtId="41" fontId="13" fillId="4" borderId="18" xfId="0" applyNumberFormat="1" applyFont="1" applyFill="1" applyBorder="1"/>
    <xf numFmtId="0" fontId="9" fillId="0" borderId="7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/>
    </xf>
    <xf numFmtId="41" fontId="13" fillId="4" borderId="16" xfId="0" applyNumberFormat="1" applyFont="1" applyFill="1" applyBorder="1" applyAlignment="1">
      <alignment horizontal="center" vertical="center"/>
    </xf>
    <xf numFmtId="41" fontId="13" fillId="4" borderId="6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wrapText="1"/>
    </xf>
    <xf numFmtId="41" fontId="13" fillId="4" borderId="14" xfId="0" applyNumberFormat="1" applyFont="1" applyFill="1" applyBorder="1" applyAlignment="1">
      <alignment horizontal="center" vertical="center"/>
    </xf>
    <xf numFmtId="41" fontId="9" fillId="0" borderId="24" xfId="0" applyNumberFormat="1" applyFont="1" applyBorder="1" applyAlignment="1">
      <alignment horizontal="center" vertical="center"/>
    </xf>
    <xf numFmtId="41" fontId="9" fillId="0" borderId="29" xfId="0" applyNumberFormat="1" applyFont="1" applyBorder="1" applyAlignment="1">
      <alignment horizontal="center" vertical="center"/>
    </xf>
    <xf numFmtId="41" fontId="9" fillId="0" borderId="27" xfId="0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41" fontId="11" fillId="0" borderId="7" xfId="0" applyNumberFormat="1" applyFont="1" applyBorder="1" applyAlignment="1">
      <alignment vertical="center"/>
    </xf>
    <xf numFmtId="41" fontId="13" fillId="4" borderId="17" xfId="0" applyNumberFormat="1" applyFont="1" applyFill="1" applyBorder="1" applyAlignment="1">
      <alignment horizontal="center" vertical="center"/>
    </xf>
    <xf numFmtId="41" fontId="13" fillId="4" borderId="18" xfId="0" applyNumberFormat="1" applyFont="1" applyFill="1" applyBorder="1" applyAlignment="1">
      <alignment horizontal="center" vertical="center"/>
    </xf>
    <xf numFmtId="0" fontId="20" fillId="0" borderId="0" xfId="0" applyFont="1"/>
    <xf numFmtId="0" fontId="0" fillId="0" borderId="0" xfId="0" applyBorder="1"/>
    <xf numFmtId="0" fontId="21" fillId="0" borderId="0" xfId="0" applyFont="1" applyBorder="1"/>
    <xf numFmtId="0" fontId="0" fillId="0" borderId="0" xfId="0" applyBorder="1" applyAlignment="1">
      <alignment wrapText="1"/>
    </xf>
    <xf numFmtId="0" fontId="3" fillId="0" borderId="0" xfId="0" applyFont="1" applyFill="1" applyBorder="1"/>
    <xf numFmtId="0" fontId="21" fillId="0" borderId="0" xfId="0" applyFont="1" applyBorder="1" applyAlignment="1">
      <alignment wrapText="1"/>
    </xf>
    <xf numFmtId="41" fontId="13" fillId="4" borderId="38" xfId="0" applyNumberFormat="1" applyFont="1" applyFill="1" applyBorder="1"/>
    <xf numFmtId="3" fontId="9" fillId="0" borderId="0" xfId="0" applyNumberFormat="1" applyFont="1" applyAlignment="1">
      <alignment vertical="center"/>
    </xf>
    <xf numFmtId="41" fontId="11" fillId="0" borderId="13" xfId="0" applyNumberFormat="1" applyFont="1" applyFill="1" applyBorder="1" applyAlignment="1">
      <alignment vertical="center"/>
    </xf>
    <xf numFmtId="41" fontId="11" fillId="0" borderId="5" xfId="0" applyNumberFormat="1" applyFont="1" applyFill="1" applyBorder="1" applyAlignment="1">
      <alignment vertical="center"/>
    </xf>
    <xf numFmtId="41" fontId="11" fillId="0" borderId="11" xfId="0" applyNumberFormat="1" applyFont="1" applyFill="1" applyBorder="1" applyAlignment="1">
      <alignment vertical="center"/>
    </xf>
    <xf numFmtId="0" fontId="13" fillId="4" borderId="4" xfId="0" applyFont="1" applyFill="1" applyBorder="1" applyAlignment="1">
      <alignment horizontal="center" wrapText="1"/>
    </xf>
    <xf numFmtId="0" fontId="13" fillId="4" borderId="18" xfId="0" applyFont="1" applyFill="1" applyBorder="1" applyAlignment="1">
      <alignment horizontal="center" wrapText="1"/>
    </xf>
    <xf numFmtId="0" fontId="23" fillId="0" borderId="24" xfId="0" applyFont="1" applyBorder="1"/>
    <xf numFmtId="0" fontId="23" fillId="0" borderId="44" xfId="0" applyFont="1" applyBorder="1"/>
    <xf numFmtId="41" fontId="24" fillId="0" borderId="5" xfId="0" applyNumberFormat="1" applyFont="1" applyBorder="1"/>
    <xf numFmtId="0" fontId="23" fillId="0" borderId="29" xfId="0" applyFont="1" applyBorder="1"/>
    <xf numFmtId="0" fontId="23" fillId="0" borderId="31" xfId="0" applyFont="1" applyBorder="1"/>
    <xf numFmtId="0" fontId="23" fillId="0" borderId="27" xfId="0" applyFont="1" applyBorder="1"/>
    <xf numFmtId="0" fontId="23" fillId="0" borderId="45" xfId="0" applyFont="1" applyBorder="1"/>
    <xf numFmtId="0" fontId="11" fillId="0" borderId="0" xfId="0" applyFont="1" applyFill="1" applyBorder="1"/>
    <xf numFmtId="0" fontId="23" fillId="0" borderId="0" xfId="0" applyFont="1" applyFill="1" applyBorder="1"/>
    <xf numFmtId="0" fontId="13" fillId="4" borderId="4" xfId="0" applyFont="1" applyFill="1" applyBorder="1" applyAlignment="1">
      <alignment wrapText="1"/>
    </xf>
    <xf numFmtId="0" fontId="13" fillId="4" borderId="18" xfId="0" applyFont="1" applyFill="1" applyBorder="1" applyAlignment="1">
      <alignment wrapText="1"/>
    </xf>
    <xf numFmtId="0" fontId="23" fillId="0" borderId="29" xfId="0" applyFont="1" applyFill="1" applyBorder="1" applyAlignment="1">
      <alignment wrapText="1"/>
    </xf>
    <xf numFmtId="0" fontId="23" fillId="0" borderId="31" xfId="0" applyFont="1" applyFill="1" applyBorder="1" applyAlignment="1">
      <alignment wrapText="1"/>
    </xf>
    <xf numFmtId="41" fontId="24" fillId="0" borderId="5" xfId="0" applyNumberFormat="1" applyFont="1" applyBorder="1" applyAlignment="1">
      <alignment horizontal="right"/>
    </xf>
    <xf numFmtId="0" fontId="23" fillId="0" borderId="27" xfId="0" applyFont="1" applyFill="1" applyBorder="1" applyAlignment="1">
      <alignment wrapText="1"/>
    </xf>
    <xf numFmtId="0" fontId="23" fillId="0" borderId="45" xfId="0" applyFont="1" applyFill="1" applyBorder="1" applyAlignment="1">
      <alignment wrapText="1"/>
    </xf>
    <xf numFmtId="0" fontId="13" fillId="5" borderId="6" xfId="0" applyFont="1" applyFill="1" applyBorder="1" applyAlignment="1">
      <alignment horizontal="center" wrapText="1"/>
    </xf>
    <xf numFmtId="3" fontId="23" fillId="0" borderId="20" xfId="0" applyNumberFormat="1" applyFont="1" applyBorder="1"/>
    <xf numFmtId="41" fontId="23" fillId="0" borderId="24" xfId="0" applyNumberFormat="1" applyFont="1" applyBorder="1"/>
    <xf numFmtId="41" fontId="23" fillId="0" borderId="0" xfId="0" applyNumberFormat="1" applyFont="1"/>
    <xf numFmtId="41" fontId="24" fillId="0" borderId="46" xfId="0" applyNumberFormat="1" applyFont="1" applyBorder="1"/>
    <xf numFmtId="3" fontId="23" fillId="0" borderId="19" xfId="0" applyNumberFormat="1" applyFont="1" applyBorder="1"/>
    <xf numFmtId="41" fontId="23" fillId="0" borderId="29" xfId="0" applyNumberFormat="1" applyFont="1" applyBorder="1"/>
    <xf numFmtId="41" fontId="23" fillId="0" borderId="27" xfId="0" applyNumberFormat="1" applyFont="1" applyBorder="1"/>
    <xf numFmtId="0" fontId="23" fillId="0" borderId="0" xfId="0" applyFont="1"/>
    <xf numFmtId="0" fontId="25" fillId="0" borderId="0" xfId="5" applyFont="1"/>
    <xf numFmtId="0" fontId="15" fillId="0" borderId="0" xfId="7" applyFont="1" applyFill="1" applyBorder="1"/>
    <xf numFmtId="0" fontId="25" fillId="0" borderId="0" xfId="8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17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Border="1"/>
    <xf numFmtId="0" fontId="13" fillId="4" borderId="52" xfId="0" applyFont="1" applyFill="1" applyBorder="1" applyAlignment="1">
      <alignment horizontal="center" vertical="center" wrapText="1"/>
    </xf>
    <xf numFmtId="0" fontId="13" fillId="4" borderId="5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41" fontId="23" fillId="0" borderId="0" xfId="0" applyNumberFormat="1" applyFont="1" applyBorder="1"/>
    <xf numFmtId="0" fontId="13" fillId="4" borderId="7" xfId="0" applyFont="1" applyFill="1" applyBorder="1" applyAlignment="1">
      <alignment horizontal="center" vertical="center" wrapText="1"/>
    </xf>
    <xf numFmtId="0" fontId="13" fillId="4" borderId="37" xfId="0" applyFont="1" applyFill="1" applyBorder="1" applyAlignment="1">
      <alignment horizontal="center" vertical="center" wrapText="1"/>
    </xf>
    <xf numFmtId="0" fontId="13" fillId="4" borderId="51" xfId="0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0" fontId="26" fillId="0" borderId="0" xfId="0" applyFont="1" applyFill="1" applyBorder="1"/>
    <xf numFmtId="0" fontId="13" fillId="4" borderId="37" xfId="0" applyFont="1" applyFill="1" applyBorder="1" applyAlignment="1">
      <alignment horizontal="center" vertical="center" wrapText="1"/>
    </xf>
    <xf numFmtId="0" fontId="13" fillId="4" borderId="38" xfId="0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0" fontId="13" fillId="4" borderId="43" xfId="0" applyFont="1" applyFill="1" applyBorder="1" applyAlignment="1">
      <alignment horizontal="center" vertical="center" wrapText="1"/>
    </xf>
    <xf numFmtId="0" fontId="27" fillId="0" borderId="0" xfId="0" applyFont="1"/>
    <xf numFmtId="0" fontId="13" fillId="4" borderId="29" xfId="0" applyFont="1" applyFill="1" applyBorder="1" applyAlignment="1">
      <alignment horizontal="center" vertical="center" wrapText="1"/>
    </xf>
    <xf numFmtId="0" fontId="13" fillId="4" borderId="55" xfId="0" applyFont="1" applyFill="1" applyBorder="1" applyAlignment="1">
      <alignment horizontal="center" vertical="center" wrapText="1"/>
    </xf>
    <xf numFmtId="0" fontId="13" fillId="4" borderId="56" xfId="0" applyFont="1" applyFill="1" applyBorder="1" applyAlignment="1">
      <alignment horizontal="center" vertical="center" wrapText="1"/>
    </xf>
    <xf numFmtId="0" fontId="13" fillId="4" borderId="57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right"/>
    </xf>
    <xf numFmtId="41" fontId="23" fillId="6" borderId="13" xfId="0" applyNumberFormat="1" applyFont="1" applyFill="1" applyBorder="1"/>
    <xf numFmtId="0" fontId="23" fillId="6" borderId="5" xfId="0" applyFont="1" applyFill="1" applyBorder="1" applyAlignment="1">
      <alignment horizontal="right"/>
    </xf>
    <xf numFmtId="41" fontId="23" fillId="6" borderId="5" xfId="0" applyNumberFormat="1" applyFont="1" applyFill="1" applyBorder="1"/>
    <xf numFmtId="0" fontId="23" fillId="6" borderId="11" xfId="0" applyFont="1" applyFill="1" applyBorder="1" applyAlignment="1">
      <alignment horizontal="right"/>
    </xf>
    <xf numFmtId="0" fontId="23" fillId="6" borderId="0" xfId="0" applyFont="1" applyFill="1" applyBorder="1" applyAlignment="1">
      <alignment horizontal="right"/>
    </xf>
    <xf numFmtId="41" fontId="23" fillId="6" borderId="29" xfId="0" applyNumberFormat="1" applyFont="1" applyFill="1" applyBorder="1"/>
    <xf numFmtId="41" fontId="23" fillId="6" borderId="0" xfId="0" applyNumberFormat="1" applyFont="1" applyFill="1" applyBorder="1"/>
    <xf numFmtId="0" fontId="13" fillId="4" borderId="4" xfId="0" applyNumberFormat="1" applyFont="1" applyFill="1" applyBorder="1" applyAlignment="1">
      <alignment horizontal="center" vertical="center" wrapText="1"/>
    </xf>
    <xf numFmtId="0" fontId="28" fillId="4" borderId="6" xfId="0" applyFont="1" applyFill="1" applyBorder="1" applyAlignment="1">
      <alignment vertical="center"/>
    </xf>
    <xf numFmtId="0" fontId="28" fillId="4" borderId="6" xfId="0" applyFont="1" applyFill="1" applyBorder="1" applyAlignment="1">
      <alignment horizontal="right"/>
    </xf>
    <xf numFmtId="0" fontId="13" fillId="4" borderId="4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right"/>
    </xf>
    <xf numFmtId="41" fontId="9" fillId="0" borderId="0" xfId="0" applyNumberFormat="1" applyFont="1" applyFill="1" applyBorder="1" applyAlignment="1"/>
    <xf numFmtId="41" fontId="9" fillId="0" borderId="31" xfId="0" applyNumberFormat="1" applyFont="1" applyFill="1" applyBorder="1" applyAlignment="1"/>
    <xf numFmtId="0" fontId="28" fillId="4" borderId="6" xfId="0" applyFont="1" applyFill="1" applyBorder="1"/>
    <xf numFmtId="166" fontId="9" fillId="0" borderId="0" xfId="1" applyNumberFormat="1" applyFont="1" applyFill="1"/>
    <xf numFmtId="1" fontId="9" fillId="0" borderId="0" xfId="1" applyNumberFormat="1" applyFont="1" applyFill="1"/>
    <xf numFmtId="41" fontId="9" fillId="0" borderId="27" xfId="2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13" fillId="0" borderId="0" xfId="0" applyFont="1" applyFill="1" applyBorder="1" applyAlignment="1">
      <alignment horizontal="right"/>
    </xf>
    <xf numFmtId="41" fontId="13" fillId="0" borderId="0" xfId="0" applyNumberFormat="1" applyFont="1" applyFill="1" applyBorder="1"/>
    <xf numFmtId="0" fontId="1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3" fontId="9" fillId="0" borderId="20" xfId="0" applyNumberFormat="1" applyFont="1" applyBorder="1"/>
    <xf numFmtId="3" fontId="9" fillId="0" borderId="21" xfId="0" applyNumberFormat="1" applyFont="1" applyBorder="1"/>
    <xf numFmtId="3" fontId="9" fillId="0" borderId="19" xfId="0" applyNumberFormat="1" applyFont="1" applyBorder="1"/>
    <xf numFmtId="3" fontId="9" fillId="0" borderId="20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3" fontId="9" fillId="0" borderId="21" xfId="0" applyNumberFormat="1" applyFont="1" applyBorder="1" applyAlignment="1">
      <alignment vertical="center"/>
    </xf>
    <xf numFmtId="41" fontId="9" fillId="0" borderId="19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0" fontId="13" fillId="4" borderId="40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9" fillId="6" borderId="13" xfId="0" applyFont="1" applyFill="1" applyBorder="1"/>
    <xf numFmtId="41" fontId="9" fillId="6" borderId="24" xfId="0" applyNumberFormat="1" applyFont="1" applyFill="1" applyBorder="1"/>
    <xf numFmtId="41" fontId="9" fillId="6" borderId="40" xfId="0" applyNumberFormat="1" applyFont="1" applyFill="1" applyBorder="1"/>
    <xf numFmtId="41" fontId="9" fillId="6" borderId="13" xfId="0" applyNumberFormat="1" applyFont="1" applyFill="1" applyBorder="1"/>
    <xf numFmtId="0" fontId="9" fillId="6" borderId="5" xfId="0" applyFont="1" applyFill="1" applyBorder="1"/>
    <xf numFmtId="41" fontId="9" fillId="6" borderId="29" xfId="0" applyNumberFormat="1" applyFont="1" applyFill="1" applyBorder="1"/>
    <xf numFmtId="41" fontId="9" fillId="6" borderId="0" xfId="0" applyNumberFormat="1" applyFont="1" applyFill="1" applyBorder="1"/>
    <xf numFmtId="41" fontId="9" fillId="6" borderId="5" xfId="0" applyNumberFormat="1" applyFont="1" applyFill="1" applyBorder="1"/>
    <xf numFmtId="0" fontId="13" fillId="4" borderId="4" xfId="0" applyNumberFormat="1" applyFont="1" applyFill="1" applyBorder="1" applyAlignment="1">
      <alignment horizontal="center" vertical="center"/>
    </xf>
    <xf numFmtId="41" fontId="9" fillId="6" borderId="31" xfId="0" applyNumberFormat="1" applyFont="1" applyFill="1" applyBorder="1"/>
    <xf numFmtId="0" fontId="9" fillId="6" borderId="11" xfId="0" applyFont="1" applyFill="1" applyBorder="1"/>
    <xf numFmtId="41" fontId="9" fillId="6" borderId="27" xfId="0" applyNumberFormat="1" applyFont="1" applyFill="1" applyBorder="1"/>
    <xf numFmtId="41" fontId="9" fillId="6" borderId="15" xfId="0" applyNumberFormat="1" applyFont="1" applyFill="1" applyBorder="1"/>
    <xf numFmtId="41" fontId="9" fillId="6" borderId="45" xfId="0" applyNumberFormat="1" applyFont="1" applyFill="1" applyBorder="1"/>
    <xf numFmtId="41" fontId="9" fillId="6" borderId="11" xfId="0" applyNumberFormat="1" applyFont="1" applyFill="1" applyBorder="1"/>
    <xf numFmtId="0" fontId="11" fillId="0" borderId="0" xfId="0" applyFont="1" applyBorder="1"/>
    <xf numFmtId="41" fontId="9" fillId="0" borderId="24" xfId="0" applyNumberFormat="1" applyFont="1" applyBorder="1"/>
    <xf numFmtId="41" fontId="9" fillId="0" borderId="29" xfId="0" applyNumberFormat="1" applyFont="1" applyBorder="1"/>
    <xf numFmtId="0" fontId="13" fillId="4" borderId="39" xfId="0" applyFont="1" applyFill="1" applyBorder="1" applyAlignment="1">
      <alignment horizontal="center" vertical="center" wrapText="1"/>
    </xf>
    <xf numFmtId="0" fontId="13" fillId="4" borderId="41" xfId="0" applyFont="1" applyFill="1" applyBorder="1" applyAlignment="1">
      <alignment horizontal="center" vertical="center" wrapText="1"/>
    </xf>
    <xf numFmtId="0" fontId="13" fillId="4" borderId="58" xfId="0" applyFont="1" applyFill="1" applyBorder="1" applyAlignment="1">
      <alignment horizontal="center" vertical="center" wrapText="1"/>
    </xf>
    <xf numFmtId="0" fontId="13" fillId="4" borderId="59" xfId="0" applyFont="1" applyFill="1" applyBorder="1" applyAlignment="1">
      <alignment horizontal="center" vertical="center" wrapText="1"/>
    </xf>
    <xf numFmtId="41" fontId="13" fillId="4" borderId="15" xfId="0" applyNumberFormat="1" applyFont="1" applyFill="1" applyBorder="1"/>
    <xf numFmtId="41" fontId="29" fillId="7" borderId="60" xfId="0" applyNumberFormat="1" applyFont="1" applyFill="1" applyBorder="1"/>
    <xf numFmtId="0" fontId="23" fillId="8" borderId="0" xfId="0" applyFont="1" applyFill="1" applyBorder="1"/>
    <xf numFmtId="41" fontId="23" fillId="8" borderId="29" xfId="0" applyNumberFormat="1" applyFont="1" applyFill="1" applyBorder="1"/>
    <xf numFmtId="41" fontId="23" fillId="8" borderId="0" xfId="0" applyNumberFormat="1" applyFont="1" applyFill="1" applyBorder="1"/>
    <xf numFmtId="41" fontId="23" fillId="8" borderId="31" xfId="0" applyNumberFormat="1" applyFont="1" applyFill="1" applyBorder="1"/>
    <xf numFmtId="41" fontId="23" fillId="8" borderId="5" xfId="0" applyNumberFormat="1" applyFont="1" applyFill="1" applyBorder="1"/>
    <xf numFmtId="0" fontId="24" fillId="8" borderId="4" xfId="0" applyNumberFormat="1" applyFont="1" applyFill="1" applyBorder="1" applyAlignment="1">
      <alignment vertical="center"/>
    </xf>
    <xf numFmtId="0" fontId="23" fillId="8" borderId="6" xfId="0" applyFont="1" applyFill="1" applyBorder="1"/>
    <xf numFmtId="41" fontId="23" fillId="8" borderId="4" xfId="0" applyNumberFormat="1" applyFont="1" applyFill="1" applyBorder="1"/>
    <xf numFmtId="41" fontId="23" fillId="8" borderId="6" xfId="0" applyNumberFormat="1" applyFont="1" applyFill="1" applyBorder="1"/>
    <xf numFmtId="41" fontId="23" fillId="8" borderId="18" xfId="0" applyNumberFormat="1" applyFont="1" applyFill="1" applyBorder="1"/>
    <xf numFmtId="41" fontId="23" fillId="8" borderId="7" xfId="0" applyNumberFormat="1" applyFont="1" applyFill="1" applyBorder="1"/>
    <xf numFmtId="0" fontId="24" fillId="8" borderId="4" xfId="0" applyFont="1" applyFill="1" applyBorder="1" applyAlignment="1">
      <alignment vertical="center"/>
    </xf>
    <xf numFmtId="0" fontId="23" fillId="8" borderId="29" xfId="0" applyFont="1" applyFill="1" applyBorder="1"/>
    <xf numFmtId="0" fontId="24" fillId="8" borderId="4" xfId="0" applyFont="1" applyFill="1" applyBorder="1"/>
    <xf numFmtId="0" fontId="24" fillId="8" borderId="24" xfId="0" applyFont="1" applyFill="1" applyBorder="1"/>
    <xf numFmtId="0" fontId="23" fillId="8" borderId="40" xfId="0" applyFont="1" applyFill="1" applyBorder="1"/>
    <xf numFmtId="41" fontId="23" fillId="8" borderId="24" xfId="0" applyNumberFormat="1" applyFont="1" applyFill="1" applyBorder="1"/>
    <xf numFmtId="41" fontId="23" fillId="8" borderId="40" xfId="0" applyNumberFormat="1" applyFont="1" applyFill="1" applyBorder="1"/>
    <xf numFmtId="41" fontId="23" fillId="8" borderId="44" xfId="0" applyNumberFormat="1" applyFont="1" applyFill="1" applyBorder="1"/>
    <xf numFmtId="41" fontId="23" fillId="8" borderId="13" xfId="0" applyNumberFormat="1" applyFont="1" applyFill="1" applyBorder="1"/>
    <xf numFmtId="0" fontId="24" fillId="8" borderId="24" xfId="0" applyFont="1" applyFill="1" applyBorder="1" applyAlignment="1">
      <alignment vertical="center"/>
    </xf>
    <xf numFmtId="0" fontId="23" fillId="8" borderId="44" xfId="0" applyFont="1" applyFill="1" applyBorder="1"/>
    <xf numFmtId="0" fontId="23" fillId="8" borderId="45" xfId="0" applyFont="1" applyFill="1" applyBorder="1"/>
    <xf numFmtId="0" fontId="23" fillId="8" borderId="18" xfId="0" applyFont="1" applyFill="1" applyBorder="1"/>
    <xf numFmtId="41" fontId="9" fillId="8" borderId="0" xfId="0" applyNumberFormat="1" applyFont="1" applyFill="1"/>
    <xf numFmtId="41" fontId="9" fillId="8" borderId="20" xfId="0" applyNumberFormat="1" applyFont="1" applyFill="1" applyBorder="1"/>
    <xf numFmtId="41" fontId="9" fillId="8" borderId="21" xfId="0" applyNumberFormat="1" applyFont="1" applyFill="1" applyBorder="1"/>
    <xf numFmtId="41" fontId="9" fillId="8" borderId="19" xfId="0" applyNumberFormat="1" applyFont="1" applyFill="1" applyBorder="1"/>
    <xf numFmtId="41" fontId="9" fillId="0" borderId="0" xfId="0" applyNumberFormat="1" applyFont="1" applyFill="1" applyBorder="1" applyAlignment="1">
      <alignment horizontal="center" vertical="center"/>
    </xf>
    <xf numFmtId="41" fontId="13" fillId="4" borderId="15" xfId="0" applyNumberFormat="1" applyFont="1" applyFill="1" applyBorder="1" applyAlignment="1">
      <alignment horizontal="center" vertical="center"/>
    </xf>
    <xf numFmtId="0" fontId="13" fillId="4" borderId="61" xfId="0" applyFont="1" applyFill="1" applyBorder="1" applyAlignment="1">
      <alignment horizontal="center" vertical="center" wrapText="1"/>
    </xf>
    <xf numFmtId="41" fontId="9" fillId="0" borderId="40" xfId="0" applyNumberFormat="1" applyFont="1" applyBorder="1" applyAlignment="1">
      <alignment horizontal="center" vertical="center"/>
    </xf>
    <xf numFmtId="41" fontId="9" fillId="0" borderId="15" xfId="0" applyNumberFormat="1" applyFont="1" applyBorder="1" applyAlignment="1">
      <alignment horizontal="center" vertical="center"/>
    </xf>
    <xf numFmtId="41" fontId="11" fillId="0" borderId="5" xfId="0" applyNumberFormat="1" applyFont="1" applyFill="1" applyBorder="1" applyAlignment="1">
      <alignment horizontal="center" vertical="center"/>
    </xf>
    <xf numFmtId="0" fontId="24" fillId="8" borderId="4" xfId="0" applyNumberFormat="1" applyFont="1" applyFill="1" applyBorder="1" applyAlignment="1">
      <alignment vertical="center" wrapText="1"/>
    </xf>
    <xf numFmtId="0" fontId="23" fillId="8" borderId="6" xfId="0" applyFont="1" applyFill="1" applyBorder="1" applyAlignment="1">
      <alignment horizontal="right"/>
    </xf>
    <xf numFmtId="0" fontId="23" fillId="8" borderId="0" xfId="0" applyFont="1" applyFill="1" applyBorder="1" applyAlignment="1">
      <alignment horizontal="right"/>
    </xf>
    <xf numFmtId="0" fontId="24" fillId="8" borderId="4" xfId="0" applyFont="1" applyFill="1" applyBorder="1" applyAlignment="1">
      <alignment horizontal="left" vertical="center"/>
    </xf>
    <xf numFmtId="0" fontId="24" fillId="8" borderId="4" xfId="0" applyFont="1" applyFill="1" applyBorder="1" applyAlignment="1">
      <alignment vertical="center" wrapText="1"/>
    </xf>
    <xf numFmtId="0" fontId="23" fillId="8" borderId="15" xfId="0" applyFont="1" applyFill="1" applyBorder="1" applyAlignment="1">
      <alignment horizontal="right"/>
    </xf>
    <xf numFmtId="41" fontId="23" fillId="8" borderId="27" xfId="0" applyNumberFormat="1" applyFont="1" applyFill="1" applyBorder="1"/>
    <xf numFmtId="41" fontId="23" fillId="8" borderId="15" xfId="0" applyNumberFormat="1" applyFont="1" applyFill="1" applyBorder="1"/>
    <xf numFmtId="41" fontId="23" fillId="8" borderId="11" xfId="0" applyNumberFormat="1" applyFont="1" applyFill="1" applyBorder="1"/>
    <xf numFmtId="0" fontId="23" fillId="8" borderId="13" xfId="0" applyFont="1" applyFill="1" applyBorder="1" applyAlignment="1">
      <alignment horizontal="right"/>
    </xf>
    <xf numFmtId="41" fontId="9" fillId="8" borderId="0" xfId="0" applyNumberFormat="1" applyFont="1" applyFill="1" applyBorder="1" applyAlignment="1"/>
    <xf numFmtId="0" fontId="23" fillId="8" borderId="5" xfId="0" applyFont="1" applyFill="1" applyBorder="1" applyAlignment="1">
      <alignment horizontal="right"/>
    </xf>
    <xf numFmtId="0" fontId="23" fillId="8" borderId="11" xfId="0" applyFont="1" applyFill="1" applyBorder="1" applyAlignment="1">
      <alignment horizontal="right"/>
    </xf>
    <xf numFmtId="41" fontId="9" fillId="8" borderId="24" xfId="2" applyFont="1" applyFill="1" applyBorder="1"/>
    <xf numFmtId="41" fontId="9" fillId="8" borderId="40" xfId="2" applyFont="1" applyFill="1" applyBorder="1"/>
    <xf numFmtId="41" fontId="9" fillId="8" borderId="29" xfId="2" applyFont="1" applyFill="1" applyBorder="1"/>
    <xf numFmtId="41" fontId="9" fillId="8" borderId="0" xfId="2" applyFont="1" applyFill="1" applyBorder="1"/>
    <xf numFmtId="41" fontId="9" fillId="8" borderId="27" xfId="2" applyFont="1" applyFill="1" applyBorder="1"/>
    <xf numFmtId="41" fontId="9" fillId="8" borderId="15" xfId="2" applyFont="1" applyFill="1" applyBorder="1"/>
    <xf numFmtId="41" fontId="9" fillId="8" borderId="44" xfId="2" applyFont="1" applyFill="1" applyBorder="1"/>
    <xf numFmtId="41" fontId="9" fillId="8" borderId="31" xfId="2" applyFont="1" applyFill="1" applyBorder="1"/>
    <xf numFmtId="41" fontId="9" fillId="8" borderId="45" xfId="2" applyFont="1" applyFill="1" applyBorder="1"/>
    <xf numFmtId="167" fontId="9" fillId="8" borderId="0" xfId="2" applyNumberFormat="1" applyFont="1" applyFill="1" applyBorder="1"/>
    <xf numFmtId="1" fontId="9" fillId="8" borderId="0" xfId="2" applyNumberFormat="1" applyFont="1" applyFill="1" applyBorder="1"/>
    <xf numFmtId="0" fontId="24" fillId="8" borderId="6" xfId="0" applyFont="1" applyFill="1" applyBorder="1" applyAlignment="1">
      <alignment horizontal="right"/>
    </xf>
    <xf numFmtId="41" fontId="9" fillId="8" borderId="0" xfId="2" applyNumberFormat="1" applyFont="1" applyFill="1" applyBorder="1"/>
    <xf numFmtId="3" fontId="9" fillId="8" borderId="0" xfId="0" applyNumberFormat="1" applyFont="1" applyFill="1"/>
    <xf numFmtId="0" fontId="13" fillId="4" borderId="4" xfId="5" applyFont="1" applyFill="1" applyBorder="1" applyAlignment="1">
      <alignment horizontal="center" vertical="center" wrapText="1"/>
    </xf>
    <xf numFmtId="0" fontId="13" fillId="4" borderId="6" xfId="5" applyFont="1" applyFill="1" applyBorder="1" applyAlignment="1">
      <alignment horizontal="center" vertical="center" wrapText="1"/>
    </xf>
    <xf numFmtId="0" fontId="13" fillId="4" borderId="47" xfId="5" applyFont="1" applyFill="1" applyBorder="1" applyAlignment="1">
      <alignment horizontal="center" vertical="center" wrapText="1"/>
    </xf>
    <xf numFmtId="0" fontId="13" fillId="4" borderId="40" xfId="5" applyFont="1" applyFill="1" applyBorder="1" applyAlignment="1">
      <alignment horizontal="center" vertical="center" wrapText="1"/>
    </xf>
    <xf numFmtId="0" fontId="13" fillId="4" borderId="18" xfId="5" applyFont="1" applyFill="1" applyBorder="1" applyAlignment="1">
      <alignment horizontal="center" vertical="center" wrapText="1"/>
    </xf>
    <xf numFmtId="0" fontId="23" fillId="0" borderId="24" xfId="5" applyFont="1" applyFill="1" applyBorder="1" applyAlignment="1">
      <alignment horizontal="left" wrapText="1"/>
    </xf>
    <xf numFmtId="0" fontId="23" fillId="0" borderId="13" xfId="5" applyFont="1" applyFill="1" applyBorder="1" applyAlignment="1">
      <alignment horizontal="left" wrapText="1"/>
    </xf>
    <xf numFmtId="164" fontId="9" fillId="0" borderId="0" xfId="2" applyNumberFormat="1" applyFont="1"/>
    <xf numFmtId="164" fontId="9" fillId="0" borderId="0" xfId="2" applyNumberFormat="1" applyFont="1" applyBorder="1"/>
    <xf numFmtId="164" fontId="9" fillId="0" borderId="40" xfId="2" applyNumberFormat="1" applyFont="1" applyBorder="1"/>
    <xf numFmtId="3" fontId="23" fillId="0" borderId="40" xfId="0" applyNumberFormat="1" applyFont="1" applyBorder="1"/>
    <xf numFmtId="3" fontId="23" fillId="0" borderId="21" xfId="0" applyNumberFormat="1" applyFont="1" applyBorder="1"/>
    <xf numFmtId="3" fontId="9" fillId="0" borderId="40" xfId="5" applyNumberFormat="1" applyFont="1" applyBorder="1"/>
    <xf numFmtId="3" fontId="9" fillId="0" borderId="0" xfId="5" applyNumberFormat="1" applyFont="1" applyBorder="1"/>
    <xf numFmtId="165" fontId="9" fillId="0" borderId="0" xfId="1" applyNumberFormat="1" applyFont="1" applyBorder="1"/>
    <xf numFmtId="0" fontId="23" fillId="0" borderId="29" xfId="5" applyFont="1" applyFill="1" applyBorder="1" applyAlignment="1">
      <alignment horizontal="left" wrapText="1"/>
    </xf>
    <xf numFmtId="0" fontId="23" fillId="0" borderId="5" xfId="5" applyFont="1" applyFill="1" applyBorder="1" applyAlignment="1">
      <alignment horizontal="left" wrapText="1"/>
    </xf>
    <xf numFmtId="3" fontId="23" fillId="0" borderId="0" xfId="0" applyNumberFormat="1" applyFont="1" applyBorder="1"/>
    <xf numFmtId="164" fontId="9" fillId="0" borderId="0" xfId="2" applyNumberFormat="1" applyFont="1" applyFill="1" applyBorder="1"/>
    <xf numFmtId="0" fontId="23" fillId="0" borderId="27" xfId="5" applyFont="1" applyFill="1" applyBorder="1" applyAlignment="1">
      <alignment horizontal="left" wrapText="1"/>
    </xf>
    <xf numFmtId="0" fontId="23" fillId="0" borderId="11" xfId="5" applyFont="1" applyFill="1" applyBorder="1" applyAlignment="1">
      <alignment horizontal="left" wrapText="1"/>
    </xf>
    <xf numFmtId="164" fontId="9" fillId="0" borderId="15" xfId="2" applyNumberFormat="1" applyFont="1" applyBorder="1"/>
    <xf numFmtId="0" fontId="9" fillId="0" borderId="0" xfId="5" applyFont="1" applyFill="1" applyBorder="1"/>
    <xf numFmtId="0" fontId="9" fillId="0" borderId="0" xfId="5" applyFont="1"/>
    <xf numFmtId="0" fontId="23" fillId="0" borderId="0" xfId="7" applyFont="1" applyFill="1" applyBorder="1"/>
    <xf numFmtId="0" fontId="23" fillId="0" borderId="0" xfId="7" applyNumberFormat="1" applyFont="1" applyFill="1" applyBorder="1" applyAlignment="1"/>
    <xf numFmtId="0" fontId="9" fillId="0" borderId="24" xfId="8" applyFont="1" applyFill="1" applyBorder="1"/>
    <xf numFmtId="0" fontId="9" fillId="0" borderId="13" xfId="8" applyFont="1" applyFill="1" applyBorder="1" applyAlignment="1">
      <alignment wrapText="1"/>
    </xf>
    <xf numFmtId="0" fontId="9" fillId="0" borderId="29" xfId="8" applyFont="1" applyFill="1" applyBorder="1"/>
    <xf numFmtId="0" fontId="9" fillId="0" borderId="5" xfId="8" applyFont="1" applyFill="1" applyBorder="1" applyAlignment="1">
      <alignment wrapText="1"/>
    </xf>
    <xf numFmtId="0" fontId="9" fillId="0" borderId="29" xfId="8" applyFont="1" applyFill="1" applyBorder="1" applyAlignment="1">
      <alignment wrapText="1"/>
    </xf>
    <xf numFmtId="0" fontId="9" fillId="0" borderId="11" xfId="8" applyFont="1" applyFill="1" applyBorder="1"/>
    <xf numFmtId="0" fontId="9" fillId="0" borderId="11" xfId="8" applyFont="1" applyFill="1" applyBorder="1" applyAlignment="1">
      <alignment wrapText="1"/>
    </xf>
    <xf numFmtId="0" fontId="9" fillId="0" borderId="0" xfId="8" applyFont="1" applyFill="1"/>
    <xf numFmtId="0" fontId="9" fillId="0" borderId="0" xfId="8" applyFont="1"/>
    <xf numFmtId="0" fontId="13" fillId="4" borderId="48" xfId="5" applyFont="1" applyFill="1" applyBorder="1" applyAlignment="1">
      <alignment horizontal="center" vertical="center"/>
    </xf>
    <xf numFmtId="0" fontId="13" fillId="5" borderId="49" xfId="5" applyFont="1" applyFill="1" applyBorder="1" applyAlignment="1">
      <alignment horizontal="center" vertical="center" wrapText="1"/>
    </xf>
    <xf numFmtId="0" fontId="13" fillId="5" borderId="50" xfId="5" applyFont="1" applyFill="1" applyBorder="1" applyAlignment="1">
      <alignment horizontal="center" vertical="center" wrapText="1"/>
    </xf>
    <xf numFmtId="0" fontId="23" fillId="0" borderId="5" xfId="5" applyFont="1" applyFill="1" applyBorder="1" applyAlignment="1">
      <alignment horizontal="center"/>
    </xf>
    <xf numFmtId="0" fontId="23" fillId="0" borderId="11" xfId="5" applyFont="1" applyFill="1" applyBorder="1" applyAlignment="1">
      <alignment horizontal="center"/>
    </xf>
    <xf numFmtId="0" fontId="9" fillId="0" borderId="0" xfId="5" applyFont="1" applyFill="1" applyAlignment="1"/>
    <xf numFmtId="0" fontId="23" fillId="0" borderId="24" xfId="5" applyFont="1" applyFill="1" applyBorder="1" applyAlignment="1">
      <alignment horizontal="center"/>
    </xf>
    <xf numFmtId="0" fontId="23" fillId="0" borderId="29" xfId="5" applyFont="1" applyFill="1" applyBorder="1" applyAlignment="1">
      <alignment horizontal="center"/>
    </xf>
    <xf numFmtId="41" fontId="9" fillId="0" borderId="0" xfId="6" applyNumberFormat="1" applyFont="1" applyFill="1" applyBorder="1" applyAlignment="1">
      <alignment horizontal="right" wrapText="1"/>
    </xf>
    <xf numFmtId="41" fontId="9" fillId="0" borderId="40" xfId="2" applyNumberFormat="1" applyFont="1" applyBorder="1" applyAlignment="1"/>
    <xf numFmtId="41" fontId="9" fillId="0" borderId="40" xfId="6" applyNumberFormat="1" applyFont="1" applyBorder="1" applyAlignment="1"/>
    <xf numFmtId="41" fontId="23" fillId="0" borderId="0" xfId="0" applyNumberFormat="1" applyFont="1" applyBorder="1" applyAlignment="1">
      <alignment horizontal="right"/>
    </xf>
    <xf numFmtId="41" fontId="9" fillId="0" borderId="40" xfId="5" applyNumberFormat="1" applyFont="1" applyBorder="1" applyAlignment="1"/>
    <xf numFmtId="41" fontId="9" fillId="0" borderId="0" xfId="5" applyNumberFormat="1" applyFont="1" applyBorder="1" applyAlignment="1"/>
    <xf numFmtId="41" fontId="9" fillId="0" borderId="0" xfId="1" applyNumberFormat="1" applyFont="1" applyBorder="1"/>
    <xf numFmtId="41" fontId="23" fillId="0" borderId="0" xfId="2" applyNumberFormat="1" applyFont="1"/>
    <xf numFmtId="41" fontId="9" fillId="0" borderId="0" xfId="2" applyNumberFormat="1" applyFont="1" applyBorder="1" applyAlignment="1">
      <alignment horizontal="right"/>
    </xf>
    <xf numFmtId="41" fontId="9" fillId="0" borderId="0" xfId="2" applyNumberFormat="1" applyFont="1" applyBorder="1"/>
    <xf numFmtId="41" fontId="9" fillId="0" borderId="0" xfId="6" applyNumberFormat="1" applyFont="1" applyBorder="1"/>
    <xf numFmtId="41" fontId="9" fillId="0" borderId="0" xfId="5" applyNumberFormat="1" applyFont="1" applyBorder="1"/>
    <xf numFmtId="41" fontId="23" fillId="0" borderId="29" xfId="2" applyNumberFormat="1" applyFont="1" applyBorder="1"/>
    <xf numFmtId="41" fontId="23" fillId="0" borderId="0" xfId="2" applyNumberFormat="1" applyFont="1" applyBorder="1"/>
    <xf numFmtId="41" fontId="23" fillId="0" borderId="29" xfId="6" applyNumberFormat="1" applyFont="1" applyBorder="1"/>
    <xf numFmtId="41" fontId="23" fillId="0" borderId="0" xfId="6" applyNumberFormat="1" applyFont="1" applyBorder="1"/>
    <xf numFmtId="41" fontId="9" fillId="0" borderId="29" xfId="6" applyNumberFormat="1" applyFont="1" applyBorder="1"/>
    <xf numFmtId="41" fontId="9" fillId="0" borderId="0" xfId="6" applyNumberFormat="1" applyFont="1" applyBorder="1" applyAlignment="1">
      <alignment horizontal="right"/>
    </xf>
    <xf numFmtId="41" fontId="9" fillId="0" borderId="0" xfId="6" applyNumberFormat="1" applyFont="1"/>
    <xf numFmtId="41" fontId="9" fillId="0" borderId="15" xfId="6" applyNumberFormat="1" applyFont="1" applyBorder="1"/>
    <xf numFmtId="41" fontId="9" fillId="0" borderId="15" xfId="8" applyNumberFormat="1" applyFont="1" applyBorder="1"/>
    <xf numFmtId="41" fontId="9" fillId="0" borderId="11" xfId="8" applyNumberFormat="1" applyFont="1" applyBorder="1"/>
    <xf numFmtId="41" fontId="23" fillId="0" borderId="0" xfId="2" applyNumberFormat="1" applyFont="1" applyAlignment="1">
      <alignment horizontal="center" vertical="center"/>
    </xf>
    <xf numFmtId="41" fontId="23" fillId="0" borderId="0" xfId="6" applyNumberFormat="1" applyFont="1" applyAlignment="1">
      <alignment horizontal="center" vertical="center"/>
    </xf>
    <xf numFmtId="41" fontId="24" fillId="0" borderId="5" xfId="6" applyNumberFormat="1" applyFont="1" applyBorder="1" applyAlignment="1">
      <alignment vertical="center"/>
    </xf>
    <xf numFmtId="41" fontId="23" fillId="0" borderId="0" xfId="2" applyNumberFormat="1" applyFont="1" applyBorder="1" applyAlignment="1">
      <alignment horizontal="center" vertical="center"/>
    </xf>
    <xf numFmtId="41" fontId="23" fillId="0" borderId="31" xfId="2" applyNumberFormat="1" applyFont="1" applyBorder="1" applyAlignment="1">
      <alignment horizontal="center" vertical="center"/>
    </xf>
    <xf numFmtId="41" fontId="24" fillId="0" borderId="5" xfId="2" applyNumberFormat="1" applyFont="1" applyBorder="1" applyAlignment="1">
      <alignment vertical="center"/>
    </xf>
    <xf numFmtId="41" fontId="23" fillId="0" borderId="15" xfId="2" applyNumberFormat="1" applyFont="1" applyBorder="1" applyAlignment="1">
      <alignment horizontal="center" vertical="center"/>
    </xf>
    <xf numFmtId="41" fontId="23" fillId="0" borderId="45" xfId="2" applyNumberFormat="1" applyFont="1" applyBorder="1" applyAlignment="1">
      <alignment horizontal="center" vertical="center"/>
    </xf>
    <xf numFmtId="41" fontId="24" fillId="0" borderId="11" xfId="2" applyNumberFormat="1" applyFont="1" applyBorder="1" applyAlignment="1">
      <alignment vertical="center"/>
    </xf>
    <xf numFmtId="41" fontId="9" fillId="0" borderId="0" xfId="6" applyNumberFormat="1" applyFont="1" applyAlignment="1">
      <alignment vertical="center"/>
    </xf>
    <xf numFmtId="41" fontId="9" fillId="0" borderId="24" xfId="2" applyNumberFormat="1" applyFont="1" applyBorder="1" applyAlignment="1">
      <alignment horizontal="center" vertical="center"/>
    </xf>
    <xf numFmtId="41" fontId="9" fillId="0" borderId="40" xfId="2" applyNumberFormat="1" applyFont="1" applyBorder="1" applyAlignment="1">
      <alignment horizontal="center" vertical="center"/>
    </xf>
    <xf numFmtId="41" fontId="9" fillId="0" borderId="44" xfId="2" applyNumberFormat="1" applyFont="1" applyBorder="1" applyAlignment="1">
      <alignment horizontal="center" vertical="center"/>
    </xf>
    <xf numFmtId="41" fontId="11" fillId="0" borderId="44" xfId="2" applyNumberFormat="1" applyFont="1" applyBorder="1" applyAlignment="1">
      <alignment vertical="center"/>
    </xf>
    <xf numFmtId="41" fontId="9" fillId="0" borderId="29" xfId="2" applyNumberFormat="1" applyFont="1" applyBorder="1" applyAlignment="1">
      <alignment horizontal="center" vertical="center"/>
    </xf>
    <xf numFmtId="41" fontId="9" fillId="0" borderId="0" xfId="2" applyNumberFormat="1" applyFont="1" applyBorder="1" applyAlignment="1">
      <alignment horizontal="center" vertical="center"/>
    </xf>
    <xf numFmtId="41" fontId="9" fillId="0" borderId="31" xfId="2" applyNumberFormat="1" applyFont="1" applyBorder="1" applyAlignment="1">
      <alignment horizontal="center" vertical="center"/>
    </xf>
    <xf numFmtId="41" fontId="11" fillId="0" borderId="31" xfId="2" applyNumberFormat="1" applyFont="1" applyBorder="1" applyAlignment="1">
      <alignment vertical="center"/>
    </xf>
    <xf numFmtId="41" fontId="23" fillId="0" borderId="29" xfId="0" applyNumberFormat="1" applyFont="1" applyBorder="1" applyAlignment="1">
      <alignment horizontal="center" vertical="center"/>
    </xf>
    <xf numFmtId="41" fontId="23" fillId="0" borderId="0" xfId="0" applyNumberFormat="1" applyFont="1" applyBorder="1" applyAlignment="1">
      <alignment horizontal="center" vertical="center"/>
    </xf>
    <xf numFmtId="41" fontId="9" fillId="0" borderId="0" xfId="2" applyNumberFormat="1" applyFont="1" applyFill="1" applyBorder="1" applyAlignment="1">
      <alignment horizontal="center" vertical="center"/>
    </xf>
    <xf numFmtId="41" fontId="9" fillId="0" borderId="31" xfId="2" applyNumberFormat="1" applyFont="1" applyFill="1" applyBorder="1" applyAlignment="1">
      <alignment horizontal="center" vertical="center"/>
    </xf>
    <xf numFmtId="41" fontId="11" fillId="0" borderId="5" xfId="2" applyNumberFormat="1" applyFont="1" applyBorder="1" applyAlignment="1">
      <alignment vertical="center"/>
    </xf>
    <xf numFmtId="41" fontId="9" fillId="0" borderId="29" xfId="5" applyNumberFormat="1" applyFont="1" applyBorder="1" applyAlignment="1">
      <alignment horizontal="center" vertical="center"/>
    </xf>
    <xf numFmtId="41" fontId="9" fillId="0" borderId="0" xfId="5" applyNumberFormat="1" applyFont="1" applyBorder="1" applyAlignment="1">
      <alignment horizontal="center" vertical="center"/>
    </xf>
    <xf numFmtId="41" fontId="11" fillId="0" borderId="11" xfId="2" applyNumberFormat="1" applyFont="1" applyBorder="1" applyAlignment="1">
      <alignment vertical="center"/>
    </xf>
    <xf numFmtId="166" fontId="11" fillId="0" borderId="13" xfId="1" applyNumberFormat="1" applyFont="1" applyBorder="1"/>
    <xf numFmtId="166" fontId="11" fillId="0" borderId="5" xfId="1" applyNumberFormat="1" applyFont="1" applyBorder="1"/>
    <xf numFmtId="41" fontId="0" fillId="0" borderId="0" xfId="0" applyNumberFormat="1"/>
    <xf numFmtId="0" fontId="31" fillId="4" borderId="4" xfId="0" applyFont="1" applyFill="1" applyBorder="1"/>
    <xf numFmtId="0" fontId="31" fillId="4" borderId="6" xfId="0" applyFont="1" applyFill="1" applyBorder="1"/>
    <xf numFmtId="41" fontId="31" fillId="4" borderId="4" xfId="0" applyNumberFormat="1" applyFont="1" applyFill="1" applyBorder="1"/>
    <xf numFmtId="41" fontId="31" fillId="4" borderId="6" xfId="0" applyNumberFormat="1" applyFont="1" applyFill="1" applyBorder="1"/>
    <xf numFmtId="41" fontId="31" fillId="4" borderId="18" xfId="0" applyNumberFormat="1" applyFont="1" applyFill="1" applyBorder="1"/>
    <xf numFmtId="41" fontId="31" fillId="4" borderId="7" xfId="0" applyNumberFormat="1" applyFont="1" applyFill="1" applyBorder="1"/>
    <xf numFmtId="0" fontId="32" fillId="4" borderId="6" xfId="0" applyFont="1" applyFill="1" applyBorder="1"/>
    <xf numFmtId="41" fontId="31" fillId="4" borderId="4" xfId="0" applyNumberFormat="1" applyFont="1" applyFill="1" applyBorder="1" applyAlignment="1">
      <alignment horizontal="right"/>
    </xf>
    <xf numFmtId="41" fontId="31" fillId="4" borderId="6" xfId="0" applyNumberFormat="1" applyFont="1" applyFill="1" applyBorder="1" applyAlignment="1">
      <alignment horizontal="right"/>
    </xf>
    <xf numFmtId="41" fontId="31" fillId="4" borderId="18" xfId="0" applyNumberFormat="1" applyFont="1" applyFill="1" applyBorder="1" applyAlignment="1">
      <alignment horizontal="right"/>
    </xf>
    <xf numFmtId="41" fontId="31" fillId="4" borderId="7" xfId="0" applyNumberFormat="1" applyFont="1" applyFill="1" applyBorder="1" applyAlignment="1">
      <alignment horizontal="right"/>
    </xf>
    <xf numFmtId="0" fontId="31" fillId="5" borderId="4" xfId="0" applyFont="1" applyFill="1" applyBorder="1" applyAlignment="1">
      <alignment horizontal="left" wrapText="1"/>
    </xf>
    <xf numFmtId="0" fontId="31" fillId="4" borderId="7" xfId="5" applyFont="1" applyFill="1" applyBorder="1"/>
    <xf numFmtId="164" fontId="31" fillId="4" borderId="6" xfId="2" applyNumberFormat="1" applyFont="1" applyFill="1" applyBorder="1"/>
    <xf numFmtId="41" fontId="31" fillId="4" borderId="6" xfId="6" applyNumberFormat="1" applyFont="1" applyFill="1" applyBorder="1"/>
    <xf numFmtId="0" fontId="31" fillId="4" borderId="4" xfId="8" applyFont="1" applyFill="1" applyBorder="1"/>
    <xf numFmtId="41" fontId="31" fillId="4" borderId="4" xfId="6" applyNumberFormat="1" applyFont="1" applyFill="1" applyBorder="1"/>
    <xf numFmtId="41" fontId="31" fillId="4" borderId="6" xfId="6" applyNumberFormat="1" applyFont="1" applyFill="1" applyBorder="1" applyAlignment="1">
      <alignment horizontal="right"/>
    </xf>
    <xf numFmtId="41" fontId="31" fillId="4" borderId="18" xfId="6" applyNumberFormat="1" applyFont="1" applyFill="1" applyBorder="1" applyAlignment="1">
      <alignment horizontal="right"/>
    </xf>
    <xf numFmtId="0" fontId="0" fillId="9" borderId="0" xfId="0" applyFill="1"/>
    <xf numFmtId="0" fontId="23" fillId="8" borderId="0" xfId="0" applyFont="1" applyFill="1" applyBorder="1"/>
    <xf numFmtId="41" fontId="9" fillId="0" borderId="29" xfId="0" applyNumberFormat="1" applyFont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13" fillId="4" borderId="4" xfId="0" applyFont="1" applyFill="1" applyBorder="1" applyAlignment="1">
      <alignment vertical="center"/>
    </xf>
    <xf numFmtId="41" fontId="13" fillId="4" borderId="6" xfId="0" applyNumberFormat="1" applyFont="1" applyFill="1" applyBorder="1" applyAlignment="1">
      <alignment vertical="center"/>
    </xf>
    <xf numFmtId="41" fontId="13" fillId="4" borderId="14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horizontal="left" vertical="center"/>
    </xf>
    <xf numFmtId="41" fontId="9" fillId="0" borderId="24" xfId="0" applyNumberFormat="1" applyFont="1" applyBorder="1" applyAlignment="1">
      <alignment vertical="center"/>
    </xf>
    <xf numFmtId="41" fontId="11" fillId="0" borderId="5" xfId="0" applyNumberFormat="1" applyFont="1" applyBorder="1" applyAlignment="1">
      <alignment vertical="center"/>
    </xf>
    <xf numFmtId="0" fontId="9" fillId="0" borderId="30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41" fontId="13" fillId="4" borderId="7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3" fontId="9" fillId="0" borderId="24" xfId="0" applyNumberFormat="1" applyFont="1" applyBorder="1" applyAlignment="1">
      <alignment vertical="center"/>
    </xf>
    <xf numFmtId="3" fontId="9" fillId="0" borderId="40" xfId="0" applyNumberFormat="1" applyFont="1" applyBorder="1" applyAlignment="1">
      <alignment vertical="center"/>
    </xf>
    <xf numFmtId="3" fontId="9" fillId="0" borderId="44" xfId="0" applyNumberFormat="1" applyFont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3" fontId="9" fillId="0" borderId="29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31" xfId="0" applyNumberFormat="1" applyFont="1" applyBorder="1" applyAlignment="1">
      <alignment vertical="center"/>
    </xf>
    <xf numFmtId="0" fontId="9" fillId="0" borderId="54" xfId="0" applyFont="1" applyFill="1" applyBorder="1" applyAlignment="1">
      <alignment horizontal="left" vertical="center"/>
    </xf>
    <xf numFmtId="3" fontId="9" fillId="0" borderId="27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9" fillId="0" borderId="45" xfId="0" applyNumberFormat="1" applyFont="1" applyBorder="1" applyAlignment="1">
      <alignment vertical="center"/>
    </xf>
    <xf numFmtId="41" fontId="13" fillId="4" borderId="6" xfId="2" applyNumberFormat="1" applyFont="1" applyFill="1" applyBorder="1" applyAlignment="1">
      <alignment vertical="center"/>
    </xf>
    <xf numFmtId="41" fontId="13" fillId="4" borderId="7" xfId="2" applyNumberFormat="1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41" fontId="13" fillId="4" borderId="4" xfId="0" applyNumberFormat="1" applyFont="1" applyFill="1" applyBorder="1" applyAlignment="1">
      <alignment vertical="center"/>
    </xf>
    <xf numFmtId="41" fontId="30" fillId="7" borderId="60" xfId="0" applyNumberFormat="1" applyFont="1" applyFill="1" applyBorder="1"/>
    <xf numFmtId="41" fontId="9" fillId="0" borderId="40" xfId="0" applyNumberFormat="1" applyFont="1" applyBorder="1"/>
    <xf numFmtId="41" fontId="9" fillId="0" borderId="44" xfId="0" applyNumberFormat="1" applyFont="1" applyBorder="1"/>
    <xf numFmtId="41" fontId="9" fillId="0" borderId="0" xfId="0" applyNumberFormat="1" applyFont="1" applyBorder="1"/>
    <xf numFmtId="41" fontId="9" fillId="0" borderId="31" xfId="0" applyNumberFormat="1" applyFont="1" applyBorder="1"/>
    <xf numFmtId="41" fontId="9" fillId="0" borderId="27" xfId="0" applyNumberFormat="1" applyFont="1" applyBorder="1"/>
    <xf numFmtId="41" fontId="9" fillId="0" borderId="15" xfId="0" applyNumberFormat="1" applyFont="1" applyBorder="1"/>
    <xf numFmtId="41" fontId="9" fillId="0" borderId="45" xfId="0" applyNumberFormat="1" applyFont="1" applyBorder="1"/>
    <xf numFmtId="0" fontId="33" fillId="9" borderId="0" xfId="0" applyFont="1" applyFill="1"/>
    <xf numFmtId="0" fontId="34" fillId="3" borderId="0" xfId="0" applyFont="1" applyFill="1"/>
    <xf numFmtId="0" fontId="35" fillId="3" borderId="0" xfId="0" applyFont="1" applyFill="1"/>
    <xf numFmtId="0" fontId="35" fillId="0" borderId="0" xfId="0" applyFont="1"/>
    <xf numFmtId="0" fontId="13" fillId="4" borderId="16" xfId="0" applyFont="1" applyFill="1" applyBorder="1" applyAlignment="1">
      <alignment horizontal="center" vertical="center" wrapText="1"/>
    </xf>
    <xf numFmtId="0" fontId="13" fillId="4" borderId="62" xfId="0" applyFont="1" applyFill="1" applyBorder="1" applyAlignment="1">
      <alignment horizontal="center" vertical="center" wrapText="1"/>
    </xf>
    <xf numFmtId="41" fontId="31" fillId="4" borderId="62" xfId="0" applyNumberFormat="1" applyFont="1" applyFill="1" applyBorder="1"/>
    <xf numFmtId="41" fontId="31" fillId="4" borderId="18" xfId="6" applyNumberFormat="1" applyFont="1" applyFill="1" applyBorder="1"/>
    <xf numFmtId="166" fontId="11" fillId="0" borderId="15" xfId="1" applyNumberFormat="1" applyFont="1" applyBorder="1"/>
    <xf numFmtId="166" fontId="9" fillId="0" borderId="40" xfId="1" applyNumberFormat="1" applyFont="1" applyBorder="1"/>
    <xf numFmtId="166" fontId="9" fillId="0" borderId="0" xfId="1" applyNumberFormat="1" applyFont="1" applyBorder="1"/>
    <xf numFmtId="166" fontId="9" fillId="0" borderId="15" xfId="1" applyNumberFormat="1" applyFont="1" applyBorder="1"/>
    <xf numFmtId="0" fontId="9" fillId="0" borderId="11" xfId="0" applyFont="1" applyBorder="1"/>
    <xf numFmtId="41" fontId="9" fillId="0" borderId="40" xfId="5" applyNumberFormat="1" applyFont="1" applyBorder="1"/>
    <xf numFmtId="41" fontId="11" fillId="0" borderId="15" xfId="0" applyNumberFormat="1" applyFont="1" applyBorder="1"/>
    <xf numFmtId="0" fontId="24" fillId="0" borderId="11" xfId="5" applyFont="1" applyFill="1" applyBorder="1" applyAlignment="1">
      <alignment horizontal="center"/>
    </xf>
    <xf numFmtId="3" fontId="11" fillId="0" borderId="0" xfId="0" applyNumberFormat="1" applyFont="1" applyFill="1" applyBorder="1"/>
    <xf numFmtId="0" fontId="24" fillId="2" borderId="0" xfId="0" applyFont="1" applyFill="1" applyAlignment="1">
      <alignment vertical="center"/>
    </xf>
    <xf numFmtId="0" fontId="23" fillId="2" borderId="0" xfId="3" applyFont="1" applyFill="1" applyAlignment="1">
      <alignment vertical="center"/>
    </xf>
    <xf numFmtId="0" fontId="36" fillId="0" borderId="0" xfId="0" applyFont="1" applyAlignment="1">
      <alignment horizontal="left" vertical="center"/>
    </xf>
    <xf numFmtId="0" fontId="13" fillId="4" borderId="32" xfId="0" applyFont="1" applyFill="1" applyBorder="1" applyAlignment="1">
      <alignment horizontal="center" vertical="center" wrapText="1"/>
    </xf>
    <xf numFmtId="0" fontId="13" fillId="4" borderId="3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/>
    <xf numFmtId="0" fontId="13" fillId="4" borderId="37" xfId="0" applyFont="1" applyFill="1" applyBorder="1" applyAlignment="1">
      <alignment horizontal="center" vertical="center" wrapText="1"/>
    </xf>
    <xf numFmtId="0" fontId="13" fillId="4" borderId="51" xfId="0" applyFont="1" applyFill="1" applyBorder="1" applyAlignment="1">
      <alignment horizontal="center" vertical="center" wrapText="1"/>
    </xf>
    <xf numFmtId="0" fontId="13" fillId="4" borderId="39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3" fillId="4" borderId="35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23" fillId="6" borderId="11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vertical="center" wrapText="1"/>
    </xf>
    <xf numFmtId="0" fontId="23" fillId="6" borderId="5" xfId="0" applyFont="1" applyFill="1" applyBorder="1" applyAlignment="1">
      <alignment vertical="center" wrapText="1"/>
    </xf>
    <xf numFmtId="0" fontId="23" fillId="6" borderId="11" xfId="0" applyFont="1" applyFill="1" applyBorder="1" applyAlignment="1">
      <alignment vertical="center" wrapText="1"/>
    </xf>
    <xf numFmtId="0" fontId="23" fillId="8" borderId="13" xfId="0" applyFont="1" applyFill="1" applyBorder="1" applyAlignment="1">
      <alignment vertical="center"/>
    </xf>
    <xf numFmtId="0" fontId="23" fillId="8" borderId="5" xfId="0" applyFont="1" applyFill="1" applyBorder="1" applyAlignment="1">
      <alignment vertical="center"/>
    </xf>
    <xf numFmtId="0" fontId="23" fillId="8" borderId="11" xfId="0" applyFont="1" applyFill="1" applyBorder="1" applyAlignment="1">
      <alignment vertical="center"/>
    </xf>
    <xf numFmtId="0" fontId="23" fillId="8" borderId="13" xfId="0" applyFont="1" applyFill="1" applyBorder="1" applyAlignment="1">
      <alignment horizontal="left" vertical="center"/>
    </xf>
    <xf numFmtId="0" fontId="23" fillId="8" borderId="5" xfId="0" applyFont="1" applyFill="1" applyBorder="1" applyAlignment="1">
      <alignment horizontal="left" vertical="center"/>
    </xf>
    <xf numFmtId="0" fontId="23" fillId="8" borderId="11" xfId="0" applyFont="1" applyFill="1" applyBorder="1" applyAlignment="1">
      <alignment horizontal="left" vertical="center"/>
    </xf>
    <xf numFmtId="0" fontId="23" fillId="8" borderId="31" xfId="0" applyFont="1" applyFill="1" applyBorder="1" applyAlignment="1">
      <alignment horizontal="left" vertical="center"/>
    </xf>
    <xf numFmtId="0" fontId="23" fillId="8" borderId="31" xfId="0" applyFont="1" applyFill="1" applyBorder="1" applyAlignment="1">
      <alignment vertical="center"/>
    </xf>
    <xf numFmtId="0" fontId="23" fillId="8" borderId="45" xfId="0" applyFont="1" applyFill="1" applyBorder="1" applyAlignment="1">
      <alignment vertical="center"/>
    </xf>
    <xf numFmtId="0" fontId="13" fillId="4" borderId="38" xfId="0" applyFont="1" applyFill="1" applyBorder="1" applyAlignment="1">
      <alignment horizontal="center" vertical="center" wrapText="1"/>
    </xf>
    <xf numFmtId="0" fontId="13" fillId="4" borderId="34" xfId="0" applyFont="1" applyFill="1" applyBorder="1" applyAlignment="1">
      <alignment horizontal="center"/>
    </xf>
    <xf numFmtId="0" fontId="13" fillId="4" borderId="35" xfId="0" applyFont="1" applyFill="1" applyBorder="1" applyAlignment="1">
      <alignment horizontal="center"/>
    </xf>
    <xf numFmtId="0" fontId="13" fillId="4" borderId="36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23" fillId="8" borderId="24" xfId="0" applyFont="1" applyFill="1" applyBorder="1" applyAlignment="1">
      <alignment vertical="center"/>
    </xf>
    <xf numFmtId="0" fontId="23" fillId="8" borderId="27" xfId="0" applyFont="1" applyFill="1" applyBorder="1" applyAlignment="1">
      <alignment vertical="center"/>
    </xf>
    <xf numFmtId="0" fontId="23" fillId="8" borderId="29" xfId="0" applyFont="1" applyFill="1" applyBorder="1" applyAlignment="1">
      <alignment vertical="center"/>
    </xf>
    <xf numFmtId="0" fontId="13" fillId="4" borderId="35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/>
    </xf>
    <xf numFmtId="0" fontId="23" fillId="6" borderId="5" xfId="0" applyFont="1" applyFill="1" applyBorder="1" applyAlignment="1">
      <alignment horizontal="center" vertical="center"/>
    </xf>
    <xf numFmtId="0" fontId="23" fillId="6" borderId="11" xfId="0" applyFont="1" applyFill="1" applyBorder="1" applyAlignment="1">
      <alignment horizontal="center" vertical="center"/>
    </xf>
    <xf numFmtId="0" fontId="23" fillId="8" borderId="0" xfId="0" applyFont="1" applyFill="1" applyBorder="1"/>
    <xf numFmtId="0" fontId="13" fillId="4" borderId="42" xfId="0" applyFont="1" applyFill="1" applyBorder="1" applyAlignment="1">
      <alignment horizontal="center" vertical="center" wrapText="1"/>
    </xf>
    <xf numFmtId="0" fontId="13" fillId="4" borderId="43" xfId="0" applyFont="1" applyFill="1" applyBorder="1" applyAlignment="1">
      <alignment horizontal="center" vertical="center" wrapText="1"/>
    </xf>
  </cellXfs>
  <cellStyles count="9">
    <cellStyle name="Comma" xfId="1" builtinId="3"/>
    <cellStyle name="Comma [0]" xfId="2" builtinId="6"/>
    <cellStyle name="Hyperlink" xfId="4" builtinId="8"/>
    <cellStyle name="Normal" xfId="0" builtinId="0"/>
    <cellStyle name="Normal_Copy of EWHaz09_Final" xfId="7"/>
    <cellStyle name="Normal_E&amp;WIncin09" xfId="3"/>
    <cellStyle name="Normal_emhaztables06_1902562" xfId="5"/>
    <cellStyle name="Normal_eoehaztables06_1902577" xfId="6"/>
    <cellStyle name="Normal_yhhaztables06_1902555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008000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showGridLines="0" tabSelected="1" workbookViewId="0">
      <selection activeCell="H2" sqref="H2"/>
    </sheetView>
  </sheetViews>
  <sheetFormatPr defaultRowHeight="12.75"/>
  <cols>
    <col min="1" max="1" width="24.7109375" customWidth="1"/>
    <col min="2" max="2" width="12.5703125" customWidth="1"/>
    <col min="4" max="4" width="3.140625" customWidth="1"/>
    <col min="7" max="7" width="19" customWidth="1"/>
  </cols>
  <sheetData>
    <row r="1" spans="1:14" ht="34.5" customHeight="1">
      <c r="A1" s="423" t="s">
        <v>189</v>
      </c>
      <c r="B1" s="380"/>
      <c r="C1" s="380"/>
      <c r="D1" s="380"/>
      <c r="E1" s="380"/>
      <c r="F1" s="380"/>
      <c r="G1" s="380"/>
    </row>
    <row r="2" spans="1:14" ht="34.5" customHeight="1">
      <c r="A2" s="424" t="s">
        <v>136</v>
      </c>
      <c r="B2" s="425"/>
      <c r="C2" s="425"/>
      <c r="D2" s="425"/>
      <c r="E2" s="425"/>
      <c r="F2" s="425"/>
      <c r="G2" s="2"/>
    </row>
    <row r="3" spans="1:14" ht="21">
      <c r="A3" s="442" t="s">
        <v>223</v>
      </c>
      <c r="B3" s="426"/>
      <c r="C3" s="426"/>
      <c r="D3" s="426"/>
      <c r="E3" s="426"/>
      <c r="F3" s="426"/>
    </row>
    <row r="4" spans="1:14" ht="26.25">
      <c r="A4" s="424" t="s">
        <v>57</v>
      </c>
      <c r="B4" s="425"/>
      <c r="C4" s="425"/>
      <c r="D4" s="424"/>
      <c r="E4" s="424" t="s">
        <v>188</v>
      </c>
      <c r="F4" s="425"/>
      <c r="G4" s="2"/>
      <c r="H4" s="2"/>
      <c r="I4" s="2"/>
      <c r="J4" s="2"/>
      <c r="K4" s="2"/>
      <c r="L4" s="2"/>
    </row>
    <row r="5" spans="1:14" ht="26.25">
      <c r="A5" s="1" t="s">
        <v>56</v>
      </c>
      <c r="D5" s="1"/>
      <c r="E5" s="4" t="s">
        <v>190</v>
      </c>
      <c r="F5" s="3"/>
      <c r="G5" s="3"/>
      <c r="H5" s="3"/>
      <c r="M5" s="142"/>
      <c r="N5" s="79"/>
    </row>
    <row r="6" spans="1:14" ht="26.25">
      <c r="A6" s="1" t="s">
        <v>56</v>
      </c>
      <c r="D6" s="1"/>
      <c r="E6" s="4" t="s">
        <v>191</v>
      </c>
      <c r="M6" s="142"/>
    </row>
    <row r="7" spans="1:14" ht="26.25">
      <c r="A7" s="1" t="s">
        <v>56</v>
      </c>
      <c r="D7" s="1"/>
      <c r="E7" s="4" t="s">
        <v>192</v>
      </c>
      <c r="M7" s="142"/>
    </row>
    <row r="8" spans="1:14" ht="26.25">
      <c r="A8" s="1" t="s">
        <v>56</v>
      </c>
      <c r="D8" s="1"/>
      <c r="E8" s="4" t="s">
        <v>193</v>
      </c>
      <c r="M8" s="142"/>
    </row>
    <row r="9" spans="1:14" ht="26.25">
      <c r="A9" s="1" t="s">
        <v>58</v>
      </c>
      <c r="E9" s="4" t="s">
        <v>194</v>
      </c>
      <c r="M9" s="142"/>
    </row>
    <row r="10" spans="1:14" ht="26.25">
      <c r="A10" s="1" t="s">
        <v>58</v>
      </c>
      <c r="E10" s="4" t="s">
        <v>195</v>
      </c>
      <c r="M10" s="142"/>
    </row>
    <row r="11" spans="1:14" ht="26.25">
      <c r="A11" s="1" t="s">
        <v>59</v>
      </c>
      <c r="E11" s="4" t="s">
        <v>196</v>
      </c>
      <c r="M11" s="142"/>
      <c r="N11" s="79"/>
    </row>
    <row r="12" spans="1:14" ht="26.25">
      <c r="A12" s="1" t="s">
        <v>60</v>
      </c>
      <c r="E12" s="4" t="s">
        <v>197</v>
      </c>
      <c r="M12" s="142"/>
      <c r="N12" s="79"/>
    </row>
    <row r="13" spans="1:14" ht="26.25">
      <c r="A13" s="1" t="s">
        <v>61</v>
      </c>
      <c r="E13" s="4" t="s">
        <v>198</v>
      </c>
      <c r="M13" s="142"/>
      <c r="N13" s="79"/>
    </row>
    <row r="14" spans="1:14" ht="26.25">
      <c r="A14" s="1" t="s">
        <v>32</v>
      </c>
      <c r="E14" s="4" t="s">
        <v>199</v>
      </c>
      <c r="M14" s="142"/>
      <c r="N14" s="79"/>
    </row>
    <row r="15" spans="1:14" ht="26.25">
      <c r="A15" s="1" t="s">
        <v>32</v>
      </c>
      <c r="E15" s="4" t="s">
        <v>200</v>
      </c>
      <c r="M15" s="142"/>
      <c r="N15" s="79"/>
    </row>
    <row r="16" spans="1:14" ht="26.25">
      <c r="A16" s="1" t="s">
        <v>32</v>
      </c>
      <c r="E16" s="4" t="s">
        <v>201</v>
      </c>
      <c r="M16" s="142"/>
      <c r="N16" s="79"/>
    </row>
    <row r="17" spans="1:1" ht="26.25">
      <c r="A17" s="1"/>
    </row>
    <row r="18" spans="1:1" ht="26.25">
      <c r="A18" s="1"/>
    </row>
    <row r="19" spans="1:1" ht="26.25">
      <c r="A19" s="1"/>
    </row>
    <row r="20" spans="1:1" ht="26.25">
      <c r="A20" s="1"/>
    </row>
    <row r="21" spans="1:1" ht="26.25">
      <c r="A21" s="1"/>
    </row>
    <row r="22" spans="1:1" ht="26.25">
      <c r="A22" s="1"/>
    </row>
    <row r="23" spans="1:1" ht="26.25">
      <c r="A23" s="1"/>
    </row>
    <row r="24" spans="1:1" ht="26.25">
      <c r="A24" s="1"/>
    </row>
    <row r="25" spans="1:1" ht="26.25">
      <c r="A25" s="1"/>
    </row>
    <row r="26" spans="1:1" ht="26.25">
      <c r="A26" s="1"/>
    </row>
    <row r="27" spans="1:1" ht="26.25">
      <c r="A27" s="1"/>
    </row>
    <row r="28" spans="1:1" ht="26.25">
      <c r="A28" s="1"/>
    </row>
    <row r="29" spans="1:1" ht="26.25">
      <c r="A29" s="1"/>
    </row>
    <row r="30" spans="1:1" ht="26.25">
      <c r="A30" s="1"/>
    </row>
    <row r="31" spans="1:1" ht="26.25">
      <c r="A31" s="1"/>
    </row>
    <row r="32" spans="1:1" ht="26.25">
      <c r="A32" s="1"/>
    </row>
    <row r="33" spans="1:1" ht="26.25">
      <c r="A33" s="1"/>
    </row>
    <row r="34" spans="1:1" ht="26.25">
      <c r="A34" s="1"/>
    </row>
    <row r="35" spans="1:1" ht="26.25">
      <c r="A35" s="1"/>
    </row>
  </sheetData>
  <hyperlinks>
    <hyperlink ref="E5:H5" location="'Landfill Inputs'!A1" display="Landfill inputs 2013"/>
    <hyperlink ref="E6" location="'Landfill Input Trends'!A1" display="Landfill input trends 2000-2013"/>
    <hyperlink ref="E7" location="'Landfill Capacity'!A1" display="Landfill capacity 2013"/>
    <hyperlink ref="E8" location="'Landfill Capacity Trends'!A1" display="Landfill capacity trends 2000-2013"/>
    <hyperlink ref="E9" location="'Transfer Treatment &amp; MRS Inputs'!A1" display="Transfer, treatment &amp; MRS inputs 2013"/>
    <hyperlink ref="E10" location="'Transfer Treatment &amp; MRS Trends'!A1" display="Transfer, treatment &amp; MRS input trends 2000 - 2013"/>
    <hyperlink ref="E11" location="'Incineration Input &amp; Capacity'!A1" display="Incineration inputs and capacity 2013"/>
    <hyperlink ref="E12" location="'Land Disposal'!A1" display="Land disposal inputs 2013"/>
    <hyperlink ref="E13" location="'Use of Waste'!A1" display="Use of waste inputs 2013"/>
    <hyperlink ref="E14" location="'Haz Waste Managed &amp; Deposits'!A1" display="Hazardous waste management and deposits 2013"/>
    <hyperlink ref="E15" location="'Haz Waste Deposits by Fate'!A1" display="Hazardous waste deposits by fate 2013"/>
    <hyperlink ref="E16" location="'Haz Waste Trends'!A1" display="Hazardous waste - trends data 2000-2013"/>
  </hyperlinks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theme="0"/>
  </sheetPr>
  <dimension ref="A1:G12"/>
  <sheetViews>
    <sheetView showGridLines="0" workbookViewId="0"/>
  </sheetViews>
  <sheetFormatPr defaultRowHeight="12.75"/>
  <cols>
    <col min="1" max="1" width="5.7109375" style="6" customWidth="1"/>
    <col min="2" max="2" width="20.28515625" style="6" customWidth="1"/>
    <col min="3" max="3" width="13" style="6" customWidth="1"/>
    <col min="4" max="4" width="14.5703125" style="6" customWidth="1"/>
    <col min="5" max="5" width="16.85546875" style="6" customWidth="1"/>
    <col min="6" max="6" width="17.28515625" style="6" customWidth="1"/>
    <col min="7" max="7" width="12.5703125" style="6" customWidth="1"/>
    <col min="8" max="16384" width="9.140625" style="6"/>
  </cols>
  <sheetData>
    <row r="1" spans="1:7">
      <c r="A1" s="137"/>
    </row>
    <row r="2" spans="1:7" ht="18.75">
      <c r="B2" s="45" t="s">
        <v>219</v>
      </c>
    </row>
    <row r="3" spans="1:7" ht="18.75">
      <c r="B3" s="46" t="s">
        <v>23</v>
      </c>
    </row>
    <row r="4" spans="1:7">
      <c r="B4" s="32"/>
    </row>
    <row r="5" spans="1:7" ht="12.75" customHeight="1">
      <c r="B5" s="475" t="s">
        <v>11</v>
      </c>
      <c r="C5" s="469" t="s">
        <v>55</v>
      </c>
      <c r="D5" s="470"/>
      <c r="E5" s="470"/>
      <c r="F5" s="470"/>
      <c r="G5" s="485" t="s">
        <v>141</v>
      </c>
    </row>
    <row r="6" spans="1:7" ht="40.5" customHeight="1">
      <c r="B6" s="476"/>
      <c r="C6" s="21" t="s">
        <v>137</v>
      </c>
      <c r="D6" s="236" t="s">
        <v>138</v>
      </c>
      <c r="E6" s="21" t="s">
        <v>139</v>
      </c>
      <c r="F6" s="21" t="s">
        <v>140</v>
      </c>
      <c r="G6" s="486"/>
    </row>
    <row r="7" spans="1:7" ht="28.5" customHeight="1">
      <c r="B7" s="65" t="s">
        <v>52</v>
      </c>
      <c r="C7" s="72">
        <v>0</v>
      </c>
      <c r="D7" s="237">
        <v>0</v>
      </c>
      <c r="E7" s="86">
        <v>12.835319999999999</v>
      </c>
      <c r="F7" s="86">
        <v>92.429000000000002</v>
      </c>
      <c r="G7" s="239">
        <f>SUM(C7:F7)</f>
        <v>105.26432</v>
      </c>
    </row>
    <row r="8" spans="1:7" ht="25.5">
      <c r="B8" s="66" t="s">
        <v>53</v>
      </c>
      <c r="C8" s="73">
        <v>0</v>
      </c>
      <c r="D8" s="86">
        <v>4.5326599999999999</v>
      </c>
      <c r="E8" s="86">
        <v>77.150069999999999</v>
      </c>
      <c r="F8" s="86">
        <v>132.10639999999998</v>
      </c>
      <c r="G8" s="239">
        <f>SUM(C8:F8)</f>
        <v>213.78912999999997</v>
      </c>
    </row>
    <row r="9" spans="1:7" ht="33.75" customHeight="1">
      <c r="B9" s="70" t="s">
        <v>62</v>
      </c>
      <c r="C9" s="74">
        <v>0</v>
      </c>
      <c r="D9" s="86">
        <v>3.1357699999999999</v>
      </c>
      <c r="E9" s="238">
        <v>0</v>
      </c>
      <c r="F9" s="238">
        <v>0</v>
      </c>
      <c r="G9" s="239">
        <f>SUM(C9:F9)</f>
        <v>3.1357699999999999</v>
      </c>
    </row>
    <row r="10" spans="1:7" ht="21" customHeight="1">
      <c r="B10" s="67" t="s">
        <v>33</v>
      </c>
      <c r="C10" s="68">
        <f>+C8+C7+C9</f>
        <v>0</v>
      </c>
      <c r="D10" s="69">
        <f>+D8+D7+D9</f>
        <v>7.6684299999999999</v>
      </c>
      <c r="E10" s="235">
        <f t="shared" ref="E10" si="0">+E8+E7+E9</f>
        <v>89.985389999999995</v>
      </c>
      <c r="F10" s="69">
        <f>+F8+F7+F9</f>
        <v>224.53539999999998</v>
      </c>
      <c r="G10" s="71">
        <f>+G8+G7+G9</f>
        <v>322.18921999999998</v>
      </c>
    </row>
    <row r="12" spans="1:7">
      <c r="B12" s="6" t="s">
        <v>54</v>
      </c>
    </row>
  </sheetData>
  <mergeCells count="3">
    <mergeCell ref="B5:B6"/>
    <mergeCell ref="C5:F5"/>
    <mergeCell ref="G5:G6"/>
  </mergeCells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K61"/>
  <sheetViews>
    <sheetView showGridLines="0" workbookViewId="0"/>
  </sheetViews>
  <sheetFormatPr defaultRowHeight="12.75"/>
  <cols>
    <col min="1" max="1" width="3.5703125" customWidth="1"/>
    <col min="3" max="3" width="47.85546875" customWidth="1"/>
    <col min="4" max="4" width="18.28515625" customWidth="1"/>
    <col min="5" max="5" width="16.28515625" customWidth="1"/>
    <col min="6" max="6" width="13.5703125" customWidth="1"/>
    <col min="7" max="7" width="11.42578125" customWidth="1"/>
    <col min="8" max="8" width="12.140625" customWidth="1"/>
  </cols>
  <sheetData>
    <row r="1" spans="1:9">
      <c r="A1" s="137"/>
    </row>
    <row r="2" spans="1:9" ht="18.75">
      <c r="B2" s="45" t="s">
        <v>212</v>
      </c>
      <c r="C2" s="80"/>
      <c r="D2" s="80"/>
      <c r="E2" s="80"/>
      <c r="F2" s="80"/>
      <c r="G2" s="80"/>
      <c r="H2" s="80"/>
      <c r="I2" s="80"/>
    </row>
    <row r="3" spans="1:9">
      <c r="B3" s="81"/>
      <c r="C3" s="80"/>
      <c r="D3" s="80"/>
      <c r="E3" s="80"/>
      <c r="F3" s="80"/>
      <c r="G3" s="80"/>
      <c r="H3" s="80"/>
      <c r="I3" s="80"/>
    </row>
    <row r="4" spans="1:9" ht="47.25" customHeight="1">
      <c r="B4" s="90" t="s">
        <v>63</v>
      </c>
      <c r="C4" s="91" t="s">
        <v>64</v>
      </c>
      <c r="D4" s="128" t="s">
        <v>137</v>
      </c>
      <c r="E4" s="129" t="s">
        <v>138</v>
      </c>
      <c r="F4" s="129" t="s">
        <v>139</v>
      </c>
      <c r="G4" s="130" t="s">
        <v>140</v>
      </c>
      <c r="H4" s="132" t="s">
        <v>141</v>
      </c>
      <c r="I4" s="82"/>
    </row>
    <row r="5" spans="1:9">
      <c r="B5" s="92" t="s">
        <v>65</v>
      </c>
      <c r="C5" s="93" t="s">
        <v>66</v>
      </c>
      <c r="D5" s="11">
        <v>644.41500000000008</v>
      </c>
      <c r="E5" s="11">
        <v>0.2</v>
      </c>
      <c r="F5" s="11">
        <v>58.964399999999998</v>
      </c>
      <c r="G5" s="11">
        <v>0</v>
      </c>
      <c r="H5" s="94">
        <f>SUM(D5:G5)</f>
        <v>703.57940000000008</v>
      </c>
      <c r="I5" s="80"/>
    </row>
    <row r="6" spans="1:9">
      <c r="B6" s="95" t="s">
        <v>67</v>
      </c>
      <c r="C6" s="96" t="s">
        <v>68</v>
      </c>
      <c r="D6" s="11">
        <v>0.55200000000000005</v>
      </c>
      <c r="E6" s="11">
        <v>23.600999999999999</v>
      </c>
      <c r="F6" s="11">
        <v>17.351000000000003</v>
      </c>
      <c r="G6" s="11">
        <v>16.267800000000001</v>
      </c>
      <c r="H6" s="94">
        <f t="shared" ref="H6:H24" si="0">SUM(D6:G6)</f>
        <v>57.771800000000006</v>
      </c>
      <c r="I6" s="80"/>
    </row>
    <row r="7" spans="1:9">
      <c r="B7" s="95" t="s">
        <v>69</v>
      </c>
      <c r="C7" s="96" t="s">
        <v>70</v>
      </c>
      <c r="D7" s="11">
        <v>14.02</v>
      </c>
      <c r="E7" s="11">
        <v>27.71</v>
      </c>
      <c r="F7" s="11">
        <v>0</v>
      </c>
      <c r="G7" s="11">
        <v>42.273000000000003</v>
      </c>
      <c r="H7" s="94">
        <f t="shared" si="0"/>
        <v>84.003000000000014</v>
      </c>
      <c r="I7" s="80"/>
    </row>
    <row r="8" spans="1:9">
      <c r="B8" s="95" t="s">
        <v>71</v>
      </c>
      <c r="C8" s="96" t="s">
        <v>72</v>
      </c>
      <c r="D8" s="11">
        <v>0</v>
      </c>
      <c r="E8" s="11">
        <v>0</v>
      </c>
      <c r="F8" s="11">
        <v>0.2</v>
      </c>
      <c r="G8" s="11">
        <v>0.26</v>
      </c>
      <c r="H8" s="94">
        <f t="shared" si="0"/>
        <v>0.46</v>
      </c>
      <c r="I8" s="80"/>
    </row>
    <row r="9" spans="1:9">
      <c r="B9" s="95" t="s">
        <v>73</v>
      </c>
      <c r="C9" s="96" t="s">
        <v>74</v>
      </c>
      <c r="D9" s="11">
        <v>1997.405</v>
      </c>
      <c r="E9" s="11">
        <v>3.8850000000000002</v>
      </c>
      <c r="F9" s="11">
        <v>152.27266</v>
      </c>
      <c r="G9" s="11">
        <v>36.93</v>
      </c>
      <c r="H9" s="94">
        <f t="shared" si="0"/>
        <v>2190.4926599999999</v>
      </c>
      <c r="I9" s="80"/>
    </row>
    <row r="10" spans="1:9">
      <c r="B10" s="95" t="s">
        <v>75</v>
      </c>
      <c r="C10" s="96" t="s">
        <v>76</v>
      </c>
      <c r="D10" s="11">
        <v>2752.0985000000001</v>
      </c>
      <c r="E10" s="11">
        <v>395.70249999999999</v>
      </c>
      <c r="F10" s="11">
        <v>667.50360999999998</v>
      </c>
      <c r="G10" s="11">
        <v>1978.79727</v>
      </c>
      <c r="H10" s="94">
        <f t="shared" si="0"/>
        <v>5794.1018800000002</v>
      </c>
      <c r="I10" s="80"/>
    </row>
    <row r="11" spans="1:9">
      <c r="B11" s="95" t="s">
        <v>77</v>
      </c>
      <c r="C11" s="96" t="s">
        <v>78</v>
      </c>
      <c r="D11" s="11">
        <v>25508.95246</v>
      </c>
      <c r="E11" s="11">
        <v>672.75352999999996</v>
      </c>
      <c r="F11" s="11">
        <v>40772.645100000002</v>
      </c>
      <c r="G11" s="11">
        <v>26256.320629999998</v>
      </c>
      <c r="H11" s="94">
        <f t="shared" si="0"/>
        <v>93210.671720000013</v>
      </c>
      <c r="I11" s="80"/>
    </row>
    <row r="12" spans="1:9">
      <c r="B12" s="95" t="s">
        <v>79</v>
      </c>
      <c r="C12" s="96" t="s">
        <v>80</v>
      </c>
      <c r="D12" s="11">
        <v>2120.7119199999997</v>
      </c>
      <c r="E12" s="11">
        <v>1031.0161800000001</v>
      </c>
      <c r="F12" s="11">
        <v>2503.0740500000002</v>
      </c>
      <c r="G12" s="11">
        <v>3656.0229999999997</v>
      </c>
      <c r="H12" s="94">
        <f t="shared" si="0"/>
        <v>9310.8251499999988</v>
      </c>
      <c r="I12" s="80"/>
    </row>
    <row r="13" spans="1:9">
      <c r="B13" s="95" t="s">
        <v>81</v>
      </c>
      <c r="C13" s="96" t="s">
        <v>82</v>
      </c>
      <c r="D13" s="11">
        <v>63.611000000000004</v>
      </c>
      <c r="E13" s="11">
        <v>52.741</v>
      </c>
      <c r="F13" s="11">
        <v>109.7098</v>
      </c>
      <c r="G13" s="11">
        <v>337.72095000000002</v>
      </c>
      <c r="H13" s="94">
        <f t="shared" si="0"/>
        <v>563.78275000000008</v>
      </c>
      <c r="I13" s="80"/>
    </row>
    <row r="14" spans="1:9">
      <c r="B14" s="95" t="s">
        <v>83</v>
      </c>
      <c r="C14" s="96" t="s">
        <v>84</v>
      </c>
      <c r="D14" s="11">
        <v>15414.361999999999</v>
      </c>
      <c r="E14" s="11">
        <v>16.596</v>
      </c>
      <c r="F14" s="11">
        <v>7955.9049999999979</v>
      </c>
      <c r="G14" s="11">
        <v>1041.203</v>
      </c>
      <c r="H14" s="94">
        <f t="shared" si="0"/>
        <v>24428.065999999999</v>
      </c>
      <c r="I14" s="80"/>
    </row>
    <row r="15" spans="1:9">
      <c r="B15" s="95" t="s">
        <v>85</v>
      </c>
      <c r="C15" s="96" t="s">
        <v>86</v>
      </c>
      <c r="D15" s="11">
        <v>1020.5755</v>
      </c>
      <c r="E15" s="11">
        <v>668.40049999999997</v>
      </c>
      <c r="F15" s="11">
        <v>7267.6676000000016</v>
      </c>
      <c r="G15" s="11">
        <v>4681.2971000000007</v>
      </c>
      <c r="H15" s="94">
        <f t="shared" si="0"/>
        <v>13637.940700000003</v>
      </c>
      <c r="I15" s="80"/>
    </row>
    <row r="16" spans="1:9">
      <c r="B16" s="95" t="s">
        <v>87</v>
      </c>
      <c r="C16" s="96" t="s">
        <v>88</v>
      </c>
      <c r="D16" s="11">
        <v>247.47499999999999</v>
      </c>
      <c r="E16" s="11">
        <v>336.3125</v>
      </c>
      <c r="F16" s="11">
        <v>5240.4404000000004</v>
      </c>
      <c r="G16" s="11">
        <v>2758.2075</v>
      </c>
      <c r="H16" s="94">
        <f t="shared" si="0"/>
        <v>8582.4354000000003</v>
      </c>
      <c r="I16" s="80"/>
    </row>
    <row r="17" spans="2:9">
      <c r="B17" s="95" t="s">
        <v>89</v>
      </c>
      <c r="C17" s="96" t="s">
        <v>90</v>
      </c>
      <c r="D17" s="11">
        <v>19677.429709999997</v>
      </c>
      <c r="E17" s="11">
        <v>6038.6049199999998</v>
      </c>
      <c r="F17" s="11">
        <v>29196.739370000003</v>
      </c>
      <c r="G17" s="11">
        <v>13349.465910000001</v>
      </c>
      <c r="H17" s="94">
        <f t="shared" si="0"/>
        <v>68262.239910000004</v>
      </c>
      <c r="I17" s="80"/>
    </row>
    <row r="18" spans="2:9">
      <c r="B18" s="95" t="s">
        <v>91</v>
      </c>
      <c r="C18" s="96" t="s">
        <v>92</v>
      </c>
      <c r="D18" s="11">
        <v>1212.59809</v>
      </c>
      <c r="E18" s="11">
        <v>372.78737000000001</v>
      </c>
      <c r="F18" s="11">
        <v>414.97757000000001</v>
      </c>
      <c r="G18" s="11">
        <v>1303.4764399999999</v>
      </c>
      <c r="H18" s="94">
        <f t="shared" si="0"/>
        <v>3303.8394699999999</v>
      </c>
      <c r="I18" s="80"/>
    </row>
    <row r="19" spans="2:9">
      <c r="B19" s="95" t="s">
        <v>93</v>
      </c>
      <c r="C19" s="96" t="s">
        <v>94</v>
      </c>
      <c r="D19" s="11">
        <v>2678.461769999999</v>
      </c>
      <c r="E19" s="11">
        <v>1107.2756000000002</v>
      </c>
      <c r="F19" s="11">
        <v>3994.5424800000001</v>
      </c>
      <c r="G19" s="11">
        <v>5635.8906299999999</v>
      </c>
      <c r="H19" s="94">
        <f t="shared" si="0"/>
        <v>13416.170479999999</v>
      </c>
      <c r="I19" s="80"/>
    </row>
    <row r="20" spans="2:9">
      <c r="B20" s="95" t="s">
        <v>95</v>
      </c>
      <c r="C20" s="96" t="s">
        <v>96</v>
      </c>
      <c r="D20" s="11">
        <v>32496.001270000001</v>
      </c>
      <c r="E20" s="11">
        <v>5764.9619099999991</v>
      </c>
      <c r="F20" s="11">
        <v>14883.078950000001</v>
      </c>
      <c r="G20" s="11">
        <v>19903.722089999999</v>
      </c>
      <c r="H20" s="94">
        <f t="shared" si="0"/>
        <v>73047.764219999997</v>
      </c>
      <c r="I20" s="80"/>
    </row>
    <row r="21" spans="2:9">
      <c r="B21" s="95" t="s">
        <v>97</v>
      </c>
      <c r="C21" s="96" t="s">
        <v>98</v>
      </c>
      <c r="D21" s="11">
        <v>15786.914060000003</v>
      </c>
      <c r="E21" s="11">
        <v>6959.0539699999999</v>
      </c>
      <c r="F21" s="11">
        <v>41901.251100000001</v>
      </c>
      <c r="G21" s="11">
        <v>21065.351439999999</v>
      </c>
      <c r="H21" s="94">
        <f t="shared" si="0"/>
        <v>85712.570570000011</v>
      </c>
      <c r="I21" s="80"/>
    </row>
    <row r="22" spans="2:9">
      <c r="B22" s="95" t="s">
        <v>99</v>
      </c>
      <c r="C22" s="96" t="s">
        <v>100</v>
      </c>
      <c r="D22" s="11">
        <v>2462.6053900000002</v>
      </c>
      <c r="E22" s="11">
        <v>2438.2952100000002</v>
      </c>
      <c r="F22" s="11">
        <v>3855.3836200000001</v>
      </c>
      <c r="G22" s="11">
        <v>7470.5209300000006</v>
      </c>
      <c r="H22" s="94">
        <f t="shared" si="0"/>
        <v>16226.805150000002</v>
      </c>
      <c r="I22" s="80"/>
    </row>
    <row r="23" spans="2:9">
      <c r="B23" s="95" t="s">
        <v>101</v>
      </c>
      <c r="C23" s="96" t="s">
        <v>102</v>
      </c>
      <c r="D23" s="11">
        <v>14754.476500000001</v>
      </c>
      <c r="E23" s="11">
        <v>2711.6838200000002</v>
      </c>
      <c r="F23" s="11">
        <v>39453.961970000004</v>
      </c>
      <c r="G23" s="11">
        <v>16286.96933</v>
      </c>
      <c r="H23" s="94">
        <f t="shared" si="0"/>
        <v>73207.091620000007</v>
      </c>
      <c r="I23" s="80"/>
    </row>
    <row r="24" spans="2:9">
      <c r="B24" s="97" t="s">
        <v>103</v>
      </c>
      <c r="C24" s="98" t="s">
        <v>104</v>
      </c>
      <c r="D24" s="11">
        <v>4134.2230099999997</v>
      </c>
      <c r="E24" s="11">
        <v>4523.1156200000005</v>
      </c>
      <c r="F24" s="11">
        <v>5806.00317</v>
      </c>
      <c r="G24" s="11">
        <v>15330.197120000001</v>
      </c>
      <c r="H24" s="94">
        <f t="shared" si="0"/>
        <v>29793.538919999999</v>
      </c>
      <c r="I24" s="80"/>
    </row>
    <row r="25" spans="2:9">
      <c r="B25" s="361" t="s">
        <v>105</v>
      </c>
      <c r="C25" s="362"/>
      <c r="D25" s="363">
        <f>SUM(D5:D24)</f>
        <v>142986.88817999998</v>
      </c>
      <c r="E25" s="364">
        <f t="shared" ref="E25:H25" si="1">SUM(E5:E24)</f>
        <v>33144.696630000006</v>
      </c>
      <c r="F25" s="364">
        <f t="shared" si="1"/>
        <v>204251.67185000004</v>
      </c>
      <c r="G25" s="365">
        <f t="shared" si="1"/>
        <v>141150.89413999999</v>
      </c>
      <c r="H25" s="366">
        <f t="shared" si="1"/>
        <v>521534.15080000006</v>
      </c>
      <c r="I25" s="80"/>
    </row>
    <row r="26" spans="2:9">
      <c r="B26" s="83"/>
      <c r="C26" s="80"/>
      <c r="D26" s="80"/>
      <c r="E26" s="80"/>
      <c r="F26" s="80"/>
      <c r="G26" s="80"/>
      <c r="H26" s="80"/>
      <c r="I26" s="80"/>
    </row>
    <row r="27" spans="2:9">
      <c r="B27" s="99" t="s">
        <v>106</v>
      </c>
      <c r="C27" s="80"/>
      <c r="D27" s="80"/>
      <c r="E27" s="80"/>
      <c r="F27" s="80"/>
      <c r="G27" s="80"/>
      <c r="H27" s="80"/>
      <c r="I27" s="80"/>
    </row>
    <row r="28" spans="2:9">
      <c r="B28" s="6" t="s">
        <v>107</v>
      </c>
      <c r="C28" s="80"/>
      <c r="D28" s="80"/>
      <c r="E28" s="80"/>
      <c r="F28" s="80"/>
      <c r="G28" s="80"/>
      <c r="H28" s="80"/>
      <c r="I28" s="80"/>
    </row>
    <row r="29" spans="2:9">
      <c r="B29" s="6" t="s">
        <v>108</v>
      </c>
      <c r="C29" s="80"/>
      <c r="D29" s="80"/>
      <c r="E29" s="80"/>
      <c r="F29" s="80"/>
      <c r="G29" s="80"/>
      <c r="H29" s="80"/>
      <c r="I29" s="80"/>
    </row>
    <row r="30" spans="2:9">
      <c r="B30" s="100" t="s">
        <v>109</v>
      </c>
      <c r="C30" s="80"/>
      <c r="D30" s="80"/>
      <c r="E30" s="80"/>
      <c r="F30" s="80"/>
      <c r="G30" s="80"/>
      <c r="H30" s="80"/>
      <c r="I30" s="80"/>
    </row>
    <row r="33" spans="2:11" ht="18.75">
      <c r="B33" s="45" t="s">
        <v>213</v>
      </c>
      <c r="C33" s="80"/>
      <c r="D33" s="80"/>
      <c r="E33" s="80"/>
      <c r="F33" s="80"/>
      <c r="G33" s="80"/>
      <c r="H33" s="80"/>
      <c r="I33" s="80"/>
      <c r="J33" s="80"/>
      <c r="K33" s="80"/>
    </row>
    <row r="34" spans="2:11">
      <c r="B34" s="80"/>
      <c r="C34" s="80"/>
      <c r="D34" s="80"/>
      <c r="E34" s="80"/>
      <c r="F34" s="80"/>
      <c r="G34" s="80"/>
      <c r="H34" s="80"/>
      <c r="I34" s="80"/>
      <c r="J34" s="80"/>
      <c r="K34" s="80"/>
    </row>
    <row r="35" spans="2:11" ht="47.25" customHeight="1">
      <c r="B35" s="101" t="s">
        <v>63</v>
      </c>
      <c r="C35" s="102" t="s">
        <v>64</v>
      </c>
      <c r="D35" s="128" t="s">
        <v>137</v>
      </c>
      <c r="E35" s="129" t="s">
        <v>138</v>
      </c>
      <c r="F35" s="129" t="s">
        <v>139</v>
      </c>
      <c r="G35" s="130" t="s">
        <v>140</v>
      </c>
      <c r="H35" s="132" t="s">
        <v>142</v>
      </c>
      <c r="I35" s="84"/>
      <c r="J35" s="84"/>
      <c r="K35" s="84"/>
    </row>
    <row r="36" spans="2:11">
      <c r="B36" s="103" t="s">
        <v>65</v>
      </c>
      <c r="C36" s="104" t="s">
        <v>66</v>
      </c>
      <c r="D36" s="11">
        <v>0</v>
      </c>
      <c r="E36" s="11">
        <v>0</v>
      </c>
      <c r="F36" s="11">
        <v>115.1</v>
      </c>
      <c r="G36" s="11">
        <v>49.06</v>
      </c>
      <c r="H36" s="105">
        <f>SUM(D36:G36)</f>
        <v>164.16</v>
      </c>
      <c r="I36" s="80"/>
      <c r="J36" s="80"/>
      <c r="K36" s="80"/>
    </row>
    <row r="37" spans="2:11">
      <c r="B37" s="103" t="s">
        <v>67</v>
      </c>
      <c r="C37" s="104" t="s">
        <v>68</v>
      </c>
      <c r="D37" s="11">
        <v>25.4</v>
      </c>
      <c r="E37" s="11">
        <v>0.104</v>
      </c>
      <c r="F37" s="11">
        <v>13.8264</v>
      </c>
      <c r="G37" s="11">
        <v>102.91600000000001</v>
      </c>
      <c r="H37" s="105">
        <f t="shared" ref="H37:H55" si="2">SUM(D37:G37)</f>
        <v>142.24639999999999</v>
      </c>
      <c r="I37" s="80"/>
      <c r="J37" s="80"/>
      <c r="K37" s="80"/>
    </row>
    <row r="38" spans="2:11">
      <c r="B38" s="103" t="s">
        <v>69</v>
      </c>
      <c r="C38" s="104" t="s">
        <v>70</v>
      </c>
      <c r="D38" s="11">
        <v>0</v>
      </c>
      <c r="E38" s="11">
        <v>0</v>
      </c>
      <c r="F38" s="11">
        <v>25.174999999999997</v>
      </c>
      <c r="G38" s="11">
        <v>19.64</v>
      </c>
      <c r="H38" s="105">
        <f t="shared" si="2"/>
        <v>44.814999999999998</v>
      </c>
      <c r="I38" s="80"/>
      <c r="J38" s="80"/>
      <c r="K38" s="80"/>
    </row>
    <row r="39" spans="2:11">
      <c r="B39" s="103" t="s">
        <v>71</v>
      </c>
      <c r="C39" s="104" t="s">
        <v>72</v>
      </c>
      <c r="D39" s="11">
        <v>0</v>
      </c>
      <c r="E39" s="11">
        <v>0</v>
      </c>
      <c r="F39" s="11">
        <v>2.2000000000000002</v>
      </c>
      <c r="G39" s="11">
        <v>155.81200000000001</v>
      </c>
      <c r="H39" s="105">
        <f t="shared" si="2"/>
        <v>158.012</v>
      </c>
      <c r="I39" s="80"/>
      <c r="J39" s="80"/>
      <c r="K39" s="80"/>
    </row>
    <row r="40" spans="2:11">
      <c r="B40" s="103" t="s">
        <v>73</v>
      </c>
      <c r="C40" s="104" t="s">
        <v>74</v>
      </c>
      <c r="D40" s="11">
        <v>17.23</v>
      </c>
      <c r="E40" s="11">
        <v>0</v>
      </c>
      <c r="F40" s="11">
        <v>95.165000000000006</v>
      </c>
      <c r="G40" s="11">
        <v>44.394999999999996</v>
      </c>
      <c r="H40" s="105">
        <f t="shared" si="2"/>
        <v>156.79000000000002</v>
      </c>
      <c r="I40" s="80"/>
      <c r="J40" s="80"/>
      <c r="K40" s="80"/>
    </row>
    <row r="41" spans="2:11">
      <c r="B41" s="103" t="s">
        <v>75</v>
      </c>
      <c r="C41" s="104" t="s">
        <v>76</v>
      </c>
      <c r="D41" s="11">
        <v>7.2060000000000004</v>
      </c>
      <c r="E41" s="11">
        <v>117.92</v>
      </c>
      <c r="F41" s="11">
        <v>889.34019999999987</v>
      </c>
      <c r="G41" s="11">
        <v>5384.7903700000006</v>
      </c>
      <c r="H41" s="105">
        <f t="shared" si="2"/>
        <v>6399.2565700000005</v>
      </c>
      <c r="I41" s="80"/>
      <c r="J41" s="80"/>
      <c r="K41" s="80"/>
    </row>
    <row r="42" spans="2:11">
      <c r="B42" s="103" t="s">
        <v>77</v>
      </c>
      <c r="C42" s="104" t="s">
        <v>78</v>
      </c>
      <c r="D42" s="11">
        <v>0</v>
      </c>
      <c r="E42" s="11">
        <v>23.349999999999998</v>
      </c>
      <c r="F42" s="11">
        <v>15102.31813</v>
      </c>
      <c r="G42" s="11">
        <v>71259.583600000013</v>
      </c>
      <c r="H42" s="105">
        <f t="shared" si="2"/>
        <v>86385.251730000018</v>
      </c>
      <c r="I42" s="80"/>
      <c r="J42" s="80"/>
      <c r="K42" s="80"/>
    </row>
    <row r="43" spans="2:11">
      <c r="B43" s="103" t="s">
        <v>79</v>
      </c>
      <c r="C43" s="104" t="s">
        <v>80</v>
      </c>
      <c r="D43" s="11">
        <v>17.2135</v>
      </c>
      <c r="E43" s="11">
        <v>1642.0350599999999</v>
      </c>
      <c r="F43" s="11">
        <v>4337.1350699999994</v>
      </c>
      <c r="G43" s="11">
        <v>15393.881499999998</v>
      </c>
      <c r="H43" s="105">
        <f t="shared" si="2"/>
        <v>21390.265129999996</v>
      </c>
      <c r="I43" s="80"/>
      <c r="J43" s="80"/>
      <c r="K43" s="80"/>
    </row>
    <row r="44" spans="2:11">
      <c r="B44" s="103" t="s">
        <v>81</v>
      </c>
      <c r="C44" s="104" t="s">
        <v>82</v>
      </c>
      <c r="D44" s="11">
        <v>0</v>
      </c>
      <c r="E44" s="11">
        <v>28.314999999999998</v>
      </c>
      <c r="F44" s="11">
        <v>41.515999999999998</v>
      </c>
      <c r="G44" s="11">
        <v>730.90300000000002</v>
      </c>
      <c r="H44" s="105">
        <f t="shared" si="2"/>
        <v>800.73400000000004</v>
      </c>
      <c r="I44" s="80"/>
      <c r="J44" s="80"/>
      <c r="K44" s="80"/>
    </row>
    <row r="45" spans="2:11">
      <c r="B45" s="103" t="s">
        <v>83</v>
      </c>
      <c r="C45" s="104" t="s">
        <v>84</v>
      </c>
      <c r="D45" s="11">
        <v>1355</v>
      </c>
      <c r="E45" s="11">
        <v>146.245</v>
      </c>
      <c r="F45" s="11">
        <v>18182.42799</v>
      </c>
      <c r="G45" s="11">
        <v>5988.0339999999997</v>
      </c>
      <c r="H45" s="105">
        <f t="shared" si="2"/>
        <v>25671.706989999999</v>
      </c>
      <c r="I45" s="80"/>
      <c r="J45" s="80"/>
      <c r="K45" s="80"/>
    </row>
    <row r="46" spans="2:11">
      <c r="B46" s="103" t="s">
        <v>85</v>
      </c>
      <c r="C46" s="104" t="s">
        <v>86</v>
      </c>
      <c r="D46" s="11">
        <v>283.09299999999996</v>
      </c>
      <c r="E46" s="11">
        <v>2.2999999999999998</v>
      </c>
      <c r="F46" s="11">
        <v>3410.7640000000001</v>
      </c>
      <c r="G46" s="11">
        <v>16482.223399999999</v>
      </c>
      <c r="H46" s="105">
        <f t="shared" si="2"/>
        <v>20178.380399999998</v>
      </c>
      <c r="I46" s="80"/>
      <c r="J46" s="80"/>
      <c r="K46" s="80"/>
    </row>
    <row r="47" spans="2:11">
      <c r="B47" s="103" t="s">
        <v>87</v>
      </c>
      <c r="C47" s="104" t="s">
        <v>88</v>
      </c>
      <c r="D47" s="11">
        <v>366.59399999999999</v>
      </c>
      <c r="E47" s="11">
        <v>25.56</v>
      </c>
      <c r="F47" s="11">
        <v>6525.3801000000003</v>
      </c>
      <c r="G47" s="11">
        <v>2816.1265999999996</v>
      </c>
      <c r="H47" s="105">
        <f t="shared" si="2"/>
        <v>9733.6607000000004</v>
      </c>
      <c r="I47" s="80"/>
      <c r="J47" s="80"/>
      <c r="K47" s="80"/>
    </row>
    <row r="48" spans="2:11">
      <c r="B48" s="103" t="s">
        <v>89</v>
      </c>
      <c r="C48" s="104" t="s">
        <v>90</v>
      </c>
      <c r="D48" s="11">
        <v>49729.15468</v>
      </c>
      <c r="E48" s="11">
        <v>1318.3929999999998</v>
      </c>
      <c r="F48" s="11">
        <v>38780.398859999994</v>
      </c>
      <c r="G48" s="11">
        <v>5818.6015400000006</v>
      </c>
      <c r="H48" s="105">
        <f t="shared" si="2"/>
        <v>95646.548079999993</v>
      </c>
      <c r="I48" s="80"/>
      <c r="J48" s="80"/>
      <c r="K48" s="80"/>
    </row>
    <row r="49" spans="2:11">
      <c r="B49" s="103" t="s">
        <v>91</v>
      </c>
      <c r="C49" s="104" t="s">
        <v>92</v>
      </c>
      <c r="D49" s="11">
        <v>498.50414999999998</v>
      </c>
      <c r="E49" s="11">
        <v>479.06400000000002</v>
      </c>
      <c r="F49" s="11">
        <v>1304.570119999999</v>
      </c>
      <c r="G49" s="11">
        <v>1388.7185300000001</v>
      </c>
      <c r="H49" s="105">
        <f t="shared" si="2"/>
        <v>3670.8567999999991</v>
      </c>
      <c r="I49" s="80"/>
      <c r="J49" s="80"/>
      <c r="K49" s="80"/>
    </row>
    <row r="50" spans="2:11">
      <c r="B50" s="103" t="s">
        <v>93</v>
      </c>
      <c r="C50" s="104" t="s">
        <v>94</v>
      </c>
      <c r="D50" s="11">
        <v>662.84100000000001</v>
      </c>
      <c r="E50" s="11">
        <v>682.22474999999997</v>
      </c>
      <c r="F50" s="11">
        <v>4957.4694</v>
      </c>
      <c r="G50" s="11">
        <v>9808.7527800000007</v>
      </c>
      <c r="H50" s="105">
        <f t="shared" si="2"/>
        <v>16111.28793</v>
      </c>
      <c r="I50" s="80"/>
      <c r="J50" s="80"/>
      <c r="K50" s="80"/>
    </row>
    <row r="51" spans="2:11">
      <c r="B51" s="103" t="s">
        <v>95</v>
      </c>
      <c r="C51" s="104" t="s">
        <v>96</v>
      </c>
      <c r="D51" s="11">
        <v>20865.512929999997</v>
      </c>
      <c r="E51" s="11">
        <v>1161.3769400000001</v>
      </c>
      <c r="F51" s="11">
        <v>24361.244670000011</v>
      </c>
      <c r="G51" s="11">
        <v>35742.345450000001</v>
      </c>
      <c r="H51" s="105">
        <f t="shared" si="2"/>
        <v>82130.479990000022</v>
      </c>
      <c r="I51" s="80"/>
      <c r="J51" s="80"/>
      <c r="K51" s="80"/>
    </row>
    <row r="52" spans="2:11">
      <c r="B52" s="103" t="s">
        <v>97</v>
      </c>
      <c r="C52" s="104" t="s">
        <v>98</v>
      </c>
      <c r="D52" s="11">
        <v>2575.1230399999999</v>
      </c>
      <c r="E52" s="11">
        <v>184.10241000000002</v>
      </c>
      <c r="F52" s="11">
        <v>19267.979460000002</v>
      </c>
      <c r="G52" s="11">
        <v>64093.732180000006</v>
      </c>
      <c r="H52" s="105">
        <f t="shared" si="2"/>
        <v>86120.937090000007</v>
      </c>
      <c r="I52" s="80"/>
      <c r="J52" s="80"/>
      <c r="K52" s="80"/>
    </row>
    <row r="53" spans="2:11">
      <c r="B53" s="103" t="s">
        <v>99</v>
      </c>
      <c r="C53" s="104" t="s">
        <v>100</v>
      </c>
      <c r="D53" s="11">
        <v>21.094709999999999</v>
      </c>
      <c r="E53" s="11">
        <v>1100.78892</v>
      </c>
      <c r="F53" s="11">
        <v>1171.402399999999</v>
      </c>
      <c r="G53" s="11">
        <v>21126.686930000011</v>
      </c>
      <c r="H53" s="105">
        <f t="shared" si="2"/>
        <v>23419.97296000001</v>
      </c>
      <c r="I53" s="80"/>
      <c r="J53" s="80"/>
      <c r="K53" s="80"/>
    </row>
    <row r="54" spans="2:11">
      <c r="B54" s="103" t="s">
        <v>101</v>
      </c>
      <c r="C54" s="104" t="s">
        <v>102</v>
      </c>
      <c r="D54" s="11">
        <v>16095.457</v>
      </c>
      <c r="E54" s="11">
        <v>341.95499999999998</v>
      </c>
      <c r="F54" s="11">
        <v>22619.856</v>
      </c>
      <c r="G54" s="11">
        <v>50758.805999999997</v>
      </c>
      <c r="H54" s="105">
        <f t="shared" si="2"/>
        <v>89816.073999999993</v>
      </c>
      <c r="I54" s="80"/>
      <c r="J54" s="80"/>
      <c r="K54" s="80"/>
    </row>
    <row r="55" spans="2:11">
      <c r="B55" s="106" t="s">
        <v>103</v>
      </c>
      <c r="C55" s="107" t="s">
        <v>104</v>
      </c>
      <c r="D55" s="11">
        <v>1194.8002600000002</v>
      </c>
      <c r="E55" s="11">
        <v>5633.1434900000004</v>
      </c>
      <c r="F55" s="11">
        <v>2457.2830199999999</v>
      </c>
      <c r="G55" s="11">
        <v>16450.338519999998</v>
      </c>
      <c r="H55" s="105">
        <f t="shared" si="2"/>
        <v>25735.565289999999</v>
      </c>
      <c r="I55" s="80"/>
      <c r="J55" s="80"/>
      <c r="K55" s="80"/>
    </row>
    <row r="56" spans="2:11">
      <c r="B56" s="361" t="s">
        <v>105</v>
      </c>
      <c r="C56" s="367"/>
      <c r="D56" s="368">
        <v>701.22641999999996</v>
      </c>
      <c r="E56" s="369">
        <v>5360.7888199999998</v>
      </c>
      <c r="F56" s="369">
        <v>1608.3553399999998</v>
      </c>
      <c r="G56" s="370">
        <v>13949.768340000001</v>
      </c>
      <c r="H56" s="371">
        <f t="shared" ref="H56" si="3">SUM(H36:H55)</f>
        <v>593877.00105999992</v>
      </c>
      <c r="I56" s="81"/>
      <c r="J56" s="81"/>
      <c r="K56" s="81"/>
    </row>
    <row r="57" spans="2:11">
      <c r="B57" s="80"/>
      <c r="C57" s="80"/>
      <c r="D57" s="80"/>
      <c r="E57" s="80"/>
      <c r="F57" s="80"/>
      <c r="G57" s="80"/>
      <c r="H57" s="80"/>
      <c r="I57" s="80"/>
      <c r="J57" s="80"/>
      <c r="K57" s="80"/>
    </row>
    <row r="58" spans="2:11">
      <c r="B58" s="99" t="s">
        <v>106</v>
      </c>
      <c r="C58" s="80"/>
      <c r="D58" s="80"/>
      <c r="E58" s="80"/>
      <c r="F58" s="80"/>
      <c r="G58" s="80"/>
      <c r="H58" s="80"/>
      <c r="I58" s="80"/>
      <c r="J58" s="80"/>
      <c r="K58" s="80"/>
    </row>
    <row r="59" spans="2:11">
      <c r="B59" s="6" t="s">
        <v>107</v>
      </c>
      <c r="C59" s="80"/>
      <c r="D59" s="80"/>
      <c r="E59" s="80"/>
      <c r="F59" s="80"/>
      <c r="G59" s="80"/>
      <c r="H59" s="80"/>
      <c r="I59" s="80"/>
      <c r="J59" s="80"/>
      <c r="K59" s="80"/>
    </row>
    <row r="60" spans="2:11">
      <c r="B60" s="6" t="s">
        <v>108</v>
      </c>
      <c r="C60" s="80"/>
      <c r="D60" s="80"/>
      <c r="E60" s="80"/>
      <c r="F60" s="80"/>
      <c r="G60" s="80"/>
      <c r="H60" s="80"/>
      <c r="I60" s="80"/>
      <c r="J60" s="80"/>
      <c r="K60" s="80"/>
    </row>
    <row r="61" spans="2:11">
      <c r="B61" s="100" t="s">
        <v>109</v>
      </c>
      <c r="C61" s="80"/>
      <c r="D61" s="80"/>
      <c r="E61" s="80"/>
      <c r="F61" s="80"/>
      <c r="G61" s="80"/>
      <c r="H61" s="80"/>
      <c r="I61" s="80"/>
      <c r="J61" s="80"/>
      <c r="K61" s="8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I22"/>
  <sheetViews>
    <sheetView showGridLines="0" workbookViewId="0"/>
  </sheetViews>
  <sheetFormatPr defaultRowHeight="12.75"/>
  <cols>
    <col min="1" max="1" width="4.85546875" customWidth="1"/>
    <col min="2" max="2" width="31.42578125" customWidth="1"/>
    <col min="3" max="4" width="14.85546875" customWidth="1"/>
    <col min="5" max="5" width="13.85546875" customWidth="1"/>
    <col min="6" max="6" width="15" customWidth="1"/>
    <col min="7" max="7" width="14.42578125" customWidth="1"/>
  </cols>
  <sheetData>
    <row r="1" spans="1:9">
      <c r="A1" s="137"/>
    </row>
    <row r="2" spans="1:9" ht="18.75">
      <c r="B2" s="45" t="s">
        <v>214</v>
      </c>
    </row>
    <row r="4" spans="1:9" ht="60.75" customHeight="1">
      <c r="B4" s="108" t="s">
        <v>110</v>
      </c>
      <c r="C4" s="129" t="s">
        <v>137</v>
      </c>
      <c r="D4" s="129" t="s">
        <v>138</v>
      </c>
      <c r="E4" s="129" t="s">
        <v>139</v>
      </c>
      <c r="F4" s="427" t="s">
        <v>140</v>
      </c>
      <c r="G4" s="428" t="s">
        <v>141</v>
      </c>
    </row>
    <row r="5" spans="1:9">
      <c r="B5" s="109" t="s">
        <v>111</v>
      </c>
      <c r="C5" s="110">
        <v>407.58</v>
      </c>
      <c r="D5" s="131">
        <v>0</v>
      </c>
      <c r="E5" s="111">
        <v>8320.9279999999999</v>
      </c>
      <c r="F5" s="111">
        <v>348.30100000000004</v>
      </c>
      <c r="G5" s="112">
        <f>SUM(C5:F5)</f>
        <v>9076.8089999999993</v>
      </c>
    </row>
    <row r="6" spans="1:9">
      <c r="B6" s="113" t="s">
        <v>112</v>
      </c>
      <c r="C6" s="114">
        <v>0</v>
      </c>
      <c r="D6" s="131">
        <v>0</v>
      </c>
      <c r="E6" s="111">
        <v>0.152</v>
      </c>
      <c r="F6" s="111">
        <v>9378.4484700000012</v>
      </c>
      <c r="G6" s="112">
        <f t="shared" ref="G6:G14" si="0">SUM(C6:F6)</f>
        <v>9378.6004700000012</v>
      </c>
    </row>
    <row r="7" spans="1:9">
      <c r="B7" s="113" t="s">
        <v>113</v>
      </c>
      <c r="C7" s="114">
        <v>4510.4399999999996</v>
      </c>
      <c r="D7" s="131">
        <v>0</v>
      </c>
      <c r="E7" s="111">
        <v>7.14</v>
      </c>
      <c r="F7" s="111">
        <v>109958.95999999999</v>
      </c>
      <c r="G7" s="112">
        <f t="shared" si="0"/>
        <v>114476.54</v>
      </c>
    </row>
    <row r="8" spans="1:9">
      <c r="B8" s="113" t="s">
        <v>114</v>
      </c>
      <c r="C8" s="114">
        <v>0</v>
      </c>
      <c r="D8" s="131">
        <v>0</v>
      </c>
      <c r="E8" s="111">
        <v>0</v>
      </c>
      <c r="F8" s="111">
        <v>1.06</v>
      </c>
      <c r="G8" s="112">
        <f t="shared" si="0"/>
        <v>1.06</v>
      </c>
    </row>
    <row r="9" spans="1:9">
      <c r="B9" s="113" t="s">
        <v>115</v>
      </c>
      <c r="C9" s="114">
        <v>0</v>
      </c>
      <c r="D9" s="131">
        <v>0</v>
      </c>
      <c r="E9" s="111">
        <v>1.34</v>
      </c>
      <c r="F9" s="111">
        <v>0</v>
      </c>
      <c r="G9" s="112">
        <f t="shared" si="0"/>
        <v>1.34</v>
      </c>
    </row>
    <row r="10" spans="1:9">
      <c r="B10" s="113" t="s">
        <v>116</v>
      </c>
      <c r="C10" s="114">
        <v>56770.213610000006</v>
      </c>
      <c r="D10" s="131">
        <v>6040.69866</v>
      </c>
      <c r="E10" s="111">
        <v>45015.014870000006</v>
      </c>
      <c r="F10" s="111">
        <v>73540.823670000012</v>
      </c>
      <c r="G10" s="112">
        <f t="shared" si="0"/>
        <v>181366.75081000003</v>
      </c>
    </row>
    <row r="11" spans="1:9">
      <c r="B11" s="113" t="s">
        <v>117</v>
      </c>
      <c r="C11" s="114">
        <v>0</v>
      </c>
      <c r="D11" s="131">
        <v>0</v>
      </c>
      <c r="E11" s="111">
        <v>1E-4</v>
      </c>
      <c r="F11" s="111">
        <v>3.1000000000000003E-3</v>
      </c>
      <c r="G11" s="112">
        <f t="shared" si="0"/>
        <v>3.2000000000000002E-3</v>
      </c>
      <c r="I11" s="360"/>
    </row>
    <row r="12" spans="1:9">
      <c r="B12" s="113" t="s">
        <v>118</v>
      </c>
      <c r="C12" s="114">
        <v>925.14412000000016</v>
      </c>
      <c r="D12" s="131">
        <v>553.55827999999997</v>
      </c>
      <c r="E12" s="111">
        <v>14581.748570000003</v>
      </c>
      <c r="F12" s="111">
        <v>7925.9314799999984</v>
      </c>
      <c r="G12" s="112">
        <f t="shared" si="0"/>
        <v>23986.382450000001</v>
      </c>
      <c r="H12" s="360"/>
      <c r="I12" s="360"/>
    </row>
    <row r="13" spans="1:9">
      <c r="B13" s="113" t="s">
        <v>119</v>
      </c>
      <c r="C13" s="114">
        <v>30474.98054</v>
      </c>
      <c r="D13" s="131">
        <v>5118.7046300000002</v>
      </c>
      <c r="E13" s="111">
        <v>62050.984570000001</v>
      </c>
      <c r="F13" s="111">
        <v>24970.601979999999</v>
      </c>
      <c r="G13" s="112">
        <f t="shared" si="0"/>
        <v>122615.27171999999</v>
      </c>
    </row>
    <row r="14" spans="1:9">
      <c r="B14" s="113" t="s">
        <v>120</v>
      </c>
      <c r="C14" s="115">
        <v>625.86599999999999</v>
      </c>
      <c r="D14" s="131">
        <v>1173.9159999999999</v>
      </c>
      <c r="E14" s="111">
        <v>33683.243710000002</v>
      </c>
      <c r="F14" s="111">
        <v>97491.217700000008</v>
      </c>
      <c r="G14" s="112">
        <f t="shared" si="0"/>
        <v>132974.24341</v>
      </c>
    </row>
    <row r="15" spans="1:9" ht="17.25" customHeight="1">
      <c r="B15" s="372" t="s">
        <v>105</v>
      </c>
      <c r="C15" s="363">
        <f>SUM(C5:C14)</f>
        <v>93714.224269999992</v>
      </c>
      <c r="D15" s="364">
        <f t="shared" ref="D15:G15" si="1">SUM(D5:D14)</f>
        <v>12886.877569999999</v>
      </c>
      <c r="E15" s="364">
        <f t="shared" si="1"/>
        <v>163660.55182000002</v>
      </c>
      <c r="F15" s="364">
        <f t="shared" si="1"/>
        <v>323615.34740000003</v>
      </c>
      <c r="G15" s="429">
        <f t="shared" si="1"/>
        <v>593877.00105999992</v>
      </c>
    </row>
    <row r="16" spans="1:9">
      <c r="B16" s="6"/>
      <c r="C16" s="6"/>
      <c r="D16" s="6"/>
      <c r="E16" s="6"/>
      <c r="F16" s="6"/>
      <c r="G16" s="6"/>
    </row>
    <row r="17" spans="2:7">
      <c r="B17" s="99" t="s">
        <v>106</v>
      </c>
      <c r="C17" s="6"/>
      <c r="D17" s="6"/>
      <c r="E17" s="6"/>
      <c r="F17" s="6"/>
      <c r="G17" s="6"/>
    </row>
    <row r="18" spans="2:7">
      <c r="B18" s="6" t="s">
        <v>121</v>
      </c>
      <c r="C18" s="6"/>
      <c r="D18" s="6"/>
      <c r="E18" s="6"/>
      <c r="F18" s="6"/>
      <c r="G18" s="6"/>
    </row>
    <row r="19" spans="2:7">
      <c r="B19" s="6" t="s">
        <v>122</v>
      </c>
      <c r="C19" s="6"/>
      <c r="D19" s="6"/>
      <c r="E19" s="6"/>
      <c r="F19" s="6"/>
      <c r="G19" s="6"/>
    </row>
    <row r="20" spans="2:7">
      <c r="B20" s="116" t="s">
        <v>123</v>
      </c>
      <c r="C20" s="6"/>
      <c r="D20" s="6"/>
      <c r="E20" s="6"/>
      <c r="F20" s="6"/>
      <c r="G20" s="6"/>
    </row>
    <row r="21" spans="2:7">
      <c r="B21" s="116" t="s">
        <v>124</v>
      </c>
      <c r="C21" s="6"/>
      <c r="D21" s="6"/>
      <c r="E21" s="6"/>
      <c r="F21" s="6"/>
      <c r="G21" s="6"/>
    </row>
    <row r="22" spans="2:7">
      <c r="B22" s="116" t="s">
        <v>125</v>
      </c>
      <c r="C22" s="6"/>
      <c r="D22" s="6"/>
      <c r="E22" s="6"/>
      <c r="F22" s="6"/>
      <c r="G22" s="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R91"/>
  <sheetViews>
    <sheetView showGridLines="0" workbookViewId="0"/>
  </sheetViews>
  <sheetFormatPr defaultRowHeight="12.75"/>
  <cols>
    <col min="1" max="1" width="4.7109375" style="6" customWidth="1"/>
    <col min="2" max="2" width="8.140625" style="6" customWidth="1"/>
    <col min="3" max="3" width="38.5703125" style="6" customWidth="1"/>
    <col min="4" max="4" width="12.7109375" style="6" customWidth="1"/>
    <col min="5" max="5" width="11" style="6" bestFit="1" customWidth="1"/>
    <col min="6" max="6" width="10.85546875" style="6" customWidth="1"/>
    <col min="7" max="7" width="11" style="6" bestFit="1" customWidth="1"/>
    <col min="8" max="8" width="11.5703125" style="6" customWidth="1"/>
    <col min="9" max="9" width="11" style="6" bestFit="1" customWidth="1"/>
    <col min="10" max="16" width="9.140625" style="6"/>
    <col min="17" max="18" width="10" style="6" bestFit="1" customWidth="1"/>
    <col min="19" max="16384" width="9.140625" style="6"/>
  </cols>
  <sheetData>
    <row r="1" spans="1:18">
      <c r="A1" s="137"/>
    </row>
    <row r="2" spans="1:18" ht="18.75">
      <c r="A2" s="137"/>
      <c r="B2" s="45" t="s">
        <v>215</v>
      </c>
    </row>
    <row r="3" spans="1:18" ht="12.75" customHeight="1">
      <c r="A3" s="137"/>
      <c r="B3" s="45"/>
    </row>
    <row r="4" spans="1:18">
      <c r="A4" s="137"/>
      <c r="B4" s="6" t="s">
        <v>121</v>
      </c>
    </row>
    <row r="5" spans="1:18">
      <c r="A5" s="137"/>
      <c r="B5" s="6" t="s">
        <v>122</v>
      </c>
    </row>
    <row r="6" spans="1:18">
      <c r="A6" s="137"/>
      <c r="B6" s="291" t="s">
        <v>109</v>
      </c>
    </row>
    <row r="7" spans="1:18">
      <c r="A7" s="137"/>
      <c r="B7" s="292" t="s">
        <v>131</v>
      </c>
    </row>
    <row r="8" spans="1:18">
      <c r="A8" s="137"/>
      <c r="B8" s="291" t="s">
        <v>132</v>
      </c>
    </row>
    <row r="9" spans="1:18">
      <c r="A9" s="137"/>
      <c r="B9" s="116" t="s">
        <v>124</v>
      </c>
    </row>
    <row r="10" spans="1:18">
      <c r="A10" s="137"/>
      <c r="B10" s="116" t="s">
        <v>125</v>
      </c>
    </row>
    <row r="11" spans="1:18">
      <c r="A11" s="137"/>
    </row>
    <row r="12" spans="1:18" ht="18.75">
      <c r="B12" s="45" t="s">
        <v>216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</row>
    <row r="13" spans="1:18"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</row>
    <row r="14" spans="1:18" ht="25.5">
      <c r="B14" s="267" t="s">
        <v>126</v>
      </c>
      <c r="C14" s="268" t="s">
        <v>64</v>
      </c>
      <c r="D14" s="267" t="s">
        <v>127</v>
      </c>
      <c r="E14" s="268">
        <v>2000</v>
      </c>
      <c r="F14" s="268">
        <v>2001</v>
      </c>
      <c r="G14" s="268">
        <v>2002</v>
      </c>
      <c r="H14" s="268">
        <v>2003</v>
      </c>
      <c r="I14" s="268">
        <v>2004</v>
      </c>
      <c r="J14" s="268">
        <v>2006</v>
      </c>
      <c r="K14" s="268">
        <v>2007</v>
      </c>
      <c r="L14" s="268">
        <v>2008</v>
      </c>
      <c r="M14" s="269">
        <v>2009</v>
      </c>
      <c r="N14" s="268">
        <v>2010</v>
      </c>
      <c r="O14" s="270">
        <v>2011</v>
      </c>
      <c r="P14" s="270">
        <v>2012</v>
      </c>
      <c r="Q14" s="268">
        <v>2013</v>
      </c>
      <c r="R14" s="271">
        <v>2014</v>
      </c>
    </row>
    <row r="15" spans="1:18" ht="24.95" customHeight="1">
      <c r="B15" s="272" t="s">
        <v>65</v>
      </c>
      <c r="C15" s="273" t="s">
        <v>66</v>
      </c>
      <c r="D15" s="274">
        <v>5242.7259999999997</v>
      </c>
      <c r="E15" s="274">
        <v>325.653544023633</v>
      </c>
      <c r="F15" s="274">
        <v>195.83949992060661</v>
      </c>
      <c r="G15" s="274">
        <v>307.27077770233154</v>
      </c>
      <c r="H15" s="274">
        <v>271.75450000000001</v>
      </c>
      <c r="I15" s="275">
        <v>127.2110013961792</v>
      </c>
      <c r="J15" s="276">
        <v>147.02100000000002</v>
      </c>
      <c r="K15" s="275">
        <v>107.726</v>
      </c>
      <c r="L15" s="277">
        <v>44.45</v>
      </c>
      <c r="M15" s="278">
        <v>246.35</v>
      </c>
      <c r="N15" s="279">
        <v>85.11</v>
      </c>
      <c r="O15" s="280">
        <v>36.979000000000006</v>
      </c>
      <c r="P15" s="281">
        <v>12.756</v>
      </c>
      <c r="Q15" s="432">
        <v>452.3623</v>
      </c>
      <c r="R15" s="358">
        <v>703.57940000000008</v>
      </c>
    </row>
    <row r="16" spans="1:18" ht="24.95" customHeight="1">
      <c r="B16" s="282" t="s">
        <v>67</v>
      </c>
      <c r="C16" s="283" t="s">
        <v>68</v>
      </c>
      <c r="D16" s="274">
        <v>199.01121999999998</v>
      </c>
      <c r="E16" s="274">
        <v>563.77730383980088</v>
      </c>
      <c r="F16" s="274">
        <v>1299.5085134888068</v>
      </c>
      <c r="G16" s="274">
        <v>905.44390287052374</v>
      </c>
      <c r="H16" s="274">
        <v>479.48525000000001</v>
      </c>
      <c r="I16" s="275">
        <v>272.44548844080418</v>
      </c>
      <c r="J16" s="275">
        <v>801.54300000000001</v>
      </c>
      <c r="K16" s="275">
        <v>395.29449999999997</v>
      </c>
      <c r="L16" s="284">
        <v>474.3553</v>
      </c>
      <c r="M16" s="284">
        <v>24.0351</v>
      </c>
      <c r="N16" s="280">
        <v>444.74641999999994</v>
      </c>
      <c r="O16" s="280">
        <v>246.49665000000002</v>
      </c>
      <c r="P16" s="281">
        <v>173.19909999999999</v>
      </c>
      <c r="Q16" s="433">
        <v>381.2475</v>
      </c>
      <c r="R16" s="359">
        <v>57.771800000000006</v>
      </c>
    </row>
    <row r="17" spans="2:18" ht="24.95" customHeight="1">
      <c r="B17" s="282" t="s">
        <v>69</v>
      </c>
      <c r="C17" s="283" t="s">
        <v>70</v>
      </c>
      <c r="D17" s="274">
        <v>304.66523999999993</v>
      </c>
      <c r="E17" s="274">
        <v>121.48073229193687</v>
      </c>
      <c r="F17" s="274">
        <v>179.37119954824448</v>
      </c>
      <c r="G17" s="274">
        <v>726.5034841299057</v>
      </c>
      <c r="H17" s="274">
        <v>318.37125999999995</v>
      </c>
      <c r="I17" s="275">
        <v>354.27756966650486</v>
      </c>
      <c r="J17" s="275">
        <v>116.995</v>
      </c>
      <c r="K17" s="275">
        <v>106.02249999999999</v>
      </c>
      <c r="L17" s="284">
        <v>147.435</v>
      </c>
      <c r="M17" s="284">
        <v>137.976</v>
      </c>
      <c r="N17" s="280">
        <v>12.45</v>
      </c>
      <c r="O17" s="280">
        <v>45.12</v>
      </c>
      <c r="P17" s="281">
        <v>63.81</v>
      </c>
      <c r="Q17" s="433">
        <v>39.94</v>
      </c>
      <c r="R17" s="359">
        <v>84.003000000000014</v>
      </c>
    </row>
    <row r="18" spans="2:18" ht="24.95" customHeight="1">
      <c r="B18" s="282" t="s">
        <v>71</v>
      </c>
      <c r="C18" s="283" t="s">
        <v>72</v>
      </c>
      <c r="D18" s="274">
        <v>594.81365000000005</v>
      </c>
      <c r="E18" s="274">
        <v>1470.4963347315788</v>
      </c>
      <c r="F18" s="274">
        <v>2091.8301717191935</v>
      </c>
      <c r="G18" s="274">
        <v>2856.1478817295283</v>
      </c>
      <c r="H18" s="274">
        <v>4625.1271999999999</v>
      </c>
      <c r="I18" s="275">
        <v>5739.5184254059568</v>
      </c>
      <c r="J18" s="275">
        <v>2029.13</v>
      </c>
      <c r="K18" s="275">
        <v>690.37750000000005</v>
      </c>
      <c r="L18" s="284">
        <v>407.89800000000002</v>
      </c>
      <c r="M18" s="284">
        <v>25.248000000000001</v>
      </c>
      <c r="N18" s="280">
        <v>124.44800000000002</v>
      </c>
      <c r="O18" s="280">
        <v>45.316000000000003</v>
      </c>
      <c r="P18" s="281">
        <v>72.066999999999993</v>
      </c>
      <c r="Q18" s="433">
        <v>31.974999999999998</v>
      </c>
      <c r="R18" s="359">
        <v>0.46</v>
      </c>
    </row>
    <row r="19" spans="2:18" ht="24.95" customHeight="1">
      <c r="B19" s="282" t="s">
        <v>73</v>
      </c>
      <c r="C19" s="283" t="s">
        <v>74</v>
      </c>
      <c r="D19" s="274">
        <v>117752.04305999998</v>
      </c>
      <c r="E19" s="274">
        <v>9617.2079086164013</v>
      </c>
      <c r="F19" s="274">
        <v>26810.852835770696</v>
      </c>
      <c r="G19" s="274">
        <v>4910.9952827123925</v>
      </c>
      <c r="H19" s="274">
        <v>5308.5157200000003</v>
      </c>
      <c r="I19" s="275">
        <v>13538.850086864084</v>
      </c>
      <c r="J19" s="275">
        <v>1391.2880000000002</v>
      </c>
      <c r="K19" s="275">
        <v>2017.0471299999999</v>
      </c>
      <c r="L19" s="284">
        <v>2544.8182499999998</v>
      </c>
      <c r="M19" s="284">
        <v>2263.2669999999998</v>
      </c>
      <c r="N19" s="280">
        <v>3019.9387000000002</v>
      </c>
      <c r="O19" s="280">
        <v>2525.5500000000002</v>
      </c>
      <c r="P19" s="281">
        <v>3403.5190000000002</v>
      </c>
      <c r="Q19" s="433">
        <v>2744.4180000000001</v>
      </c>
      <c r="R19" s="359">
        <v>2190.4926599999999</v>
      </c>
    </row>
    <row r="20" spans="2:18" ht="24.95" customHeight="1">
      <c r="B20" s="282" t="s">
        <v>75</v>
      </c>
      <c r="C20" s="283" t="s">
        <v>76</v>
      </c>
      <c r="D20" s="274">
        <v>36560.85194</v>
      </c>
      <c r="E20" s="274">
        <v>41908.191871476425</v>
      </c>
      <c r="F20" s="274">
        <v>37204.347040675581</v>
      </c>
      <c r="G20" s="274">
        <v>36408.670461523579</v>
      </c>
      <c r="H20" s="274">
        <v>30325.212460000002</v>
      </c>
      <c r="I20" s="275">
        <v>19743.428777605495</v>
      </c>
      <c r="J20" s="275">
        <v>10443.81603</v>
      </c>
      <c r="K20" s="275">
        <v>10558.59806</v>
      </c>
      <c r="L20" s="284">
        <v>9485.0668100000003</v>
      </c>
      <c r="M20" s="284">
        <v>11133.663200000001</v>
      </c>
      <c r="N20" s="280">
        <v>8837.635669999996</v>
      </c>
      <c r="O20" s="280">
        <v>13910.285539999999</v>
      </c>
      <c r="P20" s="281">
        <v>4777.18379</v>
      </c>
      <c r="Q20" s="433">
        <v>5955.7781999999997</v>
      </c>
      <c r="R20" s="359">
        <v>5794.1018800000002</v>
      </c>
    </row>
    <row r="21" spans="2:18" ht="24.95" customHeight="1">
      <c r="B21" s="282" t="s">
        <v>77</v>
      </c>
      <c r="C21" s="283" t="s">
        <v>78</v>
      </c>
      <c r="D21" s="274">
        <v>122687.52789000003</v>
      </c>
      <c r="E21" s="274">
        <v>104571.8652733254</v>
      </c>
      <c r="F21" s="274">
        <v>125182.7060933779</v>
      </c>
      <c r="G21" s="274">
        <v>124246.95310247135</v>
      </c>
      <c r="H21" s="274">
        <v>108692.53413999999</v>
      </c>
      <c r="I21" s="275">
        <v>122351.05732191913</v>
      </c>
      <c r="J21" s="275">
        <v>66694.672670000014</v>
      </c>
      <c r="K21" s="275">
        <v>79666.764409999989</v>
      </c>
      <c r="L21" s="284">
        <v>60379.611840000005</v>
      </c>
      <c r="M21" s="284">
        <v>47729.243500000011</v>
      </c>
      <c r="N21" s="280">
        <v>61513.866899999994</v>
      </c>
      <c r="O21" s="280">
        <v>72892.231860000014</v>
      </c>
      <c r="P21" s="281">
        <v>78858.005130000005</v>
      </c>
      <c r="Q21" s="433">
        <v>83094.585700000011</v>
      </c>
      <c r="R21" s="359">
        <v>93210.671720000013</v>
      </c>
    </row>
    <row r="22" spans="2:18" ht="24.95" customHeight="1">
      <c r="B22" s="282" t="s">
        <v>79</v>
      </c>
      <c r="C22" s="283" t="s">
        <v>80</v>
      </c>
      <c r="D22" s="274">
        <v>16385.074339999992</v>
      </c>
      <c r="E22" s="274">
        <v>14287.117964211153</v>
      </c>
      <c r="F22" s="274">
        <v>13633.176188984653</v>
      </c>
      <c r="G22" s="274">
        <v>12855.776402246207</v>
      </c>
      <c r="H22" s="274">
        <v>10721.459819999996</v>
      </c>
      <c r="I22" s="275">
        <v>13453.143213418196</v>
      </c>
      <c r="J22" s="275">
        <v>11355.87473</v>
      </c>
      <c r="K22" s="275">
        <v>11695.066820000002</v>
      </c>
      <c r="L22" s="284">
        <v>10337.836400000002</v>
      </c>
      <c r="M22" s="284">
        <v>8842.8841699999994</v>
      </c>
      <c r="N22" s="280">
        <v>8402.2284399999971</v>
      </c>
      <c r="O22" s="280">
        <v>9968.9586999999992</v>
      </c>
      <c r="P22" s="281">
        <v>8387.2820700000011</v>
      </c>
      <c r="Q22" s="433">
        <v>8594.8483899999992</v>
      </c>
      <c r="R22" s="359">
        <v>9310.8251499999988</v>
      </c>
    </row>
    <row r="23" spans="2:18" ht="24.95" customHeight="1">
      <c r="B23" s="282" t="s">
        <v>81</v>
      </c>
      <c r="C23" s="283" t="s">
        <v>82</v>
      </c>
      <c r="D23" s="274">
        <v>626.39079000000015</v>
      </c>
      <c r="E23" s="274">
        <v>342.21974060311913</v>
      </c>
      <c r="F23" s="274">
        <v>1904.3194213435054</v>
      </c>
      <c r="G23" s="274">
        <v>5485.1774646200938</v>
      </c>
      <c r="H23" s="274">
        <v>6225.0806499999981</v>
      </c>
      <c r="I23" s="275">
        <v>5880.9512377176434</v>
      </c>
      <c r="J23" s="275">
        <v>1311.4430600000001</v>
      </c>
      <c r="K23" s="275">
        <v>801.05649000000017</v>
      </c>
      <c r="L23" s="284">
        <v>682.26775000000009</v>
      </c>
      <c r="M23" s="284">
        <v>670.03950000000009</v>
      </c>
      <c r="N23" s="280">
        <v>603.6092000000001</v>
      </c>
      <c r="O23" s="280">
        <v>725.2011</v>
      </c>
      <c r="P23" s="281">
        <v>787.93304000000001</v>
      </c>
      <c r="Q23" s="433">
        <v>742.63592999999992</v>
      </c>
      <c r="R23" s="359">
        <v>563.78275000000008</v>
      </c>
    </row>
    <row r="24" spans="2:18" ht="24.95" customHeight="1">
      <c r="B24" s="282" t="s">
        <v>83</v>
      </c>
      <c r="C24" s="283" t="s">
        <v>84</v>
      </c>
      <c r="D24" s="274">
        <v>21768.297089999993</v>
      </c>
      <c r="E24" s="274">
        <v>29055.526908717118</v>
      </c>
      <c r="F24" s="274">
        <v>29860.916183029385</v>
      </c>
      <c r="G24" s="274">
        <v>39234.381058525294</v>
      </c>
      <c r="H24" s="274">
        <v>41759.353610000042</v>
      </c>
      <c r="I24" s="275">
        <v>28468.209817837778</v>
      </c>
      <c r="J24" s="275">
        <v>4857.7725</v>
      </c>
      <c r="K24" s="275">
        <v>4740.2321000000002</v>
      </c>
      <c r="L24" s="284">
        <v>4486.1634300000005</v>
      </c>
      <c r="M24" s="284">
        <v>3702.3796100000009</v>
      </c>
      <c r="N24" s="280">
        <v>7271.465580000001</v>
      </c>
      <c r="O24" s="280">
        <v>7072.8406499999992</v>
      </c>
      <c r="P24" s="281">
        <v>29173.040280000001</v>
      </c>
      <c r="Q24" s="433">
        <v>33168.149810000003</v>
      </c>
      <c r="R24" s="359">
        <v>24428.065999999999</v>
      </c>
    </row>
    <row r="25" spans="2:18" ht="24.95" customHeight="1">
      <c r="B25" s="282" t="s">
        <v>85</v>
      </c>
      <c r="C25" s="283" t="s">
        <v>86</v>
      </c>
      <c r="D25" s="274">
        <v>23417.492859999988</v>
      </c>
      <c r="E25" s="274">
        <v>18188.698162931407</v>
      </c>
      <c r="F25" s="274">
        <v>14534.297531200573</v>
      </c>
      <c r="G25" s="274">
        <v>17260.504836622626</v>
      </c>
      <c r="H25" s="274">
        <v>21285.647509999995</v>
      </c>
      <c r="I25" s="275">
        <v>19742.106415324844</v>
      </c>
      <c r="J25" s="275">
        <v>26676.622689999997</v>
      </c>
      <c r="K25" s="275">
        <v>27568.99295</v>
      </c>
      <c r="L25" s="284">
        <v>24472.156299999995</v>
      </c>
      <c r="M25" s="284">
        <v>22424.537890000003</v>
      </c>
      <c r="N25" s="280">
        <v>16893.129029999989</v>
      </c>
      <c r="O25" s="280">
        <v>15222.629339999998</v>
      </c>
      <c r="P25" s="281">
        <v>14418.821739999999</v>
      </c>
      <c r="Q25" s="433">
        <v>12630.231159999999</v>
      </c>
      <c r="R25" s="359">
        <v>13637.940700000003</v>
      </c>
    </row>
    <row r="26" spans="2:18" ht="24.95" customHeight="1">
      <c r="B26" s="282" t="s">
        <v>87</v>
      </c>
      <c r="C26" s="283" t="s">
        <v>88</v>
      </c>
      <c r="D26" s="274">
        <v>25157.991659999992</v>
      </c>
      <c r="E26" s="274">
        <v>14440.954924616963</v>
      </c>
      <c r="F26" s="274">
        <v>12485.689438660163</v>
      </c>
      <c r="G26" s="274">
        <v>15500.26632720232</v>
      </c>
      <c r="H26" s="274">
        <v>16967.656739999995</v>
      </c>
      <c r="I26" s="275">
        <v>10952.58963105455</v>
      </c>
      <c r="J26" s="275">
        <v>9590.1832799999993</v>
      </c>
      <c r="K26" s="275">
        <v>15439.195349999995</v>
      </c>
      <c r="L26" s="284">
        <v>8648.1443099999997</v>
      </c>
      <c r="M26" s="284">
        <v>8515.7314400000032</v>
      </c>
      <c r="N26" s="280">
        <v>7281.5423500000024</v>
      </c>
      <c r="O26" s="280">
        <v>6721.8909800000001</v>
      </c>
      <c r="P26" s="281">
        <v>8934.3967599999996</v>
      </c>
      <c r="Q26" s="433">
        <v>8077.6980000000003</v>
      </c>
      <c r="R26" s="359">
        <v>8582.4354000000003</v>
      </c>
    </row>
    <row r="27" spans="2:18" ht="24.95" customHeight="1">
      <c r="B27" s="282" t="s">
        <v>89</v>
      </c>
      <c r="C27" s="283" t="s">
        <v>90</v>
      </c>
      <c r="D27" s="274">
        <v>92420.658320000191</v>
      </c>
      <c r="E27" s="274">
        <v>116164.41039416884</v>
      </c>
      <c r="F27" s="274">
        <v>85770.832604737414</v>
      </c>
      <c r="G27" s="274">
        <v>69629.065892167157</v>
      </c>
      <c r="H27" s="274">
        <v>67527.473870000118</v>
      </c>
      <c r="I27" s="275">
        <v>88290.168715823558</v>
      </c>
      <c r="J27" s="275">
        <v>90221.023060000065</v>
      </c>
      <c r="K27" s="275">
        <v>79900.426680000004</v>
      </c>
      <c r="L27" s="284">
        <v>84663.688860000009</v>
      </c>
      <c r="M27" s="284">
        <v>66299.616150000031</v>
      </c>
      <c r="N27" s="280">
        <v>63225.031090000004</v>
      </c>
      <c r="O27" s="280">
        <v>60009.992130000013</v>
      </c>
      <c r="P27" s="281">
        <v>65624.920230000003</v>
      </c>
      <c r="Q27" s="433">
        <v>61205.856339999998</v>
      </c>
      <c r="R27" s="359">
        <v>68262.239910000004</v>
      </c>
    </row>
    <row r="28" spans="2:18" ht="24.95" customHeight="1">
      <c r="B28" s="282" t="s">
        <v>91</v>
      </c>
      <c r="C28" s="283" t="s">
        <v>92</v>
      </c>
      <c r="D28" s="274">
        <v>22222.005360000003</v>
      </c>
      <c r="E28" s="274">
        <v>49013.188582271381</v>
      </c>
      <c r="F28" s="274">
        <v>17068.569246580824</v>
      </c>
      <c r="G28" s="274">
        <v>13666.599023774266</v>
      </c>
      <c r="H28" s="274">
        <v>8104.8030700000008</v>
      </c>
      <c r="I28" s="275">
        <v>4508.8915960223967</v>
      </c>
      <c r="J28" s="275">
        <v>2869.31943</v>
      </c>
      <c r="K28" s="275">
        <v>3190.52844</v>
      </c>
      <c r="L28" s="284">
        <v>2392.7366599999996</v>
      </c>
      <c r="M28" s="284">
        <v>2719.38859</v>
      </c>
      <c r="N28" s="280">
        <v>2244.6190900000001</v>
      </c>
      <c r="O28" s="280">
        <v>3685.8009000000006</v>
      </c>
      <c r="P28" s="281">
        <v>3023.4041900000002</v>
      </c>
      <c r="Q28" s="433">
        <v>3109.8321599999999</v>
      </c>
      <c r="R28" s="359">
        <v>3303.8394699999999</v>
      </c>
    </row>
    <row r="29" spans="2:18" ht="24.95" customHeight="1">
      <c r="B29" s="282" t="s">
        <v>93</v>
      </c>
      <c r="C29" s="283" t="s">
        <v>94</v>
      </c>
      <c r="D29" s="274">
        <v>3735.7533299999991</v>
      </c>
      <c r="E29" s="274">
        <v>11496.429189251736</v>
      </c>
      <c r="F29" s="274">
        <v>4938.0420406154008</v>
      </c>
      <c r="G29" s="274">
        <v>5613.0566611090908</v>
      </c>
      <c r="H29" s="274">
        <v>5895.35401</v>
      </c>
      <c r="I29" s="275">
        <v>10464.147099380614</v>
      </c>
      <c r="J29" s="275">
        <v>7087.6004699999994</v>
      </c>
      <c r="K29" s="275">
        <v>7123.3396099999982</v>
      </c>
      <c r="L29" s="284">
        <v>7958.8435399999962</v>
      </c>
      <c r="M29" s="284">
        <v>6138.4721900000004</v>
      </c>
      <c r="N29" s="280">
        <v>7895.0425199999954</v>
      </c>
      <c r="O29" s="280">
        <v>7277.3700699999972</v>
      </c>
      <c r="P29" s="281">
        <v>10985.20465</v>
      </c>
      <c r="Q29" s="433">
        <v>10577.661</v>
      </c>
      <c r="R29" s="359">
        <v>13416.170479999999</v>
      </c>
    </row>
    <row r="30" spans="2:18" ht="24.95" customHeight="1">
      <c r="B30" s="282" t="s">
        <v>95</v>
      </c>
      <c r="C30" s="283" t="s">
        <v>96</v>
      </c>
      <c r="D30" s="274">
        <v>32972.647590000022</v>
      </c>
      <c r="E30" s="274">
        <v>67340.224000006041</v>
      </c>
      <c r="F30" s="274">
        <v>45041.443481977753</v>
      </c>
      <c r="G30" s="274">
        <v>38439.337306217581</v>
      </c>
      <c r="H30" s="274">
        <v>34932.238050000014</v>
      </c>
      <c r="I30" s="275">
        <v>29367.585177074012</v>
      </c>
      <c r="J30" s="275">
        <v>41764.787860000026</v>
      </c>
      <c r="K30" s="275">
        <v>52273.439330000008</v>
      </c>
      <c r="L30" s="284">
        <v>57847.531650000019</v>
      </c>
      <c r="M30" s="284">
        <v>53427.096290000038</v>
      </c>
      <c r="N30" s="280">
        <v>74853.420689999999</v>
      </c>
      <c r="O30" s="280">
        <v>86008.596940000018</v>
      </c>
      <c r="P30" s="281">
        <v>75125.188340000008</v>
      </c>
      <c r="Q30" s="433">
        <v>72683.064809999996</v>
      </c>
      <c r="R30" s="359">
        <v>73047.764219999997</v>
      </c>
    </row>
    <row r="31" spans="2:18" ht="24.95" customHeight="1">
      <c r="B31" s="282" t="s">
        <v>97</v>
      </c>
      <c r="C31" s="283" t="s">
        <v>98</v>
      </c>
      <c r="D31" s="274">
        <v>82229.985629999952</v>
      </c>
      <c r="E31" s="274">
        <v>78473.501800353202</v>
      </c>
      <c r="F31" s="274">
        <v>99887.273987993132</v>
      </c>
      <c r="G31" s="274">
        <v>133204.64610193833</v>
      </c>
      <c r="H31" s="274">
        <v>100764.56042999991</v>
      </c>
      <c r="I31" s="285">
        <v>312142.05244526791</v>
      </c>
      <c r="J31" s="285">
        <v>61347.526070000022</v>
      </c>
      <c r="K31" s="275">
        <v>66718.958650000044</v>
      </c>
      <c r="L31" s="284">
        <v>66918.998220000038</v>
      </c>
      <c r="M31" s="284">
        <v>36154.835140000003</v>
      </c>
      <c r="N31" s="280">
        <v>51015.587440000032</v>
      </c>
      <c r="O31" s="280">
        <v>50609.550849999985</v>
      </c>
      <c r="P31" s="281">
        <v>73249.159950000001</v>
      </c>
      <c r="Q31" s="433">
        <v>45343.421210000015</v>
      </c>
      <c r="R31" s="359">
        <v>85712.570570000011</v>
      </c>
    </row>
    <row r="32" spans="2:18" ht="24.95" customHeight="1">
      <c r="B32" s="282" t="s">
        <v>99</v>
      </c>
      <c r="C32" s="283" t="s">
        <v>100</v>
      </c>
      <c r="D32" s="274">
        <v>3789.7884799999997</v>
      </c>
      <c r="E32" s="274">
        <v>3814.7031064184848</v>
      </c>
      <c r="F32" s="274">
        <v>4813.9725629150635</v>
      </c>
      <c r="G32" s="274">
        <v>4585.3576939322847</v>
      </c>
      <c r="H32" s="274">
        <v>5052.628099999999</v>
      </c>
      <c r="I32" s="275">
        <v>15354.058668040409</v>
      </c>
      <c r="J32" s="275">
        <v>12089.789069999999</v>
      </c>
      <c r="K32" s="275">
        <v>15605.761420000023</v>
      </c>
      <c r="L32" s="284">
        <v>16127.146319999993</v>
      </c>
      <c r="M32" s="284">
        <v>14640.038290000028</v>
      </c>
      <c r="N32" s="280">
        <v>14938.464840000024</v>
      </c>
      <c r="O32" s="280">
        <v>13580.643209999991</v>
      </c>
      <c r="P32" s="281">
        <v>16413.3135</v>
      </c>
      <c r="Q32" s="433">
        <v>16957.405230000008</v>
      </c>
      <c r="R32" s="359">
        <v>16226.805150000002</v>
      </c>
    </row>
    <row r="33" spans="2:18" ht="24.95" customHeight="1">
      <c r="B33" s="282" t="s">
        <v>101</v>
      </c>
      <c r="C33" s="283" t="s">
        <v>128</v>
      </c>
      <c r="D33" s="274">
        <v>6269.2636499999999</v>
      </c>
      <c r="E33" s="274">
        <v>63303.146370126167</v>
      </c>
      <c r="F33" s="274">
        <v>51406.15162815759</v>
      </c>
      <c r="G33" s="274">
        <v>74080.926631260663</v>
      </c>
      <c r="H33" s="274">
        <v>71090.584370000011</v>
      </c>
      <c r="I33" s="275">
        <v>80293.184043668211</v>
      </c>
      <c r="J33" s="275">
        <v>119875.51819999999</v>
      </c>
      <c r="K33" s="275">
        <v>98015.59203</v>
      </c>
      <c r="L33" s="284">
        <v>72504.155350000001</v>
      </c>
      <c r="M33" s="284">
        <v>77245.634259999992</v>
      </c>
      <c r="N33" s="280">
        <v>82050.732150000011</v>
      </c>
      <c r="O33" s="280">
        <v>80696.093899999993</v>
      </c>
      <c r="P33" s="281">
        <v>93504.375620000006</v>
      </c>
      <c r="Q33" s="433">
        <v>68305.518840000004</v>
      </c>
      <c r="R33" s="359">
        <v>73207.091620000007</v>
      </c>
    </row>
    <row r="34" spans="2:18" ht="24.95" customHeight="1">
      <c r="B34" s="282" t="s">
        <v>103</v>
      </c>
      <c r="C34" s="283" t="s">
        <v>104</v>
      </c>
      <c r="D34" s="274">
        <v>2048.1660499999994</v>
      </c>
      <c r="E34" s="274">
        <v>5854.0228473280367</v>
      </c>
      <c r="F34" s="274">
        <v>5695.5630082724892</v>
      </c>
      <c r="G34" s="274">
        <v>12325.857855972994</v>
      </c>
      <c r="H34" s="274">
        <v>21850.083599999994</v>
      </c>
      <c r="I34" s="275">
        <v>15600.335009996284</v>
      </c>
      <c r="J34" s="275">
        <v>15930.298900000002</v>
      </c>
      <c r="K34" s="275">
        <v>23168.529520000004</v>
      </c>
      <c r="L34" s="284">
        <v>27410.781930000005</v>
      </c>
      <c r="M34" s="284">
        <v>25144.733550000001</v>
      </c>
      <c r="N34" s="280">
        <v>24525.455579999994</v>
      </c>
      <c r="O34" s="280">
        <v>29051.641490000002</v>
      </c>
      <c r="P34" s="281">
        <v>22104.75863</v>
      </c>
      <c r="Q34" s="433">
        <v>21482.559880000001</v>
      </c>
      <c r="R34" s="359">
        <v>29793.538919999999</v>
      </c>
    </row>
    <row r="35" spans="2:18" ht="24.95" customHeight="1">
      <c r="B35" s="286" t="s">
        <v>129</v>
      </c>
      <c r="C35" s="287" t="s">
        <v>130</v>
      </c>
      <c r="D35" s="274">
        <v>4806.0869399999992</v>
      </c>
      <c r="E35" s="274">
        <v>9239.8310950752348</v>
      </c>
      <c r="F35" s="274">
        <v>4234.0168767981231</v>
      </c>
      <c r="G35" s="274">
        <v>5147.6942246612161</v>
      </c>
      <c r="H35" s="274">
        <v>9429.3954999999987</v>
      </c>
      <c r="I35" s="275">
        <v>4710.5332835316658</v>
      </c>
      <c r="J35" s="288">
        <v>0</v>
      </c>
      <c r="K35" s="288">
        <v>0</v>
      </c>
      <c r="L35" s="288">
        <v>0</v>
      </c>
      <c r="M35" s="288">
        <v>0</v>
      </c>
      <c r="N35" s="288">
        <v>0</v>
      </c>
      <c r="O35" s="288">
        <v>0</v>
      </c>
      <c r="P35" s="288">
        <v>0</v>
      </c>
      <c r="Q35" s="434">
        <v>0</v>
      </c>
      <c r="R35" s="435"/>
    </row>
    <row r="36" spans="2:18" ht="20.100000000000001" customHeight="1">
      <c r="B36" s="289"/>
      <c r="C36" s="373" t="s">
        <v>105</v>
      </c>
      <c r="D36" s="374">
        <f t="shared" ref="D36:I36" si="0">SUM(D15:D35)</f>
        <v>621191.24108999991</v>
      </c>
      <c r="E36" s="374">
        <f t="shared" si="0"/>
        <v>639592.64805438404</v>
      </c>
      <c r="F36" s="374">
        <f t="shared" si="0"/>
        <v>584238.71955576714</v>
      </c>
      <c r="G36" s="374">
        <f t="shared" si="0"/>
        <v>617390.63237338967</v>
      </c>
      <c r="H36" s="374">
        <f t="shared" si="0"/>
        <v>571627.31986000005</v>
      </c>
      <c r="I36" s="374">
        <f t="shared" si="0"/>
        <v>801354.7450254563</v>
      </c>
      <c r="J36" s="375">
        <f t="shared" ref="J36:R36" si="1">SUM(J15:J35)</f>
        <v>486602.22502000013</v>
      </c>
      <c r="K36" s="375">
        <f t="shared" si="1"/>
        <v>499782.94949000003</v>
      </c>
      <c r="L36" s="375">
        <f t="shared" si="1"/>
        <v>457934.0859200001</v>
      </c>
      <c r="M36" s="375">
        <f t="shared" si="1"/>
        <v>387485.1698700001</v>
      </c>
      <c r="N36" s="375">
        <f t="shared" si="1"/>
        <v>435238.52369000006</v>
      </c>
      <c r="O36" s="375">
        <f t="shared" si="1"/>
        <v>460333.18931000005</v>
      </c>
      <c r="P36" s="375">
        <f t="shared" si="1"/>
        <v>509092.33902000001</v>
      </c>
      <c r="Q36" s="375">
        <f t="shared" si="1"/>
        <v>455579.18946000008</v>
      </c>
      <c r="R36" s="430">
        <f t="shared" si="1"/>
        <v>521534.15080000006</v>
      </c>
    </row>
    <row r="37" spans="2:18">
      <c r="B37" s="10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</row>
    <row r="38" spans="2:18">
      <c r="B38" s="118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</row>
    <row r="39" spans="2:18" ht="18.75">
      <c r="B39" s="45" t="s">
        <v>218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7"/>
      <c r="M39" s="117"/>
      <c r="N39" s="117"/>
      <c r="O39" s="117"/>
      <c r="P39" s="117"/>
      <c r="Q39" s="117"/>
    </row>
    <row r="40" spans="2:18"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7"/>
      <c r="M40" s="117"/>
      <c r="N40" s="117"/>
      <c r="O40" s="117"/>
      <c r="P40" s="117"/>
      <c r="Q40" s="117"/>
    </row>
    <row r="41" spans="2:18" ht="25.5">
      <c r="B41" s="267" t="s">
        <v>126</v>
      </c>
      <c r="C41" s="268" t="s">
        <v>64</v>
      </c>
      <c r="D41" s="267" t="s">
        <v>127</v>
      </c>
      <c r="E41" s="268">
        <v>2000</v>
      </c>
      <c r="F41" s="268">
        <v>2001</v>
      </c>
      <c r="G41" s="268">
        <v>2002</v>
      </c>
      <c r="H41" s="268">
        <v>2003</v>
      </c>
      <c r="I41" s="268">
        <v>2004</v>
      </c>
      <c r="J41" s="268">
        <v>2006</v>
      </c>
      <c r="K41" s="268">
        <v>2007</v>
      </c>
      <c r="L41" s="268">
        <v>2008</v>
      </c>
      <c r="M41" s="268">
        <v>2009</v>
      </c>
      <c r="N41" s="268">
        <v>2010</v>
      </c>
      <c r="O41" s="270">
        <v>2011</v>
      </c>
      <c r="P41" s="270">
        <v>2012</v>
      </c>
      <c r="Q41" s="268">
        <v>2013</v>
      </c>
      <c r="R41" s="271">
        <v>2014</v>
      </c>
    </row>
    <row r="42" spans="2:18" ht="24.95" customHeight="1">
      <c r="B42" s="293" t="s">
        <v>65</v>
      </c>
      <c r="C42" s="294" t="s">
        <v>66</v>
      </c>
      <c r="D42" s="310">
        <v>130.64250000000001</v>
      </c>
      <c r="E42" s="310">
        <v>346.00339372456074</v>
      </c>
      <c r="F42" s="310">
        <v>99.300000637769699</v>
      </c>
      <c r="G42" s="310">
        <v>1838.9072712659836</v>
      </c>
      <c r="H42" s="310">
        <v>467.05099999999999</v>
      </c>
      <c r="I42" s="310">
        <v>702.28401823341846</v>
      </c>
      <c r="J42" s="311">
        <v>1799.348</v>
      </c>
      <c r="K42" s="312">
        <v>2877.1749999999997</v>
      </c>
      <c r="L42" s="313">
        <v>59.56</v>
      </c>
      <c r="M42" s="314">
        <v>197.29599999999999</v>
      </c>
      <c r="N42" s="314">
        <v>179.13659999999996</v>
      </c>
      <c r="O42" s="315">
        <v>225.26100000000002</v>
      </c>
      <c r="P42" s="316">
        <v>526.673</v>
      </c>
      <c r="Q42" s="436">
        <v>213.078</v>
      </c>
      <c r="R42" s="358">
        <v>164.16</v>
      </c>
    </row>
    <row r="43" spans="2:18" ht="24.95" customHeight="1">
      <c r="B43" s="295" t="s">
        <v>67</v>
      </c>
      <c r="C43" s="296" t="s">
        <v>68</v>
      </c>
      <c r="D43" s="317">
        <v>322.91092000000003</v>
      </c>
      <c r="E43" s="317">
        <v>411.18216051789932</v>
      </c>
      <c r="F43" s="317">
        <v>579.46538818906993</v>
      </c>
      <c r="G43" s="317">
        <v>850.23489805171266</v>
      </c>
      <c r="H43" s="317">
        <v>339.86557999999997</v>
      </c>
      <c r="I43" s="318">
        <v>433.91117385774851</v>
      </c>
      <c r="J43" s="319">
        <v>51.263300000000001</v>
      </c>
      <c r="K43" s="320">
        <v>148.65</v>
      </c>
      <c r="L43" s="313">
        <v>128.86884999999998</v>
      </c>
      <c r="M43" s="321">
        <v>100.23200000000001</v>
      </c>
      <c r="N43" s="321">
        <v>73.877499999999998</v>
      </c>
      <c r="O43" s="321">
        <v>116.92600000000002</v>
      </c>
      <c r="P43" s="316">
        <v>134.11199999999999</v>
      </c>
      <c r="Q43" s="321">
        <v>125.99409999999999</v>
      </c>
      <c r="R43" s="359">
        <v>142.24639999999999</v>
      </c>
    </row>
    <row r="44" spans="2:18" ht="24.95" customHeight="1">
      <c r="B44" s="295" t="s">
        <v>69</v>
      </c>
      <c r="C44" s="296" t="s">
        <v>70</v>
      </c>
      <c r="D44" s="317">
        <v>427.38878</v>
      </c>
      <c r="E44" s="317">
        <v>153.66322906315327</v>
      </c>
      <c r="F44" s="317">
        <v>274.48810055817012</v>
      </c>
      <c r="G44" s="317">
        <v>821.22851638495922</v>
      </c>
      <c r="H44" s="317">
        <v>494.00165999999996</v>
      </c>
      <c r="I44" s="318">
        <v>507.0989386588335</v>
      </c>
      <c r="J44" s="319">
        <v>82.753500000000003</v>
      </c>
      <c r="K44" s="320">
        <v>62.342500000000001</v>
      </c>
      <c r="L44" s="313">
        <v>65.144999999999996</v>
      </c>
      <c r="M44" s="321">
        <v>18.762</v>
      </c>
      <c r="N44" s="321">
        <v>5.0784000000000002</v>
      </c>
      <c r="O44" s="321">
        <v>8.9410000000000007</v>
      </c>
      <c r="P44" s="316">
        <v>42.683999999999997</v>
      </c>
      <c r="Q44" s="321">
        <v>1.25</v>
      </c>
      <c r="R44" s="359">
        <v>44.814999999999998</v>
      </c>
    </row>
    <row r="45" spans="2:18" ht="24.95" customHeight="1">
      <c r="B45" s="295" t="s">
        <v>71</v>
      </c>
      <c r="C45" s="296" t="s">
        <v>72</v>
      </c>
      <c r="D45" s="317">
        <v>341.36295999999999</v>
      </c>
      <c r="E45" s="317">
        <v>905.85414959490299</v>
      </c>
      <c r="F45" s="317">
        <v>829.89948154985905</v>
      </c>
      <c r="G45" s="317">
        <v>706.67300154082477</v>
      </c>
      <c r="H45" s="317">
        <v>3391.6677799999993</v>
      </c>
      <c r="I45" s="318">
        <v>4099.2134185731411</v>
      </c>
      <c r="J45" s="319">
        <v>178.233</v>
      </c>
      <c r="K45" s="320">
        <v>200.62650000000002</v>
      </c>
      <c r="L45" s="313">
        <v>192.17400000000001</v>
      </c>
      <c r="M45" s="321">
        <v>143.977</v>
      </c>
      <c r="N45" s="321">
        <v>195.2141</v>
      </c>
      <c r="O45" s="321">
        <v>194.64010000000002</v>
      </c>
      <c r="P45" s="316">
        <v>211.53100000000001</v>
      </c>
      <c r="Q45" s="321">
        <v>195.61500000000001</v>
      </c>
      <c r="R45" s="359">
        <v>158.012</v>
      </c>
    </row>
    <row r="46" spans="2:18" ht="24.95" customHeight="1">
      <c r="B46" s="295" t="s">
        <v>73</v>
      </c>
      <c r="C46" s="297" t="s">
        <v>74</v>
      </c>
      <c r="D46" s="322">
        <v>109465.49721999999</v>
      </c>
      <c r="E46" s="317">
        <v>5806.9317567571998</v>
      </c>
      <c r="F46" s="317">
        <v>17325.248677514493</v>
      </c>
      <c r="G46" s="317">
        <v>9131.6662433324382</v>
      </c>
      <c r="H46" s="317">
        <v>9154.5419199999978</v>
      </c>
      <c r="I46" s="318">
        <v>13004.433881601319</v>
      </c>
      <c r="J46" s="319">
        <v>1252.3010199999999</v>
      </c>
      <c r="K46" s="320">
        <v>1719.6783799999998</v>
      </c>
      <c r="L46" s="313">
        <v>966.00824999999998</v>
      </c>
      <c r="M46" s="321">
        <v>544.2165</v>
      </c>
      <c r="N46" s="321">
        <v>900.25769999999989</v>
      </c>
      <c r="O46" s="321">
        <v>263.40800000000002</v>
      </c>
      <c r="P46" s="316">
        <v>356.64499999999998</v>
      </c>
      <c r="Q46" s="321">
        <v>298.88400000000001</v>
      </c>
      <c r="R46" s="359">
        <v>156.79000000000002</v>
      </c>
    </row>
    <row r="47" spans="2:18" ht="24.95" customHeight="1">
      <c r="B47" s="295" t="s">
        <v>75</v>
      </c>
      <c r="C47" s="297" t="s">
        <v>76</v>
      </c>
      <c r="D47" s="322">
        <v>40358.11559999999</v>
      </c>
      <c r="E47" s="323">
        <v>56675.452727815471</v>
      </c>
      <c r="F47" s="323">
        <v>41191.709081202353</v>
      </c>
      <c r="G47" s="323">
        <v>58555.191159943075</v>
      </c>
      <c r="H47" s="323">
        <v>42111.641100000023</v>
      </c>
      <c r="I47" s="318">
        <v>25594.219972073704</v>
      </c>
      <c r="J47" s="319">
        <v>20294.316130000003</v>
      </c>
      <c r="K47" s="320">
        <v>20590.080419999998</v>
      </c>
      <c r="L47" s="313">
        <v>18354.337340000005</v>
      </c>
      <c r="M47" s="321">
        <v>17688.789819999991</v>
      </c>
      <c r="N47" s="321">
        <v>15277.857510000002</v>
      </c>
      <c r="O47" s="321">
        <v>16828.171969999996</v>
      </c>
      <c r="P47" s="316">
        <v>7219.1770999999999</v>
      </c>
      <c r="Q47" s="321">
        <v>8732.3223699999999</v>
      </c>
      <c r="R47" s="359">
        <v>6399.2565700000005</v>
      </c>
    </row>
    <row r="48" spans="2:18" ht="24.95" customHeight="1">
      <c r="B48" s="295" t="s">
        <v>77</v>
      </c>
      <c r="C48" s="297" t="s">
        <v>78</v>
      </c>
      <c r="D48" s="324">
        <v>67214.920530000032</v>
      </c>
      <c r="E48" s="325">
        <v>86480.712066951339</v>
      </c>
      <c r="F48" s="325">
        <v>84872.48535621661</v>
      </c>
      <c r="G48" s="325">
        <v>89088.67951739188</v>
      </c>
      <c r="H48" s="325">
        <v>84441.592150000011</v>
      </c>
      <c r="I48" s="318">
        <v>93703.373181797564</v>
      </c>
      <c r="J48" s="319">
        <v>31728.147180000014</v>
      </c>
      <c r="K48" s="320">
        <v>38066.201150000008</v>
      </c>
      <c r="L48" s="313">
        <v>37791.153630000001</v>
      </c>
      <c r="M48" s="321">
        <v>26019.441610000002</v>
      </c>
      <c r="N48" s="321">
        <v>25250.40265</v>
      </c>
      <c r="O48" s="321">
        <v>29542.592559999983</v>
      </c>
      <c r="P48" s="316">
        <v>32149.1175</v>
      </c>
      <c r="Q48" s="321">
        <v>47855.478239999997</v>
      </c>
      <c r="R48" s="359">
        <v>86385.251730000018</v>
      </c>
    </row>
    <row r="49" spans="2:18" ht="24.95" customHeight="1">
      <c r="B49" s="295" t="s">
        <v>79</v>
      </c>
      <c r="C49" s="297" t="s">
        <v>80</v>
      </c>
      <c r="D49" s="326">
        <v>30534.481239999976</v>
      </c>
      <c r="E49" s="320">
        <v>30069.058283028309</v>
      </c>
      <c r="F49" s="320">
        <v>31504.891534855047</v>
      </c>
      <c r="G49" s="320">
        <v>29687.930177097442</v>
      </c>
      <c r="H49" s="320">
        <v>24681.285019999996</v>
      </c>
      <c r="I49" s="327">
        <v>27429.19563707232</v>
      </c>
      <c r="J49" s="319">
        <v>45629.331390000036</v>
      </c>
      <c r="K49" s="320">
        <v>26542.724590000013</v>
      </c>
      <c r="L49" s="313">
        <v>30169.74145000002</v>
      </c>
      <c r="M49" s="321">
        <v>22335.401359999996</v>
      </c>
      <c r="N49" s="321">
        <v>21921.917899999993</v>
      </c>
      <c r="O49" s="321">
        <v>22312.527110000014</v>
      </c>
      <c r="P49" s="316">
        <v>23970.68015</v>
      </c>
      <c r="Q49" s="321">
        <v>27686.252569999997</v>
      </c>
      <c r="R49" s="359">
        <v>21390.265129999996</v>
      </c>
    </row>
    <row r="50" spans="2:18" ht="24.95" customHeight="1">
      <c r="B50" s="295" t="s">
        <v>81</v>
      </c>
      <c r="C50" s="296" t="s">
        <v>82</v>
      </c>
      <c r="D50" s="328">
        <v>916.67710999999974</v>
      </c>
      <c r="E50" s="328">
        <v>610.24483655393124</v>
      </c>
      <c r="F50" s="328">
        <v>6612.2497421558946</v>
      </c>
      <c r="G50" s="328">
        <v>11448.56312041718</v>
      </c>
      <c r="H50" s="328">
        <v>10955.263800000001</v>
      </c>
      <c r="I50" s="327">
        <v>9906.411236949265</v>
      </c>
      <c r="J50" s="319">
        <v>1887.1988299999987</v>
      </c>
      <c r="K50" s="320">
        <v>343.77723000000009</v>
      </c>
      <c r="L50" s="313">
        <v>91.032750000000007</v>
      </c>
      <c r="M50" s="321">
        <v>58.369799999999991</v>
      </c>
      <c r="N50" s="321">
        <v>115.83433999999998</v>
      </c>
      <c r="O50" s="321">
        <v>485.93709999999999</v>
      </c>
      <c r="P50" s="316">
        <v>1412.7057499999999</v>
      </c>
      <c r="Q50" s="321">
        <v>1244.8620000000001</v>
      </c>
      <c r="R50" s="359">
        <v>800.73400000000004</v>
      </c>
    </row>
    <row r="51" spans="2:18" ht="24.95" customHeight="1">
      <c r="B51" s="295" t="s">
        <v>83</v>
      </c>
      <c r="C51" s="296" t="s">
        <v>84</v>
      </c>
      <c r="D51" s="328">
        <v>30698.451489999989</v>
      </c>
      <c r="E51" s="328">
        <v>43207.624794741161</v>
      </c>
      <c r="F51" s="328">
        <v>60139.189453427767</v>
      </c>
      <c r="G51" s="328">
        <v>42134.16278696619</v>
      </c>
      <c r="H51" s="328">
        <v>33544.735699999997</v>
      </c>
      <c r="I51" s="327">
        <v>24367.268573727313</v>
      </c>
      <c r="J51" s="319">
        <v>21140.315640000001</v>
      </c>
      <c r="K51" s="320">
        <v>22915.18634</v>
      </c>
      <c r="L51" s="313">
        <v>19837.8053</v>
      </c>
      <c r="M51" s="321">
        <v>8073.0140000000001</v>
      </c>
      <c r="N51" s="321">
        <v>5035.5319999999992</v>
      </c>
      <c r="O51" s="321">
        <v>8649.5793599999997</v>
      </c>
      <c r="P51" s="316">
        <v>18259.28786</v>
      </c>
      <c r="Q51" s="321">
        <v>20415.700080000002</v>
      </c>
      <c r="R51" s="359">
        <v>25671.706989999999</v>
      </c>
    </row>
    <row r="52" spans="2:18" ht="24.95" customHeight="1">
      <c r="B52" s="295" t="s">
        <v>85</v>
      </c>
      <c r="C52" s="296" t="s">
        <v>86</v>
      </c>
      <c r="D52" s="328">
        <v>30218.565729999991</v>
      </c>
      <c r="E52" s="328">
        <v>23491.46983928909</v>
      </c>
      <c r="F52" s="328">
        <v>24352.898593129048</v>
      </c>
      <c r="G52" s="328">
        <v>31420.124398656189</v>
      </c>
      <c r="H52" s="328">
        <v>39683.451049999974</v>
      </c>
      <c r="I52" s="327">
        <v>34568.523044045782</v>
      </c>
      <c r="J52" s="319">
        <v>26673.254489999992</v>
      </c>
      <c r="K52" s="320">
        <v>37690.150630000018</v>
      </c>
      <c r="L52" s="313">
        <v>31463.528270000003</v>
      </c>
      <c r="M52" s="321">
        <v>22650.138599999998</v>
      </c>
      <c r="N52" s="321">
        <v>14905.530849999992</v>
      </c>
      <c r="O52" s="321">
        <v>15815.981040000006</v>
      </c>
      <c r="P52" s="316">
        <v>20770.460660000001</v>
      </c>
      <c r="Q52" s="321">
        <v>18844.70752</v>
      </c>
      <c r="R52" s="359">
        <v>20178.380399999998</v>
      </c>
    </row>
    <row r="53" spans="2:18" ht="24.95" customHeight="1">
      <c r="B53" s="295" t="s">
        <v>87</v>
      </c>
      <c r="C53" s="296" t="s">
        <v>88</v>
      </c>
      <c r="D53" s="328">
        <v>19074.904839999985</v>
      </c>
      <c r="E53" s="328">
        <v>21602.211682297289</v>
      </c>
      <c r="F53" s="328">
        <v>19612.832502430228</v>
      </c>
      <c r="G53" s="328">
        <v>22966.995099831372</v>
      </c>
      <c r="H53" s="328">
        <v>22912.720729999997</v>
      </c>
      <c r="I53" s="327">
        <v>17253.39841144532</v>
      </c>
      <c r="J53" s="319">
        <v>12646.820949999998</v>
      </c>
      <c r="K53" s="320">
        <v>17750.998390000001</v>
      </c>
      <c r="L53" s="313">
        <v>11338.408709999998</v>
      </c>
      <c r="M53" s="321">
        <v>7881.2975399999996</v>
      </c>
      <c r="N53" s="321">
        <v>7484.7606700000006</v>
      </c>
      <c r="O53" s="321">
        <v>7966.1239399999949</v>
      </c>
      <c r="P53" s="316">
        <v>10596.538499999999</v>
      </c>
      <c r="Q53" s="321">
        <v>9405.8029999999999</v>
      </c>
      <c r="R53" s="359">
        <v>9733.6607000000004</v>
      </c>
    </row>
    <row r="54" spans="2:18" ht="24.95" customHeight="1">
      <c r="B54" s="295" t="s">
        <v>89</v>
      </c>
      <c r="C54" s="296" t="s">
        <v>90</v>
      </c>
      <c r="D54" s="328">
        <v>132363.26184000014</v>
      </c>
      <c r="E54" s="328">
        <v>140245.10159020071</v>
      </c>
      <c r="F54" s="328">
        <v>130124.11898960259</v>
      </c>
      <c r="G54" s="328">
        <v>110785.74848505203</v>
      </c>
      <c r="H54" s="328">
        <v>109632.90936999998</v>
      </c>
      <c r="I54" s="327">
        <v>137112.25591537962</v>
      </c>
      <c r="J54" s="319">
        <v>105163.34587999995</v>
      </c>
      <c r="K54" s="320">
        <v>108717.93357999995</v>
      </c>
      <c r="L54" s="313">
        <v>93126.039940000002</v>
      </c>
      <c r="M54" s="321">
        <v>67952.028159999987</v>
      </c>
      <c r="N54" s="321">
        <v>73545.756100000013</v>
      </c>
      <c r="O54" s="321">
        <v>70104.316040000122</v>
      </c>
      <c r="P54" s="316">
        <v>74446.745080000095</v>
      </c>
      <c r="Q54" s="321">
        <v>74865.794129999995</v>
      </c>
      <c r="R54" s="359">
        <v>95646.548079999993</v>
      </c>
    </row>
    <row r="55" spans="2:18" ht="24.95" customHeight="1">
      <c r="B55" s="295" t="s">
        <v>91</v>
      </c>
      <c r="C55" s="296" t="s">
        <v>92</v>
      </c>
      <c r="D55" s="328">
        <v>10502.32072</v>
      </c>
      <c r="E55" s="328">
        <v>45638.491718939011</v>
      </c>
      <c r="F55" s="328">
        <v>22333.154475571901</v>
      </c>
      <c r="G55" s="328">
        <v>14852.98766323179</v>
      </c>
      <c r="H55" s="328">
        <v>9685.994130000001</v>
      </c>
      <c r="I55" s="327">
        <v>7492.9689071479806</v>
      </c>
      <c r="J55" s="319">
        <v>2240.3591000000001</v>
      </c>
      <c r="K55" s="320">
        <v>1838.3662599999998</v>
      </c>
      <c r="L55" s="313">
        <v>2052.9935500000001</v>
      </c>
      <c r="M55" s="321">
        <v>1813.00144</v>
      </c>
      <c r="N55" s="321">
        <v>2748.2762299999945</v>
      </c>
      <c r="O55" s="321">
        <v>3764.0736499999989</v>
      </c>
      <c r="P55" s="316">
        <v>3109.7685999999999</v>
      </c>
      <c r="Q55" s="321">
        <v>3542.2766899999997</v>
      </c>
      <c r="R55" s="359">
        <v>3670.8567999999991</v>
      </c>
    </row>
    <row r="56" spans="2:18" ht="24.95" customHeight="1">
      <c r="B56" s="295" t="s">
        <v>93</v>
      </c>
      <c r="C56" s="296" t="s">
        <v>94</v>
      </c>
      <c r="D56" s="328">
        <v>3134.5992899999987</v>
      </c>
      <c r="E56" s="328">
        <v>11814.29360359069</v>
      </c>
      <c r="F56" s="328">
        <v>9306.1610823217779</v>
      </c>
      <c r="G56" s="328">
        <v>5480.5116886812029</v>
      </c>
      <c r="H56" s="328">
        <v>5629.2471000000005</v>
      </c>
      <c r="I56" s="327">
        <v>9956.2956494367681</v>
      </c>
      <c r="J56" s="319">
        <v>11325.160439999996</v>
      </c>
      <c r="K56" s="320">
        <v>9755.6279999999933</v>
      </c>
      <c r="L56" s="313">
        <v>10333.379259999992</v>
      </c>
      <c r="M56" s="321">
        <v>7883.576790000001</v>
      </c>
      <c r="N56" s="321">
        <v>7978.9258900000004</v>
      </c>
      <c r="O56" s="321">
        <v>9089.203969999995</v>
      </c>
      <c r="P56" s="316">
        <v>13755.71228</v>
      </c>
      <c r="Q56" s="321">
        <v>14832.761160000002</v>
      </c>
      <c r="R56" s="359">
        <v>16111.28793</v>
      </c>
    </row>
    <row r="57" spans="2:18" ht="24.95" customHeight="1">
      <c r="B57" s="295" t="s">
        <v>95</v>
      </c>
      <c r="C57" s="283" t="s">
        <v>96</v>
      </c>
      <c r="D57" s="328">
        <v>23659.724290000009</v>
      </c>
      <c r="E57" s="328">
        <v>28592.443216238444</v>
      </c>
      <c r="F57" s="328">
        <v>25682.28440858284</v>
      </c>
      <c r="G57" s="328">
        <v>30768.024593600887</v>
      </c>
      <c r="H57" s="328">
        <v>27162.940569999999</v>
      </c>
      <c r="I57" s="327">
        <v>19984.670360597316</v>
      </c>
      <c r="J57" s="319">
        <v>51133.299540000007</v>
      </c>
      <c r="K57" s="320">
        <v>38412.914739999993</v>
      </c>
      <c r="L57" s="313">
        <v>48878.090000000091</v>
      </c>
      <c r="M57" s="321">
        <v>47663.490389999992</v>
      </c>
      <c r="N57" s="321">
        <v>66668.398200000054</v>
      </c>
      <c r="O57" s="321">
        <v>79596.856510000071</v>
      </c>
      <c r="P57" s="316">
        <v>68372.690420000101</v>
      </c>
      <c r="Q57" s="321">
        <v>82501.803190000093</v>
      </c>
      <c r="R57" s="359">
        <v>82130.479990000022</v>
      </c>
    </row>
    <row r="58" spans="2:18" ht="24.95" customHeight="1">
      <c r="B58" s="295" t="s">
        <v>97</v>
      </c>
      <c r="C58" s="296" t="s">
        <v>98</v>
      </c>
      <c r="D58" s="328">
        <v>60658.598649999985</v>
      </c>
      <c r="E58" s="328">
        <v>67117.066664986763</v>
      </c>
      <c r="F58" s="328">
        <v>89671.294428136753</v>
      </c>
      <c r="G58" s="328">
        <v>112377.56102205628</v>
      </c>
      <c r="H58" s="328">
        <v>99754.252149999986</v>
      </c>
      <c r="I58" s="327">
        <v>198328.16492590611</v>
      </c>
      <c r="J58" s="319">
        <v>22737.061290000005</v>
      </c>
      <c r="K58" s="320">
        <v>32939.096240000006</v>
      </c>
      <c r="L58" s="313">
        <v>21583.115310000001</v>
      </c>
      <c r="M58" s="321">
        <v>28228.764909999998</v>
      </c>
      <c r="N58" s="321">
        <v>28087.792770000007</v>
      </c>
      <c r="O58" s="321">
        <v>43351.382050000015</v>
      </c>
      <c r="P58" s="316">
        <v>69393.796610000019</v>
      </c>
      <c r="Q58" s="321">
        <v>45368.008830000006</v>
      </c>
      <c r="R58" s="359">
        <v>86120.937090000007</v>
      </c>
    </row>
    <row r="59" spans="2:18" ht="24.95" customHeight="1">
      <c r="B59" s="295" t="s">
        <v>99</v>
      </c>
      <c r="C59" s="296" t="s">
        <v>100</v>
      </c>
      <c r="D59" s="328">
        <v>5555.4848799999945</v>
      </c>
      <c r="E59" s="328">
        <v>5804.3196652142797</v>
      </c>
      <c r="F59" s="328">
        <v>6644.6621652289759</v>
      </c>
      <c r="G59" s="328">
        <v>5285.0608010225078</v>
      </c>
      <c r="H59" s="328">
        <v>6340.082459999996</v>
      </c>
      <c r="I59" s="327">
        <v>16676.267590292031</v>
      </c>
      <c r="J59" s="319">
        <v>15505.110640000003</v>
      </c>
      <c r="K59" s="320">
        <v>21019.083400000007</v>
      </c>
      <c r="L59" s="313">
        <v>22765.592669999984</v>
      </c>
      <c r="M59" s="321">
        <v>17855.926720000039</v>
      </c>
      <c r="N59" s="321">
        <v>19188.838090000023</v>
      </c>
      <c r="O59" s="321">
        <v>18090.351189999998</v>
      </c>
      <c r="P59" s="316">
        <v>25219.036290000098</v>
      </c>
      <c r="Q59" s="321">
        <v>22967.520369999998</v>
      </c>
      <c r="R59" s="359">
        <v>23419.97296000001</v>
      </c>
    </row>
    <row r="60" spans="2:18" ht="24.95" customHeight="1">
      <c r="B60" s="295" t="s">
        <v>101</v>
      </c>
      <c r="C60" s="296" t="s">
        <v>128</v>
      </c>
      <c r="D60" s="328">
        <v>6044.4693100000022</v>
      </c>
      <c r="E60" s="328">
        <v>55532.770470763324</v>
      </c>
      <c r="F60" s="328">
        <v>56263.712747853715</v>
      </c>
      <c r="G60" s="328">
        <v>67241.790028758347</v>
      </c>
      <c r="H60" s="328">
        <v>67400.517320000014</v>
      </c>
      <c r="I60" s="327">
        <v>83456.973182058835</v>
      </c>
      <c r="J60" s="319">
        <v>151219.79071</v>
      </c>
      <c r="K60" s="320">
        <v>100158.94862</v>
      </c>
      <c r="L60" s="313">
        <v>59760.13781</v>
      </c>
      <c r="M60" s="321">
        <v>51144.325669999998</v>
      </c>
      <c r="N60" s="321">
        <v>64993.921090000003</v>
      </c>
      <c r="O60" s="321">
        <v>72099.761410000006</v>
      </c>
      <c r="P60" s="316">
        <v>77441.980100000001</v>
      </c>
      <c r="Q60" s="321">
        <v>121783.64904</v>
      </c>
      <c r="R60" s="359">
        <v>89816.073999999993</v>
      </c>
    </row>
    <row r="61" spans="2:18" ht="24.95" customHeight="1">
      <c r="B61" s="295" t="s">
        <v>103</v>
      </c>
      <c r="C61" s="296" t="s">
        <v>104</v>
      </c>
      <c r="D61" s="328">
        <v>25061.002099999998</v>
      </c>
      <c r="E61" s="328">
        <v>79404.839063016174</v>
      </c>
      <c r="F61" s="328">
        <v>11369.550426007016</v>
      </c>
      <c r="G61" s="328">
        <v>18122.300988282528</v>
      </c>
      <c r="H61" s="328">
        <v>22874.384789999993</v>
      </c>
      <c r="I61" s="327">
        <v>16401.409484215546</v>
      </c>
      <c r="J61" s="319">
        <v>11279.799489999994</v>
      </c>
      <c r="K61" s="320">
        <v>18006.401530000036</v>
      </c>
      <c r="L61" s="313">
        <v>18621.075950000035</v>
      </c>
      <c r="M61" s="321">
        <v>20087.38531999999</v>
      </c>
      <c r="N61" s="321">
        <v>16884.557439999997</v>
      </c>
      <c r="O61" s="321">
        <v>22062.46938000002</v>
      </c>
      <c r="P61" s="316">
        <v>25442.51296</v>
      </c>
      <c r="Q61" s="321">
        <v>21620.138920000001</v>
      </c>
      <c r="R61" s="359">
        <v>25735.565289999999</v>
      </c>
    </row>
    <row r="62" spans="2:18" ht="24.95" customHeight="1">
      <c r="B62" s="298" t="s">
        <v>129</v>
      </c>
      <c r="C62" s="299" t="s">
        <v>130</v>
      </c>
      <c r="D62" s="328">
        <v>5137.3357000000005</v>
      </c>
      <c r="E62" s="328">
        <v>10370.409231670084</v>
      </c>
      <c r="F62" s="328">
        <v>3578.3914346974343</v>
      </c>
      <c r="G62" s="328">
        <v>626.97609397768974</v>
      </c>
      <c r="H62" s="328">
        <v>10488.41662</v>
      </c>
      <c r="I62" s="327">
        <v>3475.6854222174734</v>
      </c>
      <c r="J62" s="329">
        <v>0</v>
      </c>
      <c r="K62" s="320">
        <v>0</v>
      </c>
      <c r="L62" s="330">
        <v>0</v>
      </c>
      <c r="M62" s="330">
        <v>0</v>
      </c>
      <c r="N62" s="330">
        <v>0</v>
      </c>
      <c r="O62" s="330">
        <v>0</v>
      </c>
      <c r="P62" s="330">
        <v>0</v>
      </c>
      <c r="Q62" s="330">
        <v>0</v>
      </c>
      <c r="R62" s="331">
        <v>0</v>
      </c>
    </row>
    <row r="63" spans="2:18" ht="20.100000000000001" customHeight="1">
      <c r="B63" s="300"/>
      <c r="C63" s="376" t="s">
        <v>33</v>
      </c>
      <c r="D63" s="377">
        <f t="shared" ref="D63:I63" si="2">SUM(D42:D62)</f>
        <v>601820.71570000006</v>
      </c>
      <c r="E63" s="375">
        <f t="shared" si="2"/>
        <v>714280.14414495381</v>
      </c>
      <c r="F63" s="375">
        <f t="shared" si="2"/>
        <v>642367.98806986935</v>
      </c>
      <c r="G63" s="375">
        <f t="shared" si="2"/>
        <v>664191.31755554245</v>
      </c>
      <c r="H63" s="375">
        <f t="shared" si="2"/>
        <v>631146.56199999992</v>
      </c>
      <c r="I63" s="375">
        <f t="shared" si="2"/>
        <v>744454.02292528749</v>
      </c>
      <c r="J63" s="375">
        <f t="shared" ref="J63:R63" si="3">SUM(J42:J62)</f>
        <v>533967.21052000008</v>
      </c>
      <c r="K63" s="375">
        <f t="shared" si="3"/>
        <v>499755.96349999995</v>
      </c>
      <c r="L63" s="378">
        <f t="shared" si="3"/>
        <v>427578.18804000015</v>
      </c>
      <c r="M63" s="378">
        <f t="shared" si="3"/>
        <v>348339.43562999996</v>
      </c>
      <c r="N63" s="378">
        <f t="shared" si="3"/>
        <v>371441.86603000015</v>
      </c>
      <c r="O63" s="378">
        <f t="shared" si="3"/>
        <v>420568.50338000024</v>
      </c>
      <c r="P63" s="378">
        <f t="shared" si="3"/>
        <v>472831.85486000031</v>
      </c>
      <c r="Q63" s="378">
        <f t="shared" si="3"/>
        <v>522501.89921000006</v>
      </c>
      <c r="R63" s="379">
        <f t="shared" si="3"/>
        <v>593877.00105999992</v>
      </c>
    </row>
    <row r="64" spans="2:18">
      <c r="B64" s="100"/>
      <c r="C64" s="301"/>
      <c r="D64" s="301"/>
      <c r="E64" s="301"/>
      <c r="F64" s="301"/>
      <c r="G64" s="301"/>
      <c r="H64" s="301"/>
      <c r="I64" s="301"/>
      <c r="J64" s="301"/>
      <c r="K64" s="301"/>
      <c r="L64" s="290"/>
      <c r="M64" s="290"/>
      <c r="N64" s="290"/>
      <c r="O64" s="290"/>
      <c r="P64" s="290"/>
      <c r="Q64" s="290"/>
    </row>
    <row r="66" spans="2:13" ht="18.75">
      <c r="B66" s="45" t="s">
        <v>217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</row>
    <row r="67" spans="2:13"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</row>
    <row r="68" spans="2:13" ht="51">
      <c r="B68" s="302" t="s">
        <v>133</v>
      </c>
      <c r="C68" s="303" t="s">
        <v>111</v>
      </c>
      <c r="D68" s="303" t="s">
        <v>112</v>
      </c>
      <c r="E68" s="303" t="s">
        <v>113</v>
      </c>
      <c r="F68" s="303" t="s">
        <v>114</v>
      </c>
      <c r="G68" s="303" t="s">
        <v>116</v>
      </c>
      <c r="H68" s="303" t="s">
        <v>134</v>
      </c>
      <c r="I68" s="303" t="s">
        <v>120</v>
      </c>
      <c r="J68" s="303" t="s">
        <v>135</v>
      </c>
      <c r="K68" s="304" t="s">
        <v>33</v>
      </c>
      <c r="L68" s="117"/>
      <c r="M68" s="117"/>
    </row>
    <row r="69" spans="2:13">
      <c r="B69" s="305" t="s">
        <v>127</v>
      </c>
      <c r="C69" s="332">
        <v>119.11502</v>
      </c>
      <c r="D69" s="332">
        <v>2701.7248699999996</v>
      </c>
      <c r="E69" s="332">
        <v>264624.01661999972</v>
      </c>
      <c r="F69" s="332">
        <v>0</v>
      </c>
      <c r="G69" s="332">
        <v>70545.74132999999</v>
      </c>
      <c r="H69" s="332">
        <v>39374.066130000159</v>
      </c>
      <c r="I69" s="332">
        <v>219079.58462999944</v>
      </c>
      <c r="J69" s="333">
        <v>219.43140000000005</v>
      </c>
      <c r="K69" s="334">
        <f t="shared" ref="K69:K74" si="4">SUM(C69:J69)</f>
        <v>596663.67999999935</v>
      </c>
      <c r="L69" s="117"/>
      <c r="M69" s="117"/>
    </row>
    <row r="70" spans="2:13">
      <c r="B70" s="305">
        <v>2000</v>
      </c>
      <c r="C70" s="332">
        <v>105.90201871097088</v>
      </c>
      <c r="D70" s="332">
        <v>6127.203168013988</v>
      </c>
      <c r="E70" s="332">
        <v>274992.14171223342</v>
      </c>
      <c r="F70" s="332">
        <v>0</v>
      </c>
      <c r="G70" s="332">
        <v>81979.831147130812</v>
      </c>
      <c r="H70" s="332">
        <v>58301.125063730608</v>
      </c>
      <c r="I70" s="332">
        <v>281615.61607203388</v>
      </c>
      <c r="J70" s="332">
        <v>0</v>
      </c>
      <c r="K70" s="334">
        <f t="shared" si="4"/>
        <v>703121.81918185367</v>
      </c>
      <c r="L70" s="117"/>
      <c r="M70" s="117"/>
    </row>
    <row r="71" spans="2:13">
      <c r="B71" s="305">
        <v>2001</v>
      </c>
      <c r="C71" s="332">
        <v>155.41802048031241</v>
      </c>
      <c r="D71" s="332">
        <v>7812.838575884467</v>
      </c>
      <c r="E71" s="332">
        <v>270436.48054491589</v>
      </c>
      <c r="F71" s="332">
        <v>0</v>
      </c>
      <c r="G71" s="332">
        <v>96820.58950734789</v>
      </c>
      <c r="H71" s="335">
        <v>54584.823585335675</v>
      </c>
      <c r="I71" s="335">
        <v>207634.14001518389</v>
      </c>
      <c r="J71" s="336">
        <v>0</v>
      </c>
      <c r="K71" s="334">
        <f t="shared" si="4"/>
        <v>637444.29024914815</v>
      </c>
      <c r="L71" s="117"/>
      <c r="M71" s="117"/>
    </row>
    <row r="72" spans="2:13">
      <c r="B72" s="305">
        <v>2002</v>
      </c>
      <c r="C72" s="332">
        <v>1813.6519775986671</v>
      </c>
      <c r="D72" s="332">
        <v>6140.5037522744387</v>
      </c>
      <c r="E72" s="332">
        <v>247253.49841963322</v>
      </c>
      <c r="F72" s="332">
        <v>0</v>
      </c>
      <c r="G72" s="332">
        <v>105919.15417845645</v>
      </c>
      <c r="H72" s="332">
        <v>60205.654908064753</v>
      </c>
      <c r="I72" s="332">
        <v>242858.854319515</v>
      </c>
      <c r="J72" s="332">
        <v>0</v>
      </c>
      <c r="K72" s="337">
        <f t="shared" si="4"/>
        <v>664191.31755554257</v>
      </c>
      <c r="L72" s="117"/>
      <c r="M72" s="117"/>
    </row>
    <row r="73" spans="2:13">
      <c r="B73" s="305">
        <v>2003</v>
      </c>
      <c r="C73" s="332">
        <v>8130.3389999999999</v>
      </c>
      <c r="D73" s="332">
        <v>4217.4024699999964</v>
      </c>
      <c r="E73" s="332">
        <v>223990.36661000003</v>
      </c>
      <c r="F73" s="332">
        <v>0</v>
      </c>
      <c r="G73" s="332">
        <v>77563.605910000246</v>
      </c>
      <c r="H73" s="332">
        <v>46986.411140000069</v>
      </c>
      <c r="I73" s="332">
        <v>270251.73687000014</v>
      </c>
      <c r="J73" s="332">
        <v>0</v>
      </c>
      <c r="K73" s="337">
        <f t="shared" si="4"/>
        <v>631139.86200000055</v>
      </c>
      <c r="L73" s="117"/>
      <c r="M73" s="117"/>
    </row>
    <row r="74" spans="2:13">
      <c r="B74" s="306">
        <v>2004</v>
      </c>
      <c r="C74" s="338">
        <v>7128.2910467237234</v>
      </c>
      <c r="D74" s="338">
        <v>13595.032132692635</v>
      </c>
      <c r="E74" s="338">
        <v>315701.47497431375</v>
      </c>
      <c r="F74" s="338">
        <v>0</v>
      </c>
      <c r="G74" s="338">
        <v>68222.027077843435</v>
      </c>
      <c r="H74" s="338">
        <v>58191.052655173189</v>
      </c>
      <c r="I74" s="338">
        <v>281616.14503854071</v>
      </c>
      <c r="J74" s="339">
        <v>0</v>
      </c>
      <c r="K74" s="340">
        <f t="shared" si="4"/>
        <v>744454.02292528749</v>
      </c>
      <c r="L74" s="117"/>
      <c r="M74" s="117"/>
    </row>
    <row r="75" spans="2:13">
      <c r="B75" s="307"/>
      <c r="C75" s="341"/>
      <c r="D75" s="341"/>
      <c r="E75" s="341"/>
      <c r="F75" s="341"/>
      <c r="G75" s="341"/>
      <c r="H75" s="341"/>
      <c r="I75" s="341"/>
      <c r="J75" s="341"/>
      <c r="K75" s="341"/>
      <c r="L75" s="117"/>
      <c r="M75" s="117"/>
    </row>
    <row r="76" spans="2:13">
      <c r="B76" s="308">
        <v>2006</v>
      </c>
      <c r="C76" s="342">
        <v>25744.626100000001</v>
      </c>
      <c r="D76" s="343">
        <v>8074.4338399999979</v>
      </c>
      <c r="E76" s="343">
        <v>107604.78170000011</v>
      </c>
      <c r="F76" s="343">
        <v>500.87095000000005</v>
      </c>
      <c r="G76" s="343">
        <v>101733.62623000005</v>
      </c>
      <c r="H76" s="343">
        <v>126196.67066</v>
      </c>
      <c r="I76" s="343">
        <v>164017.07093999989</v>
      </c>
      <c r="J76" s="344">
        <v>95.130099999999999</v>
      </c>
      <c r="K76" s="345">
        <f t="shared" ref="K76:K84" si="5">SUM(C76:J76)</f>
        <v>533967.21051999996</v>
      </c>
      <c r="L76" s="117"/>
      <c r="M76" s="117"/>
    </row>
    <row r="77" spans="2:13">
      <c r="B77" s="309">
        <v>2007</v>
      </c>
      <c r="C77" s="346">
        <v>23523.442200000001</v>
      </c>
      <c r="D77" s="347">
        <v>13104.486060000012</v>
      </c>
      <c r="E77" s="234">
        <v>75706.633600000001</v>
      </c>
      <c r="F77" s="347">
        <v>165.08</v>
      </c>
      <c r="G77" s="347">
        <v>85865.70928000001</v>
      </c>
      <c r="H77" s="347">
        <v>124074.89201000013</v>
      </c>
      <c r="I77" s="347">
        <v>177284.61340999976</v>
      </c>
      <c r="J77" s="348">
        <v>31.106939999999994</v>
      </c>
      <c r="K77" s="349">
        <f t="shared" si="5"/>
        <v>499755.96349999995</v>
      </c>
      <c r="L77" s="117"/>
      <c r="M77" s="117"/>
    </row>
    <row r="78" spans="2:13">
      <c r="B78" s="309">
        <v>2008</v>
      </c>
      <c r="C78" s="350">
        <v>15032.9051</v>
      </c>
      <c r="D78" s="351">
        <v>10950.379569999997</v>
      </c>
      <c r="E78" s="351">
        <v>55783.062729999991</v>
      </c>
      <c r="F78" s="352">
        <v>0</v>
      </c>
      <c r="G78" s="351">
        <v>93556.875629999995</v>
      </c>
      <c r="H78" s="352">
        <v>116987.69257999994</v>
      </c>
      <c r="I78" s="351">
        <v>135237.20123000006</v>
      </c>
      <c r="J78" s="353">
        <v>30.071199999999997</v>
      </c>
      <c r="K78" s="349">
        <f t="shared" si="5"/>
        <v>427578.18803999998</v>
      </c>
      <c r="L78" s="117"/>
      <c r="M78" s="117"/>
    </row>
    <row r="79" spans="2:13">
      <c r="B79" s="305">
        <v>2009</v>
      </c>
      <c r="C79" s="351">
        <v>28557.219929999999</v>
      </c>
      <c r="D79" s="351">
        <v>12139.841680000036</v>
      </c>
      <c r="E79" s="351">
        <v>41792.142799999994</v>
      </c>
      <c r="F79" s="352">
        <v>0</v>
      </c>
      <c r="G79" s="351">
        <v>84415.905379999982</v>
      </c>
      <c r="H79" s="352">
        <v>89641.413899999985</v>
      </c>
      <c r="I79" s="351">
        <v>91743.070540000001</v>
      </c>
      <c r="J79" s="352">
        <v>49.8414</v>
      </c>
      <c r="K79" s="354">
        <f t="shared" si="5"/>
        <v>348339.43562999996</v>
      </c>
      <c r="L79" s="117"/>
      <c r="M79" s="117"/>
    </row>
    <row r="80" spans="2:13">
      <c r="B80" s="309">
        <v>2010</v>
      </c>
      <c r="C80" s="350">
        <v>25061.614069999996</v>
      </c>
      <c r="D80" s="351">
        <v>16485.164400000023</v>
      </c>
      <c r="E80" s="351">
        <v>30946.372350000001</v>
      </c>
      <c r="F80" s="352">
        <v>0</v>
      </c>
      <c r="G80" s="351">
        <v>113113.01366999999</v>
      </c>
      <c r="H80" s="352">
        <v>94967.749920000322</v>
      </c>
      <c r="I80" s="351">
        <v>90795.862720000034</v>
      </c>
      <c r="J80" s="352">
        <v>72.088899999999995</v>
      </c>
      <c r="K80" s="354">
        <f t="shared" si="5"/>
        <v>371441.86603000032</v>
      </c>
      <c r="L80" s="117"/>
      <c r="M80" s="117"/>
    </row>
    <row r="81" spans="2:13">
      <c r="B81" s="309">
        <v>2011</v>
      </c>
      <c r="C81" s="355">
        <v>26443.719799999995</v>
      </c>
      <c r="D81" s="356">
        <v>10211.202949999984</v>
      </c>
      <c r="E81" s="356">
        <v>51149.372999999992</v>
      </c>
      <c r="F81" s="352">
        <v>0</v>
      </c>
      <c r="G81" s="356">
        <v>150504.16053000002</v>
      </c>
      <c r="H81" s="356">
        <v>93609.526130000071</v>
      </c>
      <c r="I81" s="356">
        <v>88518.067269999985</v>
      </c>
      <c r="J81" s="356">
        <v>132.4537</v>
      </c>
      <c r="K81" s="354">
        <f t="shared" si="5"/>
        <v>420568.50338000007</v>
      </c>
      <c r="L81" s="117"/>
      <c r="M81" s="117"/>
    </row>
    <row r="82" spans="2:13">
      <c r="B82" s="309">
        <v>2012</v>
      </c>
      <c r="C82" s="355">
        <v>28777.963409999997</v>
      </c>
      <c r="D82" s="356">
        <v>6321.7022500000103</v>
      </c>
      <c r="E82" s="356">
        <v>87935.790999999997</v>
      </c>
      <c r="F82" s="352">
        <v>0</v>
      </c>
      <c r="G82" s="351">
        <v>161655.72924999997</v>
      </c>
      <c r="H82" s="356">
        <v>106518.45099000042</v>
      </c>
      <c r="I82" s="356">
        <v>81605.216550000099</v>
      </c>
      <c r="J82" s="356">
        <v>17.00141</v>
      </c>
      <c r="K82" s="354">
        <f t="shared" si="5"/>
        <v>472831.85486000055</v>
      </c>
      <c r="L82" s="117"/>
      <c r="M82" s="117"/>
    </row>
    <row r="83" spans="2:13">
      <c r="B83" s="309">
        <v>2013</v>
      </c>
      <c r="C83" s="355">
        <v>26149.80675</v>
      </c>
      <c r="D83" s="356">
        <v>8384.3392000000003</v>
      </c>
      <c r="E83" s="356">
        <v>107301.90999999999</v>
      </c>
      <c r="F83" s="356">
        <v>0</v>
      </c>
      <c r="G83" s="356">
        <v>162790.46892000001</v>
      </c>
      <c r="H83" s="356">
        <v>120819.31367</v>
      </c>
      <c r="I83" s="356">
        <v>97044.584970000025</v>
      </c>
      <c r="J83" s="356">
        <v>11.4757</v>
      </c>
      <c r="K83" s="354">
        <f t="shared" si="5"/>
        <v>522501.89921</v>
      </c>
      <c r="L83" s="117"/>
      <c r="M83" s="117"/>
    </row>
    <row r="84" spans="2:13">
      <c r="B84" s="438">
        <v>2014</v>
      </c>
      <c r="C84" s="431">
        <v>9076.8089999999993</v>
      </c>
      <c r="D84" s="431">
        <v>9378.6004700000012</v>
      </c>
      <c r="E84" s="431">
        <v>114476.54</v>
      </c>
      <c r="F84" s="431">
        <v>1.06</v>
      </c>
      <c r="G84" s="431">
        <v>181366.75081000003</v>
      </c>
      <c r="H84" s="431">
        <v>146601.65416999999</v>
      </c>
      <c r="I84" s="431">
        <v>132974.24341</v>
      </c>
      <c r="J84" s="437">
        <v>1.3432000000000002</v>
      </c>
      <c r="K84" s="357">
        <f t="shared" si="5"/>
        <v>593877.00106000004</v>
      </c>
      <c r="L84" s="117"/>
      <c r="M84" s="117"/>
    </row>
    <row r="85" spans="2:13">
      <c r="B85" s="99"/>
      <c r="C85" s="290"/>
      <c r="D85" s="290"/>
      <c r="E85" s="290"/>
      <c r="F85" s="290"/>
      <c r="G85" s="290"/>
      <c r="H85" s="290"/>
      <c r="I85" s="290"/>
      <c r="J85" s="290"/>
      <c r="K85" s="290"/>
      <c r="L85" s="117"/>
      <c r="M85" s="117"/>
    </row>
    <row r="86" spans="2:13">
      <c r="C86" s="290"/>
      <c r="D86" s="290"/>
      <c r="E86" s="290"/>
      <c r="F86" s="290"/>
      <c r="G86" s="290"/>
      <c r="H86" s="290"/>
      <c r="I86" s="290"/>
      <c r="J86" s="290"/>
      <c r="K86" s="290"/>
      <c r="L86" s="117"/>
      <c r="M86" s="117"/>
    </row>
    <row r="87" spans="2:13">
      <c r="B87" s="290"/>
      <c r="C87" s="290"/>
      <c r="D87" s="290"/>
      <c r="E87" s="290"/>
      <c r="F87" s="290"/>
      <c r="G87" s="290"/>
      <c r="H87" s="290"/>
      <c r="I87" s="290"/>
      <c r="J87" s="290"/>
      <c r="K87" s="290"/>
      <c r="L87" s="117"/>
      <c r="M87" s="117"/>
    </row>
    <row r="88" spans="2:13">
      <c r="B88" s="292"/>
      <c r="C88" s="290"/>
      <c r="D88" s="290"/>
      <c r="E88" s="290"/>
      <c r="F88" s="290"/>
      <c r="G88" s="290"/>
      <c r="H88" s="290"/>
      <c r="I88" s="290"/>
      <c r="J88" s="290"/>
      <c r="K88" s="290"/>
      <c r="L88" s="117"/>
      <c r="M88" s="117"/>
    </row>
    <row r="89" spans="2:13">
      <c r="B89" s="291"/>
      <c r="C89" s="290"/>
      <c r="D89" s="290"/>
      <c r="E89" s="290"/>
      <c r="F89" s="290"/>
      <c r="G89" s="290"/>
      <c r="H89" s="290"/>
      <c r="I89" s="290"/>
      <c r="J89" s="290"/>
      <c r="K89" s="290"/>
      <c r="L89" s="117"/>
      <c r="M89" s="117"/>
    </row>
    <row r="90" spans="2:13">
      <c r="B90" s="116"/>
      <c r="C90" s="290"/>
      <c r="D90" s="290"/>
      <c r="E90" s="290"/>
      <c r="F90" s="290"/>
      <c r="G90" s="290"/>
      <c r="H90" s="290"/>
      <c r="I90" s="290"/>
      <c r="J90" s="290"/>
      <c r="K90" s="290"/>
      <c r="L90" s="117"/>
      <c r="M90" s="117"/>
    </row>
    <row r="91" spans="2:13">
      <c r="B91" s="116"/>
      <c r="C91" s="290"/>
      <c r="D91" s="290"/>
      <c r="E91" s="290"/>
      <c r="F91" s="290"/>
      <c r="G91" s="290"/>
      <c r="H91" s="290"/>
      <c r="I91" s="290"/>
      <c r="J91" s="290"/>
      <c r="K91" s="290"/>
      <c r="L91" s="117"/>
      <c r="M91" s="117"/>
    </row>
  </sheetData>
  <pageMargins left="0.7" right="0.7" top="0.75" bottom="0.75" header="0.3" footer="0.3"/>
  <ignoredErrors>
    <ignoredError sqref="B15:B35 B42:B62" numberStoredAsText="1"/>
    <ignoredError sqref="K70:K84 P36:R36 D36:O36 Q63:R63 D63:P6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theme="0"/>
    <pageSetUpPr fitToPage="1"/>
  </sheetPr>
  <dimension ref="A1:CZ20"/>
  <sheetViews>
    <sheetView showGridLines="0" workbookViewId="0">
      <selection activeCell="E15" sqref="E15"/>
    </sheetView>
  </sheetViews>
  <sheetFormatPr defaultRowHeight="12.75"/>
  <cols>
    <col min="1" max="1" width="5.7109375" style="6" customWidth="1"/>
    <col min="2" max="2" width="33.5703125" style="6" customWidth="1"/>
    <col min="3" max="3" width="16.85546875" style="6" customWidth="1"/>
    <col min="4" max="4" width="16" style="6" customWidth="1"/>
    <col min="5" max="5" width="15.42578125" style="6" customWidth="1"/>
    <col min="6" max="6" width="17" style="6" customWidth="1"/>
    <col min="7" max="7" width="15.7109375" style="6" customWidth="1"/>
    <col min="8" max="8" width="15" style="6" customWidth="1"/>
    <col min="9" max="9" width="11.42578125" style="6" customWidth="1"/>
    <col min="10" max="10" width="9.140625" style="6"/>
    <col min="11" max="11" width="14.42578125" style="6" customWidth="1"/>
    <col min="12" max="12" width="12.5703125" style="6" customWidth="1"/>
    <col min="13" max="16" width="12" style="6" customWidth="1"/>
    <col min="17" max="17" width="14.28515625" style="6" customWidth="1"/>
    <col min="18" max="18" width="12" style="6" customWidth="1"/>
    <col min="19" max="16384" width="9.140625" style="6"/>
  </cols>
  <sheetData>
    <row r="1" spans="1:104">
      <c r="A1" s="137"/>
    </row>
    <row r="2" spans="1:104" ht="18.75">
      <c r="B2" s="45" t="s">
        <v>202</v>
      </c>
      <c r="D2" s="9"/>
    </row>
    <row r="3" spans="1:104" ht="18.75">
      <c r="B3" s="46" t="s">
        <v>16</v>
      </c>
    </row>
    <row r="4" spans="1:104" ht="15.75">
      <c r="B4" s="29"/>
    </row>
    <row r="5" spans="1:104" ht="12.75" customHeight="1">
      <c r="B5" s="443" t="s">
        <v>22</v>
      </c>
      <c r="C5" s="449" t="s">
        <v>12</v>
      </c>
      <c r="D5" s="450"/>
      <c r="E5" s="450"/>
      <c r="F5" s="451"/>
      <c r="G5" s="447" t="s">
        <v>141</v>
      </c>
    </row>
    <row r="6" spans="1:104" s="49" customFormat="1" ht="37.5" customHeight="1">
      <c r="A6" s="47"/>
      <c r="B6" s="444"/>
      <c r="C6" s="21" t="s">
        <v>137</v>
      </c>
      <c r="D6" s="21" t="s">
        <v>138</v>
      </c>
      <c r="E6" s="21" t="s">
        <v>139</v>
      </c>
      <c r="F6" s="21" t="s">
        <v>140</v>
      </c>
      <c r="G6" s="44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48"/>
    </row>
    <row r="7" spans="1:104" ht="24.95" customHeight="1">
      <c r="B7" s="50" t="s">
        <v>24</v>
      </c>
      <c r="C7" s="11">
        <v>6.8667199999999999</v>
      </c>
      <c r="D7" s="176">
        <v>0</v>
      </c>
      <c r="E7" s="176">
        <v>0</v>
      </c>
      <c r="F7" s="11">
        <v>127.43258900000001</v>
      </c>
      <c r="G7" s="87">
        <f>SUM(C7:F7)</f>
        <v>134.29930899999999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</row>
    <row r="8" spans="1:104" ht="24.95" customHeight="1">
      <c r="B8" s="52" t="s">
        <v>25</v>
      </c>
      <c r="C8" s="382">
        <v>0</v>
      </c>
      <c r="D8" s="176">
        <v>0</v>
      </c>
      <c r="E8" s="176">
        <v>0</v>
      </c>
      <c r="F8" s="176">
        <v>0</v>
      </c>
      <c r="G8" s="88">
        <f>SUM(C8:F8)</f>
        <v>0</v>
      </c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</row>
    <row r="9" spans="1:104" ht="24.95" customHeight="1">
      <c r="B9" s="36" t="s">
        <v>26</v>
      </c>
      <c r="C9" s="11">
        <v>22.443359999999998</v>
      </c>
      <c r="D9" s="176">
        <v>0</v>
      </c>
      <c r="E9" s="176">
        <v>0</v>
      </c>
      <c r="F9" s="11">
        <v>541.40521300000012</v>
      </c>
      <c r="G9" s="88">
        <f t="shared" ref="G9:G12" si="0">SUM(C9:F9)</f>
        <v>563.8485730000001</v>
      </c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</row>
    <row r="10" spans="1:104" ht="24.95" customHeight="1">
      <c r="B10" s="36" t="s">
        <v>27</v>
      </c>
      <c r="C10" s="11">
        <v>656.70098900000005</v>
      </c>
      <c r="D10" s="11">
        <v>428.3365750000001</v>
      </c>
      <c r="E10" s="11">
        <v>544.0808760000001</v>
      </c>
      <c r="F10" s="11">
        <v>637.50437199999988</v>
      </c>
      <c r="G10" s="88">
        <f t="shared" si="0"/>
        <v>2266.6228120000001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104" ht="24.95" customHeight="1">
      <c r="B11" s="39" t="s">
        <v>28</v>
      </c>
      <c r="C11" s="11">
        <v>110.61117999999999</v>
      </c>
      <c r="D11" s="11">
        <v>652.42463699999996</v>
      </c>
      <c r="E11" s="11">
        <v>12.906039999999999</v>
      </c>
      <c r="F11" s="176">
        <v>0</v>
      </c>
      <c r="G11" s="88">
        <f t="shared" si="0"/>
        <v>775.94185699999991</v>
      </c>
    </row>
    <row r="12" spans="1:104" ht="24.95" customHeight="1">
      <c r="B12" s="40" t="s">
        <v>13</v>
      </c>
      <c r="C12" s="11">
        <v>103.27544999999999</v>
      </c>
      <c r="D12" s="11">
        <v>368.81272000000001</v>
      </c>
      <c r="E12" s="11">
        <v>1.3705400000000001</v>
      </c>
      <c r="F12" s="11">
        <v>117.28021</v>
      </c>
      <c r="G12" s="89">
        <f t="shared" si="0"/>
        <v>590.73892000000001</v>
      </c>
    </row>
    <row r="13" spans="1:104" ht="21.75" customHeight="1">
      <c r="B13" s="41" t="s">
        <v>33</v>
      </c>
      <c r="C13" s="53">
        <f t="shared" ref="C13:G13" si="1">SUM(C7:C12)</f>
        <v>899.89769899999999</v>
      </c>
      <c r="D13" s="42">
        <f t="shared" si="1"/>
        <v>1449.5739320000002</v>
      </c>
      <c r="E13" s="42">
        <f t="shared" si="1"/>
        <v>558.35745600000007</v>
      </c>
      <c r="F13" s="42">
        <f t="shared" si="1"/>
        <v>1423.6223839999998</v>
      </c>
      <c r="G13" s="85">
        <f t="shared" si="1"/>
        <v>4331.4514710000003</v>
      </c>
    </row>
    <row r="14" spans="1:104" ht="17.25" customHeight="1"/>
    <row r="15" spans="1:104" ht="17.25" customHeight="1">
      <c r="B15" s="99" t="s">
        <v>31</v>
      </c>
      <c r="C15" s="439"/>
      <c r="D15" s="439"/>
      <c r="E15" s="439"/>
      <c r="F15" s="439"/>
      <c r="G15" s="439"/>
      <c r="H15" s="5"/>
    </row>
    <row r="16" spans="1:104" ht="15" customHeight="1">
      <c r="B16" s="5" t="s">
        <v>38</v>
      </c>
      <c r="C16" s="5"/>
      <c r="D16" s="5"/>
      <c r="E16" s="5"/>
      <c r="F16" s="5"/>
      <c r="G16" s="5"/>
      <c r="H16" s="5"/>
    </row>
    <row r="17" spans="2:9" ht="15" customHeight="1">
      <c r="B17" s="6" t="s">
        <v>29</v>
      </c>
    </row>
    <row r="18" spans="2:9" ht="15" customHeight="1">
      <c r="B18" s="445" t="s">
        <v>39</v>
      </c>
      <c r="C18" s="445"/>
      <c r="D18" s="445"/>
      <c r="E18" s="445"/>
      <c r="F18" s="445"/>
      <c r="G18" s="445"/>
      <c r="H18" s="445"/>
      <c r="I18" s="446"/>
    </row>
    <row r="19" spans="2:9" ht="15" customHeight="1">
      <c r="B19" s="54"/>
      <c r="C19" s="54"/>
      <c r="D19" s="54"/>
      <c r="E19" s="54"/>
      <c r="F19" s="75"/>
      <c r="G19" s="54"/>
      <c r="H19" s="54"/>
      <c r="I19" s="7"/>
    </row>
    <row r="20" spans="2:9" ht="15" customHeight="1">
      <c r="B20" s="54"/>
      <c r="C20" s="54"/>
      <c r="D20" s="54"/>
      <c r="E20" s="54"/>
      <c r="F20" s="75"/>
      <c r="G20" s="54"/>
      <c r="H20" s="54"/>
      <c r="I20" s="7"/>
    </row>
  </sheetData>
  <mergeCells count="4">
    <mergeCell ref="B5:B6"/>
    <mergeCell ref="B18:I18"/>
    <mergeCell ref="G5:G6"/>
    <mergeCell ref="C5:F5"/>
  </mergeCells>
  <phoneticPr fontId="2" type="noConversion"/>
  <pageMargins left="0.75" right="0.75" top="1" bottom="1" header="0.5" footer="0.5"/>
  <pageSetup paperSize="9" scale="56" orientation="landscape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K235"/>
  <sheetViews>
    <sheetView showGridLines="0" workbookViewId="0"/>
  </sheetViews>
  <sheetFormatPr defaultRowHeight="12.75"/>
  <cols>
    <col min="1" max="1" width="4.28515625" style="6" customWidth="1"/>
    <col min="2" max="2" width="15.140625" style="6" customWidth="1"/>
    <col min="3" max="3" width="21.28515625" style="6" customWidth="1"/>
    <col min="4" max="4" width="17.5703125" style="6" customWidth="1"/>
    <col min="5" max="5" width="14.28515625" style="6" customWidth="1"/>
    <col min="6" max="6" width="15.85546875" style="6" customWidth="1"/>
    <col min="7" max="7" width="13.7109375" style="6" customWidth="1"/>
    <col min="8" max="8" width="14.85546875" style="6" customWidth="1"/>
    <col min="9" max="9" width="16" style="6" customWidth="1"/>
    <col min="10" max="10" width="14.7109375" style="6" customWidth="1"/>
    <col min="11" max="11" width="14" style="6" customWidth="1"/>
    <col min="12" max="16384" width="9.140625" style="6"/>
  </cols>
  <sheetData>
    <row r="1" spans="1:11">
      <c r="A1" s="137"/>
    </row>
    <row r="2" spans="1:11" ht="18.75">
      <c r="B2" s="123" t="s">
        <v>220</v>
      </c>
      <c r="C2" s="120"/>
      <c r="D2" s="121"/>
      <c r="E2" s="120"/>
      <c r="F2" s="120"/>
      <c r="G2" s="120"/>
      <c r="H2" s="120"/>
      <c r="I2" s="120"/>
      <c r="J2" s="120"/>
      <c r="K2" s="120"/>
    </row>
    <row r="3" spans="1:11" ht="18.75">
      <c r="B3" s="46" t="s">
        <v>16</v>
      </c>
      <c r="C3" s="120"/>
      <c r="D3" s="121"/>
      <c r="E3" s="120"/>
      <c r="F3" s="120"/>
      <c r="G3" s="120"/>
      <c r="H3" s="120"/>
      <c r="I3" s="120"/>
      <c r="J3" s="120"/>
      <c r="K3" s="120"/>
    </row>
    <row r="4" spans="1:11">
      <c r="D4" s="122"/>
    </row>
    <row r="5" spans="1:11">
      <c r="B5" s="135"/>
      <c r="C5" s="136"/>
      <c r="D5" s="452" t="s">
        <v>55</v>
      </c>
      <c r="E5" s="452"/>
      <c r="F5" s="452"/>
      <c r="G5" s="452"/>
      <c r="H5" s="452"/>
      <c r="I5" s="133"/>
    </row>
    <row r="6" spans="1:11" ht="25.5">
      <c r="B6" s="143" t="s">
        <v>133</v>
      </c>
      <c r="C6" s="144" t="s">
        <v>11</v>
      </c>
      <c r="D6" s="145" t="s">
        <v>143</v>
      </c>
      <c r="E6" s="21" t="s">
        <v>137</v>
      </c>
      <c r="F6" s="21" t="s">
        <v>138</v>
      </c>
      <c r="G6" s="21" t="s">
        <v>139</v>
      </c>
      <c r="H6" s="146" t="s">
        <v>140</v>
      </c>
      <c r="I6" s="134" t="s">
        <v>141</v>
      </c>
    </row>
    <row r="7" spans="1:11">
      <c r="B7" s="453" t="s">
        <v>144</v>
      </c>
      <c r="C7" s="456" t="s">
        <v>145</v>
      </c>
      <c r="D7" s="147" t="s">
        <v>146</v>
      </c>
      <c r="E7" s="51">
        <v>27</v>
      </c>
      <c r="F7" s="51">
        <v>133</v>
      </c>
      <c r="G7" s="51">
        <v>203</v>
      </c>
      <c r="H7" s="51">
        <v>261</v>
      </c>
      <c r="I7" s="148">
        <f>SUM(E7:H7)</f>
        <v>624</v>
      </c>
    </row>
    <row r="8" spans="1:11">
      <c r="B8" s="454"/>
      <c r="C8" s="457"/>
      <c r="D8" s="149" t="s">
        <v>147</v>
      </c>
      <c r="E8" s="51">
        <v>89</v>
      </c>
      <c r="F8" s="51">
        <v>580</v>
      </c>
      <c r="G8" s="51">
        <v>930</v>
      </c>
      <c r="H8" s="51">
        <v>1314</v>
      </c>
      <c r="I8" s="150">
        <f t="shared" ref="I8:I55" si="0">SUM(E8:H8)</f>
        <v>2913</v>
      </c>
    </row>
    <row r="9" spans="1:11">
      <c r="B9" s="454"/>
      <c r="C9" s="458"/>
      <c r="D9" s="151" t="s">
        <v>148</v>
      </c>
      <c r="E9" s="51">
        <v>56</v>
      </c>
      <c r="F9" s="51">
        <v>24</v>
      </c>
      <c r="G9" s="51">
        <v>195</v>
      </c>
      <c r="H9" s="51">
        <v>59</v>
      </c>
      <c r="I9" s="150">
        <f t="shared" si="0"/>
        <v>334</v>
      </c>
    </row>
    <row r="10" spans="1:11">
      <c r="B10" s="454"/>
      <c r="C10" s="240" t="s">
        <v>149</v>
      </c>
      <c r="D10" s="241"/>
      <c r="E10" s="214">
        <f>SUBTOTAL(9,E7:E9)</f>
        <v>172</v>
      </c>
      <c r="F10" s="214">
        <f>SUBTOTAL(9,F7:F9)</f>
        <v>737</v>
      </c>
      <c r="G10" s="214">
        <f>SUBTOTAL(9,G7:G9)</f>
        <v>1328</v>
      </c>
      <c r="H10" s="214">
        <f>SUBTOTAL(9,H7:H9)</f>
        <v>1634</v>
      </c>
      <c r="I10" s="216">
        <f>SUBTOTAL(9,I7:I9)</f>
        <v>3871</v>
      </c>
    </row>
    <row r="11" spans="1:11">
      <c r="B11" s="454"/>
      <c r="C11" s="459" t="s">
        <v>150</v>
      </c>
      <c r="D11" s="242" t="s">
        <v>146</v>
      </c>
      <c r="E11" s="207">
        <v>320</v>
      </c>
      <c r="F11" s="208">
        <v>506</v>
      </c>
      <c r="G11" s="208">
        <v>20</v>
      </c>
      <c r="H11" s="208">
        <v>257</v>
      </c>
      <c r="I11" s="210">
        <f t="shared" si="0"/>
        <v>1103</v>
      </c>
    </row>
    <row r="12" spans="1:11">
      <c r="B12" s="454"/>
      <c r="C12" s="460"/>
      <c r="D12" s="242" t="s">
        <v>147</v>
      </c>
      <c r="E12" s="207">
        <v>2087</v>
      </c>
      <c r="F12" s="208">
        <v>157</v>
      </c>
      <c r="G12" s="208">
        <v>0</v>
      </c>
      <c r="H12" s="208">
        <v>87</v>
      </c>
      <c r="I12" s="210">
        <f t="shared" si="0"/>
        <v>2331</v>
      </c>
    </row>
    <row r="13" spans="1:11">
      <c r="B13" s="454"/>
      <c r="C13" s="461"/>
      <c r="D13" s="242" t="s">
        <v>148</v>
      </c>
      <c r="E13" s="207">
        <v>159</v>
      </c>
      <c r="F13" s="208">
        <v>0</v>
      </c>
      <c r="G13" s="208">
        <v>0</v>
      </c>
      <c r="H13" s="208">
        <v>0</v>
      </c>
      <c r="I13" s="210">
        <f t="shared" si="0"/>
        <v>159</v>
      </c>
    </row>
    <row r="14" spans="1:11">
      <c r="B14" s="454"/>
      <c r="C14" s="217" t="s">
        <v>151</v>
      </c>
      <c r="D14" s="241"/>
      <c r="E14" s="214">
        <f>SUBTOTAL(9,E11:E13)</f>
        <v>2566</v>
      </c>
      <c r="F14" s="214">
        <f>SUBTOTAL(9,F11:F13)</f>
        <v>663</v>
      </c>
      <c r="G14" s="214">
        <f>SUBTOTAL(9,G11:G13)</f>
        <v>20</v>
      </c>
      <c r="H14" s="214">
        <f>SUBTOTAL(9,H11:H13)</f>
        <v>344</v>
      </c>
      <c r="I14" s="216">
        <f>SUBTOTAL(9,I11:I13)</f>
        <v>3593</v>
      </c>
    </row>
    <row r="15" spans="1:11">
      <c r="B15" s="454"/>
      <c r="C15" s="462" t="s">
        <v>152</v>
      </c>
      <c r="D15" s="242" t="s">
        <v>146</v>
      </c>
      <c r="E15" s="207">
        <v>232</v>
      </c>
      <c r="F15" s="208">
        <v>19</v>
      </c>
      <c r="G15" s="208">
        <v>245</v>
      </c>
      <c r="H15" s="208">
        <v>375</v>
      </c>
      <c r="I15" s="210">
        <f t="shared" si="0"/>
        <v>871</v>
      </c>
    </row>
    <row r="16" spans="1:11">
      <c r="B16" s="454"/>
      <c r="C16" s="463"/>
      <c r="D16" s="242" t="s">
        <v>147</v>
      </c>
      <c r="E16" s="207">
        <v>2</v>
      </c>
      <c r="F16" s="208">
        <v>0</v>
      </c>
      <c r="G16" s="208">
        <v>0</v>
      </c>
      <c r="H16" s="208">
        <v>0</v>
      </c>
      <c r="I16" s="210">
        <f t="shared" si="0"/>
        <v>2</v>
      </c>
    </row>
    <row r="17" spans="2:9">
      <c r="B17" s="454"/>
      <c r="C17" s="464"/>
      <c r="D17" s="242" t="s">
        <v>148</v>
      </c>
      <c r="E17" s="207">
        <v>2</v>
      </c>
      <c r="F17" s="208">
        <v>0</v>
      </c>
      <c r="G17" s="208">
        <v>0</v>
      </c>
      <c r="H17" s="208">
        <v>0</v>
      </c>
      <c r="I17" s="210">
        <f t="shared" si="0"/>
        <v>2</v>
      </c>
    </row>
    <row r="18" spans="2:9">
      <c r="B18" s="454"/>
      <c r="C18" s="243" t="s">
        <v>153</v>
      </c>
      <c r="D18" s="241"/>
      <c r="E18" s="214">
        <f>SUBTOTAL(9,E15:E17)</f>
        <v>236</v>
      </c>
      <c r="F18" s="214">
        <f>SUBTOTAL(9,F15:F17)</f>
        <v>19</v>
      </c>
      <c r="G18" s="214">
        <f>SUBTOTAL(9,G15:G17)</f>
        <v>245</v>
      </c>
      <c r="H18" s="214">
        <f>SUBTOTAL(9,H15:H17)</f>
        <v>375</v>
      </c>
      <c r="I18" s="216">
        <f>SUBTOTAL(9,I15:I17)</f>
        <v>875</v>
      </c>
    </row>
    <row r="19" spans="2:9">
      <c r="B19" s="454"/>
      <c r="C19" s="459" t="s">
        <v>154</v>
      </c>
      <c r="D19" s="242" t="s">
        <v>146</v>
      </c>
      <c r="E19" s="207">
        <v>19</v>
      </c>
      <c r="F19" s="208">
        <v>454</v>
      </c>
      <c r="G19" s="208">
        <v>150</v>
      </c>
      <c r="H19" s="208">
        <v>80</v>
      </c>
      <c r="I19" s="210">
        <f t="shared" si="0"/>
        <v>703</v>
      </c>
    </row>
    <row r="20" spans="2:9">
      <c r="B20" s="454"/>
      <c r="C20" s="460"/>
      <c r="D20" s="242" t="s">
        <v>147</v>
      </c>
      <c r="E20" s="207">
        <v>241</v>
      </c>
      <c r="F20" s="208">
        <v>632</v>
      </c>
      <c r="G20" s="208">
        <v>142</v>
      </c>
      <c r="H20" s="208">
        <v>23</v>
      </c>
      <c r="I20" s="210">
        <f t="shared" si="0"/>
        <v>1038</v>
      </c>
    </row>
    <row r="21" spans="2:9">
      <c r="B21" s="454"/>
      <c r="C21" s="461"/>
      <c r="D21" s="242" t="s">
        <v>148</v>
      </c>
      <c r="E21" s="207">
        <v>105</v>
      </c>
      <c r="F21" s="208">
        <v>1</v>
      </c>
      <c r="G21" s="208">
        <v>144</v>
      </c>
      <c r="H21" s="208">
        <v>5</v>
      </c>
      <c r="I21" s="210">
        <f t="shared" si="0"/>
        <v>255</v>
      </c>
    </row>
    <row r="22" spans="2:9">
      <c r="B22" s="455"/>
      <c r="C22" s="226" t="s">
        <v>155</v>
      </c>
      <c r="D22" s="241"/>
      <c r="E22" s="223">
        <f>SUBTOTAL(9,E19:E21)</f>
        <v>365</v>
      </c>
      <c r="F22" s="223">
        <f>SUBTOTAL(9,F19:F21)</f>
        <v>1087</v>
      </c>
      <c r="G22" s="223">
        <f>SUBTOTAL(9,G19:G21)</f>
        <v>436</v>
      </c>
      <c r="H22" s="223">
        <f>SUBTOTAL(9,H19:H21)</f>
        <v>108</v>
      </c>
      <c r="I22" s="225">
        <f>SUBTOTAL(9,I19:I21)</f>
        <v>1996</v>
      </c>
    </row>
    <row r="23" spans="2:9">
      <c r="B23" s="155" t="s">
        <v>156</v>
      </c>
      <c r="C23" s="156"/>
      <c r="D23" s="157"/>
      <c r="E23" s="42">
        <f>SUBTOTAL(9,E7:E21)</f>
        <v>3339</v>
      </c>
      <c r="F23" s="42">
        <f>SUBTOTAL(9,F7:F21)</f>
        <v>2506</v>
      </c>
      <c r="G23" s="42">
        <f>SUBTOTAL(9,G7:G21)</f>
        <v>2029</v>
      </c>
      <c r="H23" s="42">
        <f>SUBTOTAL(9,H7:H21)</f>
        <v>2461</v>
      </c>
      <c r="I23" s="57">
        <f>SUBTOTAL(9,I7:I21)</f>
        <v>10335</v>
      </c>
    </row>
    <row r="24" spans="2:9">
      <c r="B24" s="453" t="s">
        <v>157</v>
      </c>
      <c r="C24" s="456" t="s">
        <v>145</v>
      </c>
      <c r="D24" s="152" t="s">
        <v>146</v>
      </c>
      <c r="E24" s="153">
        <v>151</v>
      </c>
      <c r="F24" s="154">
        <v>116</v>
      </c>
      <c r="G24" s="154">
        <v>365</v>
      </c>
      <c r="H24" s="154">
        <v>326</v>
      </c>
      <c r="I24" s="150">
        <f t="shared" si="0"/>
        <v>958</v>
      </c>
    </row>
    <row r="25" spans="2:9">
      <c r="B25" s="454"/>
      <c r="C25" s="457"/>
      <c r="D25" s="152" t="s">
        <v>147</v>
      </c>
      <c r="E25" s="153">
        <v>1225</v>
      </c>
      <c r="F25" s="154">
        <v>379</v>
      </c>
      <c r="G25" s="154">
        <v>876</v>
      </c>
      <c r="H25" s="154">
        <v>915</v>
      </c>
      <c r="I25" s="150">
        <f t="shared" si="0"/>
        <v>3395</v>
      </c>
    </row>
    <row r="26" spans="2:9">
      <c r="B26" s="454"/>
      <c r="C26" s="457"/>
      <c r="D26" s="152" t="s">
        <v>148</v>
      </c>
      <c r="E26" s="153">
        <v>22</v>
      </c>
      <c r="F26" s="154">
        <v>9</v>
      </c>
      <c r="G26" s="154">
        <v>97</v>
      </c>
      <c r="H26" s="154">
        <v>113</v>
      </c>
      <c r="I26" s="150">
        <f t="shared" si="0"/>
        <v>241</v>
      </c>
    </row>
    <row r="27" spans="2:9">
      <c r="B27" s="454"/>
      <c r="C27" s="244" t="s">
        <v>149</v>
      </c>
      <c r="D27" s="241"/>
      <c r="E27" s="214">
        <f>SUBTOTAL(9,E24:E26)</f>
        <v>1398</v>
      </c>
      <c r="F27" s="214">
        <f>SUBTOTAL(9,F24:F26)</f>
        <v>504</v>
      </c>
      <c r="G27" s="214">
        <f>SUBTOTAL(9,G24:G26)</f>
        <v>1338</v>
      </c>
      <c r="H27" s="214">
        <f>SUBTOTAL(9,H24:H26)</f>
        <v>1354</v>
      </c>
      <c r="I27" s="216">
        <f>SUBTOTAL(9,I24:I26)</f>
        <v>4594</v>
      </c>
    </row>
    <row r="28" spans="2:9">
      <c r="B28" s="454"/>
      <c r="C28" s="459" t="s">
        <v>150</v>
      </c>
      <c r="D28" s="242" t="s">
        <v>146</v>
      </c>
      <c r="E28" s="207">
        <v>44</v>
      </c>
      <c r="F28" s="208">
        <v>44</v>
      </c>
      <c r="G28" s="208">
        <v>110</v>
      </c>
      <c r="H28" s="208">
        <v>166</v>
      </c>
      <c r="I28" s="210">
        <f t="shared" si="0"/>
        <v>364</v>
      </c>
    </row>
    <row r="29" spans="2:9">
      <c r="B29" s="454"/>
      <c r="C29" s="460"/>
      <c r="D29" s="242" t="s">
        <v>147</v>
      </c>
      <c r="E29" s="207">
        <v>524</v>
      </c>
      <c r="F29" s="208">
        <v>388</v>
      </c>
      <c r="G29" s="208">
        <v>57</v>
      </c>
      <c r="H29" s="208">
        <v>665</v>
      </c>
      <c r="I29" s="210">
        <f t="shared" si="0"/>
        <v>1634</v>
      </c>
    </row>
    <row r="30" spans="2:9">
      <c r="B30" s="454"/>
      <c r="C30" s="461"/>
      <c r="D30" s="242" t="s">
        <v>148</v>
      </c>
      <c r="E30" s="207">
        <v>0</v>
      </c>
      <c r="F30" s="208">
        <v>0</v>
      </c>
      <c r="G30" s="208">
        <v>27</v>
      </c>
      <c r="H30" s="208">
        <v>27</v>
      </c>
      <c r="I30" s="210">
        <f t="shared" si="0"/>
        <v>54</v>
      </c>
    </row>
    <row r="31" spans="2:9">
      <c r="B31" s="454"/>
      <c r="C31" s="217" t="s">
        <v>151</v>
      </c>
      <c r="D31" s="241"/>
      <c r="E31" s="214">
        <f>SUBTOTAL(9,E28:E30)</f>
        <v>568</v>
      </c>
      <c r="F31" s="214">
        <f>SUBTOTAL(9,F28:F30)</f>
        <v>432</v>
      </c>
      <c r="G31" s="214">
        <f>SUBTOTAL(9,G28:G30)</f>
        <v>194</v>
      </c>
      <c r="H31" s="214">
        <f>SUBTOTAL(9,H28:H30)</f>
        <v>858</v>
      </c>
      <c r="I31" s="216">
        <f>SUBTOTAL(9,I28:I30)</f>
        <v>2052</v>
      </c>
    </row>
    <row r="32" spans="2:9">
      <c r="B32" s="454"/>
      <c r="C32" s="462" t="s">
        <v>152</v>
      </c>
      <c r="D32" s="242" t="s">
        <v>146</v>
      </c>
      <c r="E32" s="207">
        <v>218</v>
      </c>
      <c r="F32" s="208">
        <v>142</v>
      </c>
      <c r="G32" s="208">
        <v>388</v>
      </c>
      <c r="H32" s="208">
        <v>563</v>
      </c>
      <c r="I32" s="210">
        <f t="shared" si="0"/>
        <v>1311</v>
      </c>
    </row>
    <row r="33" spans="2:9">
      <c r="B33" s="454"/>
      <c r="C33" s="463"/>
      <c r="D33" s="242" t="s">
        <v>147</v>
      </c>
      <c r="E33" s="207">
        <v>106</v>
      </c>
      <c r="F33" s="208">
        <v>0</v>
      </c>
      <c r="G33" s="208">
        <v>0</v>
      </c>
      <c r="H33" s="208">
        <v>3</v>
      </c>
      <c r="I33" s="210">
        <f t="shared" si="0"/>
        <v>109</v>
      </c>
    </row>
    <row r="34" spans="2:9">
      <c r="B34" s="454"/>
      <c r="C34" s="464"/>
      <c r="D34" s="242" t="s">
        <v>148</v>
      </c>
      <c r="E34" s="207">
        <v>0</v>
      </c>
      <c r="F34" s="208">
        <v>0</v>
      </c>
      <c r="G34" s="208">
        <v>0</v>
      </c>
      <c r="H34" s="208">
        <v>0</v>
      </c>
      <c r="I34" s="210">
        <f t="shared" si="0"/>
        <v>0</v>
      </c>
    </row>
    <row r="35" spans="2:9">
      <c r="B35" s="454"/>
      <c r="C35" s="243" t="s">
        <v>153</v>
      </c>
      <c r="D35" s="241"/>
      <c r="E35" s="214">
        <f>SUBTOTAL(9,E32:E34)</f>
        <v>324</v>
      </c>
      <c r="F35" s="214">
        <f>SUBTOTAL(9,F32:F34)</f>
        <v>142</v>
      </c>
      <c r="G35" s="214">
        <f>SUBTOTAL(9,G32:G34)</f>
        <v>388</v>
      </c>
      <c r="H35" s="214">
        <f>SUBTOTAL(9,H32:H34)</f>
        <v>566</v>
      </c>
      <c r="I35" s="216">
        <f>SUBTOTAL(9,I32:I34)</f>
        <v>1420</v>
      </c>
    </row>
    <row r="36" spans="2:9">
      <c r="B36" s="454"/>
      <c r="C36" s="459" t="s">
        <v>154</v>
      </c>
      <c r="D36" s="242" t="s">
        <v>146</v>
      </c>
      <c r="E36" s="207">
        <v>163.69</v>
      </c>
      <c r="F36" s="208">
        <v>0.215</v>
      </c>
      <c r="G36" s="208">
        <v>1.673</v>
      </c>
      <c r="H36" s="208">
        <v>2.3530000000000002</v>
      </c>
      <c r="I36" s="210">
        <f t="shared" si="0"/>
        <v>167.93100000000001</v>
      </c>
    </row>
    <row r="37" spans="2:9">
      <c r="B37" s="454"/>
      <c r="C37" s="460"/>
      <c r="D37" s="242" t="s">
        <v>147</v>
      </c>
      <c r="E37" s="207">
        <v>64.503</v>
      </c>
      <c r="F37" s="208">
        <v>552.56600000000003</v>
      </c>
      <c r="G37" s="208">
        <v>75.432000000000002</v>
      </c>
      <c r="H37" s="208">
        <v>5.3999999999999999E-2</v>
      </c>
      <c r="I37" s="210">
        <f t="shared" si="0"/>
        <v>692.55500000000006</v>
      </c>
    </row>
    <row r="38" spans="2:9">
      <c r="B38" s="454"/>
      <c r="C38" s="461"/>
      <c r="D38" s="242" t="s">
        <v>148</v>
      </c>
      <c r="E38" s="207">
        <v>1.9490000000000001</v>
      </c>
      <c r="F38" s="208">
        <v>0</v>
      </c>
      <c r="G38" s="208">
        <v>0</v>
      </c>
      <c r="H38" s="208">
        <v>0</v>
      </c>
      <c r="I38" s="210">
        <f t="shared" si="0"/>
        <v>1.9490000000000001</v>
      </c>
    </row>
    <row r="39" spans="2:9">
      <c r="B39" s="454"/>
      <c r="C39" s="226" t="s">
        <v>155</v>
      </c>
      <c r="D39" s="241"/>
      <c r="E39" s="223">
        <f>SUBTOTAL(9,E36:E38)</f>
        <v>230.142</v>
      </c>
      <c r="F39" s="223">
        <f>SUBTOTAL(9,F36:F38)</f>
        <v>552.78100000000006</v>
      </c>
      <c r="G39" s="223">
        <f>SUBTOTAL(9,G36:G38)</f>
        <v>77.105000000000004</v>
      </c>
      <c r="H39" s="223">
        <f>SUBTOTAL(9,H36:H38)</f>
        <v>2.407</v>
      </c>
      <c r="I39" s="225">
        <f>SUBTOTAL(9,I36:I38)</f>
        <v>862.43500000000006</v>
      </c>
    </row>
    <row r="40" spans="2:9">
      <c r="B40" s="158" t="s">
        <v>158</v>
      </c>
      <c r="C40" s="156"/>
      <c r="D40" s="157"/>
      <c r="E40" s="42">
        <f>SUBTOTAL(9,E24:E38)</f>
        <v>2520.1420000000003</v>
      </c>
      <c r="F40" s="42">
        <f>SUBTOTAL(9,F24:F38)</f>
        <v>1630.7809999999999</v>
      </c>
      <c r="G40" s="42">
        <f>SUBTOTAL(9,G24:G38)</f>
        <v>1997.105</v>
      </c>
      <c r="H40" s="42">
        <f>SUBTOTAL(9,H24:H38)</f>
        <v>2780.4070000000002</v>
      </c>
      <c r="I40" s="57">
        <f>SUBTOTAL(9,I24:I38)</f>
        <v>8928.4350000000013</v>
      </c>
    </row>
    <row r="41" spans="2:9">
      <c r="B41" s="453" t="s">
        <v>159</v>
      </c>
      <c r="C41" s="457" t="s">
        <v>148</v>
      </c>
      <c r="D41" s="152" t="s">
        <v>146</v>
      </c>
      <c r="E41" s="153">
        <v>9.1488399314880375</v>
      </c>
      <c r="F41" s="154">
        <v>0</v>
      </c>
      <c r="G41" s="154">
        <v>0</v>
      </c>
      <c r="H41" s="154">
        <v>5.0725999574661254</v>
      </c>
      <c r="I41" s="150">
        <f t="shared" si="0"/>
        <v>14.221439888954162</v>
      </c>
    </row>
    <row r="42" spans="2:9">
      <c r="B42" s="454"/>
      <c r="C42" s="457"/>
      <c r="D42" s="152" t="s">
        <v>147</v>
      </c>
      <c r="E42" s="153">
        <v>0.45903999719023703</v>
      </c>
      <c r="F42" s="154">
        <v>0</v>
      </c>
      <c r="G42" s="154">
        <v>0</v>
      </c>
      <c r="H42" s="154">
        <v>0</v>
      </c>
      <c r="I42" s="150">
        <f t="shared" si="0"/>
        <v>0.45903999719023703</v>
      </c>
    </row>
    <row r="43" spans="2:9">
      <c r="B43" s="454"/>
      <c r="C43" s="457"/>
      <c r="D43" s="152" t="s">
        <v>148</v>
      </c>
      <c r="E43" s="153">
        <v>79.166769609197971</v>
      </c>
      <c r="F43" s="154">
        <v>0</v>
      </c>
      <c r="G43" s="154">
        <v>0</v>
      </c>
      <c r="H43" s="154">
        <v>0.38849999594688417</v>
      </c>
      <c r="I43" s="150">
        <f t="shared" si="0"/>
        <v>79.555269605144858</v>
      </c>
    </row>
    <row r="44" spans="2:9">
      <c r="B44" s="454"/>
      <c r="C44" s="244" t="s">
        <v>160</v>
      </c>
      <c r="D44" s="241"/>
      <c r="E44" s="214">
        <f>SUBTOTAL(9,E41:E43)</f>
        <v>88.774649537876243</v>
      </c>
      <c r="F44" s="214">
        <f>SUBTOTAL(9,F41:F43)</f>
        <v>0</v>
      </c>
      <c r="G44" s="214">
        <f>SUBTOTAL(9,G41:G43)</f>
        <v>0</v>
      </c>
      <c r="H44" s="214">
        <f>SUBTOTAL(9,H41:H43)</f>
        <v>5.4610999534130098</v>
      </c>
      <c r="I44" s="216">
        <f>SUBTOTAL(9,I41:I43)</f>
        <v>94.235749491289255</v>
      </c>
    </row>
    <row r="45" spans="2:9">
      <c r="B45" s="454"/>
      <c r="C45" s="460" t="s">
        <v>150</v>
      </c>
      <c r="D45" s="242" t="s">
        <v>146</v>
      </c>
      <c r="E45" s="207">
        <v>196.32439981245994</v>
      </c>
      <c r="F45" s="208">
        <v>228.89861599814893</v>
      </c>
      <c r="G45" s="208">
        <v>359.95619999039172</v>
      </c>
      <c r="H45" s="208">
        <v>376.83387948203085</v>
      </c>
      <c r="I45" s="210">
        <f t="shared" si="0"/>
        <v>1162.0130952830314</v>
      </c>
    </row>
    <row r="46" spans="2:9">
      <c r="B46" s="454"/>
      <c r="C46" s="460"/>
      <c r="D46" s="242" t="s">
        <v>147</v>
      </c>
      <c r="E46" s="207">
        <v>1385.8948463248014</v>
      </c>
      <c r="F46" s="208">
        <v>785.14694296152095</v>
      </c>
      <c r="G46" s="208">
        <v>804.3711010670811</v>
      </c>
      <c r="H46" s="208">
        <v>1167.4913312778772</v>
      </c>
      <c r="I46" s="210">
        <f t="shared" si="0"/>
        <v>4142.904221631281</v>
      </c>
    </row>
    <row r="47" spans="2:9">
      <c r="B47" s="454"/>
      <c r="C47" s="460"/>
      <c r="D47" s="242" t="s">
        <v>148</v>
      </c>
      <c r="E47" s="207">
        <v>23.342600001119077</v>
      </c>
      <c r="F47" s="208">
        <v>17.20260005987808</v>
      </c>
      <c r="G47" s="208">
        <v>187.57527841282635</v>
      </c>
      <c r="H47" s="208">
        <v>100.28482948231324</v>
      </c>
      <c r="I47" s="210">
        <f t="shared" si="0"/>
        <v>328.40530795613677</v>
      </c>
    </row>
    <row r="48" spans="2:9">
      <c r="B48" s="454"/>
      <c r="C48" s="217" t="s">
        <v>151</v>
      </c>
      <c r="D48" s="241"/>
      <c r="E48" s="214">
        <f>SUBTOTAL(9,E45:E47)</f>
        <v>1605.5618461383804</v>
      </c>
      <c r="F48" s="214">
        <f>SUBTOTAL(9,F45:F47)</f>
        <v>1031.248159019548</v>
      </c>
      <c r="G48" s="214">
        <f>SUBTOTAL(9,G45:G47)</f>
        <v>1351.9025794702991</v>
      </c>
      <c r="H48" s="214">
        <f>SUBTOTAL(9,H45:H47)</f>
        <v>1644.6100402422212</v>
      </c>
      <c r="I48" s="216">
        <f>SUBTOTAL(9,I45:I47)</f>
        <v>5633.3226248704486</v>
      </c>
    </row>
    <row r="49" spans="2:9">
      <c r="B49" s="454"/>
      <c r="C49" s="463" t="s">
        <v>152</v>
      </c>
      <c r="D49" s="242" t="s">
        <v>146</v>
      </c>
      <c r="E49" s="207">
        <v>281.46189990234376</v>
      </c>
      <c r="F49" s="208">
        <v>534.13684202384945</v>
      </c>
      <c r="G49" s="208">
        <v>327.73493047857283</v>
      </c>
      <c r="H49" s="208">
        <v>446.37019982910158</v>
      </c>
      <c r="I49" s="210">
        <f t="shared" si="0"/>
        <v>1589.7038722338675</v>
      </c>
    </row>
    <row r="50" spans="2:9">
      <c r="B50" s="454"/>
      <c r="C50" s="463"/>
      <c r="D50" s="242" t="s">
        <v>147</v>
      </c>
      <c r="E50" s="207">
        <v>9.3315300903320306</v>
      </c>
      <c r="F50" s="208">
        <v>0</v>
      </c>
      <c r="G50" s="208">
        <v>1.3109500122070312</v>
      </c>
      <c r="H50" s="208">
        <v>0</v>
      </c>
      <c r="I50" s="210">
        <f t="shared" si="0"/>
        <v>10.642480102539063</v>
      </c>
    </row>
    <row r="51" spans="2:9">
      <c r="B51" s="454"/>
      <c r="C51" s="463"/>
      <c r="D51" s="242" t="s">
        <v>148</v>
      </c>
      <c r="E51" s="207">
        <v>0</v>
      </c>
      <c r="F51" s="208">
        <v>1.9199999570846558E-3</v>
      </c>
      <c r="G51" s="208">
        <v>0</v>
      </c>
      <c r="H51" s="208">
        <v>0</v>
      </c>
      <c r="I51" s="210">
        <f t="shared" si="0"/>
        <v>1.9199999570846558E-3</v>
      </c>
    </row>
    <row r="52" spans="2:9">
      <c r="B52" s="454"/>
      <c r="C52" s="243" t="s">
        <v>153</v>
      </c>
      <c r="D52" s="241"/>
      <c r="E52" s="214">
        <f>SUBTOTAL(9,E49:E51)</f>
        <v>290.79342999267578</v>
      </c>
      <c r="F52" s="214">
        <f>SUBTOTAL(9,F49:F51)</f>
        <v>534.13876202380652</v>
      </c>
      <c r="G52" s="214">
        <f>SUBTOTAL(9,G49:G51)</f>
        <v>329.04588049077989</v>
      </c>
      <c r="H52" s="214">
        <f>SUBTOTAL(9,H49:H51)</f>
        <v>446.37019982910158</v>
      </c>
      <c r="I52" s="216">
        <f>SUBTOTAL(9,I49:I51)</f>
        <v>1600.3482723363638</v>
      </c>
    </row>
    <row r="53" spans="2:9">
      <c r="B53" s="454"/>
      <c r="C53" s="460" t="s">
        <v>154</v>
      </c>
      <c r="D53" s="242" t="s">
        <v>146</v>
      </c>
      <c r="E53" s="207">
        <v>7.2435799785852435</v>
      </c>
      <c r="F53" s="208">
        <v>1.3340000000000001</v>
      </c>
      <c r="G53" s="208">
        <v>0</v>
      </c>
      <c r="H53" s="208">
        <v>0.19600000000000001</v>
      </c>
      <c r="I53" s="210">
        <f t="shared" si="0"/>
        <v>8.7735799785852429</v>
      </c>
    </row>
    <row r="54" spans="2:9">
      <c r="B54" s="454"/>
      <c r="C54" s="460"/>
      <c r="D54" s="242" t="s">
        <v>147</v>
      </c>
      <c r="E54" s="207">
        <v>404.48724800407888</v>
      </c>
      <c r="F54" s="208">
        <v>651.91073046874999</v>
      </c>
      <c r="G54" s="208">
        <v>56.315299939930441</v>
      </c>
      <c r="H54" s="208">
        <v>2.5000000000000001E-2</v>
      </c>
      <c r="I54" s="210">
        <f t="shared" si="0"/>
        <v>1112.7382784127594</v>
      </c>
    </row>
    <row r="55" spans="2:9">
      <c r="B55" s="454"/>
      <c r="C55" s="461"/>
      <c r="D55" s="245" t="s">
        <v>148</v>
      </c>
      <c r="E55" s="246">
        <v>2.3672800011634827</v>
      </c>
      <c r="F55" s="247">
        <v>0</v>
      </c>
      <c r="G55" s="247">
        <v>15.754750282287597</v>
      </c>
      <c r="H55" s="247">
        <v>0</v>
      </c>
      <c r="I55" s="248">
        <f t="shared" si="0"/>
        <v>18.122030283451082</v>
      </c>
    </row>
    <row r="56" spans="2:9">
      <c r="B56" s="454"/>
      <c r="C56" s="217" t="s">
        <v>155</v>
      </c>
      <c r="D56" s="241"/>
      <c r="E56" s="208">
        <f>SUBTOTAL(9,E53:E55)</f>
        <v>414.09810798382756</v>
      </c>
      <c r="F56" s="208">
        <f>SUBTOTAL(9,F53:F55)</f>
        <v>653.24473046874994</v>
      </c>
      <c r="G56" s="208">
        <f>SUBTOTAL(9,G53:G55)</f>
        <v>72.070050222218043</v>
      </c>
      <c r="H56" s="208">
        <f>SUBTOTAL(9,H53:H55)</f>
        <v>0.221</v>
      </c>
      <c r="I56" s="210">
        <f>SUBTOTAL(9,I53:I55)</f>
        <v>1139.6338886747958</v>
      </c>
    </row>
    <row r="57" spans="2:9">
      <c r="B57" s="158" t="s">
        <v>161</v>
      </c>
      <c r="C57" s="156"/>
      <c r="D57" s="159"/>
      <c r="E57" s="42">
        <f>SUBTOTAL(9,E41:E55)</f>
        <v>2399.2280336527601</v>
      </c>
      <c r="F57" s="42">
        <f>SUBTOTAL(9,F41:F55)</f>
        <v>2218.6316515121048</v>
      </c>
      <c r="G57" s="42">
        <f>SUBTOTAL(9,G41:G55)</f>
        <v>1753.0185101832969</v>
      </c>
      <c r="H57" s="42">
        <f>SUBTOTAL(9,H41:H55)</f>
        <v>2096.6623400247358</v>
      </c>
      <c r="I57" s="57">
        <f>SUBTOTAL(9,I41:I55)</f>
        <v>8467.5405353728984</v>
      </c>
    </row>
    <row r="58" spans="2:9">
      <c r="B58" s="453">
        <v>2005</v>
      </c>
      <c r="C58" s="456" t="s">
        <v>148</v>
      </c>
      <c r="D58" s="147" t="s">
        <v>146</v>
      </c>
      <c r="E58" s="160">
        <v>2.5654599609375</v>
      </c>
      <c r="F58" s="160">
        <v>0</v>
      </c>
      <c r="G58" s="160">
        <v>0</v>
      </c>
      <c r="H58" s="161">
        <v>0</v>
      </c>
      <c r="I58" s="150">
        <f>SUM(E58:H58)</f>
        <v>2.5654599609375</v>
      </c>
    </row>
    <row r="59" spans="2:9">
      <c r="B59" s="454"/>
      <c r="C59" s="457"/>
      <c r="D59" s="149" t="s">
        <v>147</v>
      </c>
      <c r="E59" s="160">
        <v>0</v>
      </c>
      <c r="F59" s="160">
        <v>0</v>
      </c>
      <c r="G59" s="160">
        <v>0</v>
      </c>
      <c r="H59" s="160">
        <v>0</v>
      </c>
      <c r="I59" s="150">
        <f>SUM(E59:H59)</f>
        <v>0</v>
      </c>
    </row>
    <row r="60" spans="2:9">
      <c r="B60" s="454"/>
      <c r="C60" s="457"/>
      <c r="D60" s="151" t="s">
        <v>148</v>
      </c>
      <c r="E60" s="160">
        <v>101.14445106943</v>
      </c>
      <c r="F60" s="160">
        <v>0</v>
      </c>
      <c r="G60" s="160">
        <v>0</v>
      </c>
      <c r="H60" s="160">
        <v>0</v>
      </c>
      <c r="I60" s="150">
        <f>SUM(E60:H60)</f>
        <v>101.14445106943</v>
      </c>
    </row>
    <row r="61" spans="2:9">
      <c r="B61" s="454"/>
      <c r="C61" s="244" t="s">
        <v>160</v>
      </c>
      <c r="D61" s="241"/>
      <c r="E61" s="214">
        <f>SUBTOTAL(9,E58:E60)</f>
        <v>103.70991103036751</v>
      </c>
      <c r="F61" s="214">
        <f>SUBTOTAL(9,F58:F60)</f>
        <v>0</v>
      </c>
      <c r="G61" s="214">
        <f>SUBTOTAL(9,G58:G60)</f>
        <v>0</v>
      </c>
      <c r="H61" s="214">
        <f>SUBTOTAL(9,H58:H60)</f>
        <v>0</v>
      </c>
      <c r="I61" s="216">
        <f>SUBTOTAL(9,I58:I60)</f>
        <v>103.70991103036751</v>
      </c>
    </row>
    <row r="62" spans="2:9">
      <c r="B62" s="454"/>
      <c r="C62" s="460" t="s">
        <v>150</v>
      </c>
      <c r="D62" s="249" t="s">
        <v>146</v>
      </c>
      <c r="E62" s="250">
        <v>260.37421984589099</v>
      </c>
      <c r="F62" s="250">
        <v>292.02282970088697</v>
      </c>
      <c r="G62" s="250">
        <v>312.070770189315</v>
      </c>
      <c r="H62" s="250">
        <v>336.93043473807001</v>
      </c>
      <c r="I62" s="225">
        <f>SUM(E62:H62)</f>
        <v>1201.398254474163</v>
      </c>
    </row>
    <row r="63" spans="2:9">
      <c r="B63" s="454"/>
      <c r="C63" s="460"/>
      <c r="D63" s="251" t="s">
        <v>147</v>
      </c>
      <c r="E63" s="250">
        <v>1782.56826217707</v>
      </c>
      <c r="F63" s="250">
        <v>555.22925255945302</v>
      </c>
      <c r="G63" s="250">
        <v>691.45363111703796</v>
      </c>
      <c r="H63" s="250">
        <v>1090.4566598854101</v>
      </c>
      <c r="I63" s="210">
        <f>SUM(E63:H63)</f>
        <v>4119.7078057389708</v>
      </c>
    </row>
    <row r="64" spans="2:9">
      <c r="B64" s="454"/>
      <c r="C64" s="460"/>
      <c r="D64" s="252" t="s">
        <v>148</v>
      </c>
      <c r="E64" s="250">
        <v>15.5126998133249</v>
      </c>
      <c r="F64" s="250">
        <v>0</v>
      </c>
      <c r="G64" s="250">
        <v>190.70791769886</v>
      </c>
      <c r="H64" s="250">
        <v>38.9736272424757</v>
      </c>
      <c r="I64" s="248">
        <f>SUM(E64:H64)</f>
        <v>245.19424475466059</v>
      </c>
    </row>
    <row r="65" spans="2:9">
      <c r="B65" s="454"/>
      <c r="C65" s="217" t="s">
        <v>151</v>
      </c>
      <c r="D65" s="241"/>
      <c r="E65" s="214">
        <f>SUBTOTAL(9,E62:E64)</f>
        <v>2058.4551818362861</v>
      </c>
      <c r="F65" s="214">
        <f>SUBTOTAL(9,F62:F64)</f>
        <v>847.25208226033999</v>
      </c>
      <c r="G65" s="214">
        <f>SUBTOTAL(9,G62:G64)</f>
        <v>1194.232319005213</v>
      </c>
      <c r="H65" s="214">
        <f>SUBTOTAL(9,H62:H64)</f>
        <v>1466.3607218659558</v>
      </c>
      <c r="I65" s="216">
        <f>SUBTOTAL(9,I62:I64)</f>
        <v>5566.3003049677945</v>
      </c>
    </row>
    <row r="66" spans="2:9">
      <c r="B66" s="454"/>
      <c r="C66" s="465" t="s">
        <v>152</v>
      </c>
      <c r="D66" s="249" t="s">
        <v>146</v>
      </c>
      <c r="E66" s="250">
        <v>179.957930175781</v>
      </c>
      <c r="F66" s="250">
        <v>490.69781931114198</v>
      </c>
      <c r="G66" s="250">
        <v>218.494</v>
      </c>
      <c r="H66" s="250">
        <v>122.419913520813</v>
      </c>
      <c r="I66" s="210">
        <f>SUM(E66:H66)</f>
        <v>1011.569663007736</v>
      </c>
    </row>
    <row r="67" spans="2:9">
      <c r="B67" s="454"/>
      <c r="C67" s="465"/>
      <c r="D67" s="251" t="s">
        <v>147</v>
      </c>
      <c r="E67" s="250">
        <v>19.236000000000001</v>
      </c>
      <c r="F67" s="250">
        <v>0</v>
      </c>
      <c r="G67" s="250">
        <v>10.186</v>
      </c>
      <c r="H67" s="250">
        <v>3.0000000000000001E-3</v>
      </c>
      <c r="I67" s="210">
        <f>SUM(E67:H67)</f>
        <v>29.425000000000001</v>
      </c>
    </row>
    <row r="68" spans="2:9">
      <c r="B68" s="454"/>
      <c r="C68" s="465"/>
      <c r="D68" s="252" t="s">
        <v>148</v>
      </c>
      <c r="E68" s="250">
        <v>0</v>
      </c>
      <c r="F68" s="250">
        <v>0</v>
      </c>
      <c r="G68" s="250">
        <v>0</v>
      </c>
      <c r="H68" s="250">
        <v>0</v>
      </c>
      <c r="I68" s="210">
        <f>SUM(E68:H68)</f>
        <v>0</v>
      </c>
    </row>
    <row r="69" spans="2:9">
      <c r="B69" s="454"/>
      <c r="C69" s="243" t="s">
        <v>153</v>
      </c>
      <c r="D69" s="241"/>
      <c r="E69" s="214">
        <f>SUBTOTAL(9,E66:E68)</f>
        <v>199.19393017578099</v>
      </c>
      <c r="F69" s="214">
        <f>SUBTOTAL(9,F66:F68)</f>
        <v>490.69781931114198</v>
      </c>
      <c r="G69" s="214">
        <f>SUBTOTAL(9,G66:G68)</f>
        <v>228.68</v>
      </c>
      <c r="H69" s="214">
        <f>SUBTOTAL(9,H66:H68)</f>
        <v>122.422913520813</v>
      </c>
      <c r="I69" s="216">
        <f>SUBTOTAL(9,I66:I68)</f>
        <v>1040.9946630077361</v>
      </c>
    </row>
    <row r="70" spans="2:9">
      <c r="B70" s="454"/>
      <c r="C70" s="466" t="s">
        <v>154</v>
      </c>
      <c r="D70" s="249" t="s">
        <v>146</v>
      </c>
      <c r="E70" s="250">
        <v>51.356700000047603</v>
      </c>
      <c r="F70" s="250">
        <v>1.3640000000000001</v>
      </c>
      <c r="G70" s="250">
        <v>0</v>
      </c>
      <c r="H70" s="250">
        <v>6.0179999999999998</v>
      </c>
      <c r="I70" s="210">
        <f>SUM(E70:H70)</f>
        <v>58.738700000047601</v>
      </c>
    </row>
    <row r="71" spans="2:9">
      <c r="B71" s="454"/>
      <c r="C71" s="466"/>
      <c r="D71" s="251" t="s">
        <v>147</v>
      </c>
      <c r="E71" s="250">
        <v>434.05020184588398</v>
      </c>
      <c r="F71" s="250">
        <v>631.29482031249995</v>
      </c>
      <c r="G71" s="250">
        <v>5.2999999999999999E-2</v>
      </c>
      <c r="H71" s="250">
        <v>0</v>
      </c>
      <c r="I71" s="210">
        <f>SUM(E71:H71)</f>
        <v>1065.398022158384</v>
      </c>
    </row>
    <row r="72" spans="2:9">
      <c r="B72" s="454"/>
      <c r="C72" s="467"/>
      <c r="D72" s="252" t="s">
        <v>148</v>
      </c>
      <c r="E72" s="250">
        <v>0.54</v>
      </c>
      <c r="F72" s="250">
        <v>0</v>
      </c>
      <c r="G72" s="250">
        <v>0</v>
      </c>
      <c r="H72" s="250">
        <v>16.337429999947499</v>
      </c>
      <c r="I72" s="248">
        <f>SUM(E72:H72)</f>
        <v>16.877429999947498</v>
      </c>
    </row>
    <row r="73" spans="2:9">
      <c r="B73" s="455"/>
      <c r="C73" s="219" t="s">
        <v>155</v>
      </c>
      <c r="D73" s="241"/>
      <c r="E73" s="214">
        <f>SUBTOTAL(9,E70:E72)</f>
        <v>485.94690184593162</v>
      </c>
      <c r="F73" s="214">
        <f>SUBTOTAL(9,F70:F72)</f>
        <v>632.65882031249998</v>
      </c>
      <c r="G73" s="214">
        <f>SUBTOTAL(9,G70:G72)</f>
        <v>5.2999999999999999E-2</v>
      </c>
      <c r="H73" s="214">
        <f>SUBTOTAL(9,H70:H72)</f>
        <v>22.3554299999475</v>
      </c>
      <c r="I73" s="216">
        <f>SUBTOTAL(9,I70:I72)</f>
        <v>1141.0141521583791</v>
      </c>
    </row>
    <row r="74" spans="2:9">
      <c r="B74" s="158" t="s">
        <v>162</v>
      </c>
      <c r="C74" s="162"/>
      <c r="D74" s="159"/>
      <c r="E74" s="42">
        <f>SUBTOTAL(9,E58:E72)</f>
        <v>2847.3059248883656</v>
      </c>
      <c r="F74" s="42">
        <f>SUBTOTAL(9,F58:F72)</f>
        <v>1970.6087218839818</v>
      </c>
      <c r="G74" s="42">
        <f>SUBTOTAL(9,G58:G72)</f>
        <v>1422.9653190052129</v>
      </c>
      <c r="H74" s="42">
        <f>SUBTOTAL(9,H58:H72)</f>
        <v>1611.1390653867163</v>
      </c>
      <c r="I74" s="57">
        <f>SUBTOTAL(9,I58:I72)</f>
        <v>7852.0190311642773</v>
      </c>
    </row>
    <row r="75" spans="2:9">
      <c r="B75" s="453">
        <v>2006</v>
      </c>
      <c r="C75" s="456" t="s">
        <v>148</v>
      </c>
      <c r="D75" s="147" t="s">
        <v>146</v>
      </c>
      <c r="E75" s="163">
        <v>11.1047527103424</v>
      </c>
      <c r="F75" s="163">
        <v>0</v>
      </c>
      <c r="G75" s="163">
        <v>0</v>
      </c>
      <c r="H75" s="163">
        <v>0</v>
      </c>
      <c r="I75" s="150">
        <f>SUM(E75:H75)</f>
        <v>11.1047527103424</v>
      </c>
    </row>
    <row r="76" spans="2:9">
      <c r="B76" s="454"/>
      <c r="C76" s="457"/>
      <c r="D76" s="149" t="s">
        <v>147</v>
      </c>
      <c r="E76" s="164">
        <v>5.4717449665069501E-2</v>
      </c>
      <c r="F76" s="163">
        <v>0</v>
      </c>
      <c r="G76" s="163">
        <v>0</v>
      </c>
      <c r="H76" s="163">
        <v>0</v>
      </c>
      <c r="I76" s="150">
        <f>SUM(E76:H76)</f>
        <v>5.4717449665069501E-2</v>
      </c>
    </row>
    <row r="77" spans="2:9">
      <c r="B77" s="454"/>
      <c r="C77" s="457"/>
      <c r="D77" s="151" t="s">
        <v>148</v>
      </c>
      <c r="E77" s="163">
        <v>96.380867840707296</v>
      </c>
      <c r="F77" s="163">
        <v>0</v>
      </c>
      <c r="G77" s="163">
        <v>0</v>
      </c>
      <c r="H77" s="163">
        <v>0</v>
      </c>
      <c r="I77" s="150">
        <f>SUM(E77:H77)</f>
        <v>96.380867840707296</v>
      </c>
    </row>
    <row r="78" spans="2:9">
      <c r="B78" s="454"/>
      <c r="C78" s="244" t="s">
        <v>160</v>
      </c>
      <c r="D78" s="241"/>
      <c r="E78" s="214">
        <f>SUBTOTAL(9,E75:E77)</f>
        <v>107.54033800071477</v>
      </c>
      <c r="F78" s="214">
        <f>SUBTOTAL(9,F75:F77)</f>
        <v>0</v>
      </c>
      <c r="G78" s="214">
        <f>SUBTOTAL(9,G75:G77)</f>
        <v>0</v>
      </c>
      <c r="H78" s="214">
        <f>SUBTOTAL(9,H75:H77)</f>
        <v>0</v>
      </c>
      <c r="I78" s="216">
        <f>SUBTOTAL(9,I75:I77)</f>
        <v>107.54033800071477</v>
      </c>
    </row>
    <row r="79" spans="2:9">
      <c r="B79" s="454"/>
      <c r="C79" s="460" t="s">
        <v>150</v>
      </c>
      <c r="D79" s="249" t="s">
        <v>146</v>
      </c>
      <c r="E79" s="253">
        <v>356.11486049243803</v>
      </c>
      <c r="F79" s="254">
        <v>250.31450693018701</v>
      </c>
      <c r="G79" s="254">
        <v>128.07261056494701</v>
      </c>
      <c r="H79" s="254">
        <v>553.85760709452597</v>
      </c>
      <c r="I79" s="225">
        <f>SUM(E79:H79)</f>
        <v>1288.359585082098</v>
      </c>
    </row>
    <row r="80" spans="2:9">
      <c r="B80" s="454"/>
      <c r="C80" s="460"/>
      <c r="D80" s="251" t="s">
        <v>147</v>
      </c>
      <c r="E80" s="255">
        <v>1551.8062972704299</v>
      </c>
      <c r="F80" s="256">
        <v>338.160885608824</v>
      </c>
      <c r="G80" s="256">
        <v>402.06935087794801</v>
      </c>
      <c r="H80" s="256">
        <v>856.44949936878697</v>
      </c>
      <c r="I80" s="210">
        <f>SUM(E80:H80)</f>
        <v>3148.4860331259888</v>
      </c>
    </row>
    <row r="81" spans="2:9">
      <c r="B81" s="454"/>
      <c r="C81" s="460"/>
      <c r="D81" s="252" t="s">
        <v>148</v>
      </c>
      <c r="E81" s="257">
        <v>3.95435991895198</v>
      </c>
      <c r="F81" s="258">
        <v>0</v>
      </c>
      <c r="G81" s="258">
        <v>0</v>
      </c>
      <c r="H81" s="258">
        <v>7.1463647988000796</v>
      </c>
      <c r="I81" s="248">
        <f>SUM(E81:H81)</f>
        <v>11.10072471775206</v>
      </c>
    </row>
    <row r="82" spans="2:9">
      <c r="B82" s="454"/>
      <c r="C82" s="217" t="s">
        <v>151</v>
      </c>
      <c r="D82" s="241"/>
      <c r="E82" s="214">
        <f>SUBTOTAL(9,E79:E81)</f>
        <v>1911.8755176818199</v>
      </c>
      <c r="F82" s="214">
        <f>SUBTOTAL(9,F79:F81)</f>
        <v>588.47539253901095</v>
      </c>
      <c r="G82" s="214">
        <f>SUBTOTAL(9,G79:G81)</f>
        <v>530.14196144289508</v>
      </c>
      <c r="H82" s="214">
        <f>SUBTOTAL(9,H79:H81)</f>
        <v>1417.453471262113</v>
      </c>
      <c r="I82" s="216">
        <f>SUBTOTAL(9,I79:I81)</f>
        <v>4447.9463429258385</v>
      </c>
    </row>
    <row r="83" spans="2:9">
      <c r="B83" s="454"/>
      <c r="C83" s="465" t="s">
        <v>152</v>
      </c>
      <c r="D83" s="249" t="s">
        <v>146</v>
      </c>
      <c r="E83" s="253">
        <v>225.712150390625</v>
      </c>
      <c r="F83" s="254">
        <v>640.85940935134897</v>
      </c>
      <c r="G83" s="254">
        <v>269.89043339347802</v>
      </c>
      <c r="H83" s="259">
        <v>157.923</v>
      </c>
      <c r="I83" s="210">
        <f>SUM(E83:H83)</f>
        <v>1294.3849931354519</v>
      </c>
    </row>
    <row r="84" spans="2:9">
      <c r="B84" s="454"/>
      <c r="C84" s="465"/>
      <c r="D84" s="251" t="s">
        <v>147</v>
      </c>
      <c r="E84" s="255">
        <v>14.178000000000001</v>
      </c>
      <c r="F84" s="256">
        <v>0</v>
      </c>
      <c r="G84" s="256">
        <v>16.93</v>
      </c>
      <c r="H84" s="260">
        <v>0</v>
      </c>
      <c r="I84" s="210">
        <f>SUM(E84:H84)</f>
        <v>31.108000000000001</v>
      </c>
    </row>
    <row r="85" spans="2:9">
      <c r="B85" s="454"/>
      <c r="C85" s="465"/>
      <c r="D85" s="252" t="s">
        <v>148</v>
      </c>
      <c r="E85" s="257">
        <v>0</v>
      </c>
      <c r="F85" s="258">
        <v>0</v>
      </c>
      <c r="G85" s="258">
        <v>0</v>
      </c>
      <c r="H85" s="261">
        <v>0</v>
      </c>
      <c r="I85" s="210">
        <f>SUM(E85:H85)</f>
        <v>0</v>
      </c>
    </row>
    <row r="86" spans="2:9">
      <c r="B86" s="454"/>
      <c r="C86" s="243" t="s">
        <v>153</v>
      </c>
      <c r="D86" s="241"/>
      <c r="E86" s="214">
        <f>SUBTOTAL(9,E83:E85)</f>
        <v>239.890150390625</v>
      </c>
      <c r="F86" s="214">
        <f>SUBTOTAL(9,F83:F85)</f>
        <v>640.85940935134897</v>
      </c>
      <c r="G86" s="214">
        <f>SUBTOTAL(9,G83:G85)</f>
        <v>286.82043339347803</v>
      </c>
      <c r="H86" s="214">
        <f>SUBTOTAL(9,H83:H85)</f>
        <v>157.923</v>
      </c>
      <c r="I86" s="216">
        <f>SUBTOTAL(9,I83:I85)</f>
        <v>1325.4929931354518</v>
      </c>
    </row>
    <row r="87" spans="2:9">
      <c r="B87" s="454"/>
      <c r="C87" s="466" t="s">
        <v>154</v>
      </c>
      <c r="D87" s="249" t="s">
        <v>146</v>
      </c>
      <c r="E87" s="256">
        <v>51.786611846923797</v>
      </c>
      <c r="F87" s="262">
        <v>0.54200000000000004</v>
      </c>
      <c r="G87" s="256">
        <v>0</v>
      </c>
      <c r="H87" s="256">
        <v>1.7876000976562501</v>
      </c>
      <c r="I87" s="210">
        <f>SUM(E87:H87)</f>
        <v>54.116211944580051</v>
      </c>
    </row>
    <row r="88" spans="2:9">
      <c r="B88" s="454"/>
      <c r="C88" s="466"/>
      <c r="D88" s="251" t="s">
        <v>147</v>
      </c>
      <c r="E88" s="256">
        <v>323.50440800783002</v>
      </c>
      <c r="F88" s="256">
        <v>532.726</v>
      </c>
      <c r="G88" s="256">
        <v>0</v>
      </c>
      <c r="H88" s="256">
        <v>0</v>
      </c>
      <c r="I88" s="210">
        <f>SUM(E88:H88)</f>
        <v>856.23040800782996</v>
      </c>
    </row>
    <row r="89" spans="2:9">
      <c r="B89" s="454"/>
      <c r="C89" s="467"/>
      <c r="D89" s="252" t="s">
        <v>148</v>
      </c>
      <c r="E89" s="256">
        <v>0</v>
      </c>
      <c r="F89" s="256">
        <v>0</v>
      </c>
      <c r="G89" s="256">
        <v>0</v>
      </c>
      <c r="H89" s="263">
        <v>1.2648000717163E-2</v>
      </c>
      <c r="I89" s="248">
        <f>SUM(E89:H89)</f>
        <v>1.2648000717163E-2</v>
      </c>
    </row>
    <row r="90" spans="2:9">
      <c r="B90" s="455"/>
      <c r="C90" s="219" t="s">
        <v>155</v>
      </c>
      <c r="D90" s="241"/>
      <c r="E90" s="214">
        <f>SUBTOTAL(9,E87:E89)</f>
        <v>375.29101985475381</v>
      </c>
      <c r="F90" s="214">
        <f>SUBTOTAL(9,F87:F89)</f>
        <v>533.26800000000003</v>
      </c>
      <c r="G90" s="214">
        <f>SUBTOTAL(9,G87:G89)</f>
        <v>0</v>
      </c>
      <c r="H90" s="214">
        <f>SUBTOTAL(9,H87:H89)</f>
        <v>1.800248098373413</v>
      </c>
      <c r="I90" s="216">
        <f>SUBTOTAL(9,I87:I89)</f>
        <v>910.35926795312719</v>
      </c>
    </row>
    <row r="91" spans="2:9">
      <c r="B91" s="158" t="s">
        <v>163</v>
      </c>
      <c r="C91" s="162"/>
      <c r="D91" s="159"/>
      <c r="E91" s="42">
        <f>SUBTOTAL(9,E75:E89)</f>
        <v>2634.5970259279134</v>
      </c>
      <c r="F91" s="42">
        <f>SUBTOTAL(9,F75:F89)</f>
        <v>1762.6028018903598</v>
      </c>
      <c r="G91" s="42">
        <f>SUBTOTAL(9,G75:G89)</f>
        <v>816.96239483637305</v>
      </c>
      <c r="H91" s="42">
        <f>SUBTOTAL(9,H75:H89)</f>
        <v>1577.1767193604865</v>
      </c>
      <c r="I91" s="57">
        <f>SUBTOTAL(9,I75:I89)</f>
        <v>6791.3389420151334</v>
      </c>
    </row>
    <row r="92" spans="2:9">
      <c r="B92" s="453">
        <v>2007</v>
      </c>
      <c r="C92" s="456" t="s">
        <v>148</v>
      </c>
      <c r="D92" s="147" t="s">
        <v>146</v>
      </c>
      <c r="E92" s="163">
        <v>2.6414800109863283</v>
      </c>
      <c r="F92" s="163">
        <v>0</v>
      </c>
      <c r="G92" s="163">
        <v>0</v>
      </c>
      <c r="H92" s="163">
        <v>0</v>
      </c>
      <c r="I92" s="150">
        <f t="shared" ref="I92:I106" si="1">SUM(E92:H92)</f>
        <v>2.6414800109863283</v>
      </c>
    </row>
    <row r="93" spans="2:9">
      <c r="B93" s="454"/>
      <c r="C93" s="457"/>
      <c r="D93" s="149" t="s">
        <v>147</v>
      </c>
      <c r="E93" s="163">
        <v>0</v>
      </c>
      <c r="F93" s="163">
        <v>0</v>
      </c>
      <c r="G93" s="163">
        <v>0</v>
      </c>
      <c r="H93" s="163">
        <v>0</v>
      </c>
      <c r="I93" s="150">
        <f t="shared" si="1"/>
        <v>0</v>
      </c>
    </row>
    <row r="94" spans="2:9">
      <c r="B94" s="454"/>
      <c r="C94" s="457"/>
      <c r="D94" s="151" t="s">
        <v>148</v>
      </c>
      <c r="E94" s="163">
        <v>55.6979441929711</v>
      </c>
      <c r="F94" s="163">
        <v>0</v>
      </c>
      <c r="G94" s="163">
        <v>0</v>
      </c>
      <c r="H94" s="163">
        <v>0</v>
      </c>
      <c r="I94" s="150">
        <f t="shared" si="1"/>
        <v>55.6979441929711</v>
      </c>
    </row>
    <row r="95" spans="2:9">
      <c r="B95" s="454"/>
      <c r="C95" s="244" t="s">
        <v>160</v>
      </c>
      <c r="D95" s="264"/>
      <c r="E95" s="214">
        <f>SUM(E92:E94)</f>
        <v>58.339424203957428</v>
      </c>
      <c r="F95" s="214">
        <f>SUM(F92:F94)</f>
        <v>0</v>
      </c>
      <c r="G95" s="214">
        <f>SUM(G92:G94)</f>
        <v>0</v>
      </c>
      <c r="H95" s="214">
        <f>SUM(H92:H94)</f>
        <v>0</v>
      </c>
      <c r="I95" s="216">
        <f>SUM(I92:I94)</f>
        <v>58.339424203957428</v>
      </c>
    </row>
    <row r="96" spans="2:9">
      <c r="B96" s="454"/>
      <c r="C96" s="460" t="s">
        <v>150</v>
      </c>
      <c r="D96" s="249" t="s">
        <v>146</v>
      </c>
      <c r="E96" s="256">
        <v>153.73209159999999</v>
      </c>
      <c r="F96" s="256">
        <v>239.85126042127609</v>
      </c>
      <c r="G96" s="256">
        <v>86.503944003582006</v>
      </c>
      <c r="H96" s="256">
        <v>361.56091744704543</v>
      </c>
      <c r="I96" s="210">
        <f t="shared" si="1"/>
        <v>841.64821347190355</v>
      </c>
    </row>
    <row r="97" spans="2:9">
      <c r="B97" s="454"/>
      <c r="C97" s="460"/>
      <c r="D97" s="251" t="s">
        <v>147</v>
      </c>
      <c r="E97" s="256">
        <v>848.49061871545018</v>
      </c>
      <c r="F97" s="256">
        <v>530.99064469823804</v>
      </c>
      <c r="G97" s="256">
        <v>367.63634082362802</v>
      </c>
      <c r="H97" s="256">
        <v>1237.9526482430399</v>
      </c>
      <c r="I97" s="210">
        <f t="shared" si="1"/>
        <v>2985.0702524803564</v>
      </c>
    </row>
    <row r="98" spans="2:9">
      <c r="B98" s="454"/>
      <c r="C98" s="460"/>
      <c r="D98" s="252" t="s">
        <v>148</v>
      </c>
      <c r="E98" s="256">
        <v>3.6949700237512588</v>
      </c>
      <c r="F98" s="256">
        <v>0</v>
      </c>
      <c r="G98" s="256">
        <v>0</v>
      </c>
      <c r="H98" s="256">
        <v>19.536468994919211</v>
      </c>
      <c r="I98" s="210">
        <f t="shared" si="1"/>
        <v>23.231439018670471</v>
      </c>
    </row>
    <row r="99" spans="2:9">
      <c r="B99" s="454"/>
      <c r="C99" s="217" t="s">
        <v>151</v>
      </c>
      <c r="D99" s="264"/>
      <c r="E99" s="214">
        <f>SUM(E96:E98)</f>
        <v>1005.9176803392014</v>
      </c>
      <c r="F99" s="214">
        <f>SUM(F96:F98)</f>
        <v>770.84190511951419</v>
      </c>
      <c r="G99" s="214">
        <f>SUM(G96:G98)</f>
        <v>454.14028482721005</v>
      </c>
      <c r="H99" s="214">
        <f>SUM(H96:H98)</f>
        <v>1619.0500346850044</v>
      </c>
      <c r="I99" s="216">
        <f>SUM(I96:I98)</f>
        <v>3849.9499049709302</v>
      </c>
    </row>
    <row r="100" spans="2:9">
      <c r="B100" s="454"/>
      <c r="C100" s="465" t="s">
        <v>152</v>
      </c>
      <c r="D100" s="249" t="s">
        <v>146</v>
      </c>
      <c r="E100" s="256">
        <v>210.48400000000001</v>
      </c>
      <c r="F100" s="256">
        <v>767.23148291969301</v>
      </c>
      <c r="G100" s="256">
        <v>76.828430077552795</v>
      </c>
      <c r="H100" s="256">
        <v>113.54519677734375</v>
      </c>
      <c r="I100" s="210">
        <f t="shared" si="1"/>
        <v>1168.0891097745896</v>
      </c>
    </row>
    <row r="101" spans="2:9">
      <c r="B101" s="454"/>
      <c r="C101" s="465"/>
      <c r="D101" s="251" t="s">
        <v>147</v>
      </c>
      <c r="E101" s="256">
        <v>32.417970703125</v>
      </c>
      <c r="F101" s="256">
        <v>1.0380745925903321</v>
      </c>
      <c r="G101" s="256">
        <v>0</v>
      </c>
      <c r="H101" s="256">
        <v>2.964</v>
      </c>
      <c r="I101" s="210">
        <f t="shared" si="1"/>
        <v>36.420045295715333</v>
      </c>
    </row>
    <row r="102" spans="2:9">
      <c r="B102" s="454"/>
      <c r="C102" s="465"/>
      <c r="D102" s="252" t="s">
        <v>148</v>
      </c>
      <c r="E102" s="256">
        <v>0</v>
      </c>
      <c r="F102" s="256">
        <v>0</v>
      </c>
      <c r="G102" s="256">
        <v>0</v>
      </c>
      <c r="H102" s="256">
        <v>0</v>
      </c>
      <c r="I102" s="210">
        <f t="shared" si="1"/>
        <v>0</v>
      </c>
    </row>
    <row r="103" spans="2:9">
      <c r="B103" s="454"/>
      <c r="C103" s="243" t="s">
        <v>153</v>
      </c>
      <c r="D103" s="264"/>
      <c r="E103" s="214">
        <f>SUM(E100:E102)</f>
        <v>242.90197070312502</v>
      </c>
      <c r="F103" s="214">
        <f>SUM(F100:F102)</f>
        <v>768.26955751228331</v>
      </c>
      <c r="G103" s="214">
        <f>SUM(G100:G102)</f>
        <v>76.828430077552795</v>
      </c>
      <c r="H103" s="214">
        <f>SUM(H100:H102)</f>
        <v>116.50919677734375</v>
      </c>
      <c r="I103" s="216">
        <f>SUM(I100:I102)</f>
        <v>1204.5091550703048</v>
      </c>
    </row>
    <row r="104" spans="2:9">
      <c r="B104" s="454"/>
      <c r="C104" s="466" t="s">
        <v>154</v>
      </c>
      <c r="D104" s="249" t="s">
        <v>146</v>
      </c>
      <c r="E104" s="256">
        <v>0.36799999999999999</v>
      </c>
      <c r="F104" s="256">
        <v>0</v>
      </c>
      <c r="G104" s="256">
        <v>5.500000119209289E-4</v>
      </c>
      <c r="H104" s="256">
        <v>1.1297100458145142</v>
      </c>
      <c r="I104" s="210">
        <f t="shared" si="1"/>
        <v>1.498260045826435</v>
      </c>
    </row>
    <row r="105" spans="2:9">
      <c r="B105" s="454"/>
      <c r="C105" s="466"/>
      <c r="D105" s="251" t="s">
        <v>147</v>
      </c>
      <c r="E105" s="256">
        <v>326.19276489257811</v>
      </c>
      <c r="F105" s="256">
        <v>498.23303906249998</v>
      </c>
      <c r="G105" s="256">
        <v>5.9774499855041503</v>
      </c>
      <c r="H105" s="256">
        <v>0</v>
      </c>
      <c r="I105" s="210">
        <f t="shared" si="1"/>
        <v>830.4032539405822</v>
      </c>
    </row>
    <row r="106" spans="2:9">
      <c r="B106" s="454"/>
      <c r="C106" s="467"/>
      <c r="D106" s="252" t="s">
        <v>148</v>
      </c>
      <c r="E106" s="256">
        <v>0</v>
      </c>
      <c r="F106" s="256">
        <v>0</v>
      </c>
      <c r="G106" s="256">
        <v>0</v>
      </c>
      <c r="H106" s="256">
        <v>4.8150002330541612E-2</v>
      </c>
      <c r="I106" s="210">
        <f t="shared" si="1"/>
        <v>4.8150002330541612E-2</v>
      </c>
    </row>
    <row r="107" spans="2:9">
      <c r="B107" s="455"/>
      <c r="C107" s="219" t="s">
        <v>155</v>
      </c>
      <c r="D107" s="264"/>
      <c r="E107" s="214">
        <f>SUM(E104:E106)</f>
        <v>326.56076489257811</v>
      </c>
      <c r="F107" s="214">
        <f>SUM(F104:F106)</f>
        <v>498.23303906249998</v>
      </c>
      <c r="G107" s="214">
        <f>SUM(G104:G106)</f>
        <v>5.977999985516071</v>
      </c>
      <c r="H107" s="214">
        <f>SUM(H104:H106)</f>
        <v>1.1778600481450558</v>
      </c>
      <c r="I107" s="216">
        <f>SUM(I104:I106)</f>
        <v>831.94966398873919</v>
      </c>
    </row>
    <row r="108" spans="2:9">
      <c r="B108" s="158" t="s">
        <v>164</v>
      </c>
      <c r="C108" s="162"/>
      <c r="D108" s="159"/>
      <c r="E108" s="42">
        <f>+E107+E103+E99+E95</f>
        <v>1633.7198401388621</v>
      </c>
      <c r="F108" s="42">
        <f>+F107+F103+F99+F95</f>
        <v>2037.3445016942974</v>
      </c>
      <c r="G108" s="42">
        <f>+G107+G103+G99+G95</f>
        <v>536.94671489027894</v>
      </c>
      <c r="H108" s="42">
        <f>+H107+H103+H99+H95</f>
        <v>1736.7370915104932</v>
      </c>
      <c r="I108" s="57">
        <f>+I107+I103+I99+I95</f>
        <v>5944.7481482339317</v>
      </c>
    </row>
    <row r="109" spans="2:9">
      <c r="B109" s="453">
        <v>2008</v>
      </c>
      <c r="C109" s="456" t="s">
        <v>148</v>
      </c>
      <c r="D109" s="147" t="s">
        <v>146</v>
      </c>
      <c r="E109" s="163">
        <v>46.902460148811343</v>
      </c>
      <c r="F109" s="163">
        <v>0</v>
      </c>
      <c r="G109" s="163">
        <v>0</v>
      </c>
      <c r="H109" s="163">
        <v>0</v>
      </c>
      <c r="I109" s="150">
        <f t="shared" ref="I109:I123" si="2">SUM(E109:H109)</f>
        <v>46.902460148811343</v>
      </c>
    </row>
    <row r="110" spans="2:9">
      <c r="B110" s="454"/>
      <c r="C110" s="457"/>
      <c r="D110" s="149" t="s">
        <v>147</v>
      </c>
      <c r="E110" s="163">
        <v>0</v>
      </c>
      <c r="F110" s="163">
        <v>0</v>
      </c>
      <c r="G110" s="163">
        <v>0</v>
      </c>
      <c r="H110" s="163">
        <v>0</v>
      </c>
      <c r="I110" s="150">
        <f t="shared" si="2"/>
        <v>0</v>
      </c>
    </row>
    <row r="111" spans="2:9">
      <c r="B111" s="454"/>
      <c r="C111" s="457"/>
      <c r="D111" s="151" t="s">
        <v>148</v>
      </c>
      <c r="E111" s="163">
        <v>43.735760065719489</v>
      </c>
      <c r="F111" s="163">
        <v>0</v>
      </c>
      <c r="G111" s="163">
        <v>0</v>
      </c>
      <c r="H111" s="163">
        <v>0</v>
      </c>
      <c r="I111" s="150">
        <f t="shared" si="2"/>
        <v>43.735760065719489</v>
      </c>
    </row>
    <row r="112" spans="2:9">
      <c r="B112" s="454"/>
      <c r="C112" s="244" t="s">
        <v>160</v>
      </c>
      <c r="D112" s="264"/>
      <c r="E112" s="214">
        <f>SUM(E109:E111)</f>
        <v>90.638220214530833</v>
      </c>
      <c r="F112" s="214">
        <f>SUM(F109:F111)</f>
        <v>0</v>
      </c>
      <c r="G112" s="214">
        <f>SUM(G109:G111)</f>
        <v>0</v>
      </c>
      <c r="H112" s="214">
        <f>SUM(H109:H111)</f>
        <v>0</v>
      </c>
      <c r="I112" s="216">
        <f>SUM(I109:I111)</f>
        <v>90.638220214530833</v>
      </c>
    </row>
    <row r="113" spans="2:9">
      <c r="B113" s="454"/>
      <c r="C113" s="460" t="s">
        <v>150</v>
      </c>
      <c r="D113" s="249" t="s">
        <v>146</v>
      </c>
      <c r="E113" s="256">
        <v>141.02908870437741</v>
      </c>
      <c r="F113" s="256">
        <v>334.98911184620857</v>
      </c>
      <c r="G113" s="256">
        <v>145.50018057763577</v>
      </c>
      <c r="H113" s="256">
        <v>412.82937426736953</v>
      </c>
      <c r="I113" s="210">
        <f t="shared" si="2"/>
        <v>1034.3477553955913</v>
      </c>
    </row>
    <row r="114" spans="2:9">
      <c r="B114" s="454"/>
      <c r="C114" s="460"/>
      <c r="D114" s="251" t="s">
        <v>147</v>
      </c>
      <c r="E114" s="256">
        <v>1078.6011138129495</v>
      </c>
      <c r="F114" s="256">
        <v>411.40681245708487</v>
      </c>
      <c r="G114" s="256">
        <v>811.06535863512011</v>
      </c>
      <c r="H114" s="256">
        <v>1193.8437047637849</v>
      </c>
      <c r="I114" s="210">
        <f t="shared" si="2"/>
        <v>3494.9169896689396</v>
      </c>
    </row>
    <row r="115" spans="2:9">
      <c r="B115" s="454"/>
      <c r="C115" s="460"/>
      <c r="D115" s="252" t="s">
        <v>148</v>
      </c>
      <c r="E115" s="256">
        <v>4.0902688449621198</v>
      </c>
      <c r="F115" s="256">
        <v>0</v>
      </c>
      <c r="G115" s="256">
        <v>0</v>
      </c>
      <c r="H115" s="256">
        <v>10.064829951792955</v>
      </c>
      <c r="I115" s="210">
        <f t="shared" si="2"/>
        <v>14.155098796755075</v>
      </c>
    </row>
    <row r="116" spans="2:9">
      <c r="B116" s="454"/>
      <c r="C116" s="217" t="s">
        <v>151</v>
      </c>
      <c r="D116" s="264"/>
      <c r="E116" s="214">
        <f>SUM(E113:E115)</f>
        <v>1223.7204713622891</v>
      </c>
      <c r="F116" s="214">
        <f>SUM(F113:F115)</f>
        <v>746.39592430329344</v>
      </c>
      <c r="G116" s="214">
        <f>SUM(G113:G115)</f>
        <v>956.56553921275588</v>
      </c>
      <c r="H116" s="214">
        <f>SUM(H113:H115)</f>
        <v>1616.7379089829474</v>
      </c>
      <c r="I116" s="216">
        <f>SUM(I113:I115)</f>
        <v>4543.4198438612857</v>
      </c>
    </row>
    <row r="117" spans="2:9">
      <c r="B117" s="454"/>
      <c r="C117" s="465" t="s">
        <v>152</v>
      </c>
      <c r="D117" s="249" t="s">
        <v>146</v>
      </c>
      <c r="E117" s="256">
        <v>197.09211096954346</v>
      </c>
      <c r="F117" s="256">
        <v>294.20612847518919</v>
      </c>
      <c r="G117" s="256">
        <v>181.33216931152344</v>
      </c>
      <c r="H117" s="256">
        <v>179.09900708007814</v>
      </c>
      <c r="I117" s="210">
        <f t="shared" si="2"/>
        <v>851.72941583633428</v>
      </c>
    </row>
    <row r="118" spans="2:9">
      <c r="B118" s="454"/>
      <c r="C118" s="465"/>
      <c r="D118" s="251" t="s">
        <v>147</v>
      </c>
      <c r="E118" s="256">
        <v>8.7989999999999995</v>
      </c>
      <c r="F118" s="256">
        <v>0</v>
      </c>
      <c r="G118" s="256">
        <v>0</v>
      </c>
      <c r="H118" s="256">
        <v>2.4374246826171877</v>
      </c>
      <c r="I118" s="210">
        <f t="shared" si="2"/>
        <v>11.236424682617187</v>
      </c>
    </row>
    <row r="119" spans="2:9">
      <c r="B119" s="454"/>
      <c r="C119" s="465"/>
      <c r="D119" s="252" t="s">
        <v>148</v>
      </c>
      <c r="E119" s="256">
        <v>9.0000003576278683E-5</v>
      </c>
      <c r="F119" s="256">
        <v>0</v>
      </c>
      <c r="G119" s="256">
        <v>0</v>
      </c>
      <c r="H119" s="256">
        <v>0</v>
      </c>
      <c r="I119" s="210">
        <f t="shared" si="2"/>
        <v>9.0000003576278683E-5</v>
      </c>
    </row>
    <row r="120" spans="2:9">
      <c r="B120" s="454"/>
      <c r="C120" s="243" t="s">
        <v>153</v>
      </c>
      <c r="D120" s="264"/>
      <c r="E120" s="214">
        <f>SUM(E117:E119)</f>
        <v>205.89120096954704</v>
      </c>
      <c r="F120" s="214">
        <f>SUM(F117:F119)</f>
        <v>294.20612847518919</v>
      </c>
      <c r="G120" s="214">
        <f>SUM(G117:G119)</f>
        <v>181.33216931152344</v>
      </c>
      <c r="H120" s="214">
        <f>SUM(H117:H119)</f>
        <v>181.53643176269532</v>
      </c>
      <c r="I120" s="216">
        <f>SUM(I117:I119)</f>
        <v>862.96593051895502</v>
      </c>
    </row>
    <row r="121" spans="2:9">
      <c r="B121" s="454"/>
      <c r="C121" s="466" t="s">
        <v>154</v>
      </c>
      <c r="D121" s="249" t="s">
        <v>146</v>
      </c>
      <c r="E121" s="256">
        <v>1.3440000000000001</v>
      </c>
      <c r="F121" s="256">
        <v>0</v>
      </c>
      <c r="G121" s="256">
        <v>0.64345000922679896</v>
      </c>
      <c r="H121" s="256">
        <v>2.8927231225967409</v>
      </c>
      <c r="I121" s="210">
        <f t="shared" si="2"/>
        <v>4.8801731318235397</v>
      </c>
    </row>
    <row r="122" spans="2:9">
      <c r="B122" s="454"/>
      <c r="C122" s="466"/>
      <c r="D122" s="251" t="s">
        <v>147</v>
      </c>
      <c r="E122" s="256">
        <v>202.40658007812499</v>
      </c>
      <c r="F122" s="256">
        <v>946.05425000000002</v>
      </c>
      <c r="G122" s="256">
        <v>29.693290149398148</v>
      </c>
      <c r="H122" s="256">
        <v>0</v>
      </c>
      <c r="I122" s="210">
        <f t="shared" si="2"/>
        <v>1178.1541202275232</v>
      </c>
    </row>
    <row r="123" spans="2:9">
      <c r="B123" s="454"/>
      <c r="C123" s="467"/>
      <c r="D123" s="252" t="s">
        <v>148</v>
      </c>
      <c r="E123" s="256">
        <v>0</v>
      </c>
      <c r="F123" s="256">
        <v>0</v>
      </c>
      <c r="G123" s="256">
        <v>0</v>
      </c>
      <c r="H123" s="256">
        <v>6.867000305652618E-2</v>
      </c>
      <c r="I123" s="210">
        <f t="shared" si="2"/>
        <v>6.867000305652618E-2</v>
      </c>
    </row>
    <row r="124" spans="2:9">
      <c r="B124" s="455"/>
      <c r="C124" s="219" t="s">
        <v>155</v>
      </c>
      <c r="D124" s="264"/>
      <c r="E124" s="214">
        <f>SUM(E121:E123)</f>
        <v>203.75058007812498</v>
      </c>
      <c r="F124" s="214">
        <f>SUM(F121:F123)</f>
        <v>946.05425000000002</v>
      </c>
      <c r="G124" s="214">
        <f>SUM(G121:G123)</f>
        <v>30.336740158624949</v>
      </c>
      <c r="H124" s="214">
        <f>SUM(H121:H123)</f>
        <v>2.9613931256532671</v>
      </c>
      <c r="I124" s="216">
        <f>SUM(I121:I123)</f>
        <v>1183.1029633624032</v>
      </c>
    </row>
    <row r="125" spans="2:9">
      <c r="B125" s="158" t="s">
        <v>165</v>
      </c>
      <c r="C125" s="162"/>
      <c r="D125" s="159"/>
      <c r="E125" s="42">
        <f>+E124+E120+E116+E112</f>
        <v>1724.0004726244917</v>
      </c>
      <c r="F125" s="42">
        <f>+F124+F120+F116+F112</f>
        <v>1986.6563027784825</v>
      </c>
      <c r="G125" s="42">
        <f>+G124+G120+G116+G112</f>
        <v>1168.2344486829043</v>
      </c>
      <c r="H125" s="42">
        <f>+H124+H120+H116+H112</f>
        <v>1801.2357338712959</v>
      </c>
      <c r="I125" s="57">
        <f>+I124+I120+I116+I112</f>
        <v>6680.1269579571745</v>
      </c>
    </row>
    <row r="126" spans="2:9">
      <c r="B126" s="453">
        <v>2009</v>
      </c>
      <c r="C126" s="456" t="s">
        <v>148</v>
      </c>
      <c r="D126" s="147" t="s">
        <v>146</v>
      </c>
      <c r="E126" s="163">
        <v>24.427209999999999</v>
      </c>
      <c r="F126" s="163">
        <v>0</v>
      </c>
      <c r="G126" s="163">
        <v>0</v>
      </c>
      <c r="H126" s="163">
        <v>0</v>
      </c>
      <c r="I126" s="150">
        <f>SUM(E126:H126)</f>
        <v>24.427209999999999</v>
      </c>
    </row>
    <row r="127" spans="2:9">
      <c r="B127" s="454"/>
      <c r="C127" s="457"/>
      <c r="D127" s="149" t="s">
        <v>147</v>
      </c>
      <c r="E127" s="163">
        <v>0</v>
      </c>
      <c r="F127" s="163">
        <v>0</v>
      </c>
      <c r="G127" s="163">
        <v>0</v>
      </c>
      <c r="H127" s="163">
        <v>0</v>
      </c>
      <c r="I127" s="150">
        <f>SUM(E127:H127)</f>
        <v>0</v>
      </c>
    </row>
    <row r="128" spans="2:9">
      <c r="B128" s="454"/>
      <c r="C128" s="457"/>
      <c r="D128" s="151" t="s">
        <v>148</v>
      </c>
      <c r="E128" s="163">
        <v>32.728439999999992</v>
      </c>
      <c r="F128" s="163">
        <v>0</v>
      </c>
      <c r="G128" s="163">
        <v>0</v>
      </c>
      <c r="H128" s="163">
        <v>0</v>
      </c>
      <c r="I128" s="150">
        <f>SUM(E128:H128)</f>
        <v>32.728439999999992</v>
      </c>
    </row>
    <row r="129" spans="2:9">
      <c r="B129" s="454"/>
      <c r="C129" s="244" t="s">
        <v>160</v>
      </c>
      <c r="D129" s="264"/>
      <c r="E129" s="214">
        <f>SUM(E126:E128)</f>
        <v>57.155649999999994</v>
      </c>
      <c r="F129" s="214">
        <f>SUM(F126:F128)</f>
        <v>0</v>
      </c>
      <c r="G129" s="214">
        <f>SUM(G126:G128)</f>
        <v>0</v>
      </c>
      <c r="H129" s="214">
        <f>SUM(H126:H128)</f>
        <v>0</v>
      </c>
      <c r="I129" s="216">
        <f>SUM(I126:I128)</f>
        <v>57.155649999999994</v>
      </c>
    </row>
    <row r="130" spans="2:9">
      <c r="B130" s="454"/>
      <c r="C130" s="460" t="s">
        <v>150</v>
      </c>
      <c r="D130" s="249" t="s">
        <v>146</v>
      </c>
      <c r="E130" s="256">
        <v>87.489110000000025</v>
      </c>
      <c r="F130" s="256">
        <v>222.27046999999999</v>
      </c>
      <c r="G130" s="256">
        <v>157.21755999999999</v>
      </c>
      <c r="H130" s="256">
        <v>218.07309000000004</v>
      </c>
      <c r="I130" s="210">
        <f>SUM(E130:H130)</f>
        <v>685.05023000000006</v>
      </c>
    </row>
    <row r="131" spans="2:9">
      <c r="B131" s="454"/>
      <c r="C131" s="460"/>
      <c r="D131" s="251" t="s">
        <v>147</v>
      </c>
      <c r="E131" s="256">
        <v>906.55260000000021</v>
      </c>
      <c r="F131" s="256">
        <v>389.04816999999997</v>
      </c>
      <c r="G131" s="256">
        <v>605.05511000000024</v>
      </c>
      <c r="H131" s="256">
        <v>855.62117999999964</v>
      </c>
      <c r="I131" s="210">
        <f>SUM(E131:H131)</f>
        <v>2756.2770600000003</v>
      </c>
    </row>
    <row r="132" spans="2:9">
      <c r="B132" s="454"/>
      <c r="C132" s="460"/>
      <c r="D132" s="252" t="s">
        <v>148</v>
      </c>
      <c r="E132" s="256">
        <v>2.0920000000000001E-2</v>
      </c>
      <c r="F132" s="256">
        <v>1.4500000000000001E-2</v>
      </c>
      <c r="G132" s="256"/>
      <c r="H132" s="256">
        <v>1.17876</v>
      </c>
      <c r="I132" s="210">
        <f>SUM(E132:H132)</f>
        <v>1.21418</v>
      </c>
    </row>
    <row r="133" spans="2:9">
      <c r="B133" s="454"/>
      <c r="C133" s="217" t="s">
        <v>151</v>
      </c>
      <c r="D133" s="264"/>
      <c r="E133" s="214">
        <f>SUM(E130:E132)</f>
        <v>994.06263000000024</v>
      </c>
      <c r="F133" s="214">
        <f>SUM(F130:F132)</f>
        <v>611.33313999999996</v>
      </c>
      <c r="G133" s="214">
        <f>SUM(G130:G132)</f>
        <v>762.27267000000029</v>
      </c>
      <c r="H133" s="214">
        <f>SUM(H130:H132)</f>
        <v>1074.8730299999997</v>
      </c>
      <c r="I133" s="216">
        <f>SUM(I130:I132)</f>
        <v>3442.5414700000001</v>
      </c>
    </row>
    <row r="134" spans="2:9">
      <c r="B134" s="454"/>
      <c r="C134" s="465" t="s">
        <v>152</v>
      </c>
      <c r="D134" s="249" t="s">
        <v>146</v>
      </c>
      <c r="E134" s="256">
        <v>140.56700000000001</v>
      </c>
      <c r="F134" s="256">
        <v>122.00203</v>
      </c>
      <c r="G134" s="256">
        <v>517.89656999999988</v>
      </c>
      <c r="H134" s="256">
        <v>337.95143999999993</v>
      </c>
      <c r="I134" s="210">
        <f>SUM(E134:H134)</f>
        <v>1118.4170399999998</v>
      </c>
    </row>
    <row r="135" spans="2:9">
      <c r="B135" s="454"/>
      <c r="C135" s="465"/>
      <c r="D135" s="251" t="s">
        <v>147</v>
      </c>
      <c r="E135" s="256">
        <v>16.585450000000002</v>
      </c>
      <c r="F135" s="256">
        <v>0.88014999999999999</v>
      </c>
      <c r="G135" s="256">
        <v>0.93500000000000005</v>
      </c>
      <c r="H135" s="256">
        <v>0.23</v>
      </c>
      <c r="I135" s="210">
        <f>SUM(E135:H135)</f>
        <v>18.630600000000001</v>
      </c>
    </row>
    <row r="136" spans="2:9">
      <c r="B136" s="454"/>
      <c r="C136" s="465"/>
      <c r="D136" s="252" t="s">
        <v>148</v>
      </c>
      <c r="E136" s="256">
        <v>9.0000003576278683E-5</v>
      </c>
      <c r="F136" s="256">
        <v>0</v>
      </c>
      <c r="G136" s="256">
        <v>0</v>
      </c>
      <c r="H136" s="256">
        <v>0</v>
      </c>
      <c r="I136" s="210">
        <f>SUM(E136:H136)</f>
        <v>9.0000003576278683E-5</v>
      </c>
    </row>
    <row r="137" spans="2:9">
      <c r="B137" s="454"/>
      <c r="C137" s="243" t="s">
        <v>153</v>
      </c>
      <c r="D137" s="264"/>
      <c r="E137" s="214">
        <f>SUM(E134:E136)</f>
        <v>157.1525400000036</v>
      </c>
      <c r="F137" s="214">
        <f>SUM(F134:F136)</f>
        <v>122.88218000000001</v>
      </c>
      <c r="G137" s="214">
        <f>SUM(G134:G136)</f>
        <v>518.83156999999983</v>
      </c>
      <c r="H137" s="214">
        <f>SUM(H134:H136)</f>
        <v>338.18143999999995</v>
      </c>
      <c r="I137" s="216">
        <f>SUM(I134:I136)</f>
        <v>1137.0477300000034</v>
      </c>
    </row>
    <row r="138" spans="2:9">
      <c r="B138" s="454"/>
      <c r="C138" s="466" t="s">
        <v>154</v>
      </c>
      <c r="D138" s="249" t="s">
        <v>146</v>
      </c>
      <c r="E138" s="256">
        <v>2.7532000000000001</v>
      </c>
      <c r="F138" s="256">
        <v>0</v>
      </c>
      <c r="G138" s="256">
        <v>1.11141</v>
      </c>
      <c r="H138" s="256">
        <v>36.016040000000004</v>
      </c>
      <c r="I138" s="210">
        <f>SUM(E138:H138)</f>
        <v>39.880650000000003</v>
      </c>
    </row>
    <row r="139" spans="2:9">
      <c r="B139" s="454"/>
      <c r="C139" s="466"/>
      <c r="D139" s="251" t="s">
        <v>147</v>
      </c>
      <c r="E139" s="256">
        <v>157.99325000000002</v>
      </c>
      <c r="F139" s="256">
        <v>921.23468000000003</v>
      </c>
      <c r="G139" s="256">
        <v>17.506040000000002</v>
      </c>
      <c r="H139" s="256">
        <v>0</v>
      </c>
      <c r="I139" s="210">
        <f>SUM(E139:H139)</f>
        <v>1096.73397</v>
      </c>
    </row>
    <row r="140" spans="2:9">
      <c r="B140" s="454"/>
      <c r="C140" s="467"/>
      <c r="D140" s="252" t="s">
        <v>148</v>
      </c>
      <c r="E140" s="256">
        <v>0.1032</v>
      </c>
      <c r="F140" s="256">
        <v>0</v>
      </c>
      <c r="G140" s="256">
        <v>0</v>
      </c>
      <c r="H140" s="256">
        <v>5.0756999999999994</v>
      </c>
      <c r="I140" s="210">
        <f>SUM(E140:H140)</f>
        <v>5.1788999999999996</v>
      </c>
    </row>
    <row r="141" spans="2:9">
      <c r="B141" s="455"/>
      <c r="C141" s="219" t="s">
        <v>155</v>
      </c>
      <c r="D141" s="264"/>
      <c r="E141" s="214">
        <f>SUM(E138:E140)</f>
        <v>160.84965</v>
      </c>
      <c r="F141" s="214">
        <f>SUM(F138:F140)</f>
        <v>921.23468000000003</v>
      </c>
      <c r="G141" s="214">
        <f>SUM(G138:G140)</f>
        <v>18.617450000000002</v>
      </c>
      <c r="H141" s="214">
        <f>SUM(H138:H140)</f>
        <v>41.091740000000001</v>
      </c>
      <c r="I141" s="216">
        <f>SUM(I138:I140)</f>
        <v>1141.7935200000002</v>
      </c>
    </row>
    <row r="142" spans="2:9">
      <c r="B142" s="158" t="s">
        <v>166</v>
      </c>
      <c r="C142" s="162"/>
      <c r="D142" s="159"/>
      <c r="E142" s="42">
        <f>+E141+E137+E133+E129</f>
        <v>1369.2204700000036</v>
      </c>
      <c r="F142" s="42">
        <f>+F141+F137+F133+F129</f>
        <v>1655.45</v>
      </c>
      <c r="G142" s="42">
        <f>+G141+G137+G133+G129</f>
        <v>1299.7216900000001</v>
      </c>
      <c r="H142" s="42">
        <f>+H141+H137+H133+H129</f>
        <v>1454.1462099999997</v>
      </c>
      <c r="I142" s="57">
        <f>+I141+I137+I133+I129</f>
        <v>5778.5383700000029</v>
      </c>
    </row>
    <row r="143" spans="2:9">
      <c r="B143" s="453">
        <v>2010</v>
      </c>
      <c r="C143" s="456" t="s">
        <v>148</v>
      </c>
      <c r="D143" s="147" t="s">
        <v>146</v>
      </c>
      <c r="E143" s="163">
        <v>17.606000000000002</v>
      </c>
      <c r="F143" s="163">
        <v>0</v>
      </c>
      <c r="G143" s="163">
        <v>0</v>
      </c>
      <c r="H143" s="163">
        <v>0</v>
      </c>
      <c r="I143" s="150">
        <f>SUM(E143:H143)</f>
        <v>17.606000000000002</v>
      </c>
    </row>
    <row r="144" spans="2:9">
      <c r="B144" s="454"/>
      <c r="C144" s="457"/>
      <c r="D144" s="149" t="s">
        <v>147</v>
      </c>
      <c r="E144" s="163">
        <v>0</v>
      </c>
      <c r="F144" s="163">
        <v>0</v>
      </c>
      <c r="G144" s="163">
        <v>0</v>
      </c>
      <c r="H144" s="163">
        <v>0</v>
      </c>
      <c r="I144" s="150">
        <f>SUM(E144:H144)</f>
        <v>0</v>
      </c>
    </row>
    <row r="145" spans="2:9">
      <c r="B145" s="454"/>
      <c r="C145" s="457"/>
      <c r="D145" s="151" t="s">
        <v>148</v>
      </c>
      <c r="E145" s="163">
        <v>28.059000000000005</v>
      </c>
      <c r="F145" s="163">
        <v>0</v>
      </c>
      <c r="G145" s="163">
        <v>0</v>
      </c>
      <c r="H145" s="163">
        <v>0</v>
      </c>
      <c r="I145" s="150">
        <f>SUM(E145:H145)</f>
        <v>28.059000000000005</v>
      </c>
    </row>
    <row r="146" spans="2:9">
      <c r="B146" s="454"/>
      <c r="C146" s="244" t="s">
        <v>160</v>
      </c>
      <c r="D146" s="264"/>
      <c r="E146" s="214">
        <f>SUM(E143:E145)</f>
        <v>45.665000000000006</v>
      </c>
      <c r="F146" s="214">
        <f>SUM(F143:F145)</f>
        <v>0</v>
      </c>
      <c r="G146" s="214">
        <f>SUM(G143:G145)</f>
        <v>0</v>
      </c>
      <c r="H146" s="214">
        <f>SUM(H143:H145)</f>
        <v>0</v>
      </c>
      <c r="I146" s="216">
        <f>SUM(I143:I145)</f>
        <v>45.665000000000006</v>
      </c>
    </row>
    <row r="147" spans="2:9">
      <c r="B147" s="454"/>
      <c r="C147" s="460" t="s">
        <v>150</v>
      </c>
      <c r="D147" s="249" t="s">
        <v>146</v>
      </c>
      <c r="E147" s="256">
        <v>72.13900000000001</v>
      </c>
      <c r="F147" s="256">
        <v>255.34300000000002</v>
      </c>
      <c r="G147" s="256">
        <v>186.13699999999997</v>
      </c>
      <c r="H147" s="256">
        <v>361.0630000000001</v>
      </c>
      <c r="I147" s="210">
        <f>SUM(E147:H147)</f>
        <v>874.68200000000013</v>
      </c>
    </row>
    <row r="148" spans="2:9">
      <c r="B148" s="454"/>
      <c r="C148" s="460"/>
      <c r="D148" s="251" t="s">
        <v>147</v>
      </c>
      <c r="E148" s="256">
        <v>725.66499999999996</v>
      </c>
      <c r="F148" s="256">
        <v>410.89399999999995</v>
      </c>
      <c r="G148" s="256">
        <v>505.51200000000006</v>
      </c>
      <c r="H148" s="256">
        <v>839.56700000000001</v>
      </c>
      <c r="I148" s="210">
        <f>SUM(E148:H148)</f>
        <v>2481.6379999999999</v>
      </c>
    </row>
    <row r="149" spans="2:9">
      <c r="B149" s="454"/>
      <c r="C149" s="460"/>
      <c r="D149" s="252" t="s">
        <v>148</v>
      </c>
      <c r="E149" s="256">
        <v>0</v>
      </c>
      <c r="F149" s="256">
        <v>0</v>
      </c>
      <c r="G149" s="256">
        <v>0</v>
      </c>
      <c r="H149" s="256">
        <v>6.8759999999999986</v>
      </c>
      <c r="I149" s="210">
        <f>SUM(E149:H149)</f>
        <v>6.8759999999999986</v>
      </c>
    </row>
    <row r="150" spans="2:9">
      <c r="B150" s="454"/>
      <c r="C150" s="217" t="s">
        <v>151</v>
      </c>
      <c r="D150" s="264"/>
      <c r="E150" s="214">
        <f>SUM(E147:E149)</f>
        <v>797.80399999999997</v>
      </c>
      <c r="F150" s="214">
        <f>SUM(F147:F149)</f>
        <v>666.23699999999997</v>
      </c>
      <c r="G150" s="214">
        <f>SUM(G147:G149)</f>
        <v>691.649</v>
      </c>
      <c r="H150" s="214">
        <f>SUM(H147:H149)</f>
        <v>1207.5060000000001</v>
      </c>
      <c r="I150" s="216">
        <f>SUM(I147:I149)</f>
        <v>3363.1960000000004</v>
      </c>
    </row>
    <row r="151" spans="2:9">
      <c r="B151" s="454"/>
      <c r="C151" s="465" t="s">
        <v>152</v>
      </c>
      <c r="D151" s="249" t="s">
        <v>146</v>
      </c>
      <c r="E151" s="256">
        <v>212.02599999999998</v>
      </c>
      <c r="F151" s="256">
        <v>148.68299999999999</v>
      </c>
      <c r="G151" s="256">
        <v>205.34299999999999</v>
      </c>
      <c r="H151" s="256">
        <v>405.94399999999996</v>
      </c>
      <c r="I151" s="210">
        <f>SUM(E151:H151)</f>
        <v>971.99599999999987</v>
      </c>
    </row>
    <row r="152" spans="2:9">
      <c r="B152" s="454"/>
      <c r="C152" s="465"/>
      <c r="D152" s="251" t="s">
        <v>147</v>
      </c>
      <c r="E152" s="256">
        <v>18.072999999999997</v>
      </c>
      <c r="F152" s="256">
        <v>0</v>
      </c>
      <c r="G152" s="256">
        <v>0</v>
      </c>
      <c r="H152" s="256">
        <v>0</v>
      </c>
      <c r="I152" s="210">
        <f>SUM(E152:H152)</f>
        <v>18.072999999999997</v>
      </c>
    </row>
    <row r="153" spans="2:9">
      <c r="B153" s="454"/>
      <c r="C153" s="465"/>
      <c r="D153" s="252" t="s">
        <v>148</v>
      </c>
      <c r="E153" s="256">
        <v>0</v>
      </c>
      <c r="F153" s="256">
        <v>0</v>
      </c>
      <c r="G153" s="256">
        <v>0</v>
      </c>
      <c r="H153" s="256">
        <v>0</v>
      </c>
      <c r="I153" s="210">
        <f>SUM(E153:H153)</f>
        <v>0</v>
      </c>
    </row>
    <row r="154" spans="2:9">
      <c r="B154" s="454"/>
      <c r="C154" s="243" t="s">
        <v>153</v>
      </c>
      <c r="D154" s="264"/>
      <c r="E154" s="214">
        <f>SUM(E151:E153)</f>
        <v>230.09899999999999</v>
      </c>
      <c r="F154" s="214">
        <f>SUM(F151:F153)</f>
        <v>148.68299999999999</v>
      </c>
      <c r="G154" s="214">
        <f>SUM(G151:G153)</f>
        <v>205.34299999999999</v>
      </c>
      <c r="H154" s="214">
        <f>SUM(H151:H153)</f>
        <v>405.94399999999996</v>
      </c>
      <c r="I154" s="216">
        <f>SUM(I151:I153)</f>
        <v>990.06899999999985</v>
      </c>
    </row>
    <row r="155" spans="2:9">
      <c r="B155" s="454"/>
      <c r="C155" s="466" t="s">
        <v>154</v>
      </c>
      <c r="D155" s="249" t="s">
        <v>146</v>
      </c>
      <c r="E155" s="256">
        <v>0.71499999999999997</v>
      </c>
      <c r="F155" s="256">
        <v>0</v>
      </c>
      <c r="G155" s="256">
        <v>5.628000000000001</v>
      </c>
      <c r="H155" s="256">
        <v>9.2769999999999992</v>
      </c>
      <c r="I155" s="210">
        <f>SUM(E155:H155)</f>
        <v>15.620000000000001</v>
      </c>
    </row>
    <row r="156" spans="2:9">
      <c r="B156" s="454"/>
      <c r="C156" s="466"/>
      <c r="D156" s="251" t="s">
        <v>147</v>
      </c>
      <c r="E156" s="256">
        <v>117.06599999999999</v>
      </c>
      <c r="F156" s="256">
        <v>712.577</v>
      </c>
      <c r="G156" s="256">
        <v>17.250999999999998</v>
      </c>
      <c r="H156" s="256">
        <v>0</v>
      </c>
      <c r="I156" s="210">
        <f>SUM(E156:H156)</f>
        <v>846.89400000000001</v>
      </c>
    </row>
    <row r="157" spans="2:9">
      <c r="B157" s="454"/>
      <c r="C157" s="467"/>
      <c r="D157" s="252" t="s">
        <v>148</v>
      </c>
      <c r="E157" s="256">
        <v>0.14100000000000001</v>
      </c>
      <c r="F157" s="256">
        <v>0</v>
      </c>
      <c r="G157" s="256">
        <v>0</v>
      </c>
      <c r="H157" s="256">
        <v>0</v>
      </c>
      <c r="I157" s="210">
        <f>SUM(E157:H157)</f>
        <v>0.14100000000000001</v>
      </c>
    </row>
    <row r="158" spans="2:9">
      <c r="B158" s="455"/>
      <c r="C158" s="219" t="s">
        <v>155</v>
      </c>
      <c r="D158" s="264"/>
      <c r="E158" s="214">
        <f>SUM(E155:E157)</f>
        <v>117.922</v>
      </c>
      <c r="F158" s="214">
        <f>SUM(F155:F157)</f>
        <v>712.577</v>
      </c>
      <c r="G158" s="214">
        <f>SUM(G155:G157)</f>
        <v>22.878999999999998</v>
      </c>
      <c r="H158" s="214">
        <f>SUM(H155:H157)</f>
        <v>9.2769999999999992</v>
      </c>
      <c r="I158" s="216">
        <f>SUM(I155:I157)</f>
        <v>862.65499999999997</v>
      </c>
    </row>
    <row r="159" spans="2:9">
      <c r="B159" s="158" t="s">
        <v>167</v>
      </c>
      <c r="C159" s="162"/>
      <c r="D159" s="159"/>
      <c r="E159" s="42">
        <f>+E158+E154+E150+E146</f>
        <v>1191.4899999999998</v>
      </c>
      <c r="F159" s="42">
        <f>+F158+F154+F150+F146</f>
        <v>1527.4969999999998</v>
      </c>
      <c r="G159" s="42">
        <f>+G158+G154+G150+G146</f>
        <v>919.87099999999998</v>
      </c>
      <c r="H159" s="42">
        <f>+H158+H154+H150+H146</f>
        <v>1622.7270000000001</v>
      </c>
      <c r="I159" s="57">
        <f>+I158+I154+I150+I146</f>
        <v>5261.585</v>
      </c>
    </row>
    <row r="160" spans="2:9">
      <c r="B160" s="453">
        <v>2011</v>
      </c>
      <c r="C160" s="456" t="s">
        <v>148</v>
      </c>
      <c r="D160" s="147" t="s">
        <v>146</v>
      </c>
      <c r="E160" s="163">
        <v>10.683960000000001</v>
      </c>
      <c r="F160" s="163">
        <v>0</v>
      </c>
      <c r="G160" s="163">
        <v>0</v>
      </c>
      <c r="H160" s="163">
        <v>35.301650000000002</v>
      </c>
      <c r="I160" s="150">
        <f>SUM(E160:H160)</f>
        <v>45.985610000000001</v>
      </c>
    </row>
    <row r="161" spans="2:9">
      <c r="B161" s="454"/>
      <c r="C161" s="457"/>
      <c r="D161" s="149" t="s">
        <v>147</v>
      </c>
      <c r="E161" s="163">
        <v>0</v>
      </c>
      <c r="F161" s="163">
        <v>0</v>
      </c>
      <c r="G161" s="163">
        <v>0</v>
      </c>
      <c r="H161" s="163">
        <v>1.1183999999999998</v>
      </c>
      <c r="I161" s="150">
        <f>SUM(E161:H161)</f>
        <v>1.1183999999999998</v>
      </c>
    </row>
    <row r="162" spans="2:9">
      <c r="B162" s="454"/>
      <c r="C162" s="457"/>
      <c r="D162" s="151" t="s">
        <v>148</v>
      </c>
      <c r="E162" s="163">
        <v>16.494140000000002</v>
      </c>
      <c r="F162" s="163">
        <v>0</v>
      </c>
      <c r="G162" s="163">
        <v>0</v>
      </c>
      <c r="H162" s="163">
        <v>22.441189999999999</v>
      </c>
      <c r="I162" s="150">
        <f>SUM(E162:H162)</f>
        <v>38.93533</v>
      </c>
    </row>
    <row r="163" spans="2:9">
      <c r="B163" s="454"/>
      <c r="C163" s="244" t="s">
        <v>160</v>
      </c>
      <c r="D163" s="264"/>
      <c r="E163" s="214">
        <f>SUM(E160:E162)</f>
        <v>27.178100000000001</v>
      </c>
      <c r="F163" s="214">
        <f>SUM(F160:F162)</f>
        <v>0</v>
      </c>
      <c r="G163" s="214">
        <f>SUM(G160:G162)</f>
        <v>0</v>
      </c>
      <c r="H163" s="214">
        <f>SUM(H160:H162)</f>
        <v>58.861240000000002</v>
      </c>
      <c r="I163" s="216">
        <f>SUM(I160:I162)</f>
        <v>86.03934000000001</v>
      </c>
    </row>
    <row r="164" spans="2:9">
      <c r="B164" s="454"/>
      <c r="C164" s="460" t="s">
        <v>150</v>
      </c>
      <c r="D164" s="249" t="s">
        <v>146</v>
      </c>
      <c r="E164" s="256">
        <v>212.16231399999998</v>
      </c>
      <c r="F164" s="256">
        <v>203.668801</v>
      </c>
      <c r="G164" s="256">
        <v>130.72855000000001</v>
      </c>
      <c r="H164" s="256">
        <v>362.28709900000001</v>
      </c>
      <c r="I164" s="210">
        <f>SUM(E164:H164)</f>
        <v>908.84676400000001</v>
      </c>
    </row>
    <row r="165" spans="2:9">
      <c r="B165" s="454"/>
      <c r="C165" s="460"/>
      <c r="D165" s="251" t="s">
        <v>147</v>
      </c>
      <c r="E165" s="256">
        <v>1018.4144880000002</v>
      </c>
      <c r="F165" s="256">
        <v>398.01803499999988</v>
      </c>
      <c r="G165" s="256">
        <v>514.13623100000007</v>
      </c>
      <c r="H165" s="256">
        <v>751.09390399999995</v>
      </c>
      <c r="I165" s="210">
        <f>SUM(E165:H165)</f>
        <v>2681.6626580000002</v>
      </c>
    </row>
    <row r="166" spans="2:9">
      <c r="B166" s="454"/>
      <c r="C166" s="460"/>
      <c r="D166" s="252" t="s">
        <v>148</v>
      </c>
      <c r="E166" s="256">
        <v>7.6672799999999999</v>
      </c>
      <c r="F166" s="256">
        <v>0</v>
      </c>
      <c r="G166" s="256">
        <v>8.9999999999999998E-4</v>
      </c>
      <c r="H166" s="256">
        <v>6.2661999999999995</v>
      </c>
      <c r="I166" s="210">
        <f>SUM(E166:H166)</f>
        <v>13.934379999999999</v>
      </c>
    </row>
    <row r="167" spans="2:9">
      <c r="B167" s="454"/>
      <c r="C167" s="217" t="s">
        <v>151</v>
      </c>
      <c r="D167" s="264"/>
      <c r="E167" s="214">
        <f>SUM(E164:E166)</f>
        <v>1238.2440820000002</v>
      </c>
      <c r="F167" s="214">
        <f>SUM(F164:F166)</f>
        <v>601.68683599999986</v>
      </c>
      <c r="G167" s="214">
        <f>SUM(G164:G166)</f>
        <v>644.86568100000011</v>
      </c>
      <c r="H167" s="214">
        <f>SUM(H164:H166)</f>
        <v>1119.647203</v>
      </c>
      <c r="I167" s="216">
        <f>SUM(I164:I166)</f>
        <v>3604.4438020000002</v>
      </c>
    </row>
    <row r="168" spans="2:9">
      <c r="B168" s="454"/>
      <c r="C168" s="465" t="s">
        <v>152</v>
      </c>
      <c r="D168" s="249" t="s">
        <v>146</v>
      </c>
      <c r="E168" s="256">
        <v>222.53975100000002</v>
      </c>
      <c r="F168" s="256">
        <v>269.023393</v>
      </c>
      <c r="G168" s="256">
        <v>107.809</v>
      </c>
      <c r="H168" s="256">
        <v>290.96210199999996</v>
      </c>
      <c r="I168" s="210">
        <f>SUM(E168:H168)</f>
        <v>890.33424600000001</v>
      </c>
    </row>
    <row r="169" spans="2:9">
      <c r="B169" s="454"/>
      <c r="C169" s="465"/>
      <c r="D169" s="251" t="s">
        <v>147</v>
      </c>
      <c r="E169" s="256">
        <v>15.202449999999999</v>
      </c>
      <c r="F169" s="256">
        <v>0</v>
      </c>
      <c r="G169" s="256">
        <v>0</v>
      </c>
      <c r="H169" s="256">
        <v>0</v>
      </c>
      <c r="I169" s="210">
        <f>SUM(E169:H169)</f>
        <v>15.202449999999999</v>
      </c>
    </row>
    <row r="170" spans="2:9">
      <c r="B170" s="454"/>
      <c r="C170" s="465"/>
      <c r="D170" s="252" t="s">
        <v>148</v>
      </c>
      <c r="E170" s="256">
        <v>0</v>
      </c>
      <c r="F170" s="256">
        <v>13.112</v>
      </c>
      <c r="G170" s="256">
        <v>0</v>
      </c>
      <c r="H170" s="256">
        <v>0</v>
      </c>
      <c r="I170" s="210">
        <f>SUM(E170:H170)</f>
        <v>13.112</v>
      </c>
    </row>
    <row r="171" spans="2:9">
      <c r="B171" s="454"/>
      <c r="C171" s="243" t="s">
        <v>153</v>
      </c>
      <c r="D171" s="264"/>
      <c r="E171" s="214">
        <f>SUM(E168:E170)</f>
        <v>237.74220100000002</v>
      </c>
      <c r="F171" s="214">
        <f>SUM(F168:F170)</f>
        <v>282.13539300000002</v>
      </c>
      <c r="G171" s="214">
        <f>SUM(G168:G170)</f>
        <v>107.809</v>
      </c>
      <c r="H171" s="214">
        <f>SUM(H168:H170)</f>
        <v>290.96210199999996</v>
      </c>
      <c r="I171" s="216">
        <f>SUM(I168:I170)</f>
        <v>918.64869599999997</v>
      </c>
    </row>
    <row r="172" spans="2:9">
      <c r="B172" s="454"/>
      <c r="C172" s="466" t="s">
        <v>154</v>
      </c>
      <c r="D172" s="249" t="s">
        <v>146</v>
      </c>
      <c r="E172" s="256">
        <v>2.0599400000000001</v>
      </c>
      <c r="F172" s="256">
        <v>0</v>
      </c>
      <c r="G172" s="256">
        <v>1.84121</v>
      </c>
      <c r="H172" s="256">
        <v>0</v>
      </c>
      <c r="I172" s="210">
        <f>SUM(E172:H172)</f>
        <v>3.9011500000000003</v>
      </c>
    </row>
    <row r="173" spans="2:9">
      <c r="B173" s="454"/>
      <c r="C173" s="466"/>
      <c r="D173" s="251" t="s">
        <v>147</v>
      </c>
      <c r="E173" s="256">
        <v>117.60849999999999</v>
      </c>
      <c r="F173" s="256">
        <v>861.45249999999999</v>
      </c>
      <c r="G173" s="256">
        <v>20.865169999999999</v>
      </c>
      <c r="H173" s="256">
        <v>0</v>
      </c>
      <c r="I173" s="210">
        <f>SUM(E173:H173)</f>
        <v>999.92616999999996</v>
      </c>
    </row>
    <row r="174" spans="2:9">
      <c r="B174" s="454"/>
      <c r="C174" s="467"/>
      <c r="D174" s="252" t="s">
        <v>148</v>
      </c>
      <c r="E174" s="256">
        <v>0.25306000000000001</v>
      </c>
      <c r="F174" s="256">
        <v>0</v>
      </c>
      <c r="G174" s="256">
        <v>0</v>
      </c>
      <c r="H174" s="256">
        <v>0</v>
      </c>
      <c r="I174" s="210">
        <f>SUM(E174:H174)</f>
        <v>0.25306000000000001</v>
      </c>
    </row>
    <row r="175" spans="2:9">
      <c r="B175" s="455"/>
      <c r="C175" s="219" t="s">
        <v>155</v>
      </c>
      <c r="D175" s="264"/>
      <c r="E175" s="214">
        <f>SUM(E172:E174)</f>
        <v>119.92149999999999</v>
      </c>
      <c r="F175" s="214">
        <f>SUM(F172:F174)</f>
        <v>861.45249999999999</v>
      </c>
      <c r="G175" s="214">
        <f>SUM(G172:G174)</f>
        <v>22.706379999999999</v>
      </c>
      <c r="H175" s="214">
        <f>SUM(H172:H174)</f>
        <v>0</v>
      </c>
      <c r="I175" s="216">
        <f>SUM(I172:I174)</f>
        <v>1004.08038</v>
      </c>
    </row>
    <row r="176" spans="2:9">
      <c r="B176" s="158" t="s">
        <v>168</v>
      </c>
      <c r="C176" s="162"/>
      <c r="D176" s="159"/>
      <c r="E176" s="42">
        <f>+E175+E171+E167+E163</f>
        <v>1623.0858830000002</v>
      </c>
      <c r="F176" s="42">
        <f>+F175+F171+F167+F163</f>
        <v>1745.2747289999998</v>
      </c>
      <c r="G176" s="42">
        <f>+G175+G171+G167+G163</f>
        <v>775.38106100000005</v>
      </c>
      <c r="H176" s="42">
        <f>+H175+H171+H167+H163</f>
        <v>1469.4705449999999</v>
      </c>
      <c r="I176" s="57">
        <f>+I175+I171+I167+I163</f>
        <v>5613.2122180000006</v>
      </c>
    </row>
    <row r="177" spans="2:9">
      <c r="B177" s="453">
        <v>2012</v>
      </c>
      <c r="C177" s="456" t="s">
        <v>148</v>
      </c>
      <c r="D177" s="147" t="s">
        <v>146</v>
      </c>
      <c r="E177" s="11">
        <v>20.10904</v>
      </c>
      <c r="F177" s="11">
        <v>0</v>
      </c>
      <c r="G177" s="11">
        <v>0</v>
      </c>
      <c r="H177" s="11">
        <v>108.89228999999999</v>
      </c>
      <c r="I177" s="150">
        <f>SUM(E177:H177)</f>
        <v>129.00133</v>
      </c>
    </row>
    <row r="178" spans="2:9">
      <c r="B178" s="454"/>
      <c r="C178" s="457"/>
      <c r="D178" s="149" t="s">
        <v>147</v>
      </c>
      <c r="E178" s="11">
        <v>0</v>
      </c>
      <c r="F178" s="11">
        <v>0</v>
      </c>
      <c r="G178" s="11">
        <v>0</v>
      </c>
      <c r="H178" s="11">
        <v>13.062060000000002</v>
      </c>
      <c r="I178" s="150">
        <f>SUM(E178:H178)</f>
        <v>13.062060000000002</v>
      </c>
    </row>
    <row r="179" spans="2:9">
      <c r="B179" s="454"/>
      <c r="C179" s="457"/>
      <c r="D179" s="151" t="s">
        <v>148</v>
      </c>
      <c r="E179" s="11">
        <v>32.888629999999999</v>
      </c>
      <c r="F179" s="11">
        <v>0</v>
      </c>
      <c r="G179" s="11">
        <v>0</v>
      </c>
      <c r="H179" s="11">
        <v>47.372249999999994</v>
      </c>
      <c r="I179" s="150">
        <f>SUM(E179:H179)</f>
        <v>80.260879999999986</v>
      </c>
    </row>
    <row r="180" spans="2:9">
      <c r="B180" s="454"/>
      <c r="C180" s="244" t="s">
        <v>160</v>
      </c>
      <c r="D180" s="264"/>
      <c r="E180" s="214">
        <f>SUM(E177:E179)</f>
        <v>52.997669999999999</v>
      </c>
      <c r="F180" s="214">
        <f>SUM(F177:F179)</f>
        <v>0</v>
      </c>
      <c r="G180" s="214">
        <f>SUM(G177:G179)</f>
        <v>0</v>
      </c>
      <c r="H180" s="214">
        <f>SUM(H177:H179)</f>
        <v>169.32659999999998</v>
      </c>
      <c r="I180" s="216">
        <f>SUM(I177:I179)</f>
        <v>222.32426999999998</v>
      </c>
    </row>
    <row r="181" spans="2:9">
      <c r="B181" s="454"/>
      <c r="C181" s="460" t="s">
        <v>150</v>
      </c>
      <c r="D181" s="249" t="s">
        <v>146</v>
      </c>
      <c r="E181" s="230">
        <v>236.56352999999999</v>
      </c>
      <c r="F181" s="230">
        <v>130.41102900000001</v>
      </c>
      <c r="G181" s="230">
        <v>150.73894999999999</v>
      </c>
      <c r="H181" s="230">
        <v>311.31189899999993</v>
      </c>
      <c r="I181" s="210">
        <f>SUM(E181:H181)</f>
        <v>829.02540799999986</v>
      </c>
    </row>
    <row r="182" spans="2:9">
      <c r="B182" s="454"/>
      <c r="C182" s="460"/>
      <c r="D182" s="251" t="s">
        <v>147</v>
      </c>
      <c r="E182" s="230">
        <v>803.4994989999999</v>
      </c>
      <c r="F182" s="230">
        <v>419.82228400000014</v>
      </c>
      <c r="G182" s="230">
        <v>490.68623500000001</v>
      </c>
      <c r="H182" s="230">
        <v>666.3605110000002</v>
      </c>
      <c r="I182" s="210">
        <f>SUM(E182:H182)</f>
        <v>2380.3685290000003</v>
      </c>
    </row>
    <row r="183" spans="2:9">
      <c r="B183" s="454"/>
      <c r="C183" s="460"/>
      <c r="D183" s="252" t="s">
        <v>148</v>
      </c>
      <c r="E183" s="230">
        <v>3.02101</v>
      </c>
      <c r="F183" s="230"/>
      <c r="G183" s="230">
        <v>9.9600000000000001E-3</v>
      </c>
      <c r="H183" s="230">
        <v>4.2751200000000003</v>
      </c>
      <c r="I183" s="210">
        <f>SUM(E183:H183)</f>
        <v>7.3060900000000002</v>
      </c>
    </row>
    <row r="184" spans="2:9">
      <c r="B184" s="454"/>
      <c r="C184" s="217" t="s">
        <v>151</v>
      </c>
      <c r="D184" s="264"/>
      <c r="E184" s="214">
        <f>SUM(E181:E183)</f>
        <v>1043.0840389999998</v>
      </c>
      <c r="F184" s="214">
        <f>SUM(F181:F183)</f>
        <v>550.23331300000018</v>
      </c>
      <c r="G184" s="214">
        <f>SUM(G181:G183)</f>
        <v>641.43514500000003</v>
      </c>
      <c r="H184" s="214">
        <f>SUM(H181:H183)</f>
        <v>981.94753000000014</v>
      </c>
      <c r="I184" s="216">
        <f>SUM(I181:I183)</f>
        <v>3216.7000270000003</v>
      </c>
    </row>
    <row r="185" spans="2:9">
      <c r="B185" s="454"/>
      <c r="C185" s="465" t="s">
        <v>152</v>
      </c>
      <c r="D185" s="249" t="s">
        <v>146</v>
      </c>
      <c r="E185" s="230">
        <v>241.95868999999999</v>
      </c>
      <c r="F185" s="230">
        <v>352.42418099999998</v>
      </c>
      <c r="G185" s="230">
        <v>2.0920000000000001</v>
      </c>
      <c r="H185" s="230">
        <v>224.61216999999999</v>
      </c>
      <c r="I185" s="210">
        <f>SUM(E185:H185)</f>
        <v>821.087041</v>
      </c>
    </row>
    <row r="186" spans="2:9">
      <c r="B186" s="454"/>
      <c r="C186" s="465"/>
      <c r="D186" s="251" t="s">
        <v>147</v>
      </c>
      <c r="E186" s="230">
        <v>9.1999999999999993</v>
      </c>
      <c r="F186" s="230">
        <v>0</v>
      </c>
      <c r="G186" s="230">
        <v>0</v>
      </c>
      <c r="H186" s="230">
        <v>0</v>
      </c>
      <c r="I186" s="210">
        <f>SUM(E186:H186)</f>
        <v>9.1999999999999993</v>
      </c>
    </row>
    <row r="187" spans="2:9">
      <c r="B187" s="454"/>
      <c r="C187" s="465"/>
      <c r="D187" s="252" t="s">
        <v>148</v>
      </c>
      <c r="E187" s="265">
        <v>0</v>
      </c>
      <c r="F187" s="265">
        <v>0</v>
      </c>
      <c r="G187" s="265">
        <v>0</v>
      </c>
      <c r="H187" s="265">
        <v>0</v>
      </c>
      <c r="I187" s="210">
        <f>SUM(E187:H187)</f>
        <v>0</v>
      </c>
    </row>
    <row r="188" spans="2:9">
      <c r="B188" s="454"/>
      <c r="C188" s="243" t="s">
        <v>153</v>
      </c>
      <c r="D188" s="264"/>
      <c r="E188" s="214">
        <f>SUM(E185:E187)</f>
        <v>251.15868999999998</v>
      </c>
      <c r="F188" s="214">
        <f>SUM(F185:F187)</f>
        <v>352.42418099999998</v>
      </c>
      <c r="G188" s="214">
        <f>SUM(G185:G187)</f>
        <v>2.0920000000000001</v>
      </c>
      <c r="H188" s="214">
        <f>SUM(H185:H187)</f>
        <v>224.61216999999999</v>
      </c>
      <c r="I188" s="216">
        <f>SUM(I185:I187)</f>
        <v>830.28704100000004</v>
      </c>
    </row>
    <row r="189" spans="2:9">
      <c r="B189" s="454"/>
      <c r="C189" s="466" t="s">
        <v>154</v>
      </c>
      <c r="D189" s="249" t="s">
        <v>146</v>
      </c>
      <c r="E189" s="230">
        <v>13.776599999999998</v>
      </c>
      <c r="F189" s="230">
        <v>0</v>
      </c>
      <c r="G189" s="230">
        <v>0.13102</v>
      </c>
      <c r="H189" s="230">
        <v>0</v>
      </c>
      <c r="I189" s="210">
        <f>SUM(E189:H189)</f>
        <v>13.907619999999998</v>
      </c>
    </row>
    <row r="190" spans="2:9">
      <c r="B190" s="454"/>
      <c r="C190" s="466"/>
      <c r="D190" s="251" t="s">
        <v>147</v>
      </c>
      <c r="E190" s="230">
        <v>69.858100000000007</v>
      </c>
      <c r="F190" s="230">
        <v>1304.695144</v>
      </c>
      <c r="G190" s="230">
        <v>14.7166</v>
      </c>
      <c r="H190" s="230">
        <v>0</v>
      </c>
      <c r="I190" s="210">
        <f>SUM(E190:H190)</f>
        <v>1389.2698439999999</v>
      </c>
    </row>
    <row r="191" spans="2:9">
      <c r="B191" s="454"/>
      <c r="C191" s="467"/>
      <c r="D191" s="252" t="s">
        <v>148</v>
      </c>
      <c r="E191" s="230">
        <v>7.7700000000000005E-2</v>
      </c>
      <c r="F191" s="230">
        <v>0</v>
      </c>
      <c r="G191" s="230">
        <v>0</v>
      </c>
      <c r="H191" s="230">
        <v>0</v>
      </c>
      <c r="I191" s="210">
        <f>SUM(E191:H191)</f>
        <v>7.7700000000000005E-2</v>
      </c>
    </row>
    <row r="192" spans="2:9">
      <c r="B192" s="455"/>
      <c r="C192" s="219" t="s">
        <v>155</v>
      </c>
      <c r="D192" s="264"/>
      <c r="E192" s="214">
        <f>SUM(E189:E191)</f>
        <v>83.712400000000002</v>
      </c>
      <c r="F192" s="214">
        <f>SUM(F189:F191)</f>
        <v>1304.695144</v>
      </c>
      <c r="G192" s="214">
        <f>SUM(G189:G191)</f>
        <v>14.847619999999999</v>
      </c>
      <c r="H192" s="214">
        <f>SUM(H189:H191)</f>
        <v>0</v>
      </c>
      <c r="I192" s="216">
        <f>SUM(I189:I191)</f>
        <v>1403.2551639999999</v>
      </c>
    </row>
    <row r="193" spans="2:9">
      <c r="B193" s="158" t="s">
        <v>169</v>
      </c>
      <c r="C193" s="162"/>
      <c r="D193" s="159"/>
      <c r="E193" s="42">
        <f>+E192+E188+E184+E180</f>
        <v>1430.9527989999999</v>
      </c>
      <c r="F193" s="42">
        <f>+F192+F188+F184+F180</f>
        <v>2207.3526380000003</v>
      </c>
      <c r="G193" s="42">
        <f>+G192+G188+G184+G180</f>
        <v>658.37476500000002</v>
      </c>
      <c r="H193" s="42">
        <f>+H192+H188+H184+H180</f>
        <v>1375.8863000000001</v>
      </c>
      <c r="I193" s="57">
        <f>+I192+I188+I184+I180</f>
        <v>5672.5665020000006</v>
      </c>
    </row>
    <row r="194" spans="2:9">
      <c r="B194" s="453">
        <v>2013</v>
      </c>
      <c r="C194" s="456" t="s">
        <v>148</v>
      </c>
      <c r="D194" s="147" t="s">
        <v>146</v>
      </c>
      <c r="E194" s="58">
        <v>7.8103699999999998</v>
      </c>
      <c r="F194" s="11">
        <v>0</v>
      </c>
      <c r="G194" s="11">
        <v>0</v>
      </c>
      <c r="H194" s="58">
        <v>71.615499999999997</v>
      </c>
      <c r="I194" s="150">
        <f>SUM(E194:H194)</f>
        <v>79.425870000000003</v>
      </c>
    </row>
    <row r="195" spans="2:9">
      <c r="B195" s="454"/>
      <c r="C195" s="457"/>
      <c r="D195" s="149" t="s">
        <v>147</v>
      </c>
      <c r="E195" s="58">
        <v>5.7600000000000005E-2</v>
      </c>
      <c r="F195" s="11">
        <v>0</v>
      </c>
      <c r="G195" s="11">
        <v>0</v>
      </c>
      <c r="H195" s="58"/>
      <c r="I195" s="150">
        <f>SUM(E195:H195)</f>
        <v>5.7600000000000005E-2</v>
      </c>
    </row>
    <row r="196" spans="2:9">
      <c r="B196" s="454"/>
      <c r="C196" s="457"/>
      <c r="D196" s="151" t="s">
        <v>148</v>
      </c>
      <c r="E196" s="58">
        <v>7.9176800000000007</v>
      </c>
      <c r="F196" s="11">
        <v>0</v>
      </c>
      <c r="G196" s="11">
        <v>0</v>
      </c>
      <c r="H196" s="58">
        <v>92.197640999999976</v>
      </c>
      <c r="I196" s="150">
        <f>SUM(E196:H196)</f>
        <v>100.11532099999998</v>
      </c>
    </row>
    <row r="197" spans="2:9">
      <c r="B197" s="454"/>
      <c r="C197" s="244" t="s">
        <v>160</v>
      </c>
      <c r="D197" s="264"/>
      <c r="E197" s="214">
        <f>SUM(E194:E196)</f>
        <v>15.78565</v>
      </c>
      <c r="F197" s="214">
        <f>SUM(F194:F196)</f>
        <v>0</v>
      </c>
      <c r="G197" s="214">
        <f>SUM(G194:G196)</f>
        <v>0</v>
      </c>
      <c r="H197" s="214">
        <f>SUM(H194:H196)</f>
        <v>163.81314099999997</v>
      </c>
      <c r="I197" s="216">
        <f>SUM(I194:I196)</f>
        <v>179.59879099999998</v>
      </c>
    </row>
    <row r="198" spans="2:9">
      <c r="B198" s="454"/>
      <c r="C198" s="460" t="s">
        <v>150</v>
      </c>
      <c r="D198" s="249" t="s">
        <v>146</v>
      </c>
      <c r="E198" s="266">
        <v>128.51437899999999</v>
      </c>
      <c r="F198" s="266">
        <v>128.52626299999997</v>
      </c>
      <c r="G198" s="266">
        <v>149.39325700000003</v>
      </c>
      <c r="H198" s="266">
        <v>506.817251</v>
      </c>
      <c r="I198" s="210">
        <f>SUM(E198:H198)</f>
        <v>913.25115000000005</v>
      </c>
    </row>
    <row r="199" spans="2:9">
      <c r="B199" s="454"/>
      <c r="C199" s="460"/>
      <c r="D199" s="251" t="s">
        <v>147</v>
      </c>
      <c r="E199" s="266">
        <v>705.54932299999996</v>
      </c>
      <c r="F199" s="266">
        <v>332.26937299999992</v>
      </c>
      <c r="G199" s="266">
        <v>424.89463699999988</v>
      </c>
      <c r="H199" s="266">
        <v>581.26730400000008</v>
      </c>
      <c r="I199" s="210">
        <f>SUM(E199:H199)</f>
        <v>2043.9806369999997</v>
      </c>
    </row>
    <row r="200" spans="2:9">
      <c r="B200" s="454"/>
      <c r="C200" s="460"/>
      <c r="D200" s="252" t="s">
        <v>148</v>
      </c>
      <c r="E200" s="266">
        <v>0.60246</v>
      </c>
      <c r="F200" s="230">
        <v>0</v>
      </c>
      <c r="G200" s="230">
        <v>0</v>
      </c>
      <c r="H200" s="266">
        <v>7.1036810000000008</v>
      </c>
      <c r="I200" s="210">
        <f>SUM(E200:H200)</f>
        <v>7.7061410000000006</v>
      </c>
    </row>
    <row r="201" spans="2:9">
      <c r="B201" s="454"/>
      <c r="C201" s="217" t="s">
        <v>151</v>
      </c>
      <c r="D201" s="264"/>
      <c r="E201" s="214">
        <f>SUM(E198:E200)</f>
        <v>834.66616199999987</v>
      </c>
      <c r="F201" s="214">
        <f>SUM(F198:F200)</f>
        <v>460.79563599999989</v>
      </c>
      <c r="G201" s="214">
        <f>SUM(G198:G200)</f>
        <v>574.28789399999994</v>
      </c>
      <c r="H201" s="214">
        <f>SUM(H198:H200)</f>
        <v>1095.1882360000002</v>
      </c>
      <c r="I201" s="216">
        <f>SUM(I198:I200)</f>
        <v>2964.9379279999998</v>
      </c>
    </row>
    <row r="202" spans="2:9">
      <c r="B202" s="454"/>
      <c r="C202" s="465" t="s">
        <v>152</v>
      </c>
      <c r="D202" s="249" t="s">
        <v>146</v>
      </c>
      <c r="E202" s="266">
        <v>73.012439999999998</v>
      </c>
      <c r="F202" s="266">
        <v>477.60013200000003</v>
      </c>
      <c r="G202" s="266">
        <v>16.526394999999997</v>
      </c>
      <c r="H202" s="266">
        <v>105.54385000000001</v>
      </c>
      <c r="I202" s="210">
        <f>SUM(E202:H202)</f>
        <v>672.682817</v>
      </c>
    </row>
    <row r="203" spans="2:9">
      <c r="B203" s="454"/>
      <c r="C203" s="465"/>
      <c r="D203" s="251" t="s">
        <v>147</v>
      </c>
      <c r="E203" s="266">
        <v>19.062690000000003</v>
      </c>
      <c r="F203" s="265">
        <v>0</v>
      </c>
      <c r="G203" s="265">
        <v>0</v>
      </c>
      <c r="H203" s="265">
        <v>0</v>
      </c>
      <c r="I203" s="210">
        <f>SUM(E203:H203)</f>
        <v>19.062690000000003</v>
      </c>
    </row>
    <row r="204" spans="2:9">
      <c r="B204" s="454"/>
      <c r="C204" s="465"/>
      <c r="D204" s="252" t="s">
        <v>148</v>
      </c>
      <c r="E204" s="265">
        <v>0</v>
      </c>
      <c r="F204" s="265">
        <v>0</v>
      </c>
      <c r="G204" s="265">
        <v>0</v>
      </c>
      <c r="H204" s="265">
        <v>0</v>
      </c>
      <c r="I204" s="210">
        <f>SUM(E204:H204)</f>
        <v>0</v>
      </c>
    </row>
    <row r="205" spans="2:9">
      <c r="B205" s="454"/>
      <c r="C205" s="243" t="s">
        <v>153</v>
      </c>
      <c r="D205" s="264"/>
      <c r="E205" s="214">
        <f>SUM(E202:E204)</f>
        <v>92.075130000000001</v>
      </c>
      <c r="F205" s="214">
        <f>SUM(F202:F204)</f>
        <v>477.60013200000003</v>
      </c>
      <c r="G205" s="214">
        <f>SUM(G202:G204)</f>
        <v>16.526394999999997</v>
      </c>
      <c r="H205" s="214">
        <f>SUM(H202:H204)</f>
        <v>105.54385000000001</v>
      </c>
      <c r="I205" s="216">
        <f>SUM(I202:I204)</f>
        <v>691.74550699999998</v>
      </c>
    </row>
    <row r="206" spans="2:9">
      <c r="B206" s="454"/>
      <c r="C206" s="466" t="s">
        <v>154</v>
      </c>
      <c r="D206" s="249" t="s">
        <v>146</v>
      </c>
      <c r="E206" s="266">
        <v>7.1963799999999996</v>
      </c>
      <c r="F206" s="230">
        <v>0</v>
      </c>
      <c r="G206" s="266">
        <v>0.10690999999999999</v>
      </c>
      <c r="H206" s="230">
        <v>0</v>
      </c>
      <c r="I206" s="210">
        <f>SUM(E206:H206)</f>
        <v>7.3032899999999996</v>
      </c>
    </row>
    <row r="207" spans="2:9">
      <c r="B207" s="454"/>
      <c r="C207" s="466"/>
      <c r="D207" s="251" t="s">
        <v>147</v>
      </c>
      <c r="E207" s="266">
        <v>78.902619999999999</v>
      </c>
      <c r="F207" s="266">
        <v>998.62393100000008</v>
      </c>
      <c r="G207" s="266">
        <v>13.093910000000001</v>
      </c>
      <c r="H207" s="230">
        <v>0</v>
      </c>
      <c r="I207" s="210">
        <f>SUM(E207:H207)</f>
        <v>1090.6204610000002</v>
      </c>
    </row>
    <row r="208" spans="2:9">
      <c r="B208" s="454"/>
      <c r="C208" s="467"/>
      <c r="D208" s="252" t="s">
        <v>148</v>
      </c>
      <c r="E208" s="230">
        <v>7.7700000000000005E-2</v>
      </c>
      <c r="F208" s="230">
        <v>0</v>
      </c>
      <c r="G208" s="230">
        <v>0</v>
      </c>
      <c r="H208" s="230">
        <v>0</v>
      </c>
      <c r="I208" s="210">
        <f>SUM(E208:H208)</f>
        <v>7.7700000000000005E-2</v>
      </c>
    </row>
    <row r="209" spans="2:9">
      <c r="B209" s="455"/>
      <c r="C209" s="219" t="s">
        <v>155</v>
      </c>
      <c r="D209" s="264"/>
      <c r="E209" s="214">
        <f>SUM(E206:E208)</f>
        <v>86.176699999999997</v>
      </c>
      <c r="F209" s="214">
        <f>SUM(F206:F208)</f>
        <v>998.62393100000008</v>
      </c>
      <c r="G209" s="214">
        <f>SUM(G206:G208)</f>
        <v>13.20082</v>
      </c>
      <c r="H209" s="214">
        <f>SUM(H206:H208)</f>
        <v>0</v>
      </c>
      <c r="I209" s="216">
        <f>SUM(I206:I208)</f>
        <v>1098.0014510000003</v>
      </c>
    </row>
    <row r="210" spans="2:9">
      <c r="B210" s="158" t="s">
        <v>187</v>
      </c>
      <c r="C210" s="162"/>
      <c r="D210" s="159"/>
      <c r="E210" s="42">
        <f>+E209+E205+E201+E197</f>
        <v>1028.7036419999999</v>
      </c>
      <c r="F210" s="42">
        <f>+F209+F205+F201+F197</f>
        <v>1937.0196989999999</v>
      </c>
      <c r="G210" s="42">
        <f>+G209+G205+G201+G197</f>
        <v>604.01510899999994</v>
      </c>
      <c r="H210" s="42">
        <f>+H209+H205+H201+H197</f>
        <v>1364.5452270000001</v>
      </c>
      <c r="I210" s="57">
        <f>+I209+I205+I201+I197</f>
        <v>4934.2836770000004</v>
      </c>
    </row>
    <row r="211" spans="2:9">
      <c r="B211" s="453">
        <v>2014</v>
      </c>
      <c r="C211" s="456" t="s">
        <v>148</v>
      </c>
      <c r="D211" s="147" t="s">
        <v>146</v>
      </c>
      <c r="E211" s="11">
        <v>2.3352200000000005</v>
      </c>
      <c r="F211" s="11">
        <v>0</v>
      </c>
      <c r="G211" s="11">
        <v>0</v>
      </c>
      <c r="H211" s="11">
        <v>23.307499999999997</v>
      </c>
      <c r="I211" s="150">
        <f>SUM(E211:H211)</f>
        <v>25.642719999999997</v>
      </c>
    </row>
    <row r="212" spans="2:9">
      <c r="B212" s="454"/>
      <c r="C212" s="457"/>
      <c r="D212" s="149" t="s">
        <v>147</v>
      </c>
      <c r="E212" s="11">
        <v>4.8079999999999998E-2</v>
      </c>
      <c r="F212" s="11">
        <v>0</v>
      </c>
      <c r="G212" s="11">
        <v>0</v>
      </c>
      <c r="H212" s="11">
        <v>0</v>
      </c>
      <c r="I212" s="150">
        <f>SUM(E212:H212)</f>
        <v>4.8079999999999998E-2</v>
      </c>
    </row>
    <row r="213" spans="2:9">
      <c r="B213" s="454"/>
      <c r="C213" s="457"/>
      <c r="D213" s="151" t="s">
        <v>148</v>
      </c>
      <c r="E213" s="11">
        <v>4.4834200000000015</v>
      </c>
      <c r="F213" s="11">
        <v>0</v>
      </c>
      <c r="G213" s="11">
        <v>0</v>
      </c>
      <c r="H213" s="11">
        <v>104.125089</v>
      </c>
      <c r="I213" s="150">
        <f>SUM(E213:H213)</f>
        <v>108.608509</v>
      </c>
    </row>
    <row r="214" spans="2:9">
      <c r="B214" s="454"/>
      <c r="C214" s="244" t="s">
        <v>160</v>
      </c>
      <c r="D214" s="264"/>
      <c r="E214" s="214">
        <f>SUM(E211:E213)</f>
        <v>6.8667200000000026</v>
      </c>
      <c r="F214" s="214">
        <f>SUM(F211:F213)</f>
        <v>0</v>
      </c>
      <c r="G214" s="214">
        <f>SUM(G211:G213)</f>
        <v>0</v>
      </c>
      <c r="H214" s="214">
        <f>SUM(H211:H213)</f>
        <v>127.43258900000001</v>
      </c>
      <c r="I214" s="216">
        <f>SUM(I211:I213)</f>
        <v>134.29930899999999</v>
      </c>
    </row>
    <row r="215" spans="2:9">
      <c r="B215" s="454"/>
      <c r="C215" s="460" t="s">
        <v>150</v>
      </c>
      <c r="D215" s="249" t="s">
        <v>146</v>
      </c>
      <c r="E215" s="58">
        <v>78.278100000000009</v>
      </c>
      <c r="F215" s="58">
        <v>133.41066599999999</v>
      </c>
      <c r="G215" s="58">
        <v>248.121681</v>
      </c>
      <c r="H215" s="58">
        <v>606.91623100000004</v>
      </c>
      <c r="I215" s="210">
        <f>SUM(E215:H215)</f>
        <v>1066.726678</v>
      </c>
    </row>
    <row r="216" spans="2:9">
      <c r="B216" s="454"/>
      <c r="C216" s="460"/>
      <c r="D216" s="251" t="s">
        <v>147</v>
      </c>
      <c r="E216" s="58">
        <v>600.86624899999993</v>
      </c>
      <c r="F216" s="58">
        <v>294.92590900000005</v>
      </c>
      <c r="G216" s="58">
        <v>295.95919499999991</v>
      </c>
      <c r="H216" s="58">
        <v>560.40393400000005</v>
      </c>
      <c r="I216" s="210">
        <f>SUM(E216:H216)</f>
        <v>1752.155287</v>
      </c>
    </row>
    <row r="217" spans="2:9">
      <c r="B217" s="454"/>
      <c r="C217" s="460"/>
      <c r="D217" s="252" t="s">
        <v>148</v>
      </c>
      <c r="E217" s="11">
        <v>0</v>
      </c>
      <c r="F217" s="11">
        <v>0</v>
      </c>
      <c r="G217" s="11">
        <v>0</v>
      </c>
      <c r="H217" s="58">
        <v>11.58942</v>
      </c>
      <c r="I217" s="210">
        <f>SUM(E217:H217)</f>
        <v>11.58942</v>
      </c>
    </row>
    <row r="218" spans="2:9">
      <c r="B218" s="454"/>
      <c r="C218" s="217" t="s">
        <v>151</v>
      </c>
      <c r="D218" s="264"/>
      <c r="E218" s="214">
        <f>SUM(E215:E217)</f>
        <v>679.14434899999992</v>
      </c>
      <c r="F218" s="214">
        <f>SUM(F215:F217)</f>
        <v>428.33657500000004</v>
      </c>
      <c r="G218" s="214">
        <f>SUM(G215:G217)</f>
        <v>544.08087599999988</v>
      </c>
      <c r="H218" s="214">
        <f>SUM(H215:H217)</f>
        <v>1178.9095850000001</v>
      </c>
      <c r="I218" s="216">
        <f>SUM(I215:I217)</f>
        <v>2830.4713849999998</v>
      </c>
    </row>
    <row r="219" spans="2:9">
      <c r="B219" s="454"/>
      <c r="C219" s="465" t="s">
        <v>152</v>
      </c>
      <c r="D219" s="249" t="s">
        <v>146</v>
      </c>
      <c r="E219" s="11">
        <v>96.127499999999998</v>
      </c>
      <c r="F219" s="11">
        <v>366.75480000000005</v>
      </c>
      <c r="G219" s="11">
        <v>1.3705400000000001</v>
      </c>
      <c r="H219" s="11">
        <v>117.28021</v>
      </c>
      <c r="I219" s="210">
        <f>SUM(E219:H219)</f>
        <v>581.53305</v>
      </c>
    </row>
    <row r="220" spans="2:9">
      <c r="B220" s="454"/>
      <c r="C220" s="465"/>
      <c r="D220" s="251" t="s">
        <v>147</v>
      </c>
      <c r="E220" s="11">
        <v>6.7511999999999999</v>
      </c>
      <c r="F220" s="11">
        <v>2.0579200000000002</v>
      </c>
      <c r="G220" s="11">
        <v>0</v>
      </c>
      <c r="H220" s="11">
        <v>0</v>
      </c>
      <c r="I220" s="210">
        <f>SUM(E220:H220)</f>
        <v>8.8091200000000001</v>
      </c>
    </row>
    <row r="221" spans="2:9">
      <c r="B221" s="454"/>
      <c r="C221" s="465"/>
      <c r="D221" s="252" t="s">
        <v>148</v>
      </c>
      <c r="E221" s="11">
        <v>0.39674999999999999</v>
      </c>
      <c r="F221" s="11">
        <v>0</v>
      </c>
      <c r="G221" s="11">
        <v>0</v>
      </c>
      <c r="H221" s="11">
        <v>0</v>
      </c>
      <c r="I221" s="210">
        <f>SUM(E221:H221)</f>
        <v>0.39674999999999999</v>
      </c>
    </row>
    <row r="222" spans="2:9">
      <c r="B222" s="454"/>
      <c r="C222" s="243" t="s">
        <v>153</v>
      </c>
      <c r="D222" s="264"/>
      <c r="E222" s="214">
        <f>SUM(E219:E221)</f>
        <v>103.27544999999999</v>
      </c>
      <c r="F222" s="214">
        <f>SUM(F219:F221)</f>
        <v>368.81272000000007</v>
      </c>
      <c r="G222" s="214">
        <f>SUM(G219:G221)</f>
        <v>1.3705400000000001</v>
      </c>
      <c r="H222" s="214">
        <f>SUM(H219:H221)</f>
        <v>117.28021</v>
      </c>
      <c r="I222" s="216">
        <f>SUM(I219:I221)</f>
        <v>590.73892000000001</v>
      </c>
    </row>
    <row r="223" spans="2:9">
      <c r="B223" s="454"/>
      <c r="C223" s="466" t="s">
        <v>154</v>
      </c>
      <c r="D223" s="249" t="s">
        <v>146</v>
      </c>
      <c r="E223" s="58">
        <v>14.12528</v>
      </c>
      <c r="F223" s="230">
        <v>0</v>
      </c>
      <c r="G223" s="58">
        <v>0.11510999999999999</v>
      </c>
      <c r="H223" s="230">
        <v>0</v>
      </c>
      <c r="I223" s="210">
        <f>SUM(E223:H223)</f>
        <v>14.24039</v>
      </c>
    </row>
    <row r="224" spans="2:9">
      <c r="B224" s="454"/>
      <c r="C224" s="466"/>
      <c r="D224" s="251" t="s">
        <v>147</v>
      </c>
      <c r="E224" s="58">
        <v>96.485900000000001</v>
      </c>
      <c r="F224" s="58">
        <v>652.42463699999996</v>
      </c>
      <c r="G224" s="58">
        <v>12.790929999999999</v>
      </c>
      <c r="H224" s="230">
        <v>0</v>
      </c>
      <c r="I224" s="210">
        <f>SUM(E224:H224)</f>
        <v>761.70146699999998</v>
      </c>
    </row>
    <row r="225" spans="2:9">
      <c r="B225" s="454"/>
      <c r="C225" s="467"/>
      <c r="D225" s="252" t="s">
        <v>148</v>
      </c>
      <c r="E225" s="230">
        <v>0</v>
      </c>
      <c r="F225" s="230">
        <v>0</v>
      </c>
      <c r="G225" s="230">
        <v>0</v>
      </c>
      <c r="H225" s="230">
        <v>0</v>
      </c>
      <c r="I225" s="210">
        <f>SUM(E225:H225)</f>
        <v>0</v>
      </c>
    </row>
    <row r="226" spans="2:9">
      <c r="B226" s="455"/>
      <c r="C226" s="219" t="s">
        <v>155</v>
      </c>
      <c r="D226" s="264"/>
      <c r="E226" s="214">
        <f>SUM(E223:E225)</f>
        <v>110.61118</v>
      </c>
      <c r="F226" s="214">
        <f>SUM(F223:F225)</f>
        <v>652.42463699999996</v>
      </c>
      <c r="G226" s="214">
        <f>SUM(G223:G225)</f>
        <v>12.906039999999999</v>
      </c>
      <c r="H226" s="214">
        <f>SUM(H223:H225)</f>
        <v>0</v>
      </c>
      <c r="I226" s="216">
        <f>SUM(I223:I225)</f>
        <v>775.94185700000003</v>
      </c>
    </row>
    <row r="227" spans="2:9">
      <c r="B227" s="158" t="s">
        <v>203</v>
      </c>
      <c r="C227" s="162"/>
      <c r="D227" s="159"/>
      <c r="E227" s="42">
        <f>+E226+E222+E218+E214</f>
        <v>899.89769899999988</v>
      </c>
      <c r="F227" s="42">
        <f>+F226+F222+F218+F214</f>
        <v>1449.573932</v>
      </c>
      <c r="G227" s="42">
        <f>+G226+G222+G218+G214</f>
        <v>558.35745599999984</v>
      </c>
      <c r="H227" s="42">
        <f>+H226+H222+H218+H214</f>
        <v>1423.622384</v>
      </c>
      <c r="I227" s="57">
        <f>+I226+I222+I218+I214</f>
        <v>4331.4514710000003</v>
      </c>
    </row>
    <row r="228" spans="2:9">
      <c r="B228" s="166"/>
      <c r="C228" s="167"/>
      <c r="D228" s="168"/>
      <c r="E228" s="169"/>
      <c r="F228" s="169"/>
      <c r="G228" s="169"/>
      <c r="H228" s="169"/>
      <c r="I228" s="169"/>
    </row>
    <row r="229" spans="2:9">
      <c r="B229" s="170" t="s">
        <v>31</v>
      </c>
      <c r="C229" s="5"/>
      <c r="D229" s="171"/>
      <c r="E229" s="30"/>
      <c r="F229" s="30"/>
      <c r="G229" s="30"/>
      <c r="H229" s="30"/>
      <c r="I229" s="30"/>
    </row>
    <row r="230" spans="2:9">
      <c r="B230" s="5" t="s">
        <v>170</v>
      </c>
      <c r="D230" s="122"/>
    </row>
    <row r="231" spans="2:9">
      <c r="B231" s="6" t="s">
        <v>29</v>
      </c>
      <c r="D231" s="122"/>
    </row>
    <row r="232" spans="2:9">
      <c r="B232" s="6" t="s">
        <v>39</v>
      </c>
      <c r="D232" s="122"/>
    </row>
    <row r="233" spans="2:9">
      <c r="B233" s="6" t="s">
        <v>171</v>
      </c>
      <c r="D233" s="122"/>
    </row>
    <row r="234" spans="2:9">
      <c r="B234" s="6" t="s">
        <v>172</v>
      </c>
      <c r="D234" s="122"/>
    </row>
    <row r="235" spans="2:9">
      <c r="B235" s="6" t="s">
        <v>173</v>
      </c>
      <c r="D235" s="122"/>
    </row>
  </sheetData>
  <mergeCells count="66">
    <mergeCell ref="B211:B226"/>
    <mergeCell ref="C211:C213"/>
    <mergeCell ref="C215:C217"/>
    <mergeCell ref="C219:C221"/>
    <mergeCell ref="C223:C225"/>
    <mergeCell ref="B194:B209"/>
    <mergeCell ref="C194:C196"/>
    <mergeCell ref="C198:C200"/>
    <mergeCell ref="C202:C204"/>
    <mergeCell ref="C206:C208"/>
    <mergeCell ref="B160:B175"/>
    <mergeCell ref="C160:C162"/>
    <mergeCell ref="C164:C166"/>
    <mergeCell ref="C168:C170"/>
    <mergeCell ref="C172:C174"/>
    <mergeCell ref="B177:B192"/>
    <mergeCell ref="C177:C179"/>
    <mergeCell ref="C181:C183"/>
    <mergeCell ref="C185:C187"/>
    <mergeCell ref="C189:C191"/>
    <mergeCell ref="B126:B141"/>
    <mergeCell ref="C126:C128"/>
    <mergeCell ref="C130:C132"/>
    <mergeCell ref="C134:C136"/>
    <mergeCell ref="C138:C140"/>
    <mergeCell ref="B143:B158"/>
    <mergeCell ref="C143:C145"/>
    <mergeCell ref="C147:C149"/>
    <mergeCell ref="C151:C153"/>
    <mergeCell ref="C155:C157"/>
    <mergeCell ref="B92:B107"/>
    <mergeCell ref="C92:C94"/>
    <mergeCell ref="C96:C98"/>
    <mergeCell ref="C100:C102"/>
    <mergeCell ref="C104:C106"/>
    <mergeCell ref="B109:B124"/>
    <mergeCell ref="C109:C111"/>
    <mergeCell ref="C113:C115"/>
    <mergeCell ref="C117:C119"/>
    <mergeCell ref="C121:C123"/>
    <mergeCell ref="B58:B73"/>
    <mergeCell ref="C58:C60"/>
    <mergeCell ref="C62:C64"/>
    <mergeCell ref="C66:C68"/>
    <mergeCell ref="C70:C72"/>
    <mergeCell ref="B75:B90"/>
    <mergeCell ref="C75:C77"/>
    <mergeCell ref="C79:C81"/>
    <mergeCell ref="C83:C85"/>
    <mergeCell ref="C87:C89"/>
    <mergeCell ref="B24:B39"/>
    <mergeCell ref="C24:C26"/>
    <mergeCell ref="C28:C30"/>
    <mergeCell ref="C32:C34"/>
    <mergeCell ref="C36:C38"/>
    <mergeCell ref="B41:B56"/>
    <mergeCell ref="C41:C43"/>
    <mergeCell ref="C45:C47"/>
    <mergeCell ref="C49:C51"/>
    <mergeCell ref="C53:C55"/>
    <mergeCell ref="D5:H5"/>
    <mergeCell ref="B7:B22"/>
    <mergeCell ref="C7:C9"/>
    <mergeCell ref="C11:C13"/>
    <mergeCell ref="C15:C17"/>
    <mergeCell ref="C19:C21"/>
  </mergeCells>
  <pageMargins left="0.7" right="0.7" top="0.75" bottom="0.75" header="0.3" footer="0.3"/>
  <ignoredErrors>
    <ignoredError sqref="I214 I218 I22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theme="0"/>
    <pageSetUpPr fitToPage="1"/>
  </sheetPr>
  <dimension ref="A1:I20"/>
  <sheetViews>
    <sheetView showGridLines="0" workbookViewId="0"/>
  </sheetViews>
  <sheetFormatPr defaultRowHeight="12.75"/>
  <cols>
    <col min="1" max="1" width="5.7109375" style="6" customWidth="1"/>
    <col min="2" max="2" width="33.5703125" style="6" customWidth="1"/>
    <col min="3" max="3" width="16" style="6" customWidth="1"/>
    <col min="4" max="4" width="15.42578125" style="6" customWidth="1"/>
    <col min="5" max="5" width="18.140625" style="6" customWidth="1"/>
    <col min="6" max="6" width="15.7109375" style="6" customWidth="1"/>
    <col min="7" max="7" width="15" style="6" customWidth="1"/>
    <col min="8" max="8" width="11.42578125" style="6" customWidth="1"/>
    <col min="9" max="9" width="9.140625" style="6"/>
    <col min="10" max="10" width="14.42578125" style="6" customWidth="1"/>
    <col min="11" max="11" width="12.5703125" style="6" customWidth="1"/>
    <col min="12" max="15" width="12" style="6" customWidth="1"/>
    <col min="16" max="16" width="14.28515625" style="6" customWidth="1"/>
    <col min="17" max="17" width="12" style="6" customWidth="1"/>
    <col min="18" max="16384" width="9.140625" style="6"/>
  </cols>
  <sheetData>
    <row r="1" spans="1:9">
      <c r="A1" s="137"/>
    </row>
    <row r="2" spans="1:9" ht="22.5" customHeight="1">
      <c r="B2" s="45" t="s">
        <v>204</v>
      </c>
      <c r="C2" s="30"/>
      <c r="D2" s="9"/>
      <c r="E2" s="30"/>
      <c r="F2" s="5"/>
      <c r="G2" s="30"/>
      <c r="H2" s="31"/>
    </row>
    <row r="3" spans="1:9" ht="18.75">
      <c r="B3" s="46" t="s">
        <v>30</v>
      </c>
      <c r="C3" s="30"/>
      <c r="D3" s="30"/>
      <c r="E3" s="30"/>
      <c r="F3" s="5"/>
      <c r="G3" s="30"/>
      <c r="H3" s="31"/>
    </row>
    <row r="4" spans="1:9">
      <c r="B4" s="33"/>
    </row>
    <row r="5" spans="1:9" ht="12.75" customHeight="1">
      <c r="B5" s="443" t="s">
        <v>22</v>
      </c>
      <c r="C5" s="469" t="s">
        <v>12</v>
      </c>
      <c r="D5" s="470"/>
      <c r="E5" s="470"/>
      <c r="F5" s="471"/>
      <c r="G5" s="447" t="s">
        <v>141</v>
      </c>
    </row>
    <row r="6" spans="1:9" ht="37.5" customHeight="1">
      <c r="B6" s="444"/>
      <c r="C6" s="21" t="s">
        <v>137</v>
      </c>
      <c r="D6" s="21" t="s">
        <v>138</v>
      </c>
      <c r="E6" s="21" t="s">
        <v>139</v>
      </c>
      <c r="F6" s="21" t="s">
        <v>140</v>
      </c>
      <c r="G6" s="468"/>
    </row>
    <row r="7" spans="1:9" ht="24.95" customHeight="1">
      <c r="B7" s="383" t="s">
        <v>24</v>
      </c>
      <c r="C7" s="175">
        <v>883.49300000000005</v>
      </c>
      <c r="D7" s="176">
        <v>0</v>
      </c>
      <c r="E7" s="176">
        <v>0</v>
      </c>
      <c r="F7" s="177">
        <v>5468.5240000000003</v>
      </c>
      <c r="G7" s="87">
        <f t="shared" ref="G7:G12" si="0">SUM(C7:F7)</f>
        <v>6352.0170000000007</v>
      </c>
    </row>
    <row r="8" spans="1:9" ht="24.95" customHeight="1">
      <c r="B8" s="384" t="s">
        <v>25</v>
      </c>
      <c r="C8" s="178">
        <v>0</v>
      </c>
      <c r="D8" s="176">
        <v>0</v>
      </c>
      <c r="E8" s="176">
        <v>0</v>
      </c>
      <c r="F8" s="176">
        <v>0</v>
      </c>
      <c r="G8" s="88">
        <f t="shared" si="0"/>
        <v>0</v>
      </c>
      <c r="H8" s="37"/>
      <c r="I8" s="37"/>
    </row>
    <row r="9" spans="1:9" ht="24.95" customHeight="1">
      <c r="B9" s="384" t="s">
        <v>37</v>
      </c>
      <c r="C9" s="179">
        <v>1266.941</v>
      </c>
      <c r="D9" s="176">
        <v>0</v>
      </c>
      <c r="E9" s="176">
        <v>0</v>
      </c>
      <c r="F9" s="86">
        <v>1463.739</v>
      </c>
      <c r="G9" s="88">
        <f t="shared" si="0"/>
        <v>2730.6800000000003</v>
      </c>
      <c r="H9" s="38"/>
      <c r="I9" s="37"/>
    </row>
    <row r="10" spans="1:9" ht="24.95" customHeight="1">
      <c r="B10" s="384" t="s">
        <v>27</v>
      </c>
      <c r="C10" s="179">
        <v>19907.905999999999</v>
      </c>
      <c r="D10" s="86">
        <v>4257.0959999999995</v>
      </c>
      <c r="E10" s="86">
        <v>9771.6919999999991</v>
      </c>
      <c r="F10" s="86">
        <v>11027.643</v>
      </c>
      <c r="G10" s="88">
        <f t="shared" si="0"/>
        <v>44964.337</v>
      </c>
      <c r="H10" s="37"/>
      <c r="I10" s="37"/>
    </row>
    <row r="11" spans="1:9" ht="24.95" customHeight="1">
      <c r="B11" s="385" t="s">
        <v>28</v>
      </c>
      <c r="C11" s="179">
        <v>5487.6040000000003</v>
      </c>
      <c r="D11" s="86">
        <v>14460.706</v>
      </c>
      <c r="E11" s="176">
        <v>0</v>
      </c>
      <c r="F11" s="176">
        <v>0</v>
      </c>
      <c r="G11" s="88">
        <f t="shared" si="0"/>
        <v>19948.310000000001</v>
      </c>
      <c r="H11" s="37"/>
    </row>
    <row r="12" spans="1:9" ht="24.95" customHeight="1">
      <c r="B12" s="386" t="s">
        <v>13</v>
      </c>
      <c r="C12" s="179">
        <v>4183.7170000000006</v>
      </c>
      <c r="D12" s="86">
        <v>858.49199999999996</v>
      </c>
      <c r="E12" s="86">
        <v>7074.7330000000002</v>
      </c>
      <c r="F12" s="86">
        <v>3526.71</v>
      </c>
      <c r="G12" s="88">
        <f t="shared" si="0"/>
        <v>15643.652000000002</v>
      </c>
    </row>
    <row r="13" spans="1:9" ht="24.95" customHeight="1">
      <c r="B13" s="387" t="s">
        <v>33</v>
      </c>
      <c r="C13" s="388">
        <f t="shared" ref="C13:G13" si="1">SUM(C7:C12)</f>
        <v>31729.661</v>
      </c>
      <c r="D13" s="388">
        <f t="shared" si="1"/>
        <v>19576.293999999998</v>
      </c>
      <c r="E13" s="388">
        <f t="shared" si="1"/>
        <v>16846.424999999999</v>
      </c>
      <c r="F13" s="388">
        <f t="shared" si="1"/>
        <v>21486.616000000002</v>
      </c>
      <c r="G13" s="389">
        <f t="shared" si="1"/>
        <v>89638.995999999999</v>
      </c>
    </row>
    <row r="14" spans="1:9">
      <c r="B14" s="6" t="s">
        <v>40</v>
      </c>
      <c r="H14" s="43"/>
    </row>
    <row r="15" spans="1:9" ht="6" customHeight="1">
      <c r="C15" s="5"/>
      <c r="D15" s="5"/>
      <c r="E15" s="5"/>
      <c r="F15" s="5"/>
      <c r="H15" s="43"/>
    </row>
    <row r="16" spans="1:9">
      <c r="B16" s="99" t="s">
        <v>31</v>
      </c>
      <c r="C16" s="44"/>
      <c r="D16" s="44"/>
      <c r="E16" s="44"/>
      <c r="F16" s="44"/>
      <c r="G16" s="44"/>
      <c r="H16" s="43"/>
    </row>
    <row r="17" spans="2:8">
      <c r="B17" s="5" t="s">
        <v>205</v>
      </c>
      <c r="C17" s="44"/>
      <c r="D17" s="44"/>
      <c r="E17" s="44"/>
      <c r="F17" s="44"/>
      <c r="G17" s="44"/>
      <c r="H17" s="43"/>
    </row>
    <row r="18" spans="2:8">
      <c r="B18" s="6" t="s">
        <v>206</v>
      </c>
      <c r="H18" s="43"/>
    </row>
    <row r="19" spans="2:8" ht="9" customHeight="1">
      <c r="B19" s="445"/>
      <c r="C19" s="445"/>
      <c r="D19" s="445"/>
      <c r="E19" s="445"/>
      <c r="F19" s="445"/>
      <c r="G19" s="446"/>
      <c r="H19" s="43"/>
    </row>
    <row r="20" spans="2:8" ht="12.75" customHeight="1">
      <c r="B20" s="445"/>
      <c r="C20" s="445"/>
      <c r="D20" s="445"/>
      <c r="E20" s="445"/>
      <c r="F20" s="445"/>
      <c r="G20" s="446"/>
      <c r="H20" s="43"/>
    </row>
  </sheetData>
  <mergeCells count="5">
    <mergeCell ref="G5:G6"/>
    <mergeCell ref="B19:G19"/>
    <mergeCell ref="B20:G20"/>
    <mergeCell ref="B5:B6"/>
    <mergeCell ref="C5:F5"/>
  </mergeCells>
  <phoneticPr fontId="2" type="noConversion"/>
  <pageMargins left="0.75" right="0.75" top="1" bottom="1" header="0.5" footer="0.5"/>
  <pageSetup paperSize="9" scale="56" orientation="landscape" verticalDpi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J64"/>
  <sheetViews>
    <sheetView showGridLines="0" workbookViewId="0"/>
  </sheetViews>
  <sheetFormatPr defaultRowHeight="12.75"/>
  <cols>
    <col min="1" max="1" width="4.42578125" style="6" customWidth="1"/>
    <col min="2" max="2" width="14" style="6" customWidth="1"/>
    <col min="3" max="3" width="17.85546875" style="6" customWidth="1"/>
    <col min="4" max="4" width="14.85546875" style="6" customWidth="1"/>
    <col min="5" max="5" width="17.42578125" style="6" customWidth="1"/>
    <col min="6" max="6" width="12.85546875" style="6" customWidth="1"/>
    <col min="7" max="7" width="16" style="6" customWidth="1"/>
    <col min="8" max="8" width="17.5703125" style="6" customWidth="1"/>
    <col min="9" max="9" width="13" style="6" customWidth="1"/>
    <col min="10" max="10" width="12.7109375" style="6" customWidth="1"/>
    <col min="11" max="16384" width="9.140625" style="6"/>
  </cols>
  <sheetData>
    <row r="1" spans="1:10">
      <c r="A1" s="137"/>
    </row>
    <row r="2" spans="1:10" ht="18.75">
      <c r="B2" s="127" t="s">
        <v>221</v>
      </c>
      <c r="C2" s="37"/>
      <c r="D2" s="37"/>
      <c r="E2" s="37"/>
      <c r="F2" s="37"/>
      <c r="G2" s="37"/>
      <c r="H2" s="37"/>
      <c r="I2" s="37"/>
      <c r="J2" s="37"/>
    </row>
    <row r="3" spans="1:10" ht="18.75">
      <c r="B3" s="46" t="s">
        <v>30</v>
      </c>
      <c r="C3" s="37"/>
      <c r="D3" s="37"/>
      <c r="E3" s="37"/>
      <c r="F3" s="37"/>
      <c r="G3" s="37"/>
      <c r="H3" s="37"/>
      <c r="I3" s="37"/>
      <c r="J3" s="37"/>
    </row>
    <row r="4" spans="1:10">
      <c r="B4" s="37"/>
      <c r="C4" s="37"/>
      <c r="D4" s="37"/>
      <c r="E4" s="37"/>
      <c r="F4" s="37"/>
      <c r="G4" s="37"/>
      <c r="H4" s="37"/>
      <c r="I4" s="37"/>
      <c r="J4" s="37"/>
    </row>
    <row r="5" spans="1:10">
      <c r="B5" s="180" t="s">
        <v>51</v>
      </c>
      <c r="C5" s="140" t="s">
        <v>51</v>
      </c>
      <c r="D5" s="470" t="s">
        <v>55</v>
      </c>
      <c r="E5" s="470"/>
      <c r="F5" s="470"/>
      <c r="G5" s="470"/>
      <c r="H5" s="138"/>
    </row>
    <row r="6" spans="1:10" ht="25.5">
      <c r="B6" s="181" t="s">
        <v>133</v>
      </c>
      <c r="C6" s="141" t="s">
        <v>11</v>
      </c>
      <c r="D6" s="21" t="s">
        <v>137</v>
      </c>
      <c r="E6" s="21" t="s">
        <v>138</v>
      </c>
      <c r="F6" s="21" t="s">
        <v>139</v>
      </c>
      <c r="G6" s="146" t="s">
        <v>140</v>
      </c>
      <c r="H6" s="139" t="s">
        <v>141</v>
      </c>
    </row>
    <row r="7" spans="1:10">
      <c r="B7" s="474" t="s">
        <v>174</v>
      </c>
      <c r="C7" s="182" t="s">
        <v>13</v>
      </c>
      <c r="D7" s="183">
        <v>3242</v>
      </c>
      <c r="E7" s="184">
        <v>1005</v>
      </c>
      <c r="F7" s="184">
        <v>516</v>
      </c>
      <c r="G7" s="184">
        <v>3710</v>
      </c>
      <c r="H7" s="185">
        <f>SUM(D7:G7)</f>
        <v>8473</v>
      </c>
    </row>
    <row r="8" spans="1:10">
      <c r="B8" s="472"/>
      <c r="C8" s="186" t="s">
        <v>175</v>
      </c>
      <c r="D8" s="187">
        <v>24148</v>
      </c>
      <c r="E8" s="188">
        <v>11336</v>
      </c>
      <c r="F8" s="188">
        <v>16956</v>
      </c>
      <c r="G8" s="188">
        <v>26175</v>
      </c>
      <c r="H8" s="189">
        <f>SUM(D8:G8)</f>
        <v>78615</v>
      </c>
    </row>
    <row r="9" spans="1:10">
      <c r="B9" s="472"/>
      <c r="C9" s="186" t="s">
        <v>176</v>
      </c>
      <c r="D9" s="187">
        <v>1456</v>
      </c>
      <c r="E9" s="188">
        <v>18156</v>
      </c>
      <c r="F9" s="188">
        <v>6490</v>
      </c>
      <c r="G9" s="188">
        <v>12799</v>
      </c>
      <c r="H9" s="189">
        <f t="shared" ref="H9:H17" si="0">SUM(D9:G9)</f>
        <v>38901</v>
      </c>
    </row>
    <row r="10" spans="1:10">
      <c r="B10" s="190" t="s">
        <v>51</v>
      </c>
      <c r="C10" s="162"/>
      <c r="D10" s="42">
        <f>SUBTOTAL(9,D7:D9)</f>
        <v>28846</v>
      </c>
      <c r="E10" s="42">
        <f>SUBTOTAL(9,E7:E9)</f>
        <v>30497</v>
      </c>
      <c r="F10" s="42">
        <f>SUBTOTAL(9,F7:F9)</f>
        <v>23962</v>
      </c>
      <c r="G10" s="42">
        <f>SUBTOTAL(9,G7:G9)</f>
        <v>42684</v>
      </c>
      <c r="H10" s="57">
        <f>SUBTOTAL(9,H7:H9)</f>
        <v>125989</v>
      </c>
    </row>
    <row r="11" spans="1:10">
      <c r="B11" s="472" t="s">
        <v>177</v>
      </c>
      <c r="C11" s="186" t="s">
        <v>13</v>
      </c>
      <c r="D11" s="187">
        <v>3050</v>
      </c>
      <c r="E11" s="188">
        <v>990</v>
      </c>
      <c r="F11" s="188">
        <v>1165</v>
      </c>
      <c r="G11" s="191">
        <v>3232</v>
      </c>
      <c r="H11" s="189">
        <f t="shared" si="0"/>
        <v>8437</v>
      </c>
    </row>
    <row r="12" spans="1:10">
      <c r="B12" s="472"/>
      <c r="C12" s="186" t="s">
        <v>175</v>
      </c>
      <c r="D12" s="187">
        <v>17769</v>
      </c>
      <c r="E12" s="188">
        <v>9017</v>
      </c>
      <c r="F12" s="188">
        <v>14038</v>
      </c>
      <c r="G12" s="191">
        <v>25112</v>
      </c>
      <c r="H12" s="189">
        <f t="shared" si="0"/>
        <v>65936</v>
      </c>
    </row>
    <row r="13" spans="1:10">
      <c r="B13" s="473"/>
      <c r="C13" s="192" t="s">
        <v>176</v>
      </c>
      <c r="D13" s="193">
        <v>10118</v>
      </c>
      <c r="E13" s="194">
        <v>15982</v>
      </c>
      <c r="F13" s="194">
        <v>7079</v>
      </c>
      <c r="G13" s="195">
        <v>10312</v>
      </c>
      <c r="H13" s="196">
        <f t="shared" si="0"/>
        <v>43491</v>
      </c>
    </row>
    <row r="14" spans="1:10">
      <c r="B14" s="67" t="s">
        <v>51</v>
      </c>
      <c r="C14" s="162"/>
      <c r="D14" s="42">
        <f>SUBTOTAL(9,D11:D13)</f>
        <v>30937</v>
      </c>
      <c r="E14" s="42">
        <f>SUBTOTAL(9,E11:E13)</f>
        <v>25989</v>
      </c>
      <c r="F14" s="42">
        <f>SUBTOTAL(9,F11:F13)</f>
        <v>22282</v>
      </c>
      <c r="G14" s="63">
        <f>SUBTOTAL(9,G11:G13)</f>
        <v>38656</v>
      </c>
      <c r="H14" s="57">
        <f>SUBTOTAL(9,H11:H13)</f>
        <v>117864</v>
      </c>
    </row>
    <row r="15" spans="1:10">
      <c r="B15" s="472">
        <v>2004</v>
      </c>
      <c r="C15" s="186" t="s">
        <v>13</v>
      </c>
      <c r="D15" s="187">
        <v>3697.6089999999999</v>
      </c>
      <c r="E15" s="188">
        <v>1571.6410000000001</v>
      </c>
      <c r="F15" s="188">
        <v>5922.4549999999999</v>
      </c>
      <c r="G15" s="191">
        <v>3737.1695800000007</v>
      </c>
      <c r="H15" s="189">
        <f t="shared" si="0"/>
        <v>14928.87458</v>
      </c>
    </row>
    <row r="16" spans="1:10">
      <c r="B16" s="472"/>
      <c r="C16" s="186" t="s">
        <v>175</v>
      </c>
      <c r="D16" s="187">
        <v>18648.067999999999</v>
      </c>
      <c r="E16" s="188">
        <v>11959.655999999999</v>
      </c>
      <c r="F16" s="188">
        <v>18122.183000000001</v>
      </c>
      <c r="G16" s="191">
        <v>25533.066000000003</v>
      </c>
      <c r="H16" s="189">
        <f t="shared" si="0"/>
        <v>74262.972999999998</v>
      </c>
    </row>
    <row r="17" spans="2:8">
      <c r="B17" s="472"/>
      <c r="C17" s="186" t="s">
        <v>176</v>
      </c>
      <c r="D17" s="187">
        <v>9053.8529999999992</v>
      </c>
      <c r="E17" s="188">
        <v>8896.3979999999992</v>
      </c>
      <c r="F17" s="188">
        <v>449.173</v>
      </c>
      <c r="G17" s="191">
        <v>98.15</v>
      </c>
      <c r="H17" s="189">
        <f t="shared" si="0"/>
        <v>18497.573999999997</v>
      </c>
    </row>
    <row r="18" spans="2:8">
      <c r="B18" s="67" t="s">
        <v>51</v>
      </c>
      <c r="C18" s="162"/>
      <c r="D18" s="42">
        <f>SUBTOTAL(9,D15:D17)</f>
        <v>31399.53</v>
      </c>
      <c r="E18" s="42">
        <f>SUBTOTAL(9,E15:E17)</f>
        <v>22427.695</v>
      </c>
      <c r="F18" s="42">
        <f>SUBTOTAL(9,F15:F17)</f>
        <v>24493.810999999998</v>
      </c>
      <c r="G18" s="42">
        <f>SUBTOTAL(9,G15:G17)</f>
        <v>29368.385580000006</v>
      </c>
      <c r="H18" s="57">
        <f>SUBTOTAL(9,H15:H17)</f>
        <v>107689.42157999999</v>
      </c>
    </row>
    <row r="19" spans="2:8">
      <c r="B19" s="472">
        <v>2005</v>
      </c>
      <c r="C19" s="186" t="s">
        <v>13</v>
      </c>
      <c r="D19" s="188">
        <v>1927.3389999999999</v>
      </c>
      <c r="E19" s="188">
        <v>1321.9749999999999</v>
      </c>
      <c r="F19" s="188">
        <v>1416.575</v>
      </c>
      <c r="G19" s="188">
        <v>3001.4119999999998</v>
      </c>
      <c r="H19" s="189">
        <f>SUM(D19:G19)</f>
        <v>7667.3009999999995</v>
      </c>
    </row>
    <row r="20" spans="2:8">
      <c r="B20" s="472"/>
      <c r="C20" s="186" t="s">
        <v>175</v>
      </c>
      <c r="D20" s="188">
        <v>27759.873</v>
      </c>
      <c r="E20" s="188">
        <v>11048.535</v>
      </c>
      <c r="F20" s="188">
        <v>20095.911</v>
      </c>
      <c r="G20" s="188">
        <v>22011.545999999998</v>
      </c>
      <c r="H20" s="189">
        <f>SUM(D20:G20)</f>
        <v>80915.864999999991</v>
      </c>
    </row>
    <row r="21" spans="2:8">
      <c r="B21" s="473"/>
      <c r="C21" s="186" t="s">
        <v>176</v>
      </c>
      <c r="D21" s="188">
        <v>5374.9030000000002</v>
      </c>
      <c r="E21" s="188">
        <v>8375.5540000000001</v>
      </c>
      <c r="F21" s="188">
        <v>46.481000000000002</v>
      </c>
      <c r="G21" s="188">
        <v>2630.1019999999999</v>
      </c>
      <c r="H21" s="189">
        <f>SUM(D21:G21)</f>
        <v>16427.04</v>
      </c>
    </row>
    <row r="22" spans="2:8">
      <c r="B22" s="67" t="s">
        <v>51</v>
      </c>
      <c r="C22" s="162"/>
      <c r="D22" s="42">
        <f>SUBTOTAL(9,D19:D21)</f>
        <v>35062.114999999998</v>
      </c>
      <c r="E22" s="42">
        <f>SUBTOTAL(9,E19:E21)</f>
        <v>20746.063999999998</v>
      </c>
      <c r="F22" s="42">
        <f>SUBTOTAL(9,F19:F21)</f>
        <v>21558.967000000001</v>
      </c>
      <c r="G22" s="42">
        <f>SUBTOTAL(9,G19:G21)</f>
        <v>27643.059999999998</v>
      </c>
      <c r="H22" s="63">
        <f>SUBTOTAL(9,H19:H21)</f>
        <v>105010.20600000001</v>
      </c>
    </row>
    <row r="23" spans="2:8">
      <c r="B23" s="472">
        <v>2006</v>
      </c>
      <c r="C23" s="186" t="s">
        <v>13</v>
      </c>
      <c r="D23" s="188">
        <v>2122.65</v>
      </c>
      <c r="E23" s="188">
        <v>1266.07</v>
      </c>
      <c r="F23" s="188">
        <v>3898.1550000000002</v>
      </c>
      <c r="G23" s="188">
        <v>2556.5520000000001</v>
      </c>
      <c r="H23" s="189">
        <f>SUM(D23:G23)</f>
        <v>9843.4269999999997</v>
      </c>
    </row>
    <row r="24" spans="2:8">
      <c r="B24" s="472"/>
      <c r="C24" s="186" t="s">
        <v>175</v>
      </c>
      <c r="D24" s="188">
        <v>31917.142</v>
      </c>
      <c r="E24" s="188">
        <v>8937.2420000000002</v>
      </c>
      <c r="F24" s="188">
        <v>18448.359</v>
      </c>
      <c r="G24" s="188">
        <v>20143.530999999999</v>
      </c>
      <c r="H24" s="189">
        <f>SUM(D24:G24)</f>
        <v>79446.274000000005</v>
      </c>
    </row>
    <row r="25" spans="2:8">
      <c r="B25" s="473"/>
      <c r="C25" s="186" t="s">
        <v>176</v>
      </c>
      <c r="D25" s="188">
        <v>4987.5240000000003</v>
      </c>
      <c r="E25" s="188">
        <v>7969.8410000000003</v>
      </c>
      <c r="F25" s="188">
        <v>10.438000000000001</v>
      </c>
      <c r="G25" s="188">
        <v>2170.402</v>
      </c>
      <c r="H25" s="189">
        <f>SUM(D25:G25)</f>
        <v>15138.205000000002</v>
      </c>
    </row>
    <row r="26" spans="2:8">
      <c r="B26" s="67" t="s">
        <v>51</v>
      </c>
      <c r="C26" s="162"/>
      <c r="D26" s="42">
        <f>SUBTOTAL(9,D23:D25)</f>
        <v>39027.315999999999</v>
      </c>
      <c r="E26" s="42">
        <f>SUBTOTAL(9,E23:E25)</f>
        <v>18173.152999999998</v>
      </c>
      <c r="F26" s="42">
        <f>SUBTOTAL(9,F23:F25)</f>
        <v>22356.951999999997</v>
      </c>
      <c r="G26" s="42">
        <f>SUBTOTAL(9,G23:G25)</f>
        <v>24870.485000000001</v>
      </c>
      <c r="H26" s="63">
        <f>SUBTOTAL(9,H23:H25)</f>
        <v>104427.906</v>
      </c>
    </row>
    <row r="27" spans="2:8">
      <c r="B27" s="472">
        <v>2007</v>
      </c>
      <c r="C27" s="186" t="s">
        <v>13</v>
      </c>
      <c r="D27" s="188">
        <v>1642.509</v>
      </c>
      <c r="E27" s="188">
        <v>1593.04</v>
      </c>
      <c r="F27" s="188">
        <v>4761.12</v>
      </c>
      <c r="G27" s="188">
        <v>3107.8429999999998</v>
      </c>
      <c r="H27" s="189">
        <f>SUM(D27:G27)</f>
        <v>11104.511999999999</v>
      </c>
    </row>
    <row r="28" spans="2:8">
      <c r="B28" s="472"/>
      <c r="C28" s="186" t="s">
        <v>175</v>
      </c>
      <c r="D28" s="188">
        <f>30964.415+14.55</f>
        <v>30978.965</v>
      </c>
      <c r="E28" s="188">
        <v>7928.0159999999996</v>
      </c>
      <c r="F28" s="188">
        <v>18447.485000000001</v>
      </c>
      <c r="G28" s="188">
        <f>17716.005+250</f>
        <v>17966.005000000001</v>
      </c>
      <c r="H28" s="189">
        <f>SUM(D28:G28)</f>
        <v>75320.471000000005</v>
      </c>
    </row>
    <row r="29" spans="2:8">
      <c r="B29" s="473"/>
      <c r="C29" s="186" t="s">
        <v>176</v>
      </c>
      <c r="D29" s="188">
        <v>5836.3090000000002</v>
      </c>
      <c r="E29" s="188">
        <v>11756.284</v>
      </c>
      <c r="F29" s="188">
        <v>10.438000000000001</v>
      </c>
      <c r="G29" s="188">
        <v>2072.328</v>
      </c>
      <c r="H29" s="189">
        <f>SUM(D29:G29)</f>
        <v>19675.359</v>
      </c>
    </row>
    <row r="30" spans="2:8">
      <c r="B30" s="67" t="s">
        <v>51</v>
      </c>
      <c r="C30" s="162"/>
      <c r="D30" s="42">
        <f>SUBTOTAL(9,D27:D29)</f>
        <v>38457.783000000003</v>
      </c>
      <c r="E30" s="42">
        <f>SUBTOTAL(9,E27:E29)</f>
        <v>21277.34</v>
      </c>
      <c r="F30" s="42">
        <f>SUBTOTAL(9,F27:F29)</f>
        <v>23219.042999999998</v>
      </c>
      <c r="G30" s="42">
        <f>SUBTOTAL(9,G27:G29)</f>
        <v>23146.176000000003</v>
      </c>
      <c r="H30" s="63">
        <f>SUBTOTAL(9,H27:H29)</f>
        <v>106100.342</v>
      </c>
    </row>
    <row r="31" spans="2:8">
      <c r="B31" s="472">
        <v>2008</v>
      </c>
      <c r="C31" s="186" t="s">
        <v>13</v>
      </c>
      <c r="D31" s="34">
        <v>646.5</v>
      </c>
      <c r="E31" s="35">
        <v>1084.788</v>
      </c>
      <c r="F31" s="35">
        <v>8776.7019999999993</v>
      </c>
      <c r="G31" s="35">
        <v>1940</v>
      </c>
      <c r="H31" s="189">
        <f>SUM(D31:G31)</f>
        <v>12447.99</v>
      </c>
    </row>
    <row r="32" spans="2:8">
      <c r="B32" s="472"/>
      <c r="C32" s="186" t="s">
        <v>175</v>
      </c>
      <c r="D32" s="13">
        <v>25978.080999999998</v>
      </c>
      <c r="E32" s="11">
        <v>7516.3810000000003</v>
      </c>
      <c r="F32" s="11">
        <v>18062.325000000001</v>
      </c>
      <c r="G32" s="11">
        <v>18727.147000000001</v>
      </c>
      <c r="H32" s="189">
        <f>SUM(D32:G32)</f>
        <v>70283.933999999994</v>
      </c>
    </row>
    <row r="33" spans="2:8">
      <c r="B33" s="473"/>
      <c r="C33" s="186" t="s">
        <v>176</v>
      </c>
      <c r="D33" s="13">
        <v>570</v>
      </c>
      <c r="E33" s="11">
        <v>11815.319</v>
      </c>
      <c r="F33" s="11">
        <v>0</v>
      </c>
      <c r="G33" s="11">
        <v>2170.402</v>
      </c>
      <c r="H33" s="189">
        <f>SUM(D33:G33)</f>
        <v>14555.721</v>
      </c>
    </row>
    <row r="34" spans="2:8">
      <c r="B34" s="67" t="s">
        <v>51</v>
      </c>
      <c r="C34" s="162"/>
      <c r="D34" s="42">
        <f>SUBTOTAL(9,D31:D33)</f>
        <v>27194.580999999998</v>
      </c>
      <c r="E34" s="42">
        <f>SUBTOTAL(9,E31:E33)</f>
        <v>20416.487999999998</v>
      </c>
      <c r="F34" s="42">
        <f>SUBTOTAL(9,F31:F33)</f>
        <v>26839.027000000002</v>
      </c>
      <c r="G34" s="42">
        <f>SUBTOTAL(9,G31:G33)</f>
        <v>22837.548999999999</v>
      </c>
      <c r="H34" s="63">
        <f>SUBTOTAL(9,H31:H33)</f>
        <v>97287.645000000004</v>
      </c>
    </row>
    <row r="35" spans="2:8">
      <c r="B35" s="472">
        <v>2009</v>
      </c>
      <c r="C35" s="186" t="s">
        <v>13</v>
      </c>
      <c r="D35" s="34">
        <v>3905</v>
      </c>
      <c r="E35" s="35">
        <v>2594.2170000000001</v>
      </c>
      <c r="F35" s="35">
        <v>7673.0129999999999</v>
      </c>
      <c r="G35" s="35">
        <v>2747.4450000000002</v>
      </c>
      <c r="H35" s="189">
        <f>SUM(D35:G35)</f>
        <v>16919.674999999999</v>
      </c>
    </row>
    <row r="36" spans="2:8">
      <c r="B36" s="472"/>
      <c r="C36" s="186" t="s">
        <v>175</v>
      </c>
      <c r="D36" s="13">
        <v>26124.933000000001</v>
      </c>
      <c r="E36" s="11">
        <v>6702.2929999999997</v>
      </c>
      <c r="F36" s="11">
        <v>12834.21</v>
      </c>
      <c r="G36" s="11">
        <v>15520.651</v>
      </c>
      <c r="H36" s="189">
        <f>SUM(D36:G36)</f>
        <v>61182.087</v>
      </c>
    </row>
    <row r="37" spans="2:8">
      <c r="B37" s="473"/>
      <c r="C37" s="186" t="s">
        <v>176</v>
      </c>
      <c r="D37" s="13">
        <v>5706.3329999999996</v>
      </c>
      <c r="E37" s="11">
        <v>18203.560000000001</v>
      </c>
      <c r="F37" s="11">
        <v>0</v>
      </c>
      <c r="G37" s="11">
        <v>2170.402</v>
      </c>
      <c r="H37" s="189">
        <f>SUM(D37:G37)</f>
        <v>26080.294999999998</v>
      </c>
    </row>
    <row r="38" spans="2:8">
      <c r="B38" s="67" t="s">
        <v>51</v>
      </c>
      <c r="C38" s="162"/>
      <c r="D38" s="42">
        <f>SUBTOTAL(9,D35:D37)</f>
        <v>35736.266000000003</v>
      </c>
      <c r="E38" s="42">
        <f>SUBTOTAL(9,E35:E37)</f>
        <v>27500.07</v>
      </c>
      <c r="F38" s="42">
        <f>SUBTOTAL(9,F35:F37)</f>
        <v>20507.222999999998</v>
      </c>
      <c r="G38" s="42">
        <f>SUBTOTAL(9,G35:G37)</f>
        <v>20438.498</v>
      </c>
      <c r="H38" s="63">
        <f>SUBTOTAL(9,H35:H37)</f>
        <v>104182.057</v>
      </c>
    </row>
    <row r="39" spans="2:8">
      <c r="B39" s="472">
        <v>2010</v>
      </c>
      <c r="C39" s="186" t="s">
        <v>13</v>
      </c>
      <c r="D39" s="34">
        <v>4524.1530000000002</v>
      </c>
      <c r="E39" s="35">
        <v>1167.242</v>
      </c>
      <c r="F39" s="35">
        <v>7419.9830000000002</v>
      </c>
      <c r="G39" s="35">
        <v>2725.79</v>
      </c>
      <c r="H39" s="189">
        <f>SUM(D39:G39)</f>
        <v>15837.168000000001</v>
      </c>
    </row>
    <row r="40" spans="2:8">
      <c r="B40" s="472"/>
      <c r="C40" s="186" t="s">
        <v>175</v>
      </c>
      <c r="D40" s="13">
        <v>25473.550999999999</v>
      </c>
      <c r="E40" s="11">
        <v>6106.59</v>
      </c>
      <c r="F40" s="11">
        <v>10236.183000000001</v>
      </c>
      <c r="G40" s="11">
        <v>14836.592000000001</v>
      </c>
      <c r="H40" s="189">
        <f>SUM(D40:G40)</f>
        <v>56652.915999999997</v>
      </c>
    </row>
    <row r="41" spans="2:8">
      <c r="B41" s="473"/>
      <c r="C41" s="186" t="s">
        <v>176</v>
      </c>
      <c r="D41" s="13">
        <v>5655.9849999999997</v>
      </c>
      <c r="E41" s="11">
        <v>17893.883000000002</v>
      </c>
      <c r="F41" s="11">
        <v>0</v>
      </c>
      <c r="G41" s="11">
        <v>2075.848</v>
      </c>
      <c r="H41" s="189">
        <f>SUM(D41:G41)</f>
        <v>25625.716</v>
      </c>
    </row>
    <row r="42" spans="2:8">
      <c r="B42" s="67" t="s">
        <v>51</v>
      </c>
      <c r="C42" s="162"/>
      <c r="D42" s="42">
        <f>SUBTOTAL(9,D39:D41)</f>
        <v>35653.688999999998</v>
      </c>
      <c r="E42" s="42">
        <f>SUBTOTAL(9,E39:E41)</f>
        <v>25167.715000000004</v>
      </c>
      <c r="F42" s="42">
        <f>SUBTOTAL(9,F39:F41)</f>
        <v>17656.166000000001</v>
      </c>
      <c r="G42" s="42">
        <f>SUBTOTAL(9,G39:G41)</f>
        <v>19638.230000000003</v>
      </c>
      <c r="H42" s="63">
        <f>SUBTOTAL(9,H39:H41)</f>
        <v>98115.8</v>
      </c>
    </row>
    <row r="43" spans="2:8">
      <c r="B43" s="472">
        <v>2011</v>
      </c>
      <c r="C43" s="186" t="s">
        <v>13</v>
      </c>
      <c r="D43" s="34">
        <v>4427.2950000000001</v>
      </c>
      <c r="E43" s="35">
        <v>1614.02</v>
      </c>
      <c r="F43" s="35">
        <v>7373.5630000000001</v>
      </c>
      <c r="G43" s="35">
        <v>2882.3850000000002</v>
      </c>
      <c r="H43" s="189">
        <f>SUM(D43:G43)</f>
        <v>16297.263000000001</v>
      </c>
    </row>
    <row r="44" spans="2:8">
      <c r="B44" s="472"/>
      <c r="C44" s="186" t="s">
        <v>175</v>
      </c>
      <c r="D44" s="13">
        <v>24853.797999999999</v>
      </c>
      <c r="E44" s="11">
        <v>5455.5349999999999</v>
      </c>
      <c r="F44" s="11">
        <v>15757.143</v>
      </c>
      <c r="G44" s="11">
        <v>14174.07</v>
      </c>
      <c r="H44" s="189">
        <f>SUM(D44:G44)</f>
        <v>60240.545999999995</v>
      </c>
    </row>
    <row r="45" spans="2:8">
      <c r="B45" s="473"/>
      <c r="C45" s="186" t="s">
        <v>176</v>
      </c>
      <c r="D45" s="13">
        <v>5604.7</v>
      </c>
      <c r="E45" s="11">
        <v>17345.779000000002</v>
      </c>
      <c r="F45" s="11">
        <v>0</v>
      </c>
      <c r="G45" s="11">
        <v>1719.568</v>
      </c>
      <c r="H45" s="189">
        <f>SUM(D45:G45)</f>
        <v>24670.047000000002</v>
      </c>
    </row>
    <row r="46" spans="2:8">
      <c r="B46" s="67" t="s">
        <v>51</v>
      </c>
      <c r="C46" s="162"/>
      <c r="D46" s="42">
        <f>SUBTOTAL(9,D43:D45)</f>
        <v>34885.792999999998</v>
      </c>
      <c r="E46" s="42">
        <f>SUBTOTAL(9,E43:E45)</f>
        <v>24415.334000000003</v>
      </c>
      <c r="F46" s="42">
        <f>SUBTOTAL(9,F43:F45)</f>
        <v>23130.705999999998</v>
      </c>
      <c r="G46" s="42">
        <f>SUBTOTAL(9,G43:G45)</f>
        <v>18776.023000000001</v>
      </c>
      <c r="H46" s="63">
        <f>SUBTOTAL(9,H43:H45)</f>
        <v>101207.856</v>
      </c>
    </row>
    <row r="47" spans="2:8">
      <c r="B47" s="472">
        <v>2012</v>
      </c>
      <c r="C47" s="186" t="s">
        <v>13</v>
      </c>
      <c r="D47" s="172">
        <v>4344.0859999999993</v>
      </c>
      <c r="E47" s="173">
        <v>1169.376</v>
      </c>
      <c r="F47" s="173">
        <v>7182.23</v>
      </c>
      <c r="G47" s="173">
        <v>2671.8449999999998</v>
      </c>
      <c r="H47" s="189">
        <f>SUM(D47:G47)</f>
        <v>15367.536999999998</v>
      </c>
    </row>
    <row r="48" spans="2:8">
      <c r="B48" s="472"/>
      <c r="C48" s="186" t="s">
        <v>175</v>
      </c>
      <c r="D48" s="174">
        <v>23777.644</v>
      </c>
      <c r="E48" s="58">
        <v>4852.4639999999999</v>
      </c>
      <c r="F48" s="58">
        <v>14095.450999999999</v>
      </c>
      <c r="G48" s="58">
        <v>13621.181999999999</v>
      </c>
      <c r="H48" s="189">
        <f>SUM(D48:G48)</f>
        <v>56346.741000000002</v>
      </c>
    </row>
    <row r="49" spans="2:8">
      <c r="B49" s="473"/>
      <c r="C49" s="186" t="s">
        <v>176</v>
      </c>
      <c r="D49" s="174">
        <v>5574.8879999999999</v>
      </c>
      <c r="E49" s="58">
        <v>15601.845000000001</v>
      </c>
      <c r="F49" s="11">
        <v>0</v>
      </c>
      <c r="G49" s="58">
        <v>1583.4860000000001</v>
      </c>
      <c r="H49" s="189">
        <f>SUM(D49:G49)</f>
        <v>22760.219000000001</v>
      </c>
    </row>
    <row r="50" spans="2:8">
      <c r="B50" s="67" t="s">
        <v>51</v>
      </c>
      <c r="C50" s="162"/>
      <c r="D50" s="42">
        <f>SUBTOTAL(9,D47:D49)</f>
        <v>33696.618000000002</v>
      </c>
      <c r="E50" s="42">
        <f>SUBTOTAL(9,E47:E49)</f>
        <v>21623.685000000001</v>
      </c>
      <c r="F50" s="42">
        <f>SUBTOTAL(9,F47:F49)</f>
        <v>21277.680999999997</v>
      </c>
      <c r="G50" s="42">
        <f>SUBTOTAL(9,G47:G49)</f>
        <v>17876.512999999999</v>
      </c>
      <c r="H50" s="63">
        <f>SUBTOTAL(9,H47:H49)</f>
        <v>94474.497000000003</v>
      </c>
    </row>
    <row r="51" spans="2:8">
      <c r="B51" s="472">
        <v>2013</v>
      </c>
      <c r="C51" s="186" t="s">
        <v>13</v>
      </c>
      <c r="D51" s="172">
        <v>4186.201</v>
      </c>
      <c r="E51" s="173">
        <v>1079.3620000000001</v>
      </c>
      <c r="F51" s="173">
        <v>7312.201</v>
      </c>
      <c r="G51" s="173">
        <v>3655.3139999999999</v>
      </c>
      <c r="H51" s="189">
        <f>SUM(D51:G51)</f>
        <v>16233.078</v>
      </c>
    </row>
    <row r="52" spans="2:8">
      <c r="B52" s="472"/>
      <c r="C52" s="186" t="s">
        <v>175</v>
      </c>
      <c r="D52" s="174">
        <v>22716.049999999996</v>
      </c>
      <c r="E52" s="58">
        <v>4643.2219999999998</v>
      </c>
      <c r="F52" s="58">
        <v>10374.788</v>
      </c>
      <c r="G52" s="58">
        <v>15470.253000000001</v>
      </c>
      <c r="H52" s="189">
        <f>SUM(D52:G52)</f>
        <v>53204.312999999995</v>
      </c>
    </row>
    <row r="53" spans="2:8">
      <c r="B53" s="473"/>
      <c r="C53" s="186" t="s">
        <v>176</v>
      </c>
      <c r="D53" s="174">
        <v>5537.0519999999997</v>
      </c>
      <c r="E53" s="58">
        <v>14538.314999999999</v>
      </c>
      <c r="F53" s="11">
        <v>0</v>
      </c>
      <c r="G53" s="11">
        <v>0</v>
      </c>
      <c r="H53" s="189">
        <f>SUM(D53:G53)</f>
        <v>20075.366999999998</v>
      </c>
    </row>
    <row r="54" spans="2:8">
      <c r="B54" s="67" t="s">
        <v>51</v>
      </c>
      <c r="C54" s="162"/>
      <c r="D54" s="42">
        <f>SUBTOTAL(9,D51:D53)</f>
        <v>32439.302999999996</v>
      </c>
      <c r="E54" s="42">
        <f>SUBTOTAL(9,E51:E53)</f>
        <v>20260.898999999998</v>
      </c>
      <c r="F54" s="42">
        <f>SUBTOTAL(9,F51:F53)</f>
        <v>17686.989000000001</v>
      </c>
      <c r="G54" s="42">
        <f>SUBTOTAL(9,G51:G53)</f>
        <v>19125.566999999999</v>
      </c>
      <c r="H54" s="63">
        <f>SUBTOTAL(9,H51:H53)</f>
        <v>89512.757999999987</v>
      </c>
    </row>
    <row r="55" spans="2:8">
      <c r="B55" s="472">
        <v>2014</v>
      </c>
      <c r="C55" s="186" t="s">
        <v>13</v>
      </c>
      <c r="D55" s="172">
        <v>4183.7170000000006</v>
      </c>
      <c r="E55" s="173">
        <v>858.49199999999996</v>
      </c>
      <c r="F55" s="173">
        <v>7074.7330000000002</v>
      </c>
      <c r="G55" s="173">
        <v>3526.71</v>
      </c>
      <c r="H55" s="189">
        <f>SUM(D55:G55)</f>
        <v>15643.652000000002</v>
      </c>
    </row>
    <row r="56" spans="2:8">
      <c r="B56" s="472"/>
      <c r="C56" s="186" t="s">
        <v>175</v>
      </c>
      <c r="D56" s="174">
        <v>22058.34</v>
      </c>
      <c r="E56" s="58">
        <v>4257.0959999999995</v>
      </c>
      <c r="F56" s="58">
        <v>9771.6919999999991</v>
      </c>
      <c r="G56" s="58">
        <v>17959.905999999999</v>
      </c>
      <c r="H56" s="189">
        <f>SUM(D56:G56)</f>
        <v>54047.034</v>
      </c>
    </row>
    <row r="57" spans="2:8">
      <c r="B57" s="473"/>
      <c r="C57" s="186" t="s">
        <v>176</v>
      </c>
      <c r="D57" s="174">
        <v>5487.6040000000003</v>
      </c>
      <c r="E57" s="58">
        <v>14460.706</v>
      </c>
      <c r="F57" s="11">
        <v>0</v>
      </c>
      <c r="G57" s="11">
        <v>0</v>
      </c>
      <c r="H57" s="189">
        <f>SUM(D57:G57)</f>
        <v>19948.310000000001</v>
      </c>
    </row>
    <row r="58" spans="2:8">
      <c r="B58" s="67" t="s">
        <v>51</v>
      </c>
      <c r="C58" s="162"/>
      <c r="D58" s="42">
        <f>SUBTOTAL(9,D55:D57)</f>
        <v>31729.661</v>
      </c>
      <c r="E58" s="42">
        <f>SUBTOTAL(9,E55:E57)</f>
        <v>19576.294000000002</v>
      </c>
      <c r="F58" s="42">
        <f>SUBTOTAL(9,F55:F57)</f>
        <v>16846.424999999999</v>
      </c>
      <c r="G58" s="42">
        <f>SUBTOTAL(9,G55:G57)</f>
        <v>21486.615999999998</v>
      </c>
      <c r="H58" s="63">
        <f>SUBTOTAL(9,H55:H57)</f>
        <v>89638.995999999999</v>
      </c>
    </row>
    <row r="59" spans="2:8">
      <c r="B59" s="197"/>
      <c r="C59" s="37"/>
      <c r="D59" s="37"/>
      <c r="E59" s="37"/>
      <c r="F59" s="37"/>
      <c r="G59" s="37"/>
      <c r="H59" s="37"/>
    </row>
    <row r="60" spans="2:8">
      <c r="B60" s="197" t="s">
        <v>31</v>
      </c>
      <c r="C60" s="37"/>
      <c r="D60" s="37"/>
      <c r="E60" s="37"/>
      <c r="F60" s="37"/>
      <c r="G60" s="37"/>
      <c r="H60" s="37"/>
    </row>
    <row r="61" spans="2:8">
      <c r="B61" s="37" t="s">
        <v>178</v>
      </c>
      <c r="C61" s="37"/>
      <c r="D61" s="37"/>
      <c r="E61" s="37"/>
      <c r="F61" s="37"/>
      <c r="G61" s="37"/>
      <c r="H61" s="37"/>
    </row>
    <row r="62" spans="2:8">
      <c r="B62" s="37" t="s">
        <v>179</v>
      </c>
      <c r="C62" s="37"/>
      <c r="D62" s="37"/>
      <c r="E62" s="37"/>
      <c r="F62" s="37"/>
      <c r="G62" s="37"/>
      <c r="H62" s="37"/>
    </row>
    <row r="63" spans="2:8">
      <c r="B63" s="37" t="s">
        <v>180</v>
      </c>
      <c r="C63" s="37"/>
      <c r="D63" s="37"/>
      <c r="E63" s="37"/>
      <c r="F63" s="37"/>
      <c r="G63" s="37"/>
      <c r="H63" s="37"/>
    </row>
    <row r="64" spans="2:8">
      <c r="B64" s="37" t="s">
        <v>181</v>
      </c>
      <c r="C64" s="37"/>
      <c r="D64" s="37"/>
      <c r="E64" s="37"/>
      <c r="F64" s="37"/>
      <c r="G64" s="37"/>
      <c r="H64" s="37"/>
    </row>
  </sheetData>
  <mergeCells count="14">
    <mergeCell ref="B55:B57"/>
    <mergeCell ref="B23:B25"/>
    <mergeCell ref="D5:G5"/>
    <mergeCell ref="B7:B9"/>
    <mergeCell ref="B11:B13"/>
    <mergeCell ref="B15:B17"/>
    <mergeCell ref="B19:B21"/>
    <mergeCell ref="B51:B53"/>
    <mergeCell ref="B27:B29"/>
    <mergeCell ref="B31:B33"/>
    <mergeCell ref="B35:B37"/>
    <mergeCell ref="B39:B41"/>
    <mergeCell ref="B43:B45"/>
    <mergeCell ref="B47:B4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 enableFormatConditionsCalculation="0">
    <tabColor theme="0"/>
    <pageSetUpPr fitToPage="1"/>
  </sheetPr>
  <dimension ref="A1:M23"/>
  <sheetViews>
    <sheetView showGridLines="0" workbookViewId="0"/>
  </sheetViews>
  <sheetFormatPr defaultRowHeight="12.75"/>
  <cols>
    <col min="1" max="1" width="5.7109375" style="6" customWidth="1"/>
    <col min="2" max="2" width="33" style="6" customWidth="1"/>
    <col min="3" max="3" width="13.42578125" style="6" customWidth="1"/>
    <col min="4" max="4" width="17.28515625" style="6" customWidth="1"/>
    <col min="5" max="5" width="14.140625" style="6" customWidth="1"/>
    <col min="6" max="6" width="19.85546875" style="6" customWidth="1"/>
    <col min="7" max="7" width="14.85546875" style="6" customWidth="1"/>
    <col min="8" max="8" width="12.5703125" style="6" customWidth="1"/>
    <col min="9" max="16" width="9.140625" style="6"/>
    <col min="17" max="17" width="15.85546875" style="6" customWidth="1"/>
    <col min="18" max="16384" width="9.140625" style="6"/>
  </cols>
  <sheetData>
    <row r="1" spans="1:7" ht="12.75" customHeight="1">
      <c r="A1" s="137"/>
    </row>
    <row r="2" spans="1:7" ht="18.75">
      <c r="B2" s="45" t="s">
        <v>207</v>
      </c>
    </row>
    <row r="3" spans="1:7" ht="18.75">
      <c r="B3" s="46" t="s">
        <v>16</v>
      </c>
      <c r="D3" s="9"/>
    </row>
    <row r="4" spans="1:7">
      <c r="B4" s="32"/>
    </row>
    <row r="5" spans="1:7" ht="12.75" customHeight="1">
      <c r="B5" s="475" t="s">
        <v>11</v>
      </c>
      <c r="C5" s="469" t="s">
        <v>12</v>
      </c>
      <c r="D5" s="470"/>
      <c r="E5" s="470"/>
      <c r="F5" s="471"/>
      <c r="G5" s="447" t="s">
        <v>141</v>
      </c>
    </row>
    <row r="6" spans="1:7" s="55" customFormat="1" ht="42.75" customHeight="1">
      <c r="B6" s="476"/>
      <c r="C6" s="21" t="s">
        <v>137</v>
      </c>
      <c r="D6" s="21" t="s">
        <v>138</v>
      </c>
      <c r="E6" s="21" t="s">
        <v>139</v>
      </c>
      <c r="F6" s="21" t="s">
        <v>140</v>
      </c>
      <c r="G6" s="468"/>
    </row>
    <row r="7" spans="1:7" ht="19.5" customHeight="1">
      <c r="B7" s="390" t="s">
        <v>32</v>
      </c>
      <c r="C7" s="391">
        <v>645.23423399999967</v>
      </c>
      <c r="D7" s="176">
        <v>74.172607999999997</v>
      </c>
      <c r="E7" s="176">
        <v>182.61826200000013</v>
      </c>
      <c r="F7" s="176">
        <v>36.902714000000003</v>
      </c>
      <c r="G7" s="392">
        <f>SUM(C7:F7)</f>
        <v>938.92781799999989</v>
      </c>
    </row>
    <row r="8" spans="1:7" ht="19.5" customHeight="1">
      <c r="B8" s="393" t="s">
        <v>7</v>
      </c>
      <c r="C8" s="382">
        <v>718.18625099999974</v>
      </c>
      <c r="D8" s="176">
        <v>387.5002609999998</v>
      </c>
      <c r="E8" s="176">
        <v>1151.7889910000008</v>
      </c>
      <c r="F8" s="176">
        <v>972.31274500000006</v>
      </c>
      <c r="G8" s="392">
        <f>SUM(C8:F8)</f>
        <v>3229.7882480000007</v>
      </c>
    </row>
    <row r="9" spans="1:7" ht="19.5" customHeight="1">
      <c r="B9" s="394" t="s">
        <v>8</v>
      </c>
      <c r="C9" s="176">
        <v>0</v>
      </c>
      <c r="D9" s="176">
        <v>0</v>
      </c>
      <c r="E9" s="176">
        <v>0.21213900000000002</v>
      </c>
      <c r="F9" s="176">
        <v>16.543578</v>
      </c>
      <c r="G9" s="392">
        <f>SUM(C9:F9)</f>
        <v>16.755717000000001</v>
      </c>
    </row>
    <row r="10" spans="1:7" ht="19.5" customHeight="1">
      <c r="B10" s="395" t="s">
        <v>9</v>
      </c>
      <c r="C10" s="176">
        <v>95.960116000000085</v>
      </c>
      <c r="D10" s="176">
        <v>65.471630000000005</v>
      </c>
      <c r="E10" s="176">
        <v>74.808818000000016</v>
      </c>
      <c r="F10" s="176">
        <v>261.4747719999998</v>
      </c>
      <c r="G10" s="392">
        <f>SUM(C10:F10)</f>
        <v>497.71533599999992</v>
      </c>
    </row>
    <row r="11" spans="1:7" ht="19.5" customHeight="1">
      <c r="B11" s="396" t="s">
        <v>43</v>
      </c>
      <c r="C11" s="176">
        <v>0</v>
      </c>
      <c r="D11" s="176">
        <v>24.3538</v>
      </c>
      <c r="E11" s="176">
        <v>207.45700000000002</v>
      </c>
      <c r="F11" s="176">
        <v>0</v>
      </c>
      <c r="G11" s="392">
        <f>SUM(C11:F11)</f>
        <v>231.81080000000003</v>
      </c>
    </row>
    <row r="12" spans="1:7" ht="19.5" customHeight="1">
      <c r="B12" s="387" t="s">
        <v>10</v>
      </c>
      <c r="C12" s="388">
        <f t="shared" ref="C12:G12" si="0">SUM(C7:C11)</f>
        <v>1459.3806009999994</v>
      </c>
      <c r="D12" s="388">
        <f t="shared" si="0"/>
        <v>551.49829899999975</v>
      </c>
      <c r="E12" s="388">
        <f t="shared" si="0"/>
        <v>1616.8852100000011</v>
      </c>
      <c r="F12" s="388">
        <f t="shared" si="0"/>
        <v>1287.2338089999998</v>
      </c>
      <c r="G12" s="397">
        <f t="shared" si="0"/>
        <v>4914.9979190000013</v>
      </c>
    </row>
    <row r="13" spans="1:7" ht="19.5" customHeight="1">
      <c r="B13" s="398" t="s">
        <v>0</v>
      </c>
      <c r="C13" s="399">
        <v>98.084457000000015</v>
      </c>
      <c r="D13" s="400">
        <v>186.03148000000002</v>
      </c>
      <c r="E13" s="400">
        <v>128.97466899999998</v>
      </c>
      <c r="F13" s="401">
        <v>814.00453099999993</v>
      </c>
      <c r="G13" s="392">
        <f t="shared" ref="G13:G18" si="1">SUM(C13:F13)</f>
        <v>1227.0951369999998</v>
      </c>
    </row>
    <row r="14" spans="1:7" ht="19.5" customHeight="1">
      <c r="B14" s="402" t="s">
        <v>1</v>
      </c>
      <c r="C14" s="403">
        <v>1025.0193870000003</v>
      </c>
      <c r="D14" s="404">
        <v>250.3314909999998</v>
      </c>
      <c r="E14" s="404">
        <v>1132.6276040000002</v>
      </c>
      <c r="F14" s="405">
        <v>759.78253500000017</v>
      </c>
      <c r="G14" s="392">
        <f t="shared" si="1"/>
        <v>3167.7610170000007</v>
      </c>
    </row>
    <row r="15" spans="1:7" ht="19.5" customHeight="1">
      <c r="B15" s="402" t="s">
        <v>2</v>
      </c>
      <c r="C15" s="403">
        <v>47.709844000000004</v>
      </c>
      <c r="D15" s="404">
        <v>26.790409999999994</v>
      </c>
      <c r="E15" s="404">
        <v>175.80488600000001</v>
      </c>
      <c r="F15" s="405">
        <v>356.81039700000002</v>
      </c>
      <c r="G15" s="392">
        <f t="shared" si="1"/>
        <v>607.11553700000002</v>
      </c>
    </row>
    <row r="16" spans="1:7" ht="19.5" customHeight="1">
      <c r="B16" s="393" t="s">
        <v>3</v>
      </c>
      <c r="C16" s="382">
        <v>0</v>
      </c>
      <c r="D16" s="176">
        <v>0</v>
      </c>
      <c r="E16" s="404">
        <v>84.060265000000086</v>
      </c>
      <c r="F16" s="405">
        <v>274.54212000000024</v>
      </c>
      <c r="G16" s="392">
        <f t="shared" si="1"/>
        <v>358.60238500000031</v>
      </c>
    </row>
    <row r="17" spans="2:13" ht="19.5" customHeight="1">
      <c r="B17" s="393" t="s">
        <v>4</v>
      </c>
      <c r="C17" s="403">
        <v>238.29117699999992</v>
      </c>
      <c r="D17" s="404">
        <v>97.42615099999999</v>
      </c>
      <c r="E17" s="404">
        <v>118.06631899999999</v>
      </c>
      <c r="F17" s="405">
        <v>137.87569999999999</v>
      </c>
      <c r="G17" s="392">
        <f t="shared" si="1"/>
        <v>591.6593469999998</v>
      </c>
    </row>
    <row r="18" spans="2:13" ht="19.5" customHeight="1">
      <c r="B18" s="406" t="s">
        <v>5</v>
      </c>
      <c r="C18" s="407">
        <v>347.19806100000005</v>
      </c>
      <c r="D18" s="408">
        <v>5.08657</v>
      </c>
      <c r="E18" s="408">
        <v>74.17214899999999</v>
      </c>
      <c r="F18" s="409">
        <v>74.497699999999995</v>
      </c>
      <c r="G18" s="392">
        <f t="shared" si="1"/>
        <v>500.95448000000005</v>
      </c>
    </row>
    <row r="19" spans="2:13" ht="19.5" customHeight="1">
      <c r="B19" s="387" t="s">
        <v>6</v>
      </c>
      <c r="C19" s="410">
        <f t="shared" ref="C19:G19" si="2">SUM(C13:C18)</f>
        <v>1756.3029260000001</v>
      </c>
      <c r="D19" s="410">
        <f t="shared" si="2"/>
        <v>565.6661019999998</v>
      </c>
      <c r="E19" s="410">
        <f t="shared" si="2"/>
        <v>1713.7058920000004</v>
      </c>
      <c r="F19" s="410">
        <f t="shared" si="2"/>
        <v>2417.5129830000001</v>
      </c>
      <c r="G19" s="411">
        <f t="shared" si="2"/>
        <v>6453.1879030000009</v>
      </c>
    </row>
    <row r="20" spans="2:13" ht="20.100000000000001" customHeight="1">
      <c r="B20" s="412" t="s">
        <v>49</v>
      </c>
      <c r="C20" s="399">
        <v>339.76700899999992</v>
      </c>
      <c r="D20" s="86">
        <v>39.457984000000003</v>
      </c>
      <c r="E20" s="86">
        <v>743.03170599999987</v>
      </c>
      <c r="F20" s="86">
        <v>340.81344099999995</v>
      </c>
      <c r="G20" s="392">
        <f>SUM(C20:F20)</f>
        <v>1463.0701399999998</v>
      </c>
    </row>
    <row r="21" spans="2:13" ht="20.25" customHeight="1">
      <c r="B21" s="413" t="s">
        <v>34</v>
      </c>
      <c r="C21" s="407">
        <v>5.5801540000000003</v>
      </c>
      <c r="D21" s="86">
        <v>15.243809000000002</v>
      </c>
      <c r="E21" s="86">
        <v>103.75657100000001</v>
      </c>
      <c r="F21" s="86">
        <v>100.22289000000002</v>
      </c>
      <c r="G21" s="392">
        <f>SUM(C21:F21)</f>
        <v>224.80342400000004</v>
      </c>
    </row>
    <row r="22" spans="2:13" ht="20.25" customHeight="1">
      <c r="B22" s="387" t="s">
        <v>50</v>
      </c>
      <c r="C22" s="414">
        <f t="shared" ref="C22:G22" si="3">SUM(C20:C21)</f>
        <v>345.34716299999991</v>
      </c>
      <c r="D22" s="388">
        <f t="shared" si="3"/>
        <v>54.701793000000009</v>
      </c>
      <c r="E22" s="388">
        <f t="shared" si="3"/>
        <v>846.78827699999988</v>
      </c>
      <c r="F22" s="388">
        <f t="shared" si="3"/>
        <v>441.03633099999996</v>
      </c>
      <c r="G22" s="397">
        <f t="shared" si="3"/>
        <v>1687.8735639999998</v>
      </c>
    </row>
    <row r="23" spans="2:13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</sheetData>
  <mergeCells count="3">
    <mergeCell ref="B5:B6"/>
    <mergeCell ref="C5:F5"/>
    <mergeCell ref="G5:G6"/>
  </mergeCells>
  <phoneticPr fontId="2" type="noConversion"/>
  <pageMargins left="0.75" right="0.75" top="1" bottom="1" header="0.5" footer="0.5"/>
  <pageSetup paperSize="9" scale="96" orientation="landscape" verticalDpi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K184"/>
  <sheetViews>
    <sheetView showGridLines="0" workbookViewId="0"/>
  </sheetViews>
  <sheetFormatPr defaultRowHeight="12.75"/>
  <cols>
    <col min="1" max="1" width="4.28515625" style="6" customWidth="1"/>
    <col min="2" max="2" width="12.7109375" style="6" customWidth="1"/>
    <col min="3" max="3" width="17" style="6" customWidth="1"/>
    <col min="4" max="4" width="17.28515625" style="6" customWidth="1"/>
    <col min="5" max="5" width="15.140625" style="6" customWidth="1"/>
    <col min="6" max="6" width="16" style="6" customWidth="1"/>
    <col min="7" max="7" width="12.85546875" style="6" customWidth="1"/>
    <col min="8" max="8" width="12.42578125" style="6" customWidth="1"/>
    <col min="9" max="9" width="15.7109375" style="6" customWidth="1"/>
    <col min="10" max="10" width="12.85546875" style="6" customWidth="1"/>
    <col min="11" max="11" width="13.7109375" style="6" customWidth="1"/>
    <col min="12" max="16384" width="9.140625" style="6"/>
  </cols>
  <sheetData>
    <row r="1" spans="1:11">
      <c r="A1" s="137"/>
    </row>
    <row r="2" spans="1:11" ht="18.75">
      <c r="B2" s="126" t="s">
        <v>222</v>
      </c>
      <c r="C2" s="125"/>
      <c r="D2" s="125"/>
      <c r="E2" s="55"/>
      <c r="F2" s="55"/>
      <c r="G2" s="55"/>
      <c r="H2" s="55"/>
      <c r="I2" s="55"/>
      <c r="J2" s="55"/>
      <c r="K2" s="55"/>
    </row>
    <row r="3" spans="1:11" ht="18.75">
      <c r="B3" s="46" t="s">
        <v>16</v>
      </c>
      <c r="C3" s="125"/>
      <c r="D3" s="125"/>
      <c r="E3" s="55"/>
      <c r="F3" s="55"/>
      <c r="G3" s="55"/>
      <c r="H3" s="55"/>
      <c r="I3" s="55"/>
      <c r="J3" s="55"/>
      <c r="K3" s="55"/>
    </row>
    <row r="4" spans="1:11" ht="15.75">
      <c r="B4" s="124"/>
      <c r="C4" s="125"/>
      <c r="D4" s="125"/>
      <c r="E4" s="55"/>
      <c r="F4" s="55"/>
      <c r="G4" s="55"/>
      <c r="H4" s="55"/>
      <c r="I4" s="55"/>
      <c r="J4" s="55"/>
      <c r="K4" s="55"/>
    </row>
    <row r="5" spans="1:11">
      <c r="B5" s="135" t="s">
        <v>51</v>
      </c>
      <c r="C5" s="200" t="s">
        <v>51</v>
      </c>
      <c r="D5" s="201"/>
      <c r="E5" s="480" t="s">
        <v>55</v>
      </c>
      <c r="F5" s="480"/>
      <c r="G5" s="480"/>
      <c r="H5" s="480"/>
      <c r="I5" s="133" t="s">
        <v>51</v>
      </c>
    </row>
    <row r="6" spans="1:11" ht="25.5">
      <c r="B6" s="143" t="s">
        <v>133</v>
      </c>
      <c r="C6" s="202" t="s">
        <v>11</v>
      </c>
      <c r="D6" s="203"/>
      <c r="E6" s="21" t="s">
        <v>137</v>
      </c>
      <c r="F6" s="21" t="s">
        <v>138</v>
      </c>
      <c r="G6" s="21" t="s">
        <v>139</v>
      </c>
      <c r="H6" s="146" t="s">
        <v>140</v>
      </c>
      <c r="I6" s="134" t="s">
        <v>141</v>
      </c>
    </row>
    <row r="7" spans="1:11">
      <c r="B7" s="481" t="s">
        <v>144</v>
      </c>
      <c r="C7" s="479" t="s">
        <v>182</v>
      </c>
      <c r="D7" s="206" t="s">
        <v>182</v>
      </c>
      <c r="E7" s="207">
        <v>1166</v>
      </c>
      <c r="F7" s="208">
        <v>74</v>
      </c>
      <c r="G7" s="208">
        <v>1300</v>
      </c>
      <c r="H7" s="209">
        <v>1542</v>
      </c>
      <c r="I7" s="210">
        <f>SUM(E7:H7)</f>
        <v>4082</v>
      </c>
    </row>
    <row r="8" spans="1:11">
      <c r="B8" s="482"/>
      <c r="C8" s="479"/>
      <c r="D8" s="206" t="s">
        <v>183</v>
      </c>
      <c r="E8" s="207">
        <v>117</v>
      </c>
      <c r="F8" s="208">
        <v>89</v>
      </c>
      <c r="G8" s="208">
        <v>171</v>
      </c>
      <c r="H8" s="209">
        <v>227</v>
      </c>
      <c r="I8" s="210">
        <f>SUM(E8:H8)</f>
        <v>604</v>
      </c>
    </row>
    <row r="9" spans="1:11">
      <c r="B9" s="482"/>
      <c r="C9" s="211" t="s">
        <v>10</v>
      </c>
      <c r="D9" s="212"/>
      <c r="E9" s="213">
        <f>SUBTOTAL(9,E7:E8)</f>
        <v>1283</v>
      </c>
      <c r="F9" s="214">
        <f>SUBTOTAL(9,F7:F8)</f>
        <v>163</v>
      </c>
      <c r="G9" s="214">
        <f>SUBTOTAL(9,G7:G8)</f>
        <v>1471</v>
      </c>
      <c r="H9" s="215">
        <f>SUBTOTAL(9,H7:H8)</f>
        <v>1769</v>
      </c>
      <c r="I9" s="216">
        <f>SUBTOTAL(9,I7:I8)</f>
        <v>4686</v>
      </c>
    </row>
    <row r="10" spans="1:11">
      <c r="B10" s="482"/>
      <c r="C10" s="479" t="s">
        <v>120</v>
      </c>
      <c r="D10" s="206" t="s">
        <v>0</v>
      </c>
      <c r="E10" s="207">
        <v>3.2</v>
      </c>
      <c r="F10" s="208">
        <v>0</v>
      </c>
      <c r="G10" s="208">
        <v>17</v>
      </c>
      <c r="H10" s="209">
        <v>0.3</v>
      </c>
      <c r="I10" s="210">
        <f t="shared" ref="I10:I16" si="0">SUM(E10:H10)</f>
        <v>20.5</v>
      </c>
    </row>
    <row r="11" spans="1:11">
      <c r="B11" s="482"/>
      <c r="C11" s="479"/>
      <c r="D11" s="206" t="s">
        <v>1</v>
      </c>
      <c r="E11" s="207">
        <v>183</v>
      </c>
      <c r="F11" s="208">
        <v>27</v>
      </c>
      <c r="G11" s="208">
        <v>94</v>
      </c>
      <c r="H11" s="209">
        <v>383</v>
      </c>
      <c r="I11" s="210">
        <f t="shared" si="0"/>
        <v>687</v>
      </c>
    </row>
    <row r="12" spans="1:11">
      <c r="B12" s="482"/>
      <c r="C12" s="479"/>
      <c r="D12" s="206" t="s">
        <v>3</v>
      </c>
      <c r="E12" s="207">
        <v>0</v>
      </c>
      <c r="F12" s="208">
        <v>0</v>
      </c>
      <c r="G12" s="208">
        <v>65</v>
      </c>
      <c r="H12" s="209">
        <v>34</v>
      </c>
      <c r="I12" s="210">
        <f t="shared" si="0"/>
        <v>99</v>
      </c>
    </row>
    <row r="13" spans="1:11">
      <c r="B13" s="482"/>
      <c r="C13" s="479"/>
      <c r="D13" s="206" t="s">
        <v>4</v>
      </c>
      <c r="E13" s="207">
        <v>0</v>
      </c>
      <c r="F13" s="208">
        <v>0</v>
      </c>
      <c r="G13" s="208">
        <v>0</v>
      </c>
      <c r="H13" s="209">
        <v>10</v>
      </c>
      <c r="I13" s="210">
        <f t="shared" si="0"/>
        <v>10</v>
      </c>
    </row>
    <row r="14" spans="1:11">
      <c r="B14" s="482"/>
      <c r="C14" s="479"/>
      <c r="D14" s="206" t="s">
        <v>5</v>
      </c>
      <c r="E14" s="207">
        <v>11</v>
      </c>
      <c r="F14" s="208">
        <v>0</v>
      </c>
      <c r="G14" s="208">
        <v>0</v>
      </c>
      <c r="H14" s="209">
        <v>0</v>
      </c>
      <c r="I14" s="210">
        <f t="shared" si="0"/>
        <v>11</v>
      </c>
    </row>
    <row r="15" spans="1:11">
      <c r="B15" s="482"/>
      <c r="C15" s="217" t="s">
        <v>6</v>
      </c>
      <c r="D15" s="212"/>
      <c r="E15" s="213">
        <f>SUBTOTAL(9,E10:E14)</f>
        <v>197.2</v>
      </c>
      <c r="F15" s="214">
        <f>SUBTOTAL(9,F10:F14)</f>
        <v>27</v>
      </c>
      <c r="G15" s="214">
        <f>SUBTOTAL(9,G10:G14)</f>
        <v>176</v>
      </c>
      <c r="H15" s="215">
        <f>SUBTOTAL(9,H10:H14)</f>
        <v>427.3</v>
      </c>
      <c r="I15" s="216">
        <f>SUBTOTAL(9,I10:I14)</f>
        <v>827.5</v>
      </c>
    </row>
    <row r="16" spans="1:11">
      <c r="B16" s="482"/>
      <c r="C16" s="218" t="s">
        <v>184</v>
      </c>
      <c r="D16" s="206" t="s">
        <v>185</v>
      </c>
      <c r="E16" s="207">
        <v>105.158</v>
      </c>
      <c r="F16" s="208">
        <v>23</v>
      </c>
      <c r="G16" s="208">
        <v>612.6</v>
      </c>
      <c r="H16" s="209">
        <v>503.7</v>
      </c>
      <c r="I16" s="210">
        <f t="shared" si="0"/>
        <v>1244.4580000000001</v>
      </c>
    </row>
    <row r="17" spans="2:9">
      <c r="B17" s="483"/>
      <c r="C17" s="219" t="s">
        <v>186</v>
      </c>
      <c r="D17" s="212"/>
      <c r="E17" s="213">
        <f>SUBTOTAL(9,E16:E16)</f>
        <v>105.158</v>
      </c>
      <c r="F17" s="214">
        <f>SUBTOTAL(9,F16:F16)</f>
        <v>23</v>
      </c>
      <c r="G17" s="214">
        <f>SUBTOTAL(9,G16:G16)</f>
        <v>612.6</v>
      </c>
      <c r="H17" s="215">
        <f>SUBTOTAL(9,H16:H16)</f>
        <v>503.7</v>
      </c>
      <c r="I17" s="216">
        <f>SUBTOTAL(9,I16:I16)</f>
        <v>1244.4580000000001</v>
      </c>
    </row>
    <row r="18" spans="2:9">
      <c r="B18" s="190" t="s">
        <v>156</v>
      </c>
      <c r="C18" s="162"/>
      <c r="D18" s="162"/>
      <c r="E18" s="59">
        <f>SUBTOTAL(9,E7:E16)</f>
        <v>1585.3579999999999</v>
      </c>
      <c r="F18" s="42">
        <f>SUBTOTAL(9,F7:F16)</f>
        <v>213</v>
      </c>
      <c r="G18" s="42">
        <f>SUBTOTAL(9,G7:G16)</f>
        <v>2259.6</v>
      </c>
      <c r="H18" s="63">
        <f>SUBTOTAL(9,H7:H16)</f>
        <v>2700</v>
      </c>
      <c r="I18" s="57">
        <f>SUBTOTAL(9,I7:I16)</f>
        <v>6757.9580000000005</v>
      </c>
    </row>
    <row r="19" spans="2:9">
      <c r="B19" s="481" t="s">
        <v>157</v>
      </c>
      <c r="C19" s="477" t="s">
        <v>182</v>
      </c>
      <c r="D19" s="206" t="s">
        <v>182</v>
      </c>
      <c r="E19" s="207">
        <v>1024.9022258123252</v>
      </c>
      <c r="F19" s="208">
        <v>108.07882941393554</v>
      </c>
      <c r="G19" s="208">
        <v>1250.8436456284562</v>
      </c>
      <c r="H19" s="209">
        <v>1546.4407892085724</v>
      </c>
      <c r="I19" s="210">
        <f t="shared" ref="I19:I28" si="1">SUM(E19:H19)</f>
        <v>3930.2654900632892</v>
      </c>
    </row>
    <row r="20" spans="2:9">
      <c r="B20" s="482"/>
      <c r="C20" s="478"/>
      <c r="D20" s="206" t="s">
        <v>183</v>
      </c>
      <c r="E20" s="207">
        <v>18.489999999999998</v>
      </c>
      <c r="F20" s="208">
        <v>1.0999999999999999E-2</v>
      </c>
      <c r="G20" s="208">
        <v>84.262</v>
      </c>
      <c r="H20" s="209">
        <v>232.27</v>
      </c>
      <c r="I20" s="210">
        <f t="shared" si="1"/>
        <v>335.03300000000002</v>
      </c>
    </row>
    <row r="21" spans="2:9">
      <c r="B21" s="482"/>
      <c r="C21" s="217" t="s">
        <v>10</v>
      </c>
      <c r="D21" s="212"/>
      <c r="E21" s="213">
        <f>SUBTOTAL(9,E19:E20)</f>
        <v>1043.3922258123253</v>
      </c>
      <c r="F21" s="214">
        <f>SUBTOTAL(9,F19:F20)</f>
        <v>108.08982941393553</v>
      </c>
      <c r="G21" s="214">
        <f>SUBTOTAL(9,G19:G20)</f>
        <v>1335.1056456284562</v>
      </c>
      <c r="H21" s="215">
        <f>SUBTOTAL(9,H19:H20)</f>
        <v>1778.7107892085724</v>
      </c>
      <c r="I21" s="216">
        <f>SUBTOTAL(9,I19:I20)</f>
        <v>4265.2984900632891</v>
      </c>
    </row>
    <row r="22" spans="2:9">
      <c r="B22" s="482"/>
      <c r="C22" s="477" t="s">
        <v>120</v>
      </c>
      <c r="D22" s="206" t="s">
        <v>0</v>
      </c>
      <c r="E22" s="207">
        <v>28.378</v>
      </c>
      <c r="F22" s="208">
        <v>0</v>
      </c>
      <c r="G22" s="208">
        <v>181.071</v>
      </c>
      <c r="H22" s="209">
        <v>515.91099999999994</v>
      </c>
      <c r="I22" s="210">
        <f t="shared" si="1"/>
        <v>725.3599999999999</v>
      </c>
    </row>
    <row r="23" spans="2:9">
      <c r="B23" s="482"/>
      <c r="C23" s="479"/>
      <c r="D23" s="206" t="s">
        <v>1</v>
      </c>
      <c r="E23" s="207">
        <v>271.495</v>
      </c>
      <c r="F23" s="208">
        <v>0</v>
      </c>
      <c r="G23" s="208">
        <v>85.324000000000012</v>
      </c>
      <c r="H23" s="209">
        <v>188.625</v>
      </c>
      <c r="I23" s="210">
        <f t="shared" si="1"/>
        <v>545.44399999999996</v>
      </c>
    </row>
    <row r="24" spans="2:9">
      <c r="B24" s="482"/>
      <c r="C24" s="479"/>
      <c r="D24" s="206" t="s">
        <v>3</v>
      </c>
      <c r="E24" s="207">
        <v>0</v>
      </c>
      <c r="F24" s="208">
        <v>0</v>
      </c>
      <c r="G24" s="208">
        <v>129.79499999999999</v>
      </c>
      <c r="H24" s="209">
        <v>26.617000000000001</v>
      </c>
      <c r="I24" s="210">
        <f t="shared" si="1"/>
        <v>156.41199999999998</v>
      </c>
    </row>
    <row r="25" spans="2:9">
      <c r="B25" s="482"/>
      <c r="C25" s="479"/>
      <c r="D25" s="206" t="s">
        <v>4</v>
      </c>
      <c r="E25" s="207">
        <v>0</v>
      </c>
      <c r="F25" s="208">
        <v>0</v>
      </c>
      <c r="G25" s="208">
        <v>0</v>
      </c>
      <c r="H25" s="209">
        <v>9.5939999999999994</v>
      </c>
      <c r="I25" s="210">
        <f t="shared" si="1"/>
        <v>9.5939999999999994</v>
      </c>
    </row>
    <row r="26" spans="2:9">
      <c r="B26" s="482"/>
      <c r="C26" s="478"/>
      <c r="D26" s="206" t="s">
        <v>5</v>
      </c>
      <c r="E26" s="207">
        <v>2.0110000000000001</v>
      </c>
      <c r="F26" s="208">
        <v>0</v>
      </c>
      <c r="G26" s="208">
        <v>0</v>
      </c>
      <c r="H26" s="209">
        <v>0</v>
      </c>
      <c r="I26" s="210">
        <f t="shared" si="1"/>
        <v>2.0110000000000001</v>
      </c>
    </row>
    <row r="27" spans="2:9">
      <c r="B27" s="482"/>
      <c r="C27" s="217" t="s">
        <v>6</v>
      </c>
      <c r="D27" s="212"/>
      <c r="E27" s="213">
        <f>SUBTOTAL(9,E22:E26)</f>
        <v>301.88400000000001</v>
      </c>
      <c r="F27" s="214">
        <f>SUBTOTAL(9,F22:F26)</f>
        <v>0</v>
      </c>
      <c r="G27" s="214">
        <f>SUBTOTAL(9,G22:G26)</f>
        <v>396.18999999999994</v>
      </c>
      <c r="H27" s="215">
        <f>SUBTOTAL(9,H22:H26)</f>
        <v>740.74699999999996</v>
      </c>
      <c r="I27" s="216">
        <f>SUBTOTAL(9,I22:I26)</f>
        <v>1438.8209999999999</v>
      </c>
    </row>
    <row r="28" spans="2:9">
      <c r="B28" s="482"/>
      <c r="C28" s="484" t="s">
        <v>184</v>
      </c>
      <c r="D28" s="484" t="s">
        <v>185</v>
      </c>
      <c r="E28" s="207">
        <v>120.49752475980669</v>
      </c>
      <c r="F28" s="208">
        <v>14.085102914104239</v>
      </c>
      <c r="G28" s="208">
        <v>450.53499739820796</v>
      </c>
      <c r="H28" s="209">
        <v>674.27293707013132</v>
      </c>
      <c r="I28" s="210">
        <f t="shared" si="1"/>
        <v>1259.3905621422502</v>
      </c>
    </row>
    <row r="29" spans="2:9">
      <c r="B29" s="483"/>
      <c r="C29" s="220" t="s">
        <v>186</v>
      </c>
      <c r="D29" s="221"/>
      <c r="E29" s="222">
        <f>SUBTOTAL(9,E28:E28)</f>
        <v>120.49752475980669</v>
      </c>
      <c r="F29" s="223">
        <f>SUBTOTAL(9,F28:F28)</f>
        <v>14.085102914104239</v>
      </c>
      <c r="G29" s="223">
        <f>SUBTOTAL(9,G28:G28)</f>
        <v>450.53499739820796</v>
      </c>
      <c r="H29" s="224">
        <f>SUBTOTAL(9,H28:H28)</f>
        <v>674.27293707013132</v>
      </c>
      <c r="I29" s="225">
        <f>SUBTOTAL(9,I28:I28)</f>
        <v>1259.3905621422502</v>
      </c>
    </row>
    <row r="30" spans="2:9">
      <c r="B30" s="67" t="s">
        <v>158</v>
      </c>
      <c r="C30" s="162"/>
      <c r="D30" s="162"/>
      <c r="E30" s="59">
        <f>SUBTOTAL(9,E19:E28)</f>
        <v>1465.773750572132</v>
      </c>
      <c r="F30" s="42">
        <f>SUBTOTAL(9,F19:F28)</f>
        <v>122.17493232803977</v>
      </c>
      <c r="G30" s="42">
        <f>SUBTOTAL(9,G19:G28)</f>
        <v>2181.8306430266643</v>
      </c>
      <c r="H30" s="63">
        <f>SUBTOTAL(9,H19:H28)</f>
        <v>3193.730726278704</v>
      </c>
      <c r="I30" s="57">
        <f>SUBTOTAL(9,I19:I28)</f>
        <v>6963.51005220554</v>
      </c>
    </row>
    <row r="31" spans="2:9">
      <c r="B31" s="453" t="s">
        <v>159</v>
      </c>
      <c r="C31" s="477" t="s">
        <v>182</v>
      </c>
      <c r="D31" s="206" t="s">
        <v>182</v>
      </c>
      <c r="E31" s="207">
        <v>917.30975070589602</v>
      </c>
      <c r="F31" s="208">
        <v>146.57230898372643</v>
      </c>
      <c r="G31" s="208">
        <v>1470.2264796181537</v>
      </c>
      <c r="H31" s="209">
        <v>1665.5646198321513</v>
      </c>
      <c r="I31" s="210">
        <f t="shared" ref="I31:I42" si="2">SUM(E31:H31)</f>
        <v>4199.6731591399275</v>
      </c>
    </row>
    <row r="32" spans="2:9">
      <c r="B32" s="454"/>
      <c r="C32" s="478"/>
      <c r="D32" s="206" t="s">
        <v>183</v>
      </c>
      <c r="E32" s="207">
        <v>20.426779998350888</v>
      </c>
      <c r="F32" s="208">
        <v>64.508744869779804</v>
      </c>
      <c r="G32" s="208">
        <v>84.721854033872489</v>
      </c>
      <c r="H32" s="209">
        <v>244.8481300354004</v>
      </c>
      <c r="I32" s="210">
        <f t="shared" si="2"/>
        <v>414.50550893740359</v>
      </c>
    </row>
    <row r="33" spans="2:9">
      <c r="B33" s="454"/>
      <c r="C33" s="217" t="s">
        <v>10</v>
      </c>
      <c r="D33" s="212"/>
      <c r="E33" s="213">
        <f>SUBTOTAL(9,E31:E32)</f>
        <v>937.73653070424689</v>
      </c>
      <c r="F33" s="214">
        <f>SUBTOTAL(9,F31:F32)</f>
        <v>211.08105385350623</v>
      </c>
      <c r="G33" s="214">
        <f>SUBTOTAL(9,G31:G32)</f>
        <v>1554.9483336520261</v>
      </c>
      <c r="H33" s="215">
        <f>SUBTOTAL(9,H31:H32)</f>
        <v>1910.4127498675516</v>
      </c>
      <c r="I33" s="216">
        <f>SUBTOTAL(9,I31:I32)</f>
        <v>4614.1786680773312</v>
      </c>
    </row>
    <row r="34" spans="2:9">
      <c r="B34" s="454"/>
      <c r="C34" s="477" t="s">
        <v>120</v>
      </c>
      <c r="D34" s="206" t="s">
        <v>0</v>
      </c>
      <c r="E34" s="207">
        <v>56.344379565641283</v>
      </c>
      <c r="F34" s="208">
        <v>88.432649303019048</v>
      </c>
      <c r="G34" s="208">
        <v>366.43436090314759</v>
      </c>
      <c r="H34" s="209">
        <v>708.81983368086821</v>
      </c>
      <c r="I34" s="210">
        <f t="shared" si="2"/>
        <v>1220.0312234526762</v>
      </c>
    </row>
    <row r="35" spans="2:9">
      <c r="B35" s="454"/>
      <c r="C35" s="479"/>
      <c r="D35" s="206" t="s">
        <v>1</v>
      </c>
      <c r="E35" s="207">
        <v>488.9424869738948</v>
      </c>
      <c r="F35" s="208">
        <v>0</v>
      </c>
      <c r="G35" s="208">
        <v>40.507580399513245</v>
      </c>
      <c r="H35" s="209">
        <v>277.68863147048745</v>
      </c>
      <c r="I35" s="210">
        <f t="shared" si="2"/>
        <v>807.13869884389555</v>
      </c>
    </row>
    <row r="36" spans="2:9">
      <c r="B36" s="454"/>
      <c r="C36" s="479"/>
      <c r="D36" s="206" t="s">
        <v>2</v>
      </c>
      <c r="E36" s="207">
        <v>0.44063301658630372</v>
      </c>
      <c r="F36" s="208">
        <v>0</v>
      </c>
      <c r="G36" s="208">
        <v>1.9829729965925216</v>
      </c>
      <c r="H36" s="209">
        <v>100.91026109269262</v>
      </c>
      <c r="I36" s="210">
        <f t="shared" si="2"/>
        <v>103.33386710587145</v>
      </c>
    </row>
    <row r="37" spans="2:9">
      <c r="B37" s="454"/>
      <c r="C37" s="479"/>
      <c r="D37" s="206" t="s">
        <v>3</v>
      </c>
      <c r="E37" s="207">
        <v>0</v>
      </c>
      <c r="F37" s="208">
        <v>0</v>
      </c>
      <c r="G37" s="208">
        <v>112.95839582976792</v>
      </c>
      <c r="H37" s="209">
        <v>27.577239889383314</v>
      </c>
      <c r="I37" s="210">
        <f t="shared" si="2"/>
        <v>140.53563571915123</v>
      </c>
    </row>
    <row r="38" spans="2:9">
      <c r="B38" s="454"/>
      <c r="C38" s="479"/>
      <c r="D38" s="206" t="s">
        <v>4</v>
      </c>
      <c r="E38" s="207">
        <v>6.0204799194335941</v>
      </c>
      <c r="F38" s="208">
        <v>8.9027770576477057</v>
      </c>
      <c r="G38" s="208">
        <v>0</v>
      </c>
      <c r="H38" s="209">
        <v>0</v>
      </c>
      <c r="I38" s="210">
        <f t="shared" si="2"/>
        <v>14.9232569770813</v>
      </c>
    </row>
    <row r="39" spans="2:9">
      <c r="B39" s="454"/>
      <c r="C39" s="478"/>
      <c r="D39" s="206" t="s">
        <v>5</v>
      </c>
      <c r="E39" s="207">
        <v>0</v>
      </c>
      <c r="F39" s="208">
        <v>0</v>
      </c>
      <c r="G39" s="208">
        <v>3.8647700042724611</v>
      </c>
      <c r="H39" s="209">
        <v>0</v>
      </c>
      <c r="I39" s="210">
        <f t="shared" si="2"/>
        <v>3.8647700042724611</v>
      </c>
    </row>
    <row r="40" spans="2:9">
      <c r="B40" s="454"/>
      <c r="C40" s="217" t="s">
        <v>6</v>
      </c>
      <c r="D40" s="212"/>
      <c r="E40" s="213">
        <f>SUBTOTAL(9,E34:E39)</f>
        <v>551.74797947555589</v>
      </c>
      <c r="F40" s="214">
        <f>SUBTOTAL(9,F34:F39)</f>
        <v>97.335426360666759</v>
      </c>
      <c r="G40" s="214">
        <f>SUBTOTAL(9,G34:G39)</f>
        <v>525.7480801332938</v>
      </c>
      <c r="H40" s="215">
        <f>SUBTOTAL(9,H34:H39)</f>
        <v>1114.9959661334315</v>
      </c>
      <c r="I40" s="216">
        <f>SUBTOTAL(9,I34:I39)</f>
        <v>2289.827452102948</v>
      </c>
    </row>
    <row r="41" spans="2:9">
      <c r="B41" s="454"/>
      <c r="C41" s="477" t="s">
        <v>184</v>
      </c>
      <c r="D41" s="206" t="s">
        <v>17</v>
      </c>
      <c r="E41" s="207">
        <v>7.6275040006637571</v>
      </c>
      <c r="F41" s="208">
        <v>5.8943809995651248</v>
      </c>
      <c r="G41" s="208">
        <v>50.932405071914197</v>
      </c>
      <c r="H41" s="209">
        <v>24.08648202845454</v>
      </c>
      <c r="I41" s="210">
        <f t="shared" si="2"/>
        <v>88.540772100597621</v>
      </c>
    </row>
    <row r="42" spans="2:9">
      <c r="B42" s="454"/>
      <c r="C42" s="478"/>
      <c r="D42" s="206" t="s">
        <v>185</v>
      </c>
      <c r="E42" s="207">
        <v>127.94898668122292</v>
      </c>
      <c r="F42" s="208">
        <v>37.93831240100419</v>
      </c>
      <c r="G42" s="208">
        <v>620.66414356849475</v>
      </c>
      <c r="H42" s="209">
        <v>699.36952904647592</v>
      </c>
      <c r="I42" s="210">
        <f t="shared" si="2"/>
        <v>1485.9209716971977</v>
      </c>
    </row>
    <row r="43" spans="2:9">
      <c r="B43" s="455"/>
      <c r="C43" s="226" t="s">
        <v>186</v>
      </c>
      <c r="D43" s="221"/>
      <c r="E43" s="222">
        <f>SUBTOTAL(9,E41:E42)</f>
        <v>135.57649068188667</v>
      </c>
      <c r="F43" s="223">
        <f>SUBTOTAL(9,F41:F42)</f>
        <v>43.832693400569312</v>
      </c>
      <c r="G43" s="223">
        <f>SUBTOTAL(9,G41:G42)</f>
        <v>671.59654864040897</v>
      </c>
      <c r="H43" s="224">
        <f>SUBTOTAL(9,H41:H42)</f>
        <v>723.45601107493042</v>
      </c>
      <c r="I43" s="225">
        <f>SUBTOTAL(9,I41:I42)</f>
        <v>1574.4617437977954</v>
      </c>
    </row>
    <row r="44" spans="2:9">
      <c r="B44" s="158" t="s">
        <v>161</v>
      </c>
      <c r="C44" s="156"/>
      <c r="D44" s="162"/>
      <c r="E44" s="59">
        <f>SUBTOTAL(9,E31:E42)</f>
        <v>1625.0610008616898</v>
      </c>
      <c r="F44" s="42">
        <f>SUBTOTAL(9,F31:F42)</f>
        <v>352.24917361474223</v>
      </c>
      <c r="G44" s="42">
        <f>SUBTOTAL(9,G31:G42)</f>
        <v>2752.2929624257285</v>
      </c>
      <c r="H44" s="63">
        <f>SUBTOTAL(9,H31:H42)</f>
        <v>3748.8647270759138</v>
      </c>
      <c r="I44" s="57">
        <f>SUBTOTAL(9,I31:I42)</f>
        <v>8478.4678639780741</v>
      </c>
    </row>
    <row r="45" spans="2:9">
      <c r="B45" s="453">
        <v>2005</v>
      </c>
      <c r="C45" s="477" t="s">
        <v>182</v>
      </c>
      <c r="D45" s="206" t="s">
        <v>182</v>
      </c>
      <c r="E45" s="207">
        <v>929.66826819570701</v>
      </c>
      <c r="F45" s="208">
        <v>221.35372735647601</v>
      </c>
      <c r="G45" s="208">
        <v>1435.6490858018501</v>
      </c>
      <c r="H45" s="209">
        <v>1495.76346073032</v>
      </c>
      <c r="I45" s="210">
        <f t="shared" ref="I45:I56" si="3">SUM(E45:H45)</f>
        <v>4082.4345420843529</v>
      </c>
    </row>
    <row r="46" spans="2:9">
      <c r="B46" s="454"/>
      <c r="C46" s="478"/>
      <c r="D46" s="206" t="s">
        <v>183</v>
      </c>
      <c r="E46" s="207">
        <v>0</v>
      </c>
      <c r="F46" s="208">
        <v>137.13474336646101</v>
      </c>
      <c r="G46" s="208">
        <v>84.202463155534105</v>
      </c>
      <c r="H46" s="209">
        <v>199.35072631835899</v>
      </c>
      <c r="I46" s="210">
        <f t="shared" si="3"/>
        <v>420.68793284035411</v>
      </c>
    </row>
    <row r="47" spans="2:9">
      <c r="B47" s="454"/>
      <c r="C47" s="217" t="s">
        <v>10</v>
      </c>
      <c r="D47" s="212"/>
      <c r="E47" s="213">
        <f>SUBTOTAL(9,E45:E46)</f>
        <v>929.66826819570701</v>
      </c>
      <c r="F47" s="214">
        <f>SUBTOTAL(9,F45:F46)</f>
        <v>358.488470722937</v>
      </c>
      <c r="G47" s="214">
        <f>SUBTOTAL(9,G45:G46)</f>
        <v>1519.8515489573842</v>
      </c>
      <c r="H47" s="215">
        <f>SUBTOTAL(9,H45:H46)</f>
        <v>1695.114187048679</v>
      </c>
      <c r="I47" s="216">
        <f>SUBTOTAL(9,I45:I46)</f>
        <v>4503.1224749247067</v>
      </c>
    </row>
    <row r="48" spans="2:9">
      <c r="B48" s="454"/>
      <c r="C48" s="477" t="s">
        <v>120</v>
      </c>
      <c r="D48" s="206" t="s">
        <v>0</v>
      </c>
      <c r="E48" s="207">
        <v>73.005049664139705</v>
      </c>
      <c r="F48" s="208">
        <v>93.170838307738293</v>
      </c>
      <c r="G48" s="208">
        <v>366.34385151877899</v>
      </c>
      <c r="H48" s="209">
        <v>716.97885818934401</v>
      </c>
      <c r="I48" s="210">
        <f t="shared" si="3"/>
        <v>1249.498597680001</v>
      </c>
    </row>
    <row r="49" spans="2:9">
      <c r="B49" s="454"/>
      <c r="C49" s="479"/>
      <c r="D49" s="206" t="s">
        <v>1</v>
      </c>
      <c r="E49" s="207">
        <v>550.67210010338204</v>
      </c>
      <c r="F49" s="208">
        <v>1.08</v>
      </c>
      <c r="G49" s="208">
        <v>310.38133677387202</v>
      </c>
      <c r="H49" s="209">
        <v>299.08030081290002</v>
      </c>
      <c r="I49" s="210">
        <f t="shared" si="3"/>
        <v>1161.2137376901542</v>
      </c>
    </row>
    <row r="50" spans="2:9">
      <c r="B50" s="454"/>
      <c r="C50" s="479"/>
      <c r="D50" s="206" t="s">
        <v>2</v>
      </c>
      <c r="E50" s="207">
        <v>0.41880202212929701</v>
      </c>
      <c r="F50" s="208">
        <v>3.0763399658203099</v>
      </c>
      <c r="G50" s="208">
        <v>1.3815700058936999</v>
      </c>
      <c r="H50" s="209">
        <v>107.84715130124501</v>
      </c>
      <c r="I50" s="210">
        <f t="shared" si="3"/>
        <v>112.72386329508831</v>
      </c>
    </row>
    <row r="51" spans="2:9">
      <c r="B51" s="454"/>
      <c r="C51" s="479"/>
      <c r="D51" s="206" t="s">
        <v>3</v>
      </c>
      <c r="E51" s="207">
        <v>0</v>
      </c>
      <c r="F51" s="208">
        <v>0</v>
      </c>
      <c r="G51" s="208">
        <v>91.563759781230203</v>
      </c>
      <c r="H51" s="209">
        <v>22.450799934387199</v>
      </c>
      <c r="I51" s="210">
        <f t="shared" si="3"/>
        <v>114.01455971561739</v>
      </c>
    </row>
    <row r="52" spans="2:9">
      <c r="B52" s="454"/>
      <c r="C52" s="479"/>
      <c r="D52" s="206" t="s">
        <v>4</v>
      </c>
      <c r="E52" s="207">
        <v>19.787689743041899</v>
      </c>
      <c r="F52" s="208">
        <v>21.677497903823799</v>
      </c>
      <c r="G52" s="208">
        <v>0</v>
      </c>
      <c r="H52" s="209">
        <v>0</v>
      </c>
      <c r="I52" s="210">
        <f t="shared" si="3"/>
        <v>41.465187646865701</v>
      </c>
    </row>
    <row r="53" spans="2:9">
      <c r="B53" s="454"/>
      <c r="C53" s="478"/>
      <c r="D53" s="206" t="s">
        <v>5</v>
      </c>
      <c r="E53" s="207">
        <v>0</v>
      </c>
      <c r="F53" s="208">
        <v>0</v>
      </c>
      <c r="G53" s="208">
        <v>6.2658000907897904</v>
      </c>
      <c r="H53" s="209">
        <v>0</v>
      </c>
      <c r="I53" s="210">
        <f t="shared" si="3"/>
        <v>6.2658000907897904</v>
      </c>
    </row>
    <row r="54" spans="2:9">
      <c r="B54" s="454"/>
      <c r="C54" s="217" t="s">
        <v>6</v>
      </c>
      <c r="D54" s="212"/>
      <c r="E54" s="213">
        <f>SUBTOTAL(9,E48:E53)</f>
        <v>643.88364153269299</v>
      </c>
      <c r="F54" s="214">
        <f>SUBTOTAL(9,F48:F53)</f>
        <v>119.00467617738241</v>
      </c>
      <c r="G54" s="214">
        <f>SUBTOTAL(9,G48:G53)</f>
        <v>775.93631817056462</v>
      </c>
      <c r="H54" s="215">
        <f>SUBTOTAL(9,H48:H53)</f>
        <v>1146.3571102378764</v>
      </c>
      <c r="I54" s="216">
        <f>SUBTOTAL(9,I48:I53)</f>
        <v>2685.1817461185169</v>
      </c>
    </row>
    <row r="55" spans="2:9">
      <c r="B55" s="454"/>
      <c r="C55" s="477" t="s">
        <v>184</v>
      </c>
      <c r="D55" s="206" t="s">
        <v>17</v>
      </c>
      <c r="E55" s="207">
        <v>8.8303510742187505</v>
      </c>
      <c r="F55" s="208">
        <v>24.260148626716799</v>
      </c>
      <c r="G55" s="208">
        <v>62.422503487870003</v>
      </c>
      <c r="H55" s="209">
        <v>35.431105851119298</v>
      </c>
      <c r="I55" s="210">
        <f t="shared" si="3"/>
        <v>130.94410903992485</v>
      </c>
    </row>
    <row r="56" spans="2:9">
      <c r="B56" s="454"/>
      <c r="C56" s="478"/>
      <c r="D56" s="206" t="s">
        <v>185</v>
      </c>
      <c r="E56" s="207">
        <v>102.851209388614</v>
      </c>
      <c r="F56" s="208">
        <v>25.262017533218401</v>
      </c>
      <c r="G56" s="208">
        <v>317.05282273035999</v>
      </c>
      <c r="H56" s="209">
        <v>488.67816494743499</v>
      </c>
      <c r="I56" s="210">
        <f t="shared" si="3"/>
        <v>933.84421459962732</v>
      </c>
    </row>
    <row r="57" spans="2:9">
      <c r="B57" s="455"/>
      <c r="C57" s="226" t="s">
        <v>186</v>
      </c>
      <c r="D57" s="221"/>
      <c r="E57" s="223">
        <f>SUBTOTAL(9,E55:E56)</f>
        <v>111.68156046283275</v>
      </c>
      <c r="F57" s="223">
        <f>SUBTOTAL(9,F55:F56)</f>
        <v>49.522166159935196</v>
      </c>
      <c r="G57" s="223">
        <f>SUBTOTAL(9,G55:G56)</f>
        <v>379.47532621823001</v>
      </c>
      <c r="H57" s="223">
        <f>SUBTOTAL(9,H55:H56)</f>
        <v>524.10927079855423</v>
      </c>
      <c r="I57" s="225">
        <f>SUBTOTAL(9,I55:I56)</f>
        <v>1064.7883236395521</v>
      </c>
    </row>
    <row r="58" spans="2:9">
      <c r="B58" s="158" t="s">
        <v>162</v>
      </c>
      <c r="C58" s="156"/>
      <c r="D58" s="162"/>
      <c r="E58" s="42">
        <f>SUBTOTAL(9,E45:E56)</f>
        <v>1685.2334701912328</v>
      </c>
      <c r="F58" s="42">
        <f>SUBTOTAL(9,F45:F56)</f>
        <v>527.01531306025458</v>
      </c>
      <c r="G58" s="42">
        <f>SUBTOTAL(9,G45:G56)</f>
        <v>2675.2631933461789</v>
      </c>
      <c r="H58" s="42">
        <f>SUBTOTAL(9,H45:H56)</f>
        <v>3365.5805680851099</v>
      </c>
      <c r="I58" s="57">
        <f>SUBTOTAL(9,I45:I56)</f>
        <v>8253.092544682775</v>
      </c>
    </row>
    <row r="59" spans="2:9">
      <c r="B59" s="453">
        <v>2006</v>
      </c>
      <c r="C59" s="477" t="s">
        <v>182</v>
      </c>
      <c r="D59" s="206" t="s">
        <v>182</v>
      </c>
      <c r="E59" s="207">
        <v>600.34004665761108</v>
      </c>
      <c r="F59" s="208">
        <v>278.24589166423164</v>
      </c>
      <c r="G59" s="208">
        <v>1424.5944166997699</v>
      </c>
      <c r="H59" s="209">
        <v>1305.1938756698319</v>
      </c>
      <c r="I59" s="210">
        <f>SUM(E59:H59)</f>
        <v>3608.3742306914446</v>
      </c>
    </row>
    <row r="60" spans="2:9">
      <c r="B60" s="454"/>
      <c r="C60" s="478"/>
      <c r="D60" s="206" t="s">
        <v>183</v>
      </c>
      <c r="E60" s="207">
        <v>98.746970078945154</v>
      </c>
      <c r="F60" s="208">
        <v>88.174892411625706</v>
      </c>
      <c r="G60" s="208">
        <v>114.97244971698522</v>
      </c>
      <c r="H60" s="209">
        <v>299.26233405995015</v>
      </c>
      <c r="I60" s="210">
        <f>SUM(E60:H60)</f>
        <v>601.15664626750618</v>
      </c>
    </row>
    <row r="61" spans="2:9">
      <c r="B61" s="454"/>
      <c r="C61" s="217" t="s">
        <v>10</v>
      </c>
      <c r="D61" s="212"/>
      <c r="E61" s="213">
        <f>SUBTOTAL(9,E59:E60)</f>
        <v>699.08701673655628</v>
      </c>
      <c r="F61" s="214">
        <f>SUBTOTAL(9,F59:F60)</f>
        <v>366.42078407585734</v>
      </c>
      <c r="G61" s="214">
        <f>SUBTOTAL(9,G59:G60)</f>
        <v>1539.5668664167551</v>
      </c>
      <c r="H61" s="215">
        <f>SUBTOTAL(9,H59:H60)</f>
        <v>1604.4562097297821</v>
      </c>
      <c r="I61" s="216">
        <f>SUBTOTAL(9,I59:I60)</f>
        <v>4209.530876958951</v>
      </c>
    </row>
    <row r="62" spans="2:9">
      <c r="B62" s="454"/>
      <c r="C62" s="477" t="s">
        <v>120</v>
      </c>
      <c r="D62" s="206" t="s">
        <v>0</v>
      </c>
      <c r="E62" s="207">
        <v>162.72825150822104</v>
      </c>
      <c r="F62" s="208">
        <v>71.052715030312541</v>
      </c>
      <c r="G62" s="208">
        <v>233.57238190759625</v>
      </c>
      <c r="H62" s="209">
        <v>727.85208984053884</v>
      </c>
      <c r="I62" s="210">
        <f t="shared" ref="I62:I67" si="4">SUM(E62:H62)</f>
        <v>1195.2054382866686</v>
      </c>
    </row>
    <row r="63" spans="2:9">
      <c r="B63" s="454"/>
      <c r="C63" s="479"/>
      <c r="D63" s="206" t="s">
        <v>1</v>
      </c>
      <c r="E63" s="207">
        <v>497.431044383168</v>
      </c>
      <c r="F63" s="208">
        <v>6.1244000015258786</v>
      </c>
      <c r="G63" s="208">
        <v>808.39888251924515</v>
      </c>
      <c r="H63" s="209">
        <v>250.93818966079129</v>
      </c>
      <c r="I63" s="210">
        <f t="shared" si="4"/>
        <v>1562.8925165647304</v>
      </c>
    </row>
    <row r="64" spans="2:9">
      <c r="B64" s="454"/>
      <c r="C64" s="479"/>
      <c r="D64" s="206" t="s">
        <v>2</v>
      </c>
      <c r="E64" s="207">
        <v>0.20031731733679772</v>
      </c>
      <c r="F64" s="208">
        <v>70.467269724756477</v>
      </c>
      <c r="G64" s="208">
        <v>0.5066899995803833</v>
      </c>
      <c r="H64" s="209">
        <v>145.42442695046776</v>
      </c>
      <c r="I64" s="210">
        <f t="shared" si="4"/>
        <v>216.59870399214142</v>
      </c>
    </row>
    <row r="65" spans="2:9">
      <c r="B65" s="454"/>
      <c r="C65" s="479"/>
      <c r="D65" s="206" t="s">
        <v>3</v>
      </c>
      <c r="E65" s="207">
        <v>0</v>
      </c>
      <c r="F65" s="208">
        <v>0</v>
      </c>
      <c r="G65" s="208">
        <v>94.179641629220157</v>
      </c>
      <c r="H65" s="209">
        <v>14.89963903074665</v>
      </c>
      <c r="I65" s="210">
        <f t="shared" si="4"/>
        <v>109.07928065996681</v>
      </c>
    </row>
    <row r="66" spans="2:9">
      <c r="B66" s="454"/>
      <c r="C66" s="479"/>
      <c r="D66" s="206" t="s">
        <v>4</v>
      </c>
      <c r="E66" s="207">
        <v>40.31984964752197</v>
      </c>
      <c r="F66" s="208">
        <v>29.159385986328125</v>
      </c>
      <c r="G66" s="208">
        <v>59.166319458007813</v>
      </c>
      <c r="H66" s="209">
        <v>0</v>
      </c>
      <c r="I66" s="210">
        <f t="shared" si="4"/>
        <v>128.64555509185791</v>
      </c>
    </row>
    <row r="67" spans="2:9">
      <c r="B67" s="454"/>
      <c r="C67" s="478"/>
      <c r="D67" s="206" t="s">
        <v>5</v>
      </c>
      <c r="E67" s="207">
        <v>0.39204000091552732</v>
      </c>
      <c r="F67" s="208">
        <v>1.8334700164794921</v>
      </c>
      <c r="G67" s="208">
        <v>11.013169960021973</v>
      </c>
      <c r="H67" s="209">
        <v>28.255830011367799</v>
      </c>
      <c r="I67" s="210">
        <f t="shared" si="4"/>
        <v>41.494509988784792</v>
      </c>
    </row>
    <row r="68" spans="2:9">
      <c r="B68" s="454"/>
      <c r="C68" s="217" t="s">
        <v>6</v>
      </c>
      <c r="D68" s="212"/>
      <c r="E68" s="213">
        <f>SUBTOTAL(9,E62:E67)</f>
        <v>701.07150285716341</v>
      </c>
      <c r="F68" s="214">
        <f>SUBTOTAL(9,F62:F67)</f>
        <v>178.63724075940249</v>
      </c>
      <c r="G68" s="214">
        <f>SUBTOTAL(9,G62:G67)</f>
        <v>1206.8370854736718</v>
      </c>
      <c r="H68" s="215">
        <f>SUBTOTAL(9,H62:H67)</f>
        <v>1167.3701754939123</v>
      </c>
      <c r="I68" s="216">
        <f>SUBTOTAL(9,I62:I67)</f>
        <v>3253.9160045841504</v>
      </c>
    </row>
    <row r="69" spans="2:9">
      <c r="B69" s="454"/>
      <c r="C69" s="477" t="s">
        <v>184</v>
      </c>
      <c r="D69" s="206" t="s">
        <v>17</v>
      </c>
      <c r="E69" s="207">
        <v>11.082563813149928</v>
      </c>
      <c r="F69" s="208">
        <v>12.637031008539722</v>
      </c>
      <c r="G69" s="208">
        <v>23.989561617016793</v>
      </c>
      <c r="H69" s="209">
        <v>31.594756319395266</v>
      </c>
      <c r="I69" s="210">
        <f>SUM(E69:H69)</f>
        <v>79.303912758101717</v>
      </c>
    </row>
    <row r="70" spans="2:9">
      <c r="B70" s="454"/>
      <c r="C70" s="478"/>
      <c r="D70" s="206" t="s">
        <v>185</v>
      </c>
      <c r="E70" s="207">
        <v>103.03684105491638</v>
      </c>
      <c r="F70" s="208">
        <v>59.81228748422663</v>
      </c>
      <c r="G70" s="208">
        <v>378.09164409845135</v>
      </c>
      <c r="H70" s="209">
        <v>754.26143715524529</v>
      </c>
      <c r="I70" s="210">
        <f>SUM(E70:H70)</f>
        <v>1295.2022097928398</v>
      </c>
    </row>
    <row r="71" spans="2:9">
      <c r="B71" s="455"/>
      <c r="C71" s="226" t="s">
        <v>186</v>
      </c>
      <c r="D71" s="221"/>
      <c r="E71" s="223">
        <f>SUBTOTAL(9,E69:E70)</f>
        <v>114.11940486806631</v>
      </c>
      <c r="F71" s="223">
        <f>SUBTOTAL(9,F69:F70)</f>
        <v>72.449318492766352</v>
      </c>
      <c r="G71" s="223">
        <f>SUBTOTAL(9,G69:G70)</f>
        <v>402.08120571546817</v>
      </c>
      <c r="H71" s="223">
        <f>SUBTOTAL(9,H69:H70)</f>
        <v>785.85619347464058</v>
      </c>
      <c r="I71" s="225">
        <f>SUBTOTAL(9,I69:I70)</f>
        <v>1374.5061225509414</v>
      </c>
    </row>
    <row r="72" spans="2:9">
      <c r="B72" s="158" t="s">
        <v>163</v>
      </c>
      <c r="C72" s="156"/>
      <c r="D72" s="162"/>
      <c r="E72" s="42">
        <f>SUBTOTAL(9,E59:E70)</f>
        <v>1514.2779244617859</v>
      </c>
      <c r="F72" s="42">
        <f>SUBTOTAL(9,F59:F70)</f>
        <v>617.5073433280262</v>
      </c>
      <c r="G72" s="42">
        <f>SUBTOTAL(9,G59:G70)</f>
        <v>3148.4851576058954</v>
      </c>
      <c r="H72" s="42">
        <f>SUBTOTAL(9,H59:H70)</f>
        <v>3557.682578698335</v>
      </c>
      <c r="I72" s="57">
        <f>SUBTOTAL(9,I59:I70)</f>
        <v>8837.9530040940426</v>
      </c>
    </row>
    <row r="73" spans="2:9">
      <c r="B73" s="453">
        <v>2007</v>
      </c>
      <c r="C73" s="477" t="s">
        <v>182</v>
      </c>
      <c r="D73" s="227" t="s">
        <v>182</v>
      </c>
      <c r="E73" s="208">
        <v>837.59406752879579</v>
      </c>
      <c r="F73" s="208">
        <v>342.6391265964387</v>
      </c>
      <c r="G73" s="208">
        <v>1628.5873658630926</v>
      </c>
      <c r="H73" s="208">
        <v>1748.2556031547072</v>
      </c>
      <c r="I73" s="210">
        <f t="shared" ref="I73:I84" si="5">SUM(E73:H73)</f>
        <v>4557.0761631430341</v>
      </c>
    </row>
    <row r="74" spans="2:9">
      <c r="B74" s="454"/>
      <c r="C74" s="478"/>
      <c r="D74" s="228" t="s">
        <v>183</v>
      </c>
      <c r="E74" s="208">
        <v>104.29825992990658</v>
      </c>
      <c r="F74" s="208">
        <v>75.451945036143059</v>
      </c>
      <c r="G74" s="208">
        <v>106.18659353297949</v>
      </c>
      <c r="H74" s="208">
        <v>289.95449447676259</v>
      </c>
      <c r="I74" s="210">
        <f t="shared" si="5"/>
        <v>575.89129297579166</v>
      </c>
    </row>
    <row r="75" spans="2:9">
      <c r="B75" s="454"/>
      <c r="C75" s="217" t="s">
        <v>10</v>
      </c>
      <c r="D75" s="229"/>
      <c r="E75" s="213">
        <f>SUM(E73:E74)</f>
        <v>941.89232745870231</v>
      </c>
      <c r="F75" s="214">
        <f>SUM(F73:F74)</f>
        <v>418.09107163258176</v>
      </c>
      <c r="G75" s="214">
        <f>SUM(G73:G74)</f>
        <v>1734.7739593960721</v>
      </c>
      <c r="H75" s="214">
        <f>SUM(H73:H74)</f>
        <v>2038.2100976314698</v>
      </c>
      <c r="I75" s="216">
        <f>SUM(I73:I74)</f>
        <v>5132.9674561188258</v>
      </c>
    </row>
    <row r="76" spans="2:9">
      <c r="B76" s="454"/>
      <c r="C76" s="477" t="s">
        <v>120</v>
      </c>
      <c r="D76" s="206" t="s">
        <v>0</v>
      </c>
      <c r="E76" s="207">
        <v>142.81330306509136</v>
      </c>
      <c r="F76" s="208">
        <v>101.66798649534583</v>
      </c>
      <c r="G76" s="208">
        <v>258.87355465178877</v>
      </c>
      <c r="H76" s="208">
        <v>456.53017199206352</v>
      </c>
      <c r="I76" s="210">
        <f t="shared" si="5"/>
        <v>959.88501620428951</v>
      </c>
    </row>
    <row r="77" spans="2:9">
      <c r="B77" s="454"/>
      <c r="C77" s="479"/>
      <c r="D77" s="206" t="s">
        <v>1</v>
      </c>
      <c r="E77" s="207">
        <v>554.41089415138333</v>
      </c>
      <c r="F77" s="208">
        <v>9.091720001220704</v>
      </c>
      <c r="G77" s="208">
        <v>820.4425293220952</v>
      </c>
      <c r="H77" s="208">
        <v>283.5362797477618</v>
      </c>
      <c r="I77" s="210">
        <f t="shared" si="5"/>
        <v>1667.4814232224612</v>
      </c>
    </row>
    <row r="78" spans="2:9">
      <c r="B78" s="454"/>
      <c r="C78" s="479"/>
      <c r="D78" s="206" t="s">
        <v>2</v>
      </c>
      <c r="E78" s="207">
        <v>0.41494660801419558</v>
      </c>
      <c r="F78" s="208">
        <v>59.914118160724641</v>
      </c>
      <c r="G78" s="208">
        <v>0.08</v>
      </c>
      <c r="H78" s="208">
        <v>229.60576296057255</v>
      </c>
      <c r="I78" s="210">
        <f t="shared" si="5"/>
        <v>290.01482772931138</v>
      </c>
    </row>
    <row r="79" spans="2:9">
      <c r="B79" s="454"/>
      <c r="C79" s="479"/>
      <c r="D79" s="206" t="s">
        <v>3</v>
      </c>
      <c r="E79" s="207">
        <v>0</v>
      </c>
      <c r="F79" s="208">
        <v>0</v>
      </c>
      <c r="G79" s="208">
        <v>117.46597650140779</v>
      </c>
      <c r="H79" s="208">
        <v>15.99687790244614</v>
      </c>
      <c r="I79" s="210">
        <f t="shared" si="5"/>
        <v>133.46285440385392</v>
      </c>
    </row>
    <row r="80" spans="2:9">
      <c r="B80" s="454"/>
      <c r="C80" s="479"/>
      <c r="D80" s="206" t="s">
        <v>4</v>
      </c>
      <c r="E80" s="207">
        <v>68.456149897098541</v>
      </c>
      <c r="F80" s="208">
        <v>25.548127153396607</v>
      </c>
      <c r="G80" s="208">
        <v>102.89445861148835</v>
      </c>
      <c r="H80" s="208">
        <v>12.207560106396675</v>
      </c>
      <c r="I80" s="210">
        <f t="shared" si="5"/>
        <v>209.10629576838016</v>
      </c>
    </row>
    <row r="81" spans="2:9">
      <c r="B81" s="454"/>
      <c r="C81" s="478"/>
      <c r="D81" s="206" t="s">
        <v>5</v>
      </c>
      <c r="E81" s="207">
        <v>0.75788001251220705</v>
      </c>
      <c r="F81" s="208">
        <v>1.0784799957275391</v>
      </c>
      <c r="G81" s="208">
        <v>17.820540195465089</v>
      </c>
      <c r="H81" s="208">
        <v>45.005949897766115</v>
      </c>
      <c r="I81" s="210">
        <f t="shared" si="5"/>
        <v>64.662850101470951</v>
      </c>
    </row>
    <row r="82" spans="2:9">
      <c r="B82" s="454"/>
      <c r="C82" s="217" t="s">
        <v>6</v>
      </c>
      <c r="D82" s="229"/>
      <c r="E82" s="214">
        <f>SUM(E76:E81)</f>
        <v>766.85317373409976</v>
      </c>
      <c r="F82" s="214">
        <f>SUM(F76:F81)</f>
        <v>197.3004318064153</v>
      </c>
      <c r="G82" s="214">
        <f>SUM(G76:G81)</f>
        <v>1317.577059282245</v>
      </c>
      <c r="H82" s="214">
        <f>SUM(H76:H81)</f>
        <v>1042.8826026070069</v>
      </c>
      <c r="I82" s="216">
        <f>SUM(I76:I81)</f>
        <v>3324.6132674297673</v>
      </c>
    </row>
    <row r="83" spans="2:9">
      <c r="B83" s="454"/>
      <c r="C83" s="477" t="s">
        <v>184</v>
      </c>
      <c r="D83" s="206" t="s">
        <v>17</v>
      </c>
      <c r="E83" s="207">
        <v>10.15875249695778</v>
      </c>
      <c r="F83" s="208">
        <v>15.785933942268603</v>
      </c>
      <c r="G83" s="208">
        <v>43.957117007255555</v>
      </c>
      <c r="H83" s="208">
        <v>36.583862369871696</v>
      </c>
      <c r="I83" s="210">
        <f t="shared" si="5"/>
        <v>106.48566581635363</v>
      </c>
    </row>
    <row r="84" spans="2:9">
      <c r="B84" s="454"/>
      <c r="C84" s="478"/>
      <c r="D84" s="206" t="s">
        <v>185</v>
      </c>
      <c r="E84" s="207">
        <v>108.72292908976041</v>
      </c>
      <c r="F84" s="208">
        <v>65.12634784879495</v>
      </c>
      <c r="G84" s="208">
        <v>347.69465101788705</v>
      </c>
      <c r="H84" s="208">
        <v>359.1208718391955</v>
      </c>
      <c r="I84" s="210">
        <f t="shared" si="5"/>
        <v>880.66479979563792</v>
      </c>
    </row>
    <row r="85" spans="2:9">
      <c r="B85" s="455"/>
      <c r="C85" s="226" t="s">
        <v>186</v>
      </c>
      <c r="D85" s="229"/>
      <c r="E85" s="214">
        <f>SUM(E83:E84)</f>
        <v>118.88168158671819</v>
      </c>
      <c r="F85" s="214">
        <f>SUM(F83:F84)</f>
        <v>80.912281791063549</v>
      </c>
      <c r="G85" s="214">
        <f>SUM(G83:G84)</f>
        <v>391.65176802514259</v>
      </c>
      <c r="H85" s="214">
        <f>SUM(H83:H84)</f>
        <v>395.70473420906717</v>
      </c>
      <c r="I85" s="216">
        <f>SUM(I83:I84)</f>
        <v>987.15046561199154</v>
      </c>
    </row>
    <row r="86" spans="2:9">
      <c r="B86" s="158" t="s">
        <v>164</v>
      </c>
      <c r="C86" s="156"/>
      <c r="D86" s="162"/>
      <c r="E86" s="204">
        <f>+E85+E82+E75</f>
        <v>1827.6271827795204</v>
      </c>
      <c r="F86" s="204">
        <f>+F85+F82+F75</f>
        <v>696.30378523006061</v>
      </c>
      <c r="G86" s="204">
        <f>+G85+G82+G75</f>
        <v>3444.0027867034596</v>
      </c>
      <c r="H86" s="204">
        <f>+H85+H82+H75</f>
        <v>3476.7974344475442</v>
      </c>
      <c r="I86" s="57">
        <f>+I85+I82+I75</f>
        <v>9444.7311891605859</v>
      </c>
    </row>
    <row r="87" spans="2:9">
      <c r="B87" s="453">
        <v>2008</v>
      </c>
      <c r="C87" s="477" t="s">
        <v>182</v>
      </c>
      <c r="D87" s="227" t="s">
        <v>182</v>
      </c>
      <c r="E87" s="208">
        <v>754.34424011228316</v>
      </c>
      <c r="F87" s="208">
        <v>336.3779441963872</v>
      </c>
      <c r="G87" s="208">
        <v>1470.0137557343969</v>
      </c>
      <c r="H87" s="208">
        <v>2027.0733833255788</v>
      </c>
      <c r="I87" s="210">
        <f>SUM(E87:H87)</f>
        <v>4587.8093233686459</v>
      </c>
    </row>
    <row r="88" spans="2:9">
      <c r="B88" s="454"/>
      <c r="C88" s="478"/>
      <c r="D88" s="228" t="s">
        <v>183</v>
      </c>
      <c r="E88" s="208">
        <v>88.781750047735869</v>
      </c>
      <c r="F88" s="208">
        <v>63.435996091507285</v>
      </c>
      <c r="G88" s="208">
        <v>88.335852389663472</v>
      </c>
      <c r="H88" s="208">
        <v>176.7215459866002</v>
      </c>
      <c r="I88" s="210">
        <f>SUM(E88:H88)</f>
        <v>417.27514451550684</v>
      </c>
    </row>
    <row r="89" spans="2:9">
      <c r="B89" s="454"/>
      <c r="C89" s="217" t="s">
        <v>10</v>
      </c>
      <c r="D89" s="229"/>
      <c r="E89" s="213">
        <f>SUM(E87:E88)</f>
        <v>843.125990160019</v>
      </c>
      <c r="F89" s="214">
        <f>SUM(F87:F88)</f>
        <v>399.81394028789447</v>
      </c>
      <c r="G89" s="214">
        <f>SUM(G87:G88)</f>
        <v>1558.3496081240603</v>
      </c>
      <c r="H89" s="214">
        <f>SUM(H87:H88)</f>
        <v>2203.7949293121792</v>
      </c>
      <c r="I89" s="216">
        <f>SUM(I87:I88)</f>
        <v>5005.0844678841531</v>
      </c>
    </row>
    <row r="90" spans="2:9">
      <c r="B90" s="454"/>
      <c r="C90" s="477" t="s">
        <v>120</v>
      </c>
      <c r="D90" s="206" t="s">
        <v>0</v>
      </c>
      <c r="E90" s="207">
        <v>245.98785006909259</v>
      </c>
      <c r="F90" s="208">
        <v>143.0516773687005</v>
      </c>
      <c r="G90" s="208">
        <v>77.224215389369775</v>
      </c>
      <c r="H90" s="208">
        <v>537.60858189725866</v>
      </c>
      <c r="I90" s="210">
        <f t="shared" ref="I90:I95" si="6">SUM(E90:H90)</f>
        <v>1003.8723247244216</v>
      </c>
    </row>
    <row r="91" spans="2:9">
      <c r="B91" s="454"/>
      <c r="C91" s="479"/>
      <c r="D91" s="206" t="s">
        <v>1</v>
      </c>
      <c r="E91" s="207">
        <v>585.0472041222929</v>
      </c>
      <c r="F91" s="208">
        <v>15.570967018127442</v>
      </c>
      <c r="G91" s="208">
        <v>1259.1660919934463</v>
      </c>
      <c r="H91" s="208">
        <v>327.91737492356452</v>
      </c>
      <c r="I91" s="210">
        <f t="shared" si="6"/>
        <v>2187.7016380574314</v>
      </c>
    </row>
    <row r="92" spans="2:9">
      <c r="B92" s="454"/>
      <c r="C92" s="479"/>
      <c r="D92" s="206" t="s">
        <v>2</v>
      </c>
      <c r="E92" s="207">
        <v>0.39282069065689573</v>
      </c>
      <c r="F92" s="208">
        <v>9.0885201356410992</v>
      </c>
      <c r="G92" s="208">
        <v>150.43475357387396</v>
      </c>
      <c r="H92" s="208">
        <v>150.34344687743487</v>
      </c>
      <c r="I92" s="210">
        <f t="shared" si="6"/>
        <v>310.25954127760684</v>
      </c>
    </row>
    <row r="93" spans="2:9">
      <c r="B93" s="454"/>
      <c r="C93" s="479"/>
      <c r="D93" s="206" t="s">
        <v>3</v>
      </c>
      <c r="E93" s="207">
        <v>0</v>
      </c>
      <c r="F93" s="208">
        <v>0</v>
      </c>
      <c r="G93" s="208">
        <v>105.92979729756476</v>
      </c>
      <c r="H93" s="208">
        <v>188.219464737723</v>
      </c>
      <c r="I93" s="210">
        <f t="shared" si="6"/>
        <v>294.14926203528773</v>
      </c>
    </row>
    <row r="94" spans="2:9">
      <c r="B94" s="454"/>
      <c r="C94" s="479"/>
      <c r="D94" s="206" t="s">
        <v>4</v>
      </c>
      <c r="E94" s="207">
        <v>59.185599266648296</v>
      </c>
      <c r="F94" s="208">
        <v>85.901850020647046</v>
      </c>
      <c r="G94" s="208">
        <v>96.138839574098583</v>
      </c>
      <c r="H94" s="208">
        <v>19.168696032866837</v>
      </c>
      <c r="I94" s="210">
        <f t="shared" si="6"/>
        <v>260.39498489426074</v>
      </c>
    </row>
    <row r="95" spans="2:9">
      <c r="B95" s="454"/>
      <c r="C95" s="478"/>
      <c r="D95" s="206" t="s">
        <v>5</v>
      </c>
      <c r="E95" s="207">
        <v>2.591019989013672</v>
      </c>
      <c r="F95" s="208">
        <v>2.7733699951171875</v>
      </c>
      <c r="G95" s="208">
        <v>21.091150024414066</v>
      </c>
      <c r="H95" s="208">
        <v>61.200295565664767</v>
      </c>
      <c r="I95" s="210">
        <f t="shared" si="6"/>
        <v>87.655835574209689</v>
      </c>
    </row>
    <row r="96" spans="2:9">
      <c r="B96" s="454"/>
      <c r="C96" s="217" t="s">
        <v>6</v>
      </c>
      <c r="D96" s="229"/>
      <c r="E96" s="214">
        <f>SUM(E90:E95)</f>
        <v>893.20449413770439</v>
      </c>
      <c r="F96" s="214">
        <f>SUM(F90:F95)</f>
        <v>256.3863845382333</v>
      </c>
      <c r="G96" s="214">
        <f>SUM(G90:G95)</f>
        <v>1709.9848478527674</v>
      </c>
      <c r="H96" s="214">
        <f>SUM(H90:H95)</f>
        <v>1284.4578600345128</v>
      </c>
      <c r="I96" s="216">
        <f>SUM(I90:I95)</f>
        <v>4144.0335865632178</v>
      </c>
    </row>
    <row r="97" spans="2:9">
      <c r="B97" s="454"/>
      <c r="C97" s="477" t="s">
        <v>184</v>
      </c>
      <c r="D97" s="206" t="s">
        <v>17</v>
      </c>
      <c r="E97" s="207">
        <v>6.7618608211874971</v>
      </c>
      <c r="F97" s="208">
        <v>7.7052740036305041</v>
      </c>
      <c r="G97" s="208">
        <v>60.009134112549958</v>
      </c>
      <c r="H97" s="208">
        <v>26.608486045159395</v>
      </c>
      <c r="I97" s="210">
        <f>SUM(E97:H97)</f>
        <v>101.08475498252736</v>
      </c>
    </row>
    <row r="98" spans="2:9">
      <c r="B98" s="454"/>
      <c r="C98" s="478"/>
      <c r="D98" s="206" t="s">
        <v>185</v>
      </c>
      <c r="E98" s="207">
        <v>146.32851734026843</v>
      </c>
      <c r="F98" s="208">
        <v>60.469513993411454</v>
      </c>
      <c r="G98" s="208">
        <v>411.82878103906614</v>
      </c>
      <c r="H98" s="208">
        <v>481.13611315757788</v>
      </c>
      <c r="I98" s="210">
        <f>SUM(E98:H98)</f>
        <v>1099.7629255303239</v>
      </c>
    </row>
    <row r="99" spans="2:9">
      <c r="B99" s="455"/>
      <c r="C99" s="226" t="s">
        <v>186</v>
      </c>
      <c r="D99" s="229"/>
      <c r="E99" s="214">
        <f>SUM(E97:E98)</f>
        <v>153.09037816145593</v>
      </c>
      <c r="F99" s="214">
        <f>SUM(F97:F98)</f>
        <v>68.17478799704196</v>
      </c>
      <c r="G99" s="214">
        <f>SUM(G97:G98)</f>
        <v>471.83791515161613</v>
      </c>
      <c r="H99" s="214">
        <f>SUM(H97:H98)</f>
        <v>507.74459920273728</v>
      </c>
      <c r="I99" s="216">
        <f>SUM(I97:I98)</f>
        <v>1200.8476805128512</v>
      </c>
    </row>
    <row r="100" spans="2:9">
      <c r="B100" s="158" t="s">
        <v>165</v>
      </c>
      <c r="C100" s="156"/>
      <c r="D100" s="162"/>
      <c r="E100" s="204">
        <f>+E99+E96+E89</f>
        <v>1889.4208624591793</v>
      </c>
      <c r="F100" s="204">
        <f>+F99+F96+F89</f>
        <v>724.37511282316973</v>
      </c>
      <c r="G100" s="204">
        <f>+G99+G96+G89</f>
        <v>3740.172371128444</v>
      </c>
      <c r="H100" s="204">
        <f>+H99+H96+H89</f>
        <v>3995.9973885494292</v>
      </c>
      <c r="I100" s="57">
        <f>+I99+I96+I89</f>
        <v>10349.965734960222</v>
      </c>
    </row>
    <row r="101" spans="2:9">
      <c r="B101" s="453">
        <v>2009</v>
      </c>
      <c r="C101" s="477" t="s">
        <v>182</v>
      </c>
      <c r="D101" s="227" t="s">
        <v>182</v>
      </c>
      <c r="E101" s="208">
        <v>937.1853900000001</v>
      </c>
      <c r="F101" s="208">
        <v>513.10919000000001</v>
      </c>
      <c r="G101" s="208">
        <v>1276.1405799999993</v>
      </c>
      <c r="H101" s="208">
        <v>1470.0357900000004</v>
      </c>
      <c r="I101" s="210">
        <f>SUM(E101:H101)</f>
        <v>4196.4709499999999</v>
      </c>
    </row>
    <row r="102" spans="2:9">
      <c r="B102" s="454"/>
      <c r="C102" s="478"/>
      <c r="D102" s="228" t="s">
        <v>183</v>
      </c>
      <c r="E102" s="208">
        <v>87.590930000000014</v>
      </c>
      <c r="F102" s="208">
        <v>73.369950000000046</v>
      </c>
      <c r="G102" s="208">
        <v>95.149469999999909</v>
      </c>
      <c r="H102" s="208">
        <v>328.4955099999998</v>
      </c>
      <c r="I102" s="210">
        <f>SUM(E102:H102)</f>
        <v>584.60585999999978</v>
      </c>
    </row>
    <row r="103" spans="2:9">
      <c r="B103" s="454"/>
      <c r="C103" s="217" t="s">
        <v>10</v>
      </c>
      <c r="D103" s="229"/>
      <c r="E103" s="213">
        <f>SUM(E101:E102)</f>
        <v>1024.7763200000002</v>
      </c>
      <c r="F103" s="214">
        <f>SUM(F101:F102)</f>
        <v>586.47914000000003</v>
      </c>
      <c r="G103" s="214">
        <f>SUM(G101:G102)</f>
        <v>1371.2900499999992</v>
      </c>
      <c r="H103" s="214">
        <f>SUM(H101:H102)</f>
        <v>1798.5313000000001</v>
      </c>
      <c r="I103" s="216">
        <f>SUM(I101:I102)</f>
        <v>4781.0768099999996</v>
      </c>
    </row>
    <row r="104" spans="2:9">
      <c r="B104" s="454"/>
      <c r="C104" s="477" t="s">
        <v>120</v>
      </c>
      <c r="D104" s="206" t="s">
        <v>0</v>
      </c>
      <c r="E104" s="207">
        <v>66.242099999999994</v>
      </c>
      <c r="F104" s="208">
        <v>117.8866</v>
      </c>
      <c r="G104" s="208">
        <v>37.094809999999988</v>
      </c>
      <c r="H104" s="208">
        <v>687.3684199999999</v>
      </c>
      <c r="I104" s="210">
        <f t="shared" ref="I104:I109" si="7">SUM(E104:H104)</f>
        <v>908.59192999999982</v>
      </c>
    </row>
    <row r="105" spans="2:9">
      <c r="B105" s="454"/>
      <c r="C105" s="479"/>
      <c r="D105" s="206" t="s">
        <v>1</v>
      </c>
      <c r="E105" s="207">
        <v>565.52600000000007</v>
      </c>
      <c r="F105" s="208">
        <v>83.003010000000003</v>
      </c>
      <c r="G105" s="208">
        <v>507.47800999999993</v>
      </c>
      <c r="H105" s="208">
        <v>397.4008</v>
      </c>
      <c r="I105" s="210">
        <f t="shared" si="7"/>
        <v>1553.4078199999999</v>
      </c>
    </row>
    <row r="106" spans="2:9">
      <c r="B106" s="454"/>
      <c r="C106" s="479"/>
      <c r="D106" s="206" t="s">
        <v>2</v>
      </c>
      <c r="E106" s="207">
        <v>10.69781</v>
      </c>
      <c r="F106" s="208">
        <v>72.493920000000003</v>
      </c>
      <c r="G106" s="208">
        <v>192.06459999999998</v>
      </c>
      <c r="H106" s="208">
        <v>143.59370000000001</v>
      </c>
      <c r="I106" s="210">
        <f t="shared" si="7"/>
        <v>418.85003</v>
      </c>
    </row>
    <row r="107" spans="2:9">
      <c r="B107" s="454"/>
      <c r="C107" s="479"/>
      <c r="D107" s="206" t="s">
        <v>3</v>
      </c>
      <c r="E107" s="207">
        <v>0</v>
      </c>
      <c r="F107" s="208">
        <v>5.0226699999999997</v>
      </c>
      <c r="G107" s="208">
        <v>76.897199999999955</v>
      </c>
      <c r="H107" s="208">
        <v>147.65561000000008</v>
      </c>
      <c r="I107" s="210">
        <f t="shared" si="7"/>
        <v>229.57548000000003</v>
      </c>
    </row>
    <row r="108" spans="2:9">
      <c r="B108" s="454"/>
      <c r="C108" s="479"/>
      <c r="D108" s="206" t="s">
        <v>4</v>
      </c>
      <c r="E108" s="207">
        <v>85.25775999999999</v>
      </c>
      <c r="F108" s="208">
        <v>24.323619999999995</v>
      </c>
      <c r="G108" s="208">
        <v>131.61163999999997</v>
      </c>
      <c r="H108" s="208">
        <v>38.84281</v>
      </c>
      <c r="I108" s="210">
        <f t="shared" si="7"/>
        <v>280.03582999999992</v>
      </c>
    </row>
    <row r="109" spans="2:9">
      <c r="B109" s="454"/>
      <c r="C109" s="478"/>
      <c r="D109" s="206" t="s">
        <v>5</v>
      </c>
      <c r="E109" s="207">
        <v>30.29419</v>
      </c>
      <c r="F109" s="208">
        <v>1.81528</v>
      </c>
      <c r="G109" s="208">
        <v>42.51437</v>
      </c>
      <c r="H109" s="208">
        <v>87.528360000000006</v>
      </c>
      <c r="I109" s="210">
        <f t="shared" si="7"/>
        <v>162.15219999999999</v>
      </c>
    </row>
    <row r="110" spans="2:9">
      <c r="B110" s="454"/>
      <c r="C110" s="217" t="s">
        <v>6</v>
      </c>
      <c r="D110" s="229"/>
      <c r="E110" s="214">
        <f>SUM(E104:E109)</f>
        <v>758.01785999999993</v>
      </c>
      <c r="F110" s="214">
        <f>SUM(F104:F109)</f>
        <v>304.54509999999999</v>
      </c>
      <c r="G110" s="214">
        <f>SUM(G104:G109)</f>
        <v>987.66062999999974</v>
      </c>
      <c r="H110" s="214">
        <f>SUM(H104:H109)</f>
        <v>1502.3897000000002</v>
      </c>
      <c r="I110" s="216">
        <f>SUM(I104:I109)</f>
        <v>3552.6132899999998</v>
      </c>
    </row>
    <row r="111" spans="2:9">
      <c r="B111" s="454"/>
      <c r="C111" s="477" t="s">
        <v>184</v>
      </c>
      <c r="D111" s="206" t="s">
        <v>17</v>
      </c>
      <c r="E111" s="207">
        <v>3.8155399999999999</v>
      </c>
      <c r="F111" s="208">
        <v>9.1801700000000004</v>
      </c>
      <c r="G111" s="208">
        <v>51.967449999999992</v>
      </c>
      <c r="H111" s="208">
        <v>22.777919999999995</v>
      </c>
      <c r="I111" s="210">
        <f>SUM(E111:H111)</f>
        <v>87.741079999999982</v>
      </c>
    </row>
    <row r="112" spans="2:9">
      <c r="B112" s="454"/>
      <c r="C112" s="478"/>
      <c r="D112" s="206" t="s">
        <v>185</v>
      </c>
      <c r="E112" s="207">
        <v>171.80019999999999</v>
      </c>
      <c r="F112" s="208">
        <v>55.110579999999992</v>
      </c>
      <c r="G112" s="208">
        <v>516.19500999999991</v>
      </c>
      <c r="H112" s="208">
        <v>421.36290999999994</v>
      </c>
      <c r="I112" s="210">
        <f>SUM(E112:H112)</f>
        <v>1164.4686999999999</v>
      </c>
    </row>
    <row r="113" spans="2:9">
      <c r="B113" s="455"/>
      <c r="C113" s="226" t="s">
        <v>186</v>
      </c>
      <c r="D113" s="229"/>
      <c r="E113" s="214">
        <f>SUM(E111:E112)</f>
        <v>175.61573999999999</v>
      </c>
      <c r="F113" s="214">
        <f>SUM(F111:F112)</f>
        <v>64.290749999999989</v>
      </c>
      <c r="G113" s="214">
        <f>SUM(G111:G112)</f>
        <v>568.1624599999999</v>
      </c>
      <c r="H113" s="214">
        <f>SUM(H111:H112)</f>
        <v>444.14082999999994</v>
      </c>
      <c r="I113" s="216">
        <f>SUM(I111:I112)</f>
        <v>1252.2097799999999</v>
      </c>
    </row>
    <row r="114" spans="2:9">
      <c r="B114" s="158" t="s">
        <v>166</v>
      </c>
      <c r="C114" s="156"/>
      <c r="D114" s="162"/>
      <c r="E114" s="204">
        <f>+E113+E110+E103</f>
        <v>1958.4099200000001</v>
      </c>
      <c r="F114" s="204">
        <f>+F113+F110+F103</f>
        <v>955.31499000000008</v>
      </c>
      <c r="G114" s="204">
        <f>+G113+G110+G103</f>
        <v>2927.1131399999986</v>
      </c>
      <c r="H114" s="204">
        <f>+H113+H110+H103</f>
        <v>3745.0618300000001</v>
      </c>
      <c r="I114" s="57">
        <f>+I113+I110+I103</f>
        <v>9585.899879999999</v>
      </c>
    </row>
    <row r="115" spans="2:9">
      <c r="B115" s="453">
        <v>2010</v>
      </c>
      <c r="C115" s="477" t="s">
        <v>182</v>
      </c>
      <c r="D115" s="227" t="s">
        <v>182</v>
      </c>
      <c r="E115" s="208">
        <v>884.16999299999964</v>
      </c>
      <c r="F115" s="208">
        <v>425.09300999999994</v>
      </c>
      <c r="G115" s="208">
        <v>1434.366422999999</v>
      </c>
      <c r="H115" s="208">
        <v>1136.8010160000006</v>
      </c>
      <c r="I115" s="210">
        <f>SUM(E115:H115)</f>
        <v>3880.4304419999989</v>
      </c>
    </row>
    <row r="116" spans="2:9">
      <c r="B116" s="454"/>
      <c r="C116" s="478"/>
      <c r="D116" s="228" t="s">
        <v>183</v>
      </c>
      <c r="E116" s="208">
        <v>84.556067999999968</v>
      </c>
      <c r="F116" s="208">
        <v>71.172198999999907</v>
      </c>
      <c r="G116" s="208">
        <v>67.615192999999991</v>
      </c>
      <c r="H116" s="208">
        <v>267.60821200000004</v>
      </c>
      <c r="I116" s="210">
        <f>SUM(E116:H116)</f>
        <v>490.95167199999992</v>
      </c>
    </row>
    <row r="117" spans="2:9">
      <c r="B117" s="454"/>
      <c r="C117" s="217" t="s">
        <v>10</v>
      </c>
      <c r="D117" s="229"/>
      <c r="E117" s="213">
        <f>SUM(E115:E116)</f>
        <v>968.72606099999962</v>
      </c>
      <c r="F117" s="214">
        <f>SUM(F115:F116)</f>
        <v>496.26520899999986</v>
      </c>
      <c r="G117" s="214">
        <f>SUM(G115:G116)</f>
        <v>1501.9816159999991</v>
      </c>
      <c r="H117" s="214">
        <f>SUM(H115:H116)</f>
        <v>1404.4092280000007</v>
      </c>
      <c r="I117" s="216">
        <f>SUM(I115:I116)</f>
        <v>4371.3821139999991</v>
      </c>
    </row>
    <row r="118" spans="2:9">
      <c r="B118" s="454"/>
      <c r="C118" s="477" t="s">
        <v>120</v>
      </c>
      <c r="D118" s="206" t="s">
        <v>0</v>
      </c>
      <c r="E118" s="207">
        <v>77.928885999999991</v>
      </c>
      <c r="F118" s="208">
        <v>146.87278000000001</v>
      </c>
      <c r="G118" s="208">
        <v>37.811186999999997</v>
      </c>
      <c r="H118" s="208">
        <v>574.60465399999998</v>
      </c>
      <c r="I118" s="210">
        <f t="shared" ref="I118:I123" si="8">SUM(E118:H118)</f>
        <v>837.21750700000007</v>
      </c>
    </row>
    <row r="119" spans="2:9">
      <c r="B119" s="454"/>
      <c r="C119" s="479"/>
      <c r="D119" s="206" t="s">
        <v>1</v>
      </c>
      <c r="E119" s="207">
        <v>540.13617099999999</v>
      </c>
      <c r="F119" s="208">
        <v>93.022320000000008</v>
      </c>
      <c r="G119" s="208">
        <v>776.0234210000001</v>
      </c>
      <c r="H119" s="208">
        <v>408.58389100000005</v>
      </c>
      <c r="I119" s="210">
        <f t="shared" si="8"/>
        <v>1817.765803</v>
      </c>
    </row>
    <row r="120" spans="2:9">
      <c r="B120" s="454"/>
      <c r="C120" s="479"/>
      <c r="D120" s="206" t="s">
        <v>2</v>
      </c>
      <c r="E120" s="207">
        <v>24.516179999999999</v>
      </c>
      <c r="F120" s="208">
        <v>14.838871000000001</v>
      </c>
      <c r="G120" s="208">
        <v>285.55150499999996</v>
      </c>
      <c r="H120" s="208">
        <v>296.65108500000008</v>
      </c>
      <c r="I120" s="210">
        <f t="shared" si="8"/>
        <v>621.5576410000001</v>
      </c>
    </row>
    <row r="121" spans="2:9">
      <c r="B121" s="454"/>
      <c r="C121" s="479"/>
      <c r="D121" s="206" t="s">
        <v>3</v>
      </c>
      <c r="E121" s="207">
        <v>0</v>
      </c>
      <c r="F121" s="208">
        <v>3.0164309999999999</v>
      </c>
      <c r="G121" s="208">
        <v>67.443689999999933</v>
      </c>
      <c r="H121" s="208">
        <v>162.93264299999998</v>
      </c>
      <c r="I121" s="210">
        <f t="shared" si="8"/>
        <v>233.39276399999991</v>
      </c>
    </row>
    <row r="122" spans="2:9">
      <c r="B122" s="454"/>
      <c r="C122" s="479"/>
      <c r="D122" s="206" t="s">
        <v>4</v>
      </c>
      <c r="E122" s="207">
        <v>86.309129999999982</v>
      </c>
      <c r="F122" s="208">
        <v>63.140839999999997</v>
      </c>
      <c r="G122" s="208">
        <v>106.27026600000001</v>
      </c>
      <c r="H122" s="208">
        <v>38.607749999999996</v>
      </c>
      <c r="I122" s="210">
        <f t="shared" si="8"/>
        <v>294.32798600000001</v>
      </c>
    </row>
    <row r="123" spans="2:9">
      <c r="B123" s="454"/>
      <c r="C123" s="478"/>
      <c r="D123" s="206" t="s">
        <v>5</v>
      </c>
      <c r="E123" s="207">
        <v>103.86107000000001</v>
      </c>
      <c r="F123" s="208">
        <v>0.42957999999999996</v>
      </c>
      <c r="G123" s="208">
        <v>41.04569</v>
      </c>
      <c r="H123" s="208">
        <v>60.944327000000001</v>
      </c>
      <c r="I123" s="210">
        <f t="shared" si="8"/>
        <v>206.28066699999999</v>
      </c>
    </row>
    <row r="124" spans="2:9">
      <c r="B124" s="454"/>
      <c r="C124" s="217" t="s">
        <v>6</v>
      </c>
      <c r="D124" s="229"/>
      <c r="E124" s="214">
        <f>SUM(E118:E123)</f>
        <v>832.75143700000001</v>
      </c>
      <c r="F124" s="214">
        <f>SUM(F118:F123)</f>
        <v>321.32082200000002</v>
      </c>
      <c r="G124" s="214">
        <f>SUM(G118:G123)</f>
        <v>1314.1457589999998</v>
      </c>
      <c r="H124" s="214">
        <f>SUM(H118:H123)</f>
        <v>1542.3243499999999</v>
      </c>
      <c r="I124" s="216">
        <f>SUM(I118:I123)</f>
        <v>4010.5423679999994</v>
      </c>
    </row>
    <row r="125" spans="2:9">
      <c r="B125" s="454"/>
      <c r="C125" s="477" t="s">
        <v>184</v>
      </c>
      <c r="D125" s="206" t="s">
        <v>49</v>
      </c>
      <c r="E125" s="207">
        <v>14.191235000000002</v>
      </c>
      <c r="F125" s="208">
        <v>9.5050609999999995</v>
      </c>
      <c r="G125" s="208">
        <v>69.307948999999979</v>
      </c>
      <c r="H125" s="208">
        <v>21.673645000000004</v>
      </c>
      <c r="I125" s="210">
        <f>SUM(E125:H125)</f>
        <v>114.67788999999999</v>
      </c>
    </row>
    <row r="126" spans="2:9">
      <c r="B126" s="454"/>
      <c r="C126" s="478"/>
      <c r="D126" s="206" t="s">
        <v>185</v>
      </c>
      <c r="E126" s="207">
        <v>189.52781900000008</v>
      </c>
      <c r="F126" s="208">
        <v>51.320988000000007</v>
      </c>
      <c r="G126" s="208">
        <v>345.88324500000004</v>
      </c>
      <c r="H126" s="208">
        <v>453.1177350000001</v>
      </c>
      <c r="I126" s="210">
        <f>SUM(E126:H126)</f>
        <v>1039.8497870000001</v>
      </c>
    </row>
    <row r="127" spans="2:9">
      <c r="B127" s="455"/>
      <c r="C127" s="226" t="s">
        <v>186</v>
      </c>
      <c r="D127" s="229"/>
      <c r="E127" s="214">
        <f>SUM(E125:E126)</f>
        <v>203.71905400000009</v>
      </c>
      <c r="F127" s="214">
        <f>SUM(F125:F126)</f>
        <v>60.826049000000005</v>
      </c>
      <c r="G127" s="214">
        <f>SUM(G125:G126)</f>
        <v>415.191194</v>
      </c>
      <c r="H127" s="214">
        <f>SUM(H125:H126)</f>
        <v>474.79138000000012</v>
      </c>
      <c r="I127" s="216">
        <f>SUM(I125:I126)</f>
        <v>1154.527677</v>
      </c>
    </row>
    <row r="128" spans="2:9">
      <c r="B128" s="158" t="s">
        <v>167</v>
      </c>
      <c r="C128" s="156"/>
      <c r="D128" s="162"/>
      <c r="E128" s="204">
        <f>+E127+E124+E117</f>
        <v>2005.1965519999997</v>
      </c>
      <c r="F128" s="204">
        <f>+F127+F124+F117</f>
        <v>878.41207999999983</v>
      </c>
      <c r="G128" s="204">
        <f>+G127+G124+G117</f>
        <v>3231.3185689999991</v>
      </c>
      <c r="H128" s="204">
        <f>+H127+H124+H117</f>
        <v>3421.5249580000009</v>
      </c>
      <c r="I128" s="57">
        <f>+I127+I124+I117</f>
        <v>9536.4521589999986</v>
      </c>
    </row>
    <row r="129" spans="2:9">
      <c r="B129" s="453">
        <v>2011</v>
      </c>
      <c r="C129" s="477" t="s">
        <v>182</v>
      </c>
      <c r="D129" s="227" t="s">
        <v>182</v>
      </c>
      <c r="E129" s="208">
        <v>1114.4066049999999</v>
      </c>
      <c r="F129" s="208">
        <v>392.16276799999997</v>
      </c>
      <c r="G129" s="208">
        <v>1555.8998359999998</v>
      </c>
      <c r="H129" s="208">
        <v>1208.8452830000003</v>
      </c>
      <c r="I129" s="210">
        <f>SUM(E129:H129)</f>
        <v>4271.3144920000004</v>
      </c>
    </row>
    <row r="130" spans="2:9">
      <c r="B130" s="454"/>
      <c r="C130" s="478"/>
      <c r="D130" s="228" t="s">
        <v>183</v>
      </c>
      <c r="E130" s="208">
        <v>94.726165999999949</v>
      </c>
      <c r="F130" s="208">
        <v>77.419028000000026</v>
      </c>
      <c r="G130" s="208">
        <v>71.941148999999982</v>
      </c>
      <c r="H130" s="208">
        <v>267.86988099999991</v>
      </c>
      <c r="I130" s="210">
        <f>SUM(E130:H130)</f>
        <v>511.95622399999985</v>
      </c>
    </row>
    <row r="131" spans="2:9">
      <c r="B131" s="454"/>
      <c r="C131" s="217" t="s">
        <v>10</v>
      </c>
      <c r="D131" s="229"/>
      <c r="E131" s="213">
        <f>SUM(E129:E130)</f>
        <v>1209.1327709999998</v>
      </c>
      <c r="F131" s="214">
        <f>SUM(F129:F130)</f>
        <v>469.581796</v>
      </c>
      <c r="G131" s="214">
        <f>SUM(G129:G130)</f>
        <v>1627.8409849999998</v>
      </c>
      <c r="H131" s="214">
        <f>SUM(H129:H130)</f>
        <v>1476.7151640000002</v>
      </c>
      <c r="I131" s="216">
        <f>SUM(I129:I130)</f>
        <v>4783.270716</v>
      </c>
    </row>
    <row r="132" spans="2:9">
      <c r="B132" s="454"/>
      <c r="C132" s="477" t="s">
        <v>120</v>
      </c>
      <c r="D132" s="206" t="s">
        <v>0</v>
      </c>
      <c r="E132" s="207">
        <v>89.657956999999996</v>
      </c>
      <c r="F132" s="208">
        <v>126.83161</v>
      </c>
      <c r="G132" s="208">
        <v>59.934962999999996</v>
      </c>
      <c r="H132" s="208">
        <v>533.51461699999993</v>
      </c>
      <c r="I132" s="210">
        <f t="shared" ref="I132:I137" si="9">SUM(E132:H132)</f>
        <v>809.93914699999993</v>
      </c>
    </row>
    <row r="133" spans="2:9">
      <c r="B133" s="454"/>
      <c r="C133" s="479"/>
      <c r="D133" s="206" t="s">
        <v>1</v>
      </c>
      <c r="E133" s="207">
        <v>533.73168400000009</v>
      </c>
      <c r="F133" s="208">
        <v>132.01531600000001</v>
      </c>
      <c r="G133" s="208">
        <v>720.59542899999963</v>
      </c>
      <c r="H133" s="208">
        <v>493.49103099999996</v>
      </c>
      <c r="I133" s="210">
        <f t="shared" si="9"/>
        <v>1879.8334599999998</v>
      </c>
    </row>
    <row r="134" spans="2:9">
      <c r="B134" s="454"/>
      <c r="C134" s="479"/>
      <c r="D134" s="206" t="s">
        <v>2</v>
      </c>
      <c r="E134" s="207">
        <v>21.624959999999998</v>
      </c>
      <c r="F134" s="208">
        <v>13.69642</v>
      </c>
      <c r="G134" s="208">
        <v>169.467884</v>
      </c>
      <c r="H134" s="208">
        <v>269.36045300000001</v>
      </c>
      <c r="I134" s="210">
        <f t="shared" si="9"/>
        <v>474.14971700000001</v>
      </c>
    </row>
    <row r="135" spans="2:9">
      <c r="B135" s="454"/>
      <c r="C135" s="479"/>
      <c r="D135" s="206" t="s">
        <v>3</v>
      </c>
      <c r="E135" s="207">
        <v>0</v>
      </c>
      <c r="F135" s="208">
        <v>0</v>
      </c>
      <c r="G135" s="208">
        <v>59.228626000000006</v>
      </c>
      <c r="H135" s="208">
        <v>155.61351400000001</v>
      </c>
      <c r="I135" s="210">
        <f t="shared" si="9"/>
        <v>214.84214000000003</v>
      </c>
    </row>
    <row r="136" spans="2:9">
      <c r="B136" s="454"/>
      <c r="C136" s="479"/>
      <c r="D136" s="206" t="s">
        <v>4</v>
      </c>
      <c r="E136" s="207">
        <v>171.77070000000001</v>
      </c>
      <c r="F136" s="208">
        <v>73.170649999999995</v>
      </c>
      <c r="G136" s="208">
        <v>120.24030200000001</v>
      </c>
      <c r="H136" s="208">
        <v>41.866579999999999</v>
      </c>
      <c r="I136" s="210">
        <f t="shared" si="9"/>
        <v>407.04823199999998</v>
      </c>
    </row>
    <row r="137" spans="2:9">
      <c r="B137" s="454"/>
      <c r="C137" s="478"/>
      <c r="D137" s="206" t="s">
        <v>5</v>
      </c>
      <c r="E137" s="207">
        <v>294.13390099999998</v>
      </c>
      <c r="F137" s="208">
        <v>1.1599999999999999</v>
      </c>
      <c r="G137" s="208">
        <v>43.181455999999997</v>
      </c>
      <c r="H137" s="208">
        <v>84.469815000000011</v>
      </c>
      <c r="I137" s="210">
        <f t="shared" si="9"/>
        <v>422.94517200000007</v>
      </c>
    </row>
    <row r="138" spans="2:9">
      <c r="B138" s="454"/>
      <c r="C138" s="217" t="s">
        <v>6</v>
      </c>
      <c r="D138" s="229"/>
      <c r="E138" s="214">
        <f>SUM(E132:E137)</f>
        <v>1110.919202</v>
      </c>
      <c r="F138" s="214">
        <f>SUM(F132:F137)</f>
        <v>346.87399599999998</v>
      </c>
      <c r="G138" s="214">
        <f>SUM(G132:G137)</f>
        <v>1172.6486599999996</v>
      </c>
      <c r="H138" s="214">
        <f>SUM(H132:H137)</f>
        <v>1578.3160099999996</v>
      </c>
      <c r="I138" s="216">
        <f>SUM(I132:I137)</f>
        <v>4208.7578680000006</v>
      </c>
    </row>
    <row r="139" spans="2:9">
      <c r="B139" s="454"/>
      <c r="C139" s="477" t="s">
        <v>184</v>
      </c>
      <c r="D139" s="206" t="s">
        <v>49</v>
      </c>
      <c r="E139" s="207">
        <v>8.5963449999999995</v>
      </c>
      <c r="F139" s="208">
        <v>6.2409160000000004</v>
      </c>
      <c r="G139" s="208">
        <v>68.25483899999999</v>
      </c>
      <c r="H139" s="208">
        <v>73.966931999999986</v>
      </c>
      <c r="I139" s="210">
        <f>SUM(E139:H139)</f>
        <v>157.05903199999997</v>
      </c>
    </row>
    <row r="140" spans="2:9">
      <c r="B140" s="454"/>
      <c r="C140" s="478"/>
      <c r="D140" s="206" t="s">
        <v>185</v>
      </c>
      <c r="E140" s="207">
        <v>253.90187899999992</v>
      </c>
      <c r="F140" s="208">
        <v>49.703821999999995</v>
      </c>
      <c r="G140" s="208">
        <v>637.69855200000006</v>
      </c>
      <c r="H140" s="208">
        <v>486.593504</v>
      </c>
      <c r="I140" s="210">
        <f>SUM(E140:H140)</f>
        <v>1427.897757</v>
      </c>
    </row>
    <row r="141" spans="2:9">
      <c r="B141" s="455"/>
      <c r="C141" s="226" t="s">
        <v>186</v>
      </c>
      <c r="D141" s="229"/>
      <c r="E141" s="214">
        <f>SUM(E139:E140)</f>
        <v>262.49822399999994</v>
      </c>
      <c r="F141" s="214">
        <f>SUM(F139:F140)</f>
        <v>55.944737999999994</v>
      </c>
      <c r="G141" s="214">
        <f>SUM(G139:G140)</f>
        <v>705.95339100000001</v>
      </c>
      <c r="H141" s="214">
        <f>SUM(H139:H140)</f>
        <v>560.56043599999998</v>
      </c>
      <c r="I141" s="216">
        <f>SUM(I139:I140)</f>
        <v>1584.9567889999998</v>
      </c>
    </row>
    <row r="142" spans="2:9">
      <c r="B142" s="158" t="s">
        <v>168</v>
      </c>
      <c r="C142" s="156"/>
      <c r="D142" s="162"/>
      <c r="E142" s="204">
        <f>+E141+E138+E131</f>
        <v>2582.5501969999996</v>
      </c>
      <c r="F142" s="204">
        <f>+F141+F138+F131</f>
        <v>872.40052999999989</v>
      </c>
      <c r="G142" s="204">
        <f>+G141+G138+G131</f>
        <v>3506.4430359999997</v>
      </c>
      <c r="H142" s="204">
        <f>+H141+H138+H131</f>
        <v>3615.5916099999995</v>
      </c>
      <c r="I142" s="57">
        <f>+I141+I138+I131</f>
        <v>10576.985373</v>
      </c>
    </row>
    <row r="143" spans="2:9">
      <c r="B143" s="453">
        <v>2012</v>
      </c>
      <c r="C143" s="477" t="s">
        <v>182</v>
      </c>
      <c r="D143" s="227" t="s">
        <v>182</v>
      </c>
      <c r="E143" s="205">
        <v>1304.7249880000013</v>
      </c>
      <c r="F143" s="205">
        <v>370.45629699999984</v>
      </c>
      <c r="G143" s="205">
        <v>1417.4266020000016</v>
      </c>
      <c r="H143" s="205">
        <v>1082.9552709999994</v>
      </c>
      <c r="I143" s="210">
        <f>SUM(E143:H143)</f>
        <v>4175.5631580000027</v>
      </c>
    </row>
    <row r="144" spans="2:9">
      <c r="B144" s="454"/>
      <c r="C144" s="478"/>
      <c r="D144" s="228" t="s">
        <v>183</v>
      </c>
      <c r="E144" s="230">
        <v>82.419300000000007</v>
      </c>
      <c r="F144" s="230">
        <v>76.12448000000002</v>
      </c>
      <c r="G144" s="230">
        <v>63.889394999999986</v>
      </c>
      <c r="H144" s="230">
        <v>243.16177200000001</v>
      </c>
      <c r="I144" s="210">
        <f>SUM(E144:H144)</f>
        <v>465.59494700000005</v>
      </c>
    </row>
    <row r="145" spans="2:9">
      <c r="B145" s="454"/>
      <c r="C145" s="217" t="s">
        <v>10</v>
      </c>
      <c r="D145" s="229"/>
      <c r="E145" s="213">
        <f>SUM(E143:E144)</f>
        <v>1387.1442880000013</v>
      </c>
      <c r="F145" s="214">
        <f>SUM(F143:F144)</f>
        <v>446.58077699999984</v>
      </c>
      <c r="G145" s="214">
        <f>SUM(G143:G144)</f>
        <v>1481.3159970000015</v>
      </c>
      <c r="H145" s="214">
        <f>SUM(H143:H144)</f>
        <v>1326.1170429999993</v>
      </c>
      <c r="I145" s="216">
        <f>SUM(I143:I144)</f>
        <v>4641.1581050000023</v>
      </c>
    </row>
    <row r="146" spans="2:9">
      <c r="B146" s="454"/>
      <c r="C146" s="477" t="s">
        <v>120</v>
      </c>
      <c r="D146" s="206" t="s">
        <v>0</v>
      </c>
      <c r="E146" s="231">
        <v>100.15461599999999</v>
      </c>
      <c r="F146" s="232">
        <v>118.95944999999999</v>
      </c>
      <c r="G146" s="232">
        <v>70.349168000000034</v>
      </c>
      <c r="H146" s="232">
        <v>718.81673299999989</v>
      </c>
      <c r="I146" s="210">
        <f t="shared" ref="I146:I151" si="10">SUM(E146:H146)</f>
        <v>1008.2799669999999</v>
      </c>
    </row>
    <row r="147" spans="2:9">
      <c r="B147" s="454"/>
      <c r="C147" s="479"/>
      <c r="D147" s="206" t="s">
        <v>1</v>
      </c>
      <c r="E147" s="233">
        <v>718.69600999999989</v>
      </c>
      <c r="F147" s="230">
        <v>161.34211099999996</v>
      </c>
      <c r="G147" s="230">
        <v>947.20926800000007</v>
      </c>
      <c r="H147" s="230">
        <v>830.36459099999968</v>
      </c>
      <c r="I147" s="210">
        <f t="shared" si="10"/>
        <v>2657.6119799999997</v>
      </c>
    </row>
    <row r="148" spans="2:9">
      <c r="B148" s="454"/>
      <c r="C148" s="479"/>
      <c r="D148" s="206" t="s">
        <v>2</v>
      </c>
      <c r="E148" s="233">
        <v>18.21</v>
      </c>
      <c r="F148" s="230">
        <v>19.551331000000001</v>
      </c>
      <c r="G148" s="230">
        <v>173.73317399999999</v>
      </c>
      <c r="H148" s="230">
        <v>309.85639899999995</v>
      </c>
      <c r="I148" s="210">
        <f t="shared" si="10"/>
        <v>521.3509039999999</v>
      </c>
    </row>
    <row r="149" spans="2:9">
      <c r="B149" s="454"/>
      <c r="C149" s="479"/>
      <c r="D149" s="206" t="s">
        <v>3</v>
      </c>
      <c r="E149" s="233">
        <v>0</v>
      </c>
      <c r="F149" s="230">
        <v>0</v>
      </c>
      <c r="G149" s="230">
        <v>78.737298000000067</v>
      </c>
      <c r="H149" s="230">
        <v>195.11086599999976</v>
      </c>
      <c r="I149" s="210">
        <f t="shared" si="10"/>
        <v>273.84816399999983</v>
      </c>
    </row>
    <row r="150" spans="2:9">
      <c r="B150" s="454"/>
      <c r="C150" s="479"/>
      <c r="D150" s="206" t="s">
        <v>4</v>
      </c>
      <c r="E150" s="233">
        <v>218.84499999999991</v>
      </c>
      <c r="F150" s="230">
        <v>100.27034999999998</v>
      </c>
      <c r="G150" s="230">
        <v>130.43455999999998</v>
      </c>
      <c r="H150" s="230">
        <v>62.656000000000006</v>
      </c>
      <c r="I150" s="210">
        <f t="shared" si="10"/>
        <v>512.2059099999999</v>
      </c>
    </row>
    <row r="151" spans="2:9">
      <c r="B151" s="454"/>
      <c r="C151" s="478"/>
      <c r="D151" s="206" t="s">
        <v>5</v>
      </c>
      <c r="E151" s="233">
        <v>253.66515500000003</v>
      </c>
      <c r="F151" s="230">
        <v>2.3224</v>
      </c>
      <c r="G151" s="230">
        <v>45.386080999999997</v>
      </c>
      <c r="H151" s="230">
        <v>83.151039999999995</v>
      </c>
      <c r="I151" s="210">
        <f t="shared" si="10"/>
        <v>384.524676</v>
      </c>
    </row>
    <row r="152" spans="2:9">
      <c r="B152" s="454"/>
      <c r="C152" s="217" t="s">
        <v>6</v>
      </c>
      <c r="D152" s="229"/>
      <c r="E152" s="214">
        <f>SUM(E146:E151)</f>
        <v>1309.5707809999999</v>
      </c>
      <c r="F152" s="214">
        <f>SUM(F146:F151)</f>
        <v>402.44564199999991</v>
      </c>
      <c r="G152" s="214">
        <f>SUM(G146:G151)</f>
        <v>1445.8495490000003</v>
      </c>
      <c r="H152" s="214">
        <f>SUM(H146:H151)</f>
        <v>2199.9556289999996</v>
      </c>
      <c r="I152" s="216">
        <f>SUM(I146:I151)</f>
        <v>5357.8216009999987</v>
      </c>
    </row>
    <row r="153" spans="2:9">
      <c r="B153" s="454"/>
      <c r="C153" s="477" t="s">
        <v>184</v>
      </c>
      <c r="D153" s="206" t="s">
        <v>49</v>
      </c>
      <c r="E153" s="231">
        <v>8.2977150000000002</v>
      </c>
      <c r="F153" s="232">
        <v>5.9148329999999989</v>
      </c>
      <c r="G153" s="232">
        <v>94.267926000000017</v>
      </c>
      <c r="H153" s="232">
        <v>81.998776999999976</v>
      </c>
      <c r="I153" s="210">
        <f>SUM(E153:H153)</f>
        <v>190.47925099999998</v>
      </c>
    </row>
    <row r="154" spans="2:9">
      <c r="B154" s="454"/>
      <c r="C154" s="478"/>
      <c r="D154" s="206" t="s">
        <v>185</v>
      </c>
      <c r="E154" s="233">
        <v>218.27335999999997</v>
      </c>
      <c r="F154" s="230">
        <v>38.174032999999994</v>
      </c>
      <c r="G154" s="230">
        <v>839.01608499999998</v>
      </c>
      <c r="H154" s="230">
        <v>403.66996399999999</v>
      </c>
      <c r="I154" s="210">
        <f>SUM(E154:H154)</f>
        <v>1499.1334419999998</v>
      </c>
    </row>
    <row r="155" spans="2:9">
      <c r="B155" s="455"/>
      <c r="C155" s="226" t="s">
        <v>186</v>
      </c>
      <c r="D155" s="229"/>
      <c r="E155" s="214">
        <f>SUM(E153:E154)</f>
        <v>226.57107499999998</v>
      </c>
      <c r="F155" s="214">
        <f>SUM(F153:F154)</f>
        <v>44.088865999999996</v>
      </c>
      <c r="G155" s="214">
        <f>SUM(G153:G154)</f>
        <v>933.28401099999996</v>
      </c>
      <c r="H155" s="214">
        <f>SUM(H153:H154)</f>
        <v>485.66874099999995</v>
      </c>
      <c r="I155" s="216">
        <f>SUM(I153:I154)</f>
        <v>1689.6126929999998</v>
      </c>
    </row>
    <row r="156" spans="2:9">
      <c r="B156" s="158" t="s">
        <v>169</v>
      </c>
      <c r="C156" s="156"/>
      <c r="D156" s="162"/>
      <c r="E156" s="204">
        <f>+E155+E152+E145</f>
        <v>2923.2861440000015</v>
      </c>
      <c r="F156" s="204">
        <f>+F155+F152+F145</f>
        <v>893.11528499999974</v>
      </c>
      <c r="G156" s="204">
        <f>+G155+G152+G145</f>
        <v>3860.4495570000017</v>
      </c>
      <c r="H156" s="204">
        <f>+H155+H152+H145</f>
        <v>4011.7414129999988</v>
      </c>
      <c r="I156" s="57">
        <f>+I155+I152+I145</f>
        <v>11688.592399000001</v>
      </c>
    </row>
    <row r="157" spans="2:9">
      <c r="B157" s="453">
        <v>2013</v>
      </c>
      <c r="C157" s="477" t="s">
        <v>182</v>
      </c>
      <c r="D157" s="227" t="s">
        <v>182</v>
      </c>
      <c r="E157" s="415">
        <v>1384.7341409999999</v>
      </c>
      <c r="F157" s="415">
        <v>454.27600000000024</v>
      </c>
      <c r="G157" s="415">
        <v>1445.8814529999997</v>
      </c>
      <c r="H157" s="415">
        <v>1060.0647760000004</v>
      </c>
      <c r="I157" s="210">
        <f>SUM(E157:H157)</f>
        <v>4344.9563699999999</v>
      </c>
    </row>
    <row r="158" spans="2:9">
      <c r="B158" s="454"/>
      <c r="C158" s="478"/>
      <c r="D158" s="228" t="s">
        <v>183</v>
      </c>
      <c r="E158" s="11">
        <v>83.478867999999991</v>
      </c>
      <c r="F158" s="11">
        <v>69.955086000000009</v>
      </c>
      <c r="G158" s="11">
        <v>67.810632999999996</v>
      </c>
      <c r="H158" s="11">
        <v>271.43733500000008</v>
      </c>
      <c r="I158" s="210">
        <f>SUM(E158:H158)</f>
        <v>492.6819220000001</v>
      </c>
    </row>
    <row r="159" spans="2:9">
      <c r="B159" s="454"/>
      <c r="C159" s="217" t="s">
        <v>10</v>
      </c>
      <c r="D159" s="229"/>
      <c r="E159" s="213">
        <f>SUM(E157:E158)</f>
        <v>1468.2130089999998</v>
      </c>
      <c r="F159" s="214">
        <f>SUM(F157:F158)</f>
        <v>524.23108600000023</v>
      </c>
      <c r="G159" s="214">
        <f>SUM(G157:G158)</f>
        <v>1513.6920859999998</v>
      </c>
      <c r="H159" s="214">
        <f>SUM(H157:H158)</f>
        <v>1331.5021110000005</v>
      </c>
      <c r="I159" s="216">
        <f>SUM(I157:I158)</f>
        <v>4837.6382919999996</v>
      </c>
    </row>
    <row r="160" spans="2:9">
      <c r="B160" s="454"/>
      <c r="C160" s="477" t="s">
        <v>120</v>
      </c>
      <c r="D160" s="206" t="s">
        <v>0</v>
      </c>
      <c r="E160" s="198">
        <v>92.684449000000001</v>
      </c>
      <c r="F160" s="416">
        <v>121.81638</v>
      </c>
      <c r="G160" s="416">
        <v>160.46444599999995</v>
      </c>
      <c r="H160" s="417">
        <v>739.55402199999992</v>
      </c>
      <c r="I160" s="210">
        <f t="shared" ref="I160:I165" si="11">SUM(E160:H160)</f>
        <v>1114.5192969999998</v>
      </c>
    </row>
    <row r="161" spans="2:9">
      <c r="B161" s="454"/>
      <c r="C161" s="479"/>
      <c r="D161" s="206" t="s">
        <v>1</v>
      </c>
      <c r="E161" s="199">
        <v>820.80444299999999</v>
      </c>
      <c r="F161" s="418">
        <v>195.75931399999999</v>
      </c>
      <c r="G161" s="418">
        <v>1071.5568609999993</v>
      </c>
      <c r="H161" s="419">
        <v>831.14605900000026</v>
      </c>
      <c r="I161" s="210">
        <f t="shared" si="11"/>
        <v>2919.2666769999996</v>
      </c>
    </row>
    <row r="162" spans="2:9">
      <c r="B162" s="454"/>
      <c r="C162" s="479"/>
      <c r="D162" s="206" t="s">
        <v>2</v>
      </c>
      <c r="E162" s="199">
        <v>67.410330000000002</v>
      </c>
      <c r="F162" s="418">
        <v>29.923290000000005</v>
      </c>
      <c r="G162" s="418">
        <v>168.75897500000002</v>
      </c>
      <c r="H162" s="419">
        <v>279.45756899999998</v>
      </c>
      <c r="I162" s="210">
        <f t="shared" si="11"/>
        <v>545.550164</v>
      </c>
    </row>
    <row r="163" spans="2:9">
      <c r="B163" s="454"/>
      <c r="C163" s="479"/>
      <c r="D163" s="206" t="s">
        <v>3</v>
      </c>
      <c r="E163" s="199">
        <v>0</v>
      </c>
      <c r="F163" s="11">
        <v>0</v>
      </c>
      <c r="G163" s="418">
        <v>82.594861000000009</v>
      </c>
      <c r="H163" s="419">
        <v>244.81750499999984</v>
      </c>
      <c r="I163" s="210">
        <f t="shared" si="11"/>
        <v>327.41236599999985</v>
      </c>
    </row>
    <row r="164" spans="2:9">
      <c r="B164" s="454"/>
      <c r="C164" s="479"/>
      <c r="D164" s="206" t="s">
        <v>4</v>
      </c>
      <c r="E164" s="199">
        <v>227.25616000000005</v>
      </c>
      <c r="F164" s="418">
        <v>106.363941</v>
      </c>
      <c r="G164" s="418">
        <v>140.74774999999997</v>
      </c>
      <c r="H164" s="419">
        <v>95.195999999999998</v>
      </c>
      <c r="I164" s="210">
        <f t="shared" si="11"/>
        <v>569.563851</v>
      </c>
    </row>
    <row r="165" spans="2:9">
      <c r="B165" s="454"/>
      <c r="C165" s="478"/>
      <c r="D165" s="206" t="s">
        <v>5</v>
      </c>
      <c r="E165" s="420">
        <v>271.49692900000008</v>
      </c>
      <c r="F165" s="421">
        <v>4.1677400000000002</v>
      </c>
      <c r="G165" s="421">
        <v>49.111399999999989</v>
      </c>
      <c r="H165" s="422">
        <v>77.520229999999998</v>
      </c>
      <c r="I165" s="210">
        <f t="shared" si="11"/>
        <v>402.29629900000009</v>
      </c>
    </row>
    <row r="166" spans="2:9">
      <c r="B166" s="454"/>
      <c r="C166" s="217" t="s">
        <v>6</v>
      </c>
      <c r="D166" s="229"/>
      <c r="E166" s="214">
        <f>SUM(E160:E165)</f>
        <v>1479.6523110000003</v>
      </c>
      <c r="F166" s="214">
        <f>SUM(F160:F165)</f>
        <v>458.030665</v>
      </c>
      <c r="G166" s="214">
        <f>SUM(G160:G165)</f>
        <v>1673.2342929999993</v>
      </c>
      <c r="H166" s="214">
        <f>SUM(H160:H165)</f>
        <v>2267.6913850000001</v>
      </c>
      <c r="I166" s="216">
        <f>SUM(I160:I165)</f>
        <v>5878.6086539999997</v>
      </c>
    </row>
    <row r="167" spans="2:9">
      <c r="B167" s="454"/>
      <c r="C167" s="477" t="s">
        <v>184</v>
      </c>
      <c r="D167" s="206" t="s">
        <v>49</v>
      </c>
      <c r="E167" s="198">
        <v>5.3822760000000009</v>
      </c>
      <c r="F167" s="11">
        <v>16.436774</v>
      </c>
      <c r="G167" s="11">
        <v>78.603418999999988</v>
      </c>
      <c r="H167" s="11">
        <v>78.787029999999987</v>
      </c>
      <c r="I167" s="210">
        <f>SUM(E167:H167)</f>
        <v>179.20949899999999</v>
      </c>
    </row>
    <row r="168" spans="2:9">
      <c r="B168" s="454"/>
      <c r="C168" s="478"/>
      <c r="D168" s="206" t="s">
        <v>185</v>
      </c>
      <c r="E168" s="420">
        <v>263.00096200000007</v>
      </c>
      <c r="F168" s="11">
        <v>39.150715999999996</v>
      </c>
      <c r="G168" s="11">
        <v>753.28408999999999</v>
      </c>
      <c r="H168" s="11">
        <v>299.34623899999997</v>
      </c>
      <c r="I168" s="210">
        <f>SUM(E168:H168)</f>
        <v>1354.782007</v>
      </c>
    </row>
    <row r="169" spans="2:9">
      <c r="B169" s="455"/>
      <c r="C169" s="226" t="s">
        <v>186</v>
      </c>
      <c r="D169" s="229"/>
      <c r="E169" s="214">
        <f>SUM(E167:E168)</f>
        <v>268.38323800000006</v>
      </c>
      <c r="F169" s="214">
        <f>SUM(F167:F168)</f>
        <v>55.587489999999995</v>
      </c>
      <c r="G169" s="214">
        <f>SUM(G167:G168)</f>
        <v>831.88750900000002</v>
      </c>
      <c r="H169" s="214">
        <f>SUM(H167:H168)</f>
        <v>378.13326899999993</v>
      </c>
      <c r="I169" s="216">
        <f>SUM(I167:I168)</f>
        <v>1533.9915060000001</v>
      </c>
    </row>
    <row r="170" spans="2:9">
      <c r="B170" s="158" t="s">
        <v>187</v>
      </c>
      <c r="C170" s="156"/>
      <c r="D170" s="162"/>
      <c r="E170" s="204">
        <f>+E169+E166+E159</f>
        <v>3216.2485580000002</v>
      </c>
      <c r="F170" s="204">
        <f>+F169+F166+F159</f>
        <v>1037.8492410000003</v>
      </c>
      <c r="G170" s="204">
        <f>+G169+G166+G159</f>
        <v>4018.8138879999988</v>
      </c>
      <c r="H170" s="204">
        <f>+H169+H166+H159</f>
        <v>3977.3267650000007</v>
      </c>
      <c r="I170" s="57">
        <f>+I169+I166+I159</f>
        <v>12250.238452</v>
      </c>
    </row>
    <row r="171" spans="2:9">
      <c r="B171" s="453">
        <v>2014</v>
      </c>
      <c r="C171" s="477" t="s">
        <v>182</v>
      </c>
      <c r="D171" s="227" t="s">
        <v>182</v>
      </c>
      <c r="E171" s="415">
        <v>1363.4204849999994</v>
      </c>
      <c r="F171" s="415">
        <v>486.02666899999974</v>
      </c>
      <c r="G171" s="415">
        <v>1542.0763920000011</v>
      </c>
      <c r="H171" s="415">
        <v>1025.759037</v>
      </c>
      <c r="I171" s="210">
        <f>SUM(E171:H171)</f>
        <v>4417.2825830000002</v>
      </c>
    </row>
    <row r="172" spans="2:9">
      <c r="B172" s="454"/>
      <c r="C172" s="478"/>
      <c r="D172" s="228" t="s">
        <v>183</v>
      </c>
      <c r="E172" s="11">
        <v>95.960116000000085</v>
      </c>
      <c r="F172" s="11">
        <v>65.471630000000005</v>
      </c>
      <c r="G172" s="11">
        <v>74.808818000000016</v>
      </c>
      <c r="H172" s="11">
        <v>261.4747719999998</v>
      </c>
      <c r="I172" s="210">
        <f>SUM(E172:H172)</f>
        <v>497.71533599999992</v>
      </c>
    </row>
    <row r="173" spans="2:9">
      <c r="B173" s="454"/>
      <c r="C173" s="217" t="s">
        <v>10</v>
      </c>
      <c r="D173" s="229"/>
      <c r="E173" s="213">
        <f>SUM(E171:E172)</f>
        <v>1459.3806009999994</v>
      </c>
      <c r="F173" s="214">
        <f>SUM(F171:F172)</f>
        <v>551.49829899999975</v>
      </c>
      <c r="G173" s="214">
        <f>SUM(G171:G172)</f>
        <v>1616.8852100000011</v>
      </c>
      <c r="H173" s="214">
        <f>SUM(H171:H172)</f>
        <v>1287.2338089999998</v>
      </c>
      <c r="I173" s="216">
        <f>SUM(I171:I172)</f>
        <v>4914.9979190000004</v>
      </c>
    </row>
    <row r="174" spans="2:9">
      <c r="B174" s="454"/>
      <c r="C174" s="477" t="s">
        <v>120</v>
      </c>
      <c r="D174" s="381" t="s">
        <v>0</v>
      </c>
      <c r="E174" s="198">
        <v>98.084457000000015</v>
      </c>
      <c r="F174" s="416">
        <v>186.03148000000002</v>
      </c>
      <c r="G174" s="416">
        <v>128.97466899999998</v>
      </c>
      <c r="H174" s="417">
        <v>814.00453099999993</v>
      </c>
      <c r="I174" s="210">
        <f t="shared" ref="I174:I179" si="12">SUM(E174:H174)</f>
        <v>1227.0951369999998</v>
      </c>
    </row>
    <row r="175" spans="2:9">
      <c r="B175" s="454"/>
      <c r="C175" s="479"/>
      <c r="D175" s="381" t="s">
        <v>1</v>
      </c>
      <c r="E175" s="199">
        <v>1025.0193870000003</v>
      </c>
      <c r="F175" s="418">
        <v>250.3314909999998</v>
      </c>
      <c r="G175" s="418">
        <v>1132.6276040000002</v>
      </c>
      <c r="H175" s="419">
        <v>759.78253500000017</v>
      </c>
      <c r="I175" s="210">
        <f t="shared" si="12"/>
        <v>3167.7610170000007</v>
      </c>
    </row>
    <row r="176" spans="2:9">
      <c r="B176" s="454"/>
      <c r="C176" s="479"/>
      <c r="D176" s="381" t="s">
        <v>2</v>
      </c>
      <c r="E176" s="199">
        <v>47.709844000000004</v>
      </c>
      <c r="F176" s="418">
        <v>26.790409999999994</v>
      </c>
      <c r="G176" s="418">
        <v>175.80488600000001</v>
      </c>
      <c r="H176" s="419">
        <v>356.81039700000002</v>
      </c>
      <c r="I176" s="210">
        <f t="shared" si="12"/>
        <v>607.11553700000002</v>
      </c>
    </row>
    <row r="177" spans="2:9">
      <c r="B177" s="454"/>
      <c r="C177" s="479"/>
      <c r="D177" s="381" t="s">
        <v>3</v>
      </c>
      <c r="E177" s="199">
        <v>0</v>
      </c>
      <c r="F177" s="11">
        <v>0</v>
      </c>
      <c r="G177" s="418">
        <v>84.060265000000086</v>
      </c>
      <c r="H177" s="419">
        <v>274.54212000000024</v>
      </c>
      <c r="I177" s="210">
        <f t="shared" si="12"/>
        <v>358.60238500000031</v>
      </c>
    </row>
    <row r="178" spans="2:9">
      <c r="B178" s="454"/>
      <c r="C178" s="479"/>
      <c r="D178" s="381" t="s">
        <v>4</v>
      </c>
      <c r="E178" s="199">
        <v>238.29117699999992</v>
      </c>
      <c r="F178" s="418">
        <v>97.42615099999999</v>
      </c>
      <c r="G178" s="418">
        <v>118.06631899999999</v>
      </c>
      <c r="H178" s="419">
        <v>137.87569999999999</v>
      </c>
      <c r="I178" s="210">
        <f t="shared" si="12"/>
        <v>591.6593469999998</v>
      </c>
    </row>
    <row r="179" spans="2:9">
      <c r="B179" s="454"/>
      <c r="C179" s="478"/>
      <c r="D179" s="381" t="s">
        <v>5</v>
      </c>
      <c r="E179" s="420">
        <v>347.19806100000005</v>
      </c>
      <c r="F179" s="421">
        <v>5.08657</v>
      </c>
      <c r="G179" s="421">
        <v>74.17214899999999</v>
      </c>
      <c r="H179" s="422">
        <v>74.497699999999995</v>
      </c>
      <c r="I179" s="210">
        <f t="shared" si="12"/>
        <v>500.95448000000005</v>
      </c>
    </row>
    <row r="180" spans="2:9">
      <c r="B180" s="454"/>
      <c r="C180" s="217" t="s">
        <v>6</v>
      </c>
      <c r="D180" s="229"/>
      <c r="E180" s="214">
        <f>SUM(E174:E179)</f>
        <v>1756.3029260000001</v>
      </c>
      <c r="F180" s="214">
        <f>SUM(F174:F179)</f>
        <v>565.6661019999998</v>
      </c>
      <c r="G180" s="214">
        <f>SUM(G174:G179)</f>
        <v>1713.7058920000004</v>
      </c>
      <c r="H180" s="214">
        <f>SUM(H174:H179)</f>
        <v>2417.5129830000001</v>
      </c>
      <c r="I180" s="216">
        <f>SUM(I174:I179)</f>
        <v>6453.1879030000009</v>
      </c>
    </row>
    <row r="181" spans="2:9">
      <c r="B181" s="454"/>
      <c r="C181" s="477" t="s">
        <v>184</v>
      </c>
      <c r="D181" s="381" t="s">
        <v>49</v>
      </c>
      <c r="E181" s="198">
        <v>339.76700899999992</v>
      </c>
      <c r="F181" s="11">
        <v>39.457984000000003</v>
      </c>
      <c r="G181" s="11">
        <v>743.03170599999987</v>
      </c>
      <c r="H181" s="11">
        <v>340.81344099999995</v>
      </c>
      <c r="I181" s="210">
        <f>SUM(E181:H181)</f>
        <v>1463.0701399999998</v>
      </c>
    </row>
    <row r="182" spans="2:9">
      <c r="B182" s="454"/>
      <c r="C182" s="478"/>
      <c r="D182" s="381" t="s">
        <v>185</v>
      </c>
      <c r="E182" s="420">
        <v>5.5801540000000003</v>
      </c>
      <c r="F182" s="11">
        <v>15.243809000000002</v>
      </c>
      <c r="G182" s="11">
        <v>103.75657100000001</v>
      </c>
      <c r="H182" s="11">
        <v>100.22289000000002</v>
      </c>
      <c r="I182" s="210">
        <f>SUM(E182:H182)</f>
        <v>224.80342400000004</v>
      </c>
    </row>
    <row r="183" spans="2:9">
      <c r="B183" s="455"/>
      <c r="C183" s="226" t="s">
        <v>186</v>
      </c>
      <c r="D183" s="229"/>
      <c r="E183" s="214">
        <f>SUM(E181:E182)</f>
        <v>345.34716299999991</v>
      </c>
      <c r="F183" s="214">
        <f>SUM(F181:F182)</f>
        <v>54.701793000000009</v>
      </c>
      <c r="G183" s="214">
        <f>SUM(G181:G182)</f>
        <v>846.78827699999988</v>
      </c>
      <c r="H183" s="214">
        <f>SUM(H181:H182)</f>
        <v>441.03633099999996</v>
      </c>
      <c r="I183" s="216">
        <f>SUM(I181:I182)</f>
        <v>1687.8735639999998</v>
      </c>
    </row>
    <row r="184" spans="2:9">
      <c r="B184" s="158" t="s">
        <v>203</v>
      </c>
      <c r="C184" s="156"/>
      <c r="D184" s="162"/>
      <c r="E184" s="204">
        <f>+E183+E180+E173</f>
        <v>3561.0306899999991</v>
      </c>
      <c r="F184" s="204">
        <f>+F183+F180+F173</f>
        <v>1171.8661939999997</v>
      </c>
      <c r="G184" s="204">
        <f>+G183+G180+G173</f>
        <v>4177.3793790000018</v>
      </c>
      <c r="H184" s="204">
        <f>+H183+H180+H173</f>
        <v>4145.7831229999993</v>
      </c>
      <c r="I184" s="57">
        <f>+I183+I180+I173</f>
        <v>13056.059386000001</v>
      </c>
    </row>
  </sheetData>
  <mergeCells count="52">
    <mergeCell ref="B157:B169"/>
    <mergeCell ref="C157:C158"/>
    <mergeCell ref="C160:C165"/>
    <mergeCell ref="C167:C168"/>
    <mergeCell ref="B129:B141"/>
    <mergeCell ref="C129:C130"/>
    <mergeCell ref="C132:C137"/>
    <mergeCell ref="C139:C140"/>
    <mergeCell ref="B143:B155"/>
    <mergeCell ref="C143:C144"/>
    <mergeCell ref="C146:C151"/>
    <mergeCell ref="C153:C154"/>
    <mergeCell ref="B101:B113"/>
    <mergeCell ref="C101:C102"/>
    <mergeCell ref="C104:C109"/>
    <mergeCell ref="C111:C112"/>
    <mergeCell ref="B115:B127"/>
    <mergeCell ref="C115:C116"/>
    <mergeCell ref="C118:C123"/>
    <mergeCell ref="C125:C126"/>
    <mergeCell ref="B73:B85"/>
    <mergeCell ref="C73:C74"/>
    <mergeCell ref="C76:C81"/>
    <mergeCell ref="C83:C84"/>
    <mergeCell ref="B87:B99"/>
    <mergeCell ref="C87:C88"/>
    <mergeCell ref="C90:C95"/>
    <mergeCell ref="C97:C98"/>
    <mergeCell ref="B45:B57"/>
    <mergeCell ref="C45:C46"/>
    <mergeCell ref="C48:C53"/>
    <mergeCell ref="C55:C56"/>
    <mergeCell ref="B59:B71"/>
    <mergeCell ref="C59:C60"/>
    <mergeCell ref="C62:C67"/>
    <mergeCell ref="C69:C70"/>
    <mergeCell ref="B171:B183"/>
    <mergeCell ref="C171:C172"/>
    <mergeCell ref="C174:C179"/>
    <mergeCell ref="C181:C182"/>
    <mergeCell ref="E5:H5"/>
    <mergeCell ref="B7:B17"/>
    <mergeCell ref="C7:C8"/>
    <mergeCell ref="C10:C14"/>
    <mergeCell ref="B19:B29"/>
    <mergeCell ref="C19:C20"/>
    <mergeCell ref="C22:C26"/>
    <mergeCell ref="C28:D28"/>
    <mergeCell ref="B31:B43"/>
    <mergeCell ref="C31:C32"/>
    <mergeCell ref="C34:C39"/>
    <mergeCell ref="C41:C4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 enableFormatConditionsCalculation="0">
    <tabColor theme="0"/>
    <pageSetUpPr fitToPage="1"/>
  </sheetPr>
  <dimension ref="A1:G38"/>
  <sheetViews>
    <sheetView showGridLines="0" zoomScaleNormal="100" workbookViewId="0">
      <selection activeCell="B7" sqref="B7"/>
    </sheetView>
  </sheetViews>
  <sheetFormatPr defaultRowHeight="12.75"/>
  <cols>
    <col min="1" max="1" width="5.7109375" style="6" customWidth="1"/>
    <col min="2" max="2" width="50.85546875" style="6" customWidth="1"/>
    <col min="3" max="3" width="12.7109375" style="6" customWidth="1"/>
    <col min="4" max="4" width="16.140625" style="6" customWidth="1"/>
    <col min="5" max="5" width="17.28515625" style="6" customWidth="1"/>
    <col min="6" max="6" width="15.5703125" style="6" customWidth="1"/>
    <col min="7" max="7" width="12.7109375" style="6" customWidth="1"/>
    <col min="8" max="16384" width="9.140625" style="6"/>
  </cols>
  <sheetData>
    <row r="1" spans="1:7">
      <c r="A1" s="137"/>
    </row>
    <row r="2" spans="1:7" ht="18.75">
      <c r="B2" s="19" t="s">
        <v>210</v>
      </c>
    </row>
    <row r="3" spans="1:7" ht="18.75">
      <c r="B3" s="20" t="s">
        <v>23</v>
      </c>
      <c r="C3" s="9"/>
    </row>
    <row r="4" spans="1:7">
      <c r="B4" s="8"/>
    </row>
    <row r="5" spans="1:7">
      <c r="B5" s="443" t="s">
        <v>18</v>
      </c>
      <c r="C5" s="469" t="s">
        <v>12</v>
      </c>
      <c r="D5" s="470"/>
      <c r="E5" s="470"/>
      <c r="F5" s="470"/>
      <c r="G5" s="447" t="s">
        <v>141</v>
      </c>
    </row>
    <row r="6" spans="1:7" ht="39.75" customHeight="1">
      <c r="B6" s="444"/>
      <c r="C6" s="21" t="s">
        <v>137</v>
      </c>
      <c r="D6" s="21" t="s">
        <v>138</v>
      </c>
      <c r="E6" s="21" t="s">
        <v>139</v>
      </c>
      <c r="F6" s="21" t="s">
        <v>140</v>
      </c>
      <c r="G6" s="468"/>
    </row>
    <row r="7" spans="1:7" ht="24" customHeight="1">
      <c r="B7" s="10" t="s">
        <v>41</v>
      </c>
      <c r="C7" s="86">
        <v>91.016000000000005</v>
      </c>
      <c r="D7" s="234">
        <v>0</v>
      </c>
      <c r="E7" s="234">
        <v>0</v>
      </c>
      <c r="F7" s="234">
        <v>0</v>
      </c>
      <c r="G7" s="88">
        <f t="shared" ref="G7:G14" si="0">SUM(C7:F7)</f>
        <v>91.016000000000005</v>
      </c>
    </row>
    <row r="8" spans="1:7" ht="24" customHeight="1">
      <c r="B8" s="10" t="s">
        <v>42</v>
      </c>
      <c r="C8" s="234">
        <v>0</v>
      </c>
      <c r="D8" s="234">
        <v>0</v>
      </c>
      <c r="E8" s="234">
        <v>0</v>
      </c>
      <c r="F8" s="234">
        <v>0</v>
      </c>
      <c r="G8" s="88">
        <f t="shared" si="0"/>
        <v>0</v>
      </c>
    </row>
    <row r="9" spans="1:7" ht="24" customHeight="1">
      <c r="B9" s="10" t="s">
        <v>21</v>
      </c>
      <c r="C9" s="234">
        <v>0</v>
      </c>
      <c r="D9" s="234">
        <v>0</v>
      </c>
      <c r="E9" s="234">
        <v>0</v>
      </c>
      <c r="F9" s="86">
        <v>14.747999999999999</v>
      </c>
      <c r="G9" s="88">
        <f t="shared" si="0"/>
        <v>14.747999999999999</v>
      </c>
    </row>
    <row r="10" spans="1:7" ht="24" customHeight="1">
      <c r="B10" s="12" t="s">
        <v>35</v>
      </c>
      <c r="C10" s="86">
        <v>0.80200000000000005</v>
      </c>
      <c r="D10" s="234">
        <v>0</v>
      </c>
      <c r="E10" s="234">
        <v>0</v>
      </c>
      <c r="F10" s="234">
        <v>0</v>
      </c>
      <c r="G10" s="88">
        <f t="shared" si="0"/>
        <v>0.80200000000000005</v>
      </c>
    </row>
    <row r="11" spans="1:7" ht="24" customHeight="1">
      <c r="B11" s="12" t="s">
        <v>36</v>
      </c>
      <c r="C11" s="234">
        <v>0</v>
      </c>
      <c r="D11" s="234">
        <v>0</v>
      </c>
      <c r="E11" s="234">
        <v>0</v>
      </c>
      <c r="F11" s="234">
        <v>0</v>
      </c>
      <c r="G11" s="88">
        <f t="shared" si="0"/>
        <v>0</v>
      </c>
    </row>
    <row r="12" spans="1:7" ht="24" customHeight="1">
      <c r="B12" s="12" t="s">
        <v>20</v>
      </c>
      <c r="C12" s="234">
        <v>0</v>
      </c>
      <c r="D12" s="234">
        <v>0</v>
      </c>
      <c r="E12" s="234">
        <v>0</v>
      </c>
      <c r="F12" s="234">
        <v>0</v>
      </c>
      <c r="G12" s="88">
        <f t="shared" si="0"/>
        <v>0</v>
      </c>
    </row>
    <row r="13" spans="1:7" ht="24" customHeight="1">
      <c r="B13" s="14" t="s">
        <v>48</v>
      </c>
      <c r="C13" s="86">
        <v>52.390999999999998</v>
      </c>
      <c r="D13" s="234">
        <v>0</v>
      </c>
      <c r="E13" s="86">
        <v>317.56099999999998</v>
      </c>
      <c r="F13" s="86">
        <v>131.43299999999999</v>
      </c>
      <c r="G13" s="88">
        <f t="shared" si="0"/>
        <v>501.38499999999999</v>
      </c>
    </row>
    <row r="14" spans="1:7" ht="24" customHeight="1">
      <c r="B14" s="10" t="s">
        <v>19</v>
      </c>
      <c r="C14" s="234">
        <v>0</v>
      </c>
      <c r="D14" s="234">
        <v>0</v>
      </c>
      <c r="E14" s="234">
        <v>0</v>
      </c>
      <c r="F14" s="86">
        <v>26.713000000000001</v>
      </c>
      <c r="G14" s="89">
        <f t="shared" si="0"/>
        <v>26.713000000000001</v>
      </c>
    </row>
    <row r="15" spans="1:7" ht="24" customHeight="1">
      <c r="B15" s="22" t="s">
        <v>33</v>
      </c>
      <c r="C15" s="23">
        <f t="shared" ref="C15:G15" si="1">SUM(C7:C14)</f>
        <v>144.209</v>
      </c>
      <c r="D15" s="24">
        <f t="shared" si="1"/>
        <v>0</v>
      </c>
      <c r="E15" s="24">
        <f t="shared" si="1"/>
        <v>317.56099999999998</v>
      </c>
      <c r="F15" s="24">
        <f t="shared" si="1"/>
        <v>172.89399999999998</v>
      </c>
      <c r="G15" s="25">
        <f t="shared" si="1"/>
        <v>634.66399999999999</v>
      </c>
    </row>
    <row r="16" spans="1:7">
      <c r="B16" s="15"/>
    </row>
    <row r="17" spans="2:7">
      <c r="B17" s="15" t="s">
        <v>31</v>
      </c>
    </row>
    <row r="18" spans="2:7">
      <c r="B18" s="16" t="s">
        <v>47</v>
      </c>
    </row>
    <row r="19" spans="2:7">
      <c r="B19" s="17"/>
    </row>
    <row r="21" spans="2:7" ht="18.75">
      <c r="B21" s="19" t="s">
        <v>211</v>
      </c>
    </row>
    <row r="22" spans="2:7" ht="18.75">
      <c r="B22" s="20" t="s">
        <v>23</v>
      </c>
    </row>
    <row r="23" spans="2:7">
      <c r="B23" s="8"/>
    </row>
    <row r="24" spans="2:7">
      <c r="B24" s="443" t="s">
        <v>18</v>
      </c>
      <c r="C24" s="469" t="s">
        <v>12</v>
      </c>
      <c r="D24" s="470"/>
      <c r="E24" s="470"/>
      <c r="F24" s="470"/>
      <c r="G24" s="447" t="s">
        <v>141</v>
      </c>
    </row>
    <row r="25" spans="2:7" ht="36.75" customHeight="1">
      <c r="B25" s="444"/>
      <c r="C25" s="21" t="s">
        <v>137</v>
      </c>
      <c r="D25" s="21" t="s">
        <v>138</v>
      </c>
      <c r="E25" s="21" t="s">
        <v>139</v>
      </c>
      <c r="F25" s="21" t="s">
        <v>140</v>
      </c>
      <c r="G25" s="468"/>
    </row>
    <row r="26" spans="2:7" ht="24" customHeight="1">
      <c r="B26" s="10" t="s">
        <v>41</v>
      </c>
      <c r="C26" s="86">
        <v>270</v>
      </c>
      <c r="D26" s="234">
        <v>0</v>
      </c>
      <c r="E26" s="234">
        <v>0</v>
      </c>
      <c r="F26" s="234">
        <v>0</v>
      </c>
      <c r="G26" s="88">
        <f t="shared" ref="G26:G33" si="2">SUM(C26:F26)</f>
        <v>270</v>
      </c>
    </row>
    <row r="27" spans="2:7" ht="24" customHeight="1">
      <c r="B27" s="10" t="s">
        <v>42</v>
      </c>
      <c r="C27" s="234">
        <v>0</v>
      </c>
      <c r="D27" s="234">
        <v>0</v>
      </c>
      <c r="E27" s="234">
        <v>0</v>
      </c>
      <c r="F27" s="234">
        <v>0</v>
      </c>
      <c r="G27" s="88">
        <f t="shared" si="2"/>
        <v>0</v>
      </c>
    </row>
    <row r="28" spans="2:7" ht="24" customHeight="1">
      <c r="B28" s="10" t="s">
        <v>21</v>
      </c>
      <c r="C28" s="234">
        <v>0</v>
      </c>
      <c r="D28" s="234">
        <v>0</v>
      </c>
      <c r="E28" s="234">
        <v>0</v>
      </c>
      <c r="F28" s="86">
        <v>17</v>
      </c>
      <c r="G28" s="88">
        <f t="shared" si="2"/>
        <v>17</v>
      </c>
    </row>
    <row r="29" spans="2:7" ht="24" customHeight="1">
      <c r="B29" s="12" t="s">
        <v>35</v>
      </c>
      <c r="C29" s="86">
        <v>87.6</v>
      </c>
      <c r="D29" s="234">
        <v>0</v>
      </c>
      <c r="E29" s="234">
        <v>0</v>
      </c>
      <c r="F29" s="234">
        <v>0</v>
      </c>
      <c r="G29" s="88">
        <f t="shared" si="2"/>
        <v>87.6</v>
      </c>
    </row>
    <row r="30" spans="2:7" ht="24" customHeight="1">
      <c r="B30" s="12" t="s">
        <v>36</v>
      </c>
      <c r="C30" s="234">
        <v>0</v>
      </c>
      <c r="D30" s="234">
        <v>0</v>
      </c>
      <c r="E30" s="234">
        <v>0</v>
      </c>
      <c r="F30" s="234">
        <v>0</v>
      </c>
      <c r="G30" s="88">
        <f t="shared" si="2"/>
        <v>0</v>
      </c>
    </row>
    <row r="31" spans="2:7" ht="24" customHeight="1">
      <c r="B31" s="12" t="s">
        <v>20</v>
      </c>
      <c r="C31" s="234">
        <v>0</v>
      </c>
      <c r="D31" s="234">
        <v>0</v>
      </c>
      <c r="E31" s="234">
        <v>0</v>
      </c>
      <c r="F31" s="234">
        <v>0</v>
      </c>
      <c r="G31" s="88">
        <f t="shared" si="2"/>
        <v>0</v>
      </c>
    </row>
    <row r="32" spans="2:7" ht="24" customHeight="1">
      <c r="B32" s="14" t="s">
        <v>48</v>
      </c>
      <c r="C32" s="86">
        <v>56</v>
      </c>
      <c r="D32" s="234">
        <v>0</v>
      </c>
      <c r="E32" s="86">
        <v>425</v>
      </c>
      <c r="F32" s="86">
        <v>150</v>
      </c>
      <c r="G32" s="88">
        <f t="shared" si="2"/>
        <v>631</v>
      </c>
    </row>
    <row r="33" spans="2:7" ht="24" customHeight="1">
      <c r="B33" s="10" t="s">
        <v>19</v>
      </c>
      <c r="C33" s="234">
        <v>0</v>
      </c>
      <c r="D33" s="234">
        <v>0</v>
      </c>
      <c r="E33" s="234">
        <v>0</v>
      </c>
      <c r="F33" s="86">
        <v>54</v>
      </c>
      <c r="G33" s="89">
        <f t="shared" si="2"/>
        <v>54</v>
      </c>
    </row>
    <row r="34" spans="2:7" ht="24" customHeight="1">
      <c r="B34" s="26" t="s">
        <v>33</v>
      </c>
      <c r="C34" s="27">
        <f t="shared" ref="C34:G34" si="3">SUM(C26:C33)</f>
        <v>413.6</v>
      </c>
      <c r="D34" s="24">
        <f t="shared" si="3"/>
        <v>0</v>
      </c>
      <c r="E34" s="24">
        <f t="shared" si="3"/>
        <v>425</v>
      </c>
      <c r="F34" s="24">
        <f t="shared" si="3"/>
        <v>221</v>
      </c>
      <c r="G34" s="28">
        <f t="shared" si="3"/>
        <v>1059.5999999999999</v>
      </c>
    </row>
    <row r="35" spans="2:7">
      <c r="B35" s="18"/>
    </row>
    <row r="36" spans="2:7">
      <c r="B36" s="440" t="s">
        <v>31</v>
      </c>
    </row>
    <row r="37" spans="2:7">
      <c r="B37" s="441" t="s">
        <v>47</v>
      </c>
    </row>
    <row r="38" spans="2:7">
      <c r="B38" s="17"/>
    </row>
  </sheetData>
  <mergeCells count="6">
    <mergeCell ref="C5:F5"/>
    <mergeCell ref="B5:B6"/>
    <mergeCell ref="G5:G6"/>
    <mergeCell ref="B24:B25"/>
    <mergeCell ref="C24:F24"/>
    <mergeCell ref="G24:G25"/>
  </mergeCells>
  <phoneticPr fontId="2" type="noConversion"/>
  <pageMargins left="0.75" right="0.75" top="1" bottom="1" header="0.5" footer="0.5"/>
  <pageSetup paperSize="9" orientation="landscape" verticalDpi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 enableFormatConditionsCalculation="0">
    <tabColor theme="0"/>
    <pageSetUpPr fitToPage="1"/>
  </sheetPr>
  <dimension ref="A1:L21"/>
  <sheetViews>
    <sheetView showGridLines="0" workbookViewId="0"/>
  </sheetViews>
  <sheetFormatPr defaultRowHeight="12.75"/>
  <cols>
    <col min="1" max="1" width="5.7109375" style="6" customWidth="1"/>
    <col min="2" max="2" width="17.140625" style="6" customWidth="1"/>
    <col min="3" max="3" width="14" style="6" customWidth="1"/>
    <col min="4" max="4" width="17.5703125" style="6" customWidth="1"/>
    <col min="5" max="5" width="18" style="6" customWidth="1"/>
    <col min="6" max="6" width="18.28515625" style="6" customWidth="1"/>
    <col min="7" max="7" width="15.140625" style="6" customWidth="1"/>
    <col min="8" max="8" width="17.5703125" style="6" customWidth="1"/>
    <col min="9" max="9" width="15.85546875" style="6" customWidth="1"/>
    <col min="10" max="10" width="17.85546875" style="6" customWidth="1"/>
    <col min="11" max="16384" width="9.140625" style="6"/>
  </cols>
  <sheetData>
    <row r="1" spans="1:9">
      <c r="A1" s="137"/>
    </row>
    <row r="2" spans="1:9" ht="18.75">
      <c r="B2" s="45" t="s">
        <v>208</v>
      </c>
    </row>
    <row r="3" spans="1:9" ht="18.75">
      <c r="B3" s="46" t="s">
        <v>16</v>
      </c>
    </row>
    <row r="5" spans="1:9">
      <c r="B5" s="475" t="s">
        <v>11</v>
      </c>
      <c r="C5" s="449" t="s">
        <v>12</v>
      </c>
      <c r="D5" s="450"/>
      <c r="E5" s="450"/>
      <c r="F5" s="451"/>
      <c r="G5" s="447" t="s">
        <v>141</v>
      </c>
    </row>
    <row r="6" spans="1:9" ht="36" customHeight="1">
      <c r="B6" s="476"/>
      <c r="C6" s="21" t="s">
        <v>137</v>
      </c>
      <c r="D6" s="21" t="s">
        <v>138</v>
      </c>
      <c r="E6" s="21" t="s">
        <v>139</v>
      </c>
      <c r="F6" s="21" t="s">
        <v>140</v>
      </c>
      <c r="G6" s="468"/>
    </row>
    <row r="7" spans="1:9" ht="20.100000000000001" customHeight="1">
      <c r="B7" s="60" t="s">
        <v>14</v>
      </c>
      <c r="C7" s="51">
        <v>0</v>
      </c>
      <c r="D7" s="51">
        <v>0</v>
      </c>
      <c r="E7" s="51">
        <v>0</v>
      </c>
      <c r="F7" s="51">
        <v>0</v>
      </c>
      <c r="G7" s="56">
        <f>SUM(C7:F7)</f>
        <v>0</v>
      </c>
    </row>
    <row r="8" spans="1:9" ht="20.100000000000001" customHeight="1">
      <c r="B8" s="61" t="s">
        <v>15</v>
      </c>
      <c r="C8" s="165">
        <v>0</v>
      </c>
      <c r="D8" s="51">
        <v>0</v>
      </c>
      <c r="E8" s="51">
        <v>0</v>
      </c>
      <c r="F8" s="51">
        <v>0</v>
      </c>
      <c r="G8" s="56">
        <f>SUM(C8:F8)</f>
        <v>0</v>
      </c>
    </row>
    <row r="9" spans="1:9">
      <c r="B9" s="41" t="s">
        <v>33</v>
      </c>
      <c r="C9" s="53">
        <f t="shared" ref="C9:G9" si="0">SUM(C7:C8)</f>
        <v>0</v>
      </c>
      <c r="D9" s="42">
        <f t="shared" si="0"/>
        <v>0</v>
      </c>
      <c r="E9" s="42">
        <f t="shared" si="0"/>
        <v>0</v>
      </c>
      <c r="F9" s="62">
        <f t="shared" si="0"/>
        <v>0</v>
      </c>
      <c r="G9" s="63">
        <f t="shared" si="0"/>
        <v>0</v>
      </c>
    </row>
    <row r="12" spans="1:9" ht="18.75">
      <c r="B12" s="45" t="s">
        <v>209</v>
      </c>
      <c r="E12" s="11"/>
      <c r="F12" s="11"/>
      <c r="G12" s="11"/>
      <c r="H12" s="11"/>
      <c r="I12" s="11"/>
    </row>
    <row r="13" spans="1:9" ht="18.75">
      <c r="B13" s="46" t="s">
        <v>16</v>
      </c>
    </row>
    <row r="15" spans="1:9">
      <c r="B15" s="475" t="s">
        <v>11</v>
      </c>
      <c r="C15" s="449" t="s">
        <v>12</v>
      </c>
      <c r="D15" s="450"/>
      <c r="E15" s="450"/>
      <c r="F15" s="451"/>
      <c r="G15" s="447" t="s">
        <v>141</v>
      </c>
      <c r="H15" s="11"/>
      <c r="I15" s="11"/>
    </row>
    <row r="16" spans="1:9" ht="36" customHeight="1">
      <c r="B16" s="476"/>
      <c r="C16" s="21" t="s">
        <v>137</v>
      </c>
      <c r="D16" s="21" t="s">
        <v>138</v>
      </c>
      <c r="E16" s="21" t="s">
        <v>139</v>
      </c>
      <c r="F16" s="21" t="s">
        <v>140</v>
      </c>
      <c r="G16" s="468"/>
      <c r="H16" s="11"/>
      <c r="I16" s="11"/>
    </row>
    <row r="17" spans="2:12" ht="35.25" customHeight="1">
      <c r="B17" s="64" t="s">
        <v>44</v>
      </c>
      <c r="C17" s="86">
        <v>271.58202</v>
      </c>
      <c r="D17" s="86">
        <v>62.111050000000006</v>
      </c>
      <c r="E17" s="86">
        <v>271.03994900000004</v>
      </c>
      <c r="F17" s="86">
        <v>266.59476899999999</v>
      </c>
      <c r="G17" s="76">
        <f>SUM(C17:F17)</f>
        <v>871.32778800000006</v>
      </c>
    </row>
    <row r="18" spans="2:12">
      <c r="B18" s="41" t="s">
        <v>33</v>
      </c>
      <c r="C18" s="68">
        <f t="shared" ref="C18:G18" si="1">SUM(C17:C17)</f>
        <v>271.58202</v>
      </c>
      <c r="D18" s="69">
        <f t="shared" si="1"/>
        <v>62.111050000000006</v>
      </c>
      <c r="E18" s="69">
        <f t="shared" si="1"/>
        <v>271.03994900000004</v>
      </c>
      <c r="F18" s="77">
        <f t="shared" si="1"/>
        <v>266.59476899999999</v>
      </c>
      <c r="G18" s="78">
        <f t="shared" si="1"/>
        <v>871.32778800000006</v>
      </c>
      <c r="L18" s="37"/>
    </row>
    <row r="20" spans="2:12">
      <c r="B20" s="6" t="s">
        <v>45</v>
      </c>
    </row>
    <row r="21" spans="2:12">
      <c r="B21" s="6" t="s">
        <v>46</v>
      </c>
    </row>
  </sheetData>
  <mergeCells count="6">
    <mergeCell ref="B5:B6"/>
    <mergeCell ref="C5:F5"/>
    <mergeCell ref="G5:G6"/>
    <mergeCell ref="B15:B16"/>
    <mergeCell ref="C15:F15"/>
    <mergeCell ref="G15:G16"/>
  </mergeCells>
  <phoneticPr fontId="2" type="noConversion"/>
  <pageMargins left="0.75" right="0.75" top="1" bottom="1" header="0.5" footer="0.5"/>
  <pageSetup paperSize="9" orientation="landscape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Summary</vt:lpstr>
      <vt:lpstr>Landfill Inputs</vt:lpstr>
      <vt:lpstr>Landfill Input Trends</vt:lpstr>
      <vt:lpstr>Landfill Capacity</vt:lpstr>
      <vt:lpstr>Landfill Capacity Trends</vt:lpstr>
      <vt:lpstr>Transfer Treatment &amp; MRS Inputs</vt:lpstr>
      <vt:lpstr>Transfer Treatment &amp; MRS Trends</vt:lpstr>
      <vt:lpstr>Incineration Input &amp; Capacity</vt:lpstr>
      <vt:lpstr>Land Disposal</vt:lpstr>
      <vt:lpstr>Use of Waste</vt:lpstr>
      <vt:lpstr>Haz Waste Managed &amp; Deposits</vt:lpstr>
      <vt:lpstr>Haz Waste Deposits by Fate</vt:lpstr>
      <vt:lpstr>Haz Waste Trends</vt:lpstr>
      <vt:lpstr>'Landfill Capacity'!Print_Area</vt:lpstr>
      <vt:lpstr>'Landfill Inputs'!Print_Area</vt:lpstr>
    </vt:vector>
  </TitlesOfParts>
  <Company>Environment Agency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DPullen</dc:creator>
  <cp:lastModifiedBy>Environment Agency User</cp:lastModifiedBy>
  <cp:lastPrinted>2007-05-23T14:27:43Z</cp:lastPrinted>
  <dcterms:created xsi:type="dcterms:W3CDTF">2006-10-24T13:52:52Z</dcterms:created>
  <dcterms:modified xsi:type="dcterms:W3CDTF">2015-10-22T12:03:33Z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