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220" activeTab="0"/>
  </bookViews>
  <sheets>
    <sheet name="monthly summary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<sst xmlns="http://schemas.openxmlformats.org/spreadsheetml/2006/main" count="23" uniqueCount="21">
  <si>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WEEKENDING</t>
  </si>
  <si>
    <t xml:space="preserve">TOTAL </t>
  </si>
  <si>
    <t>%AGE</t>
  </si>
  <si>
    <t>30DAY</t>
  </si>
  <si>
    <t>TOTAL</t>
  </si>
  <si>
    <t>May</t>
  </si>
  <si>
    <t>June</t>
  </si>
  <si>
    <t>July</t>
  </si>
  <si>
    <t>August</t>
  </si>
  <si>
    <t>February</t>
  </si>
  <si>
    <t>Target</t>
  </si>
  <si>
    <t>April</t>
  </si>
  <si>
    <t>Match</t>
  </si>
  <si>
    <t>Prompt Payment Statistics 2014/15</t>
  </si>
  <si>
    <t>5 Days</t>
  </si>
  <si>
    <t>10 DAYS</t>
  </si>
  <si>
    <t>September</t>
  </si>
  <si>
    <t>October</t>
  </si>
  <si>
    <t>November</t>
  </si>
  <si>
    <t>December</t>
  </si>
  <si>
    <t>January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</si>
</sst>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14.57421875" style="5" customWidth="1"/>
  </cols>
  <sheetData>
    <row r="1" ht="12.75">
      <c r="A1" s="6" t="s">
        <v>13</v>
      </c>
    </row>
    <row r="3" spans="1:9" ht="12.75">
      <c r="A3" s="2" t="s">
        <v>0</v>
      </c>
      <c r="B3" s="2"/>
      <c r="C3" s="9" t="s">
        <v>1</v>
      </c>
      <c r="D3" s="9" t="s">
        <v>14</v>
      </c>
      <c r="E3" s="9" t="s">
        <v>2</v>
      </c>
      <c r="F3" s="9" t="s">
        <v>15</v>
      </c>
      <c r="G3" s="9" t="s">
        <v>2</v>
      </c>
      <c r="H3" s="9" t="s">
        <v>3</v>
      </c>
      <c r="I3" s="9" t="s">
        <v>2</v>
      </c>
    </row>
    <row r="4" spans="1:9" ht="12.75">
      <c r="A4" s="2" t="s">
        <v>10</v>
      </c>
      <c r="B4" s="7"/>
      <c r="C4" s="7"/>
      <c r="D4" s="7"/>
      <c r="E4" s="10"/>
      <c r="F4" s="11"/>
      <c r="G4" s="10"/>
      <c r="H4" s="11"/>
      <c r="I4" s="10"/>
    </row>
    <row r="5" spans="1:9" ht="12.75">
      <c r="A5" s="8" t="s">
        <v>11</v>
      </c>
      <c r="B5" s="1"/>
      <c r="C5" s="12">
        <v>625</v>
      </c>
      <c r="D5" s="12">
        <v>409</v>
      </c>
      <c r="E5" s="3">
        <f aca="true" t="shared" si="0" ref="E5:E17">IF(C5=0," ",D5/C5)</f>
        <v>0.6544</v>
      </c>
      <c r="F5" s="1">
        <v>513</v>
      </c>
      <c r="G5" s="3">
        <f>IF(C5=0," ",F5/C5)</f>
        <v>0.8208</v>
      </c>
      <c r="H5" s="1">
        <v>612</v>
      </c>
      <c r="I5" s="3">
        <f>IF(C5=0," ",H5/C5)</f>
        <v>0.9792</v>
      </c>
    </row>
    <row r="6" spans="1:9" ht="12.75">
      <c r="A6" s="4" t="s">
        <v>5</v>
      </c>
      <c r="B6" s="1"/>
      <c r="C6" s="12">
        <v>683</v>
      </c>
      <c r="D6" s="12">
        <v>408</v>
      </c>
      <c r="E6" s="3">
        <f t="shared" si="0"/>
        <v>0.5973645680819912</v>
      </c>
      <c r="F6" s="1">
        <v>516</v>
      </c>
      <c r="G6" s="3">
        <f>IF(C6=0," ",F6/C6)</f>
        <v>0.7554904831625183</v>
      </c>
      <c r="H6" s="1">
        <v>657</v>
      </c>
      <c r="I6" s="3">
        <f>IF(C6=0," ",H6/C6)</f>
        <v>0.9619326500732065</v>
      </c>
    </row>
    <row r="7" spans="1:9" ht="12.75">
      <c r="A7" s="4" t="s">
        <v>6</v>
      </c>
      <c r="B7" s="1"/>
      <c r="C7" s="12">
        <v>760</v>
      </c>
      <c r="D7" s="12">
        <v>478</v>
      </c>
      <c r="E7" s="3">
        <v>0.6289473684210526</v>
      </c>
      <c r="F7" s="1">
        <v>605</v>
      </c>
      <c r="G7" s="3">
        <v>0.7960526315789473</v>
      </c>
      <c r="H7" s="1">
        <v>743</v>
      </c>
      <c r="I7" s="3">
        <v>0.9776315789473684</v>
      </c>
    </row>
    <row r="8" spans="1:9" ht="12.75">
      <c r="A8" s="4" t="s">
        <v>7</v>
      </c>
      <c r="B8" s="1"/>
      <c r="C8" s="1">
        <v>706</v>
      </c>
      <c r="D8" s="1">
        <v>484</v>
      </c>
      <c r="E8" s="3">
        <f t="shared" si="0"/>
        <v>0.6855524079320113</v>
      </c>
      <c r="F8" s="1">
        <v>609</v>
      </c>
      <c r="G8" s="3">
        <f>IF(C8=0," ",F8/C8)</f>
        <v>0.8626062322946175</v>
      </c>
      <c r="H8" s="1">
        <v>695</v>
      </c>
      <c r="I8" s="3">
        <f>IF(C8=0," ",H8/C8)</f>
        <v>0.9844192634560907</v>
      </c>
    </row>
    <row r="9" spans="1:9" ht="12.75">
      <c r="A9" s="4" t="s">
        <v>8</v>
      </c>
      <c r="B9" s="1"/>
      <c r="C9" s="1">
        <v>711</v>
      </c>
      <c r="D9" s="1">
        <v>475</v>
      </c>
      <c r="E9" s="3">
        <f t="shared" si="0"/>
        <v>0.6680731364275668</v>
      </c>
      <c r="F9" s="1">
        <v>625</v>
      </c>
      <c r="G9" s="3">
        <f aca="true" t="shared" si="1" ref="G9:G17">IF(C9=0," ",F9/C9)</f>
        <v>0.8790436005625879</v>
      </c>
      <c r="H9" s="1">
        <v>693</v>
      </c>
      <c r="I9" s="3">
        <f aca="true" t="shared" si="2" ref="I9:I17">IF(C9=0," ",H9/C9)</f>
        <v>0.9746835443037974</v>
      </c>
    </row>
    <row r="10" spans="1:9" ht="12.75">
      <c r="A10" s="4" t="s">
        <v>16</v>
      </c>
      <c r="B10" s="1"/>
      <c r="C10" s="1">
        <v>973</v>
      </c>
      <c r="D10" s="1">
        <f>408+390</f>
        <v>798</v>
      </c>
      <c r="E10" s="3">
        <f t="shared" si="0"/>
        <v>0.8201438848920863</v>
      </c>
      <c r="F10" s="1">
        <v>914</v>
      </c>
      <c r="G10" s="3">
        <f>IF(C10=0," ",F10/C10)</f>
        <v>0.9393627954779034</v>
      </c>
      <c r="H10" s="1">
        <v>965</v>
      </c>
      <c r="I10" s="3">
        <f>IF(C10=0," ",H10/C10)</f>
        <v>0.9917780061664954</v>
      </c>
    </row>
    <row r="11" spans="1:9" ht="12.75">
      <c r="A11" s="4" t="s">
        <v>17</v>
      </c>
      <c r="B11" s="1"/>
      <c r="C11" s="1">
        <v>1595</v>
      </c>
      <c r="D11" s="1">
        <v>1167</v>
      </c>
      <c r="E11" s="3">
        <f t="shared" si="0"/>
        <v>0.7316614420062696</v>
      </c>
      <c r="F11" s="1">
        <v>1458</v>
      </c>
      <c r="G11" s="3">
        <f t="shared" si="1"/>
        <v>0.9141065830721004</v>
      </c>
      <c r="H11" s="1">
        <v>1587</v>
      </c>
      <c r="I11" s="3">
        <f t="shared" si="2"/>
        <v>0.9949843260188088</v>
      </c>
    </row>
    <row r="12" spans="1:9" ht="12.75">
      <c r="A12" s="4" t="s">
        <v>18</v>
      </c>
      <c r="B12" s="1"/>
      <c r="C12" s="1">
        <v>983</v>
      </c>
      <c r="D12" s="1">
        <v>796</v>
      </c>
      <c r="E12" s="3">
        <f t="shared" si="0"/>
        <v>0.8097660223804679</v>
      </c>
      <c r="F12" s="1">
        <v>896</v>
      </c>
      <c r="G12" s="3">
        <f t="shared" si="1"/>
        <v>0.9114954221770092</v>
      </c>
      <c r="H12" s="1">
        <v>969</v>
      </c>
      <c r="I12" s="3">
        <f t="shared" si="2"/>
        <v>0.9857578840284842</v>
      </c>
    </row>
    <row r="13" spans="1:9" ht="12.75">
      <c r="A13" s="4" t="s">
        <v>19</v>
      </c>
      <c r="B13" s="1"/>
      <c r="C13" s="1">
        <v>944</v>
      </c>
      <c r="D13" s="1">
        <f>364+390</f>
        <v>754</v>
      </c>
      <c r="E13" s="3">
        <f t="shared" si="0"/>
        <v>0.798728813559322</v>
      </c>
      <c r="F13" s="1">
        <v>860</v>
      </c>
      <c r="G13" s="3">
        <f t="shared" si="1"/>
        <v>0.9110169491525424</v>
      </c>
      <c r="H13" s="1">
        <v>936</v>
      </c>
      <c r="I13" s="3">
        <f t="shared" si="2"/>
        <v>0.9915254237288136</v>
      </c>
    </row>
    <row r="14" spans="1:9" ht="12.75">
      <c r="A14" s="4" t="s">
        <v>20</v>
      </c>
      <c r="B14" s="1"/>
      <c r="C14" s="1">
        <v>905</v>
      </c>
      <c r="D14" s="1">
        <f>281+390</f>
        <v>671</v>
      </c>
      <c r="E14" s="3">
        <f t="shared" si="0"/>
        <v>0.7414364640883978</v>
      </c>
      <c r="F14" s="1">
        <v>766</v>
      </c>
      <c r="G14" s="3">
        <f t="shared" si="1"/>
        <v>0.8464088397790055</v>
      </c>
      <c r="H14" s="1">
        <v>876</v>
      </c>
      <c r="I14" s="3">
        <f t="shared" si="2"/>
        <v>0.9679558011049724</v>
      </c>
    </row>
    <row r="15" spans="1:9" ht="12.75">
      <c r="A15" s="4" t="s">
        <v>9</v>
      </c>
      <c r="B15" s="1"/>
      <c r="C15" s="1">
        <v>512</v>
      </c>
      <c r="D15" s="1">
        <v>277</v>
      </c>
      <c r="E15" s="3">
        <f t="shared" si="0"/>
        <v>0.541015625</v>
      </c>
      <c r="F15" s="1">
        <v>409</v>
      </c>
      <c r="G15" s="3">
        <f t="shared" si="1"/>
        <v>0.798828125</v>
      </c>
      <c r="H15" s="1">
        <v>493</v>
      </c>
      <c r="I15" s="3">
        <f t="shared" si="2"/>
        <v>0.962890625</v>
      </c>
    </row>
    <row r="16" spans="1:9" ht="12.75">
      <c r="A16" s="4" t="s">
        <v>12</v>
      </c>
      <c r="B16" s="1"/>
      <c r="C16" s="1">
        <v>1326</v>
      </c>
      <c r="D16" s="1">
        <v>309</v>
      </c>
      <c r="E16" s="3">
        <f t="shared" si="0"/>
        <v>0.2330316742081448</v>
      </c>
      <c r="F16" s="1">
        <v>1119</v>
      </c>
      <c r="G16" s="3">
        <f t="shared" si="1"/>
        <v>0.8438914027149321</v>
      </c>
      <c r="H16" s="1">
        <v>1302</v>
      </c>
      <c r="I16" s="3">
        <f t="shared" si="2"/>
        <v>0.9819004524886877</v>
      </c>
    </row>
    <row r="17" spans="1:9" ht="12.75">
      <c r="A17" s="2" t="s">
        <v>4</v>
      </c>
      <c r="B17" s="2"/>
      <c r="C17" s="2">
        <f>SUM(C5:C16)</f>
        <v>10723</v>
      </c>
      <c r="D17" s="2">
        <f>SUM(D5:D16)</f>
        <v>7026</v>
      </c>
      <c r="E17" s="13">
        <f t="shared" si="0"/>
        <v>0.6552270819733284</v>
      </c>
      <c r="F17" s="2">
        <f>SUM(F5:F16)</f>
        <v>9290</v>
      </c>
      <c r="G17" s="13">
        <f t="shared" si="1"/>
        <v>0.8663620255525506</v>
      </c>
      <c r="H17" s="2">
        <f>SUM(H5:H16)</f>
        <v>10528</v>
      </c>
      <c r="I17" s="13">
        <f t="shared" si="2"/>
        <v>0.9818147906369487</v>
      </c>
    </row>
  </sheetData>
  <sheetProtection/>
  <conditionalFormatting sqref="I5:I17">
    <cfRule type="cellIs" priority="1" dxfId="1" operator="greaterThanOrEqual" stopIfTrue="1">
      <formula>0.9749</formula>
    </cfRule>
    <cfRule type="cellIs" priority="2" dxfId="0" operator="lessThan" stopIfTrue="1">
      <formula>0.9748</formula>
    </cfRule>
  </conditionalFormatting>
  <conditionalFormatting sqref="G5:G17">
    <cfRule type="cellIs" priority="3" dxfId="1" operator="greaterThanOrEqual" stopIfTrue="1">
      <formula>0.85</formula>
    </cfRule>
    <cfRule type="cellIs" priority="4" dxfId="0" operator="lessThan" stopIfTrue="1">
      <formula>0.849</formula>
    </cfRule>
  </conditionalFormatting>
  <conditionalFormatting sqref="E5:E17">
    <cfRule type="cellIs" priority="5" dxfId="1" operator="greaterThanOrEqual" stopIfTrue="1">
      <formula>0.745</formula>
    </cfRule>
    <cfRule type="cellIs" priority="6" dxfId="0" operator="lessThan" stopIfTrue="1">
      <formula>0.7449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8 and 30 DAYS STATS 2014-15</dc:title>
  <dc:subject/>
  <dc:creator>Brendan.Cox</dc:creator>
  <cp:keywords/>
  <dc:description/>
  <cp:lastModifiedBy>Christine.Dupak</cp:lastModifiedBy>
  <cp:lastPrinted>2009-03-20T09:38:59Z</cp:lastPrinted>
  <dcterms:created xsi:type="dcterms:W3CDTF">2008-12-17T11:14:16Z</dcterms:created>
  <dcterms:modified xsi:type="dcterms:W3CDTF">2015-04-13T14:28:49Z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