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<sst xmlns="http://schemas.openxmlformats.org/spreadsheetml/2006/main" count="148" uniqueCount="46">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</sst>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 wrapText="1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P4" sqref="P4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6" t="s">
        <v>8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7"/>
      <c r="R1" s="34" t="s">
        <v>15</v>
      </c>
      <c r="S1" s="43"/>
      <c r="T1" s="43"/>
      <c r="U1" s="43"/>
      <c r="V1" s="43"/>
      <c r="W1" s="43"/>
      <c r="X1" s="43"/>
      <c r="Y1" s="43"/>
      <c r="Z1" s="43"/>
      <c r="AA1" s="35"/>
      <c r="AB1" s="51" t="s">
        <v>25</v>
      </c>
      <c r="AC1" s="52"/>
      <c r="AD1" s="40" t="s">
        <v>11</v>
      </c>
      <c r="AE1" s="41"/>
      <c r="AF1" s="41"/>
      <c r="AG1" s="41"/>
      <c r="AH1" s="41"/>
      <c r="AI1" s="41"/>
      <c r="AJ1" s="42"/>
      <c r="AK1" s="50" t="s">
        <v>32</v>
      </c>
      <c r="AL1" s="50"/>
      <c r="AM1" s="50"/>
      <c r="AN1" s="47" t="s">
        <v>24</v>
      </c>
      <c r="AO1" s="32" t="s">
        <v>33</v>
      </c>
    </row>
    <row r="2" spans="1:41" s="1" customFormat="1" ht="53.25" customHeight="1">
      <c r="A2" s="38"/>
      <c r="B2" s="38"/>
      <c r="C2" s="38"/>
      <c r="D2" s="30" t="s">
        <v>28</v>
      </c>
      <c r="E2" s="31"/>
      <c r="F2" s="30" t="s">
        <v>29</v>
      </c>
      <c r="G2" s="31"/>
      <c r="H2" s="30" t="s">
        <v>30</v>
      </c>
      <c r="I2" s="31"/>
      <c r="J2" s="30" t="s">
        <v>6</v>
      </c>
      <c r="K2" s="31"/>
      <c r="L2" s="30" t="s">
        <v>31</v>
      </c>
      <c r="M2" s="31"/>
      <c r="N2" s="30" t="s">
        <v>5</v>
      </c>
      <c r="O2" s="31"/>
      <c r="P2" s="36" t="s">
        <v>9</v>
      </c>
      <c r="Q2" s="37"/>
      <c r="R2" s="36" t="s">
        <v>13</v>
      </c>
      <c r="S2" s="35"/>
      <c r="T2" s="34" t="s">
        <v>3</v>
      </c>
      <c r="U2" s="35"/>
      <c r="V2" s="34" t="s">
        <v>4</v>
      </c>
      <c r="W2" s="35"/>
      <c r="X2" s="34" t="s">
        <v>14</v>
      </c>
      <c r="Y2" s="35"/>
      <c r="Z2" s="36" t="s">
        <v>10</v>
      </c>
      <c r="AA2" s="37"/>
      <c r="AB2" s="53"/>
      <c r="AC2" s="54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4" t="s">
        <v>23</v>
      </c>
      <c r="AK2" s="32" t="s">
        <v>26</v>
      </c>
      <c r="AL2" s="32" t="s">
        <v>27</v>
      </c>
      <c r="AM2" s="32" t="s">
        <v>22</v>
      </c>
      <c r="AN2" s="48"/>
      <c r="AO2" s="45"/>
    </row>
    <row r="3" spans="1:41" ht="57.75" customHeight="1">
      <c r="A3" s="39"/>
      <c r="B3" s="39"/>
      <c r="C3" s="3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3"/>
      <c r="AE3" s="33"/>
      <c r="AF3" s="33"/>
      <c r="AG3" s="33"/>
      <c r="AH3" s="33"/>
      <c r="AI3" s="33"/>
      <c r="AJ3" s="44"/>
      <c r="AK3" s="33"/>
      <c r="AL3" s="33"/>
      <c r="AM3" s="33"/>
      <c r="AN3" s="49"/>
      <c r="AO3" s="33"/>
    </row>
    <row r="4" spans="1:41" ht="15" customHeight="1">
      <c r="A4" s="3" t="s">
        <v>42</v>
      </c>
      <c r="B4" s="3" t="s">
        <v>34</v>
      </c>
      <c r="C4" s="3" t="s">
        <v>42</v>
      </c>
      <c r="D4" s="27">
        <v>43400</v>
      </c>
      <c r="E4" s="27">
        <v>36865</v>
      </c>
      <c r="F4" s="27">
        <v>35922</v>
      </c>
      <c r="G4" s="27">
        <v>31669</v>
      </c>
      <c r="H4" s="27">
        <v>8860</v>
      </c>
      <c r="I4" s="27">
        <v>8440</v>
      </c>
      <c r="J4" s="27">
        <v>1996</v>
      </c>
      <c r="K4" s="27">
        <v>1940</v>
      </c>
      <c r="L4" s="27">
        <v>207</v>
      </c>
      <c r="M4" s="27">
        <v>204</v>
      </c>
      <c r="N4" s="27">
        <v>3</v>
      </c>
      <c r="O4" s="27">
        <v>3</v>
      </c>
      <c r="P4" s="13">
        <f aca="true" t="shared" si="0" ref="P4:P10">SUM(N4,L4,J4,H4,F4,D4)</f>
        <v>90388</v>
      </c>
      <c r="Q4" s="13">
        <f>SUM(O4,M4,K4,I4,G4,E4)</f>
        <v>79121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190</v>
      </c>
      <c r="W4" s="27">
        <v>190</v>
      </c>
      <c r="X4" s="26" t="s">
        <v>45</v>
      </c>
      <c r="Y4" s="26" t="s">
        <v>45</v>
      </c>
      <c r="Z4" s="28">
        <f aca="true" t="shared" si="1" ref="Z4:AA10">SUM(X4,V4,,T4,R4)</f>
        <v>190</v>
      </c>
      <c r="AA4" s="28">
        <f t="shared" si="1"/>
        <v>190</v>
      </c>
      <c r="AB4" s="4">
        <f>Z4+P4</f>
        <v>90578</v>
      </c>
      <c r="AC4" s="4">
        <f>AA4+Q4</f>
        <v>79311</v>
      </c>
      <c r="AD4" s="21">
        <v>157092268</v>
      </c>
      <c r="AE4" s="22">
        <v>2417339</v>
      </c>
      <c r="AF4" s="22">
        <v>501046</v>
      </c>
      <c r="AG4" s="22">
        <v>2859172</v>
      </c>
      <c r="AH4" s="22">
        <v>28436314</v>
      </c>
      <c r="AI4" s="22">
        <v>10051810</v>
      </c>
      <c r="AJ4" s="23">
        <f>SUM(AD4:AI4)</f>
        <v>201357949</v>
      </c>
      <c r="AK4" s="21">
        <v>3359096</v>
      </c>
      <c r="AL4" s="21">
        <v>1335338</v>
      </c>
      <c r="AM4" s="24">
        <f>SUM(AK4:AL4)</f>
        <v>4694434</v>
      </c>
      <c r="AN4" s="24">
        <f>AM4+AJ4</f>
        <v>206052383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435</v>
      </c>
      <c r="E5" s="27">
        <v>381</v>
      </c>
      <c r="F5" s="27">
        <v>432</v>
      </c>
      <c r="G5" s="27">
        <v>401</v>
      </c>
      <c r="H5" s="27">
        <v>1405</v>
      </c>
      <c r="I5" s="27">
        <v>1321</v>
      </c>
      <c r="J5" s="27">
        <v>439</v>
      </c>
      <c r="K5" s="27">
        <v>412</v>
      </c>
      <c r="L5" s="27">
        <v>28</v>
      </c>
      <c r="M5" s="27">
        <v>28</v>
      </c>
      <c r="N5" s="26" t="s">
        <v>45</v>
      </c>
      <c r="O5" s="26" t="s">
        <v>45</v>
      </c>
      <c r="P5" s="13">
        <f t="shared" si="0"/>
        <v>2739</v>
      </c>
      <c r="Q5" s="13">
        <f aca="true" t="shared" si="2" ref="Q5:Q10">SUM(O5,M5,K5,I5,G5,E5)</f>
        <v>2543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55" t="s">
        <v>45</v>
      </c>
      <c r="X5" s="26" t="s">
        <v>45</v>
      </c>
      <c r="Y5" s="26" t="s">
        <v>45</v>
      </c>
      <c r="Z5" s="28">
        <f t="shared" si="1"/>
        <v>0</v>
      </c>
      <c r="AA5" s="29">
        <f>SUM(Y5,W5,U5,S5)</f>
        <v>0</v>
      </c>
      <c r="AB5" s="4">
        <f aca="true" t="shared" si="3" ref="AB5:AB10">Z5+P5</f>
        <v>2739</v>
      </c>
      <c r="AC5" s="4">
        <f aca="true" t="shared" si="4" ref="AC5:AC10">AA5+Q5</f>
        <v>2543</v>
      </c>
      <c r="AD5" s="22">
        <v>8489189</v>
      </c>
      <c r="AE5" s="22">
        <v>128428</v>
      </c>
      <c r="AF5" s="22">
        <v>0</v>
      </c>
      <c r="AG5" s="22">
        <v>28758</v>
      </c>
      <c r="AH5" s="22">
        <v>1708838</v>
      </c>
      <c r="AI5" s="22">
        <v>749718</v>
      </c>
      <c r="AJ5" s="23">
        <f aca="true" t="shared" si="5" ref="AJ5:AJ10">SUM(AD5:AI5)</f>
        <v>11104931</v>
      </c>
      <c r="AK5" s="21">
        <v>0</v>
      </c>
      <c r="AL5" s="22">
        <v>14775</v>
      </c>
      <c r="AM5" s="24">
        <f aca="true" t="shared" si="6" ref="AM5:AM10">SUM(AK5:AL5)</f>
        <v>14775</v>
      </c>
      <c r="AN5" s="24">
        <f aca="true" t="shared" si="7" ref="AN5:AN10">AM5+AJ5</f>
        <v>11119706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72</v>
      </c>
      <c r="E6" s="27">
        <v>61</v>
      </c>
      <c r="F6" s="27">
        <v>27</v>
      </c>
      <c r="G6" s="27">
        <v>24</v>
      </c>
      <c r="H6" s="27">
        <v>14</v>
      </c>
      <c r="I6" s="27">
        <v>12</v>
      </c>
      <c r="J6" s="27">
        <v>5</v>
      </c>
      <c r="K6" s="27">
        <v>5</v>
      </c>
      <c r="L6" s="27">
        <v>2</v>
      </c>
      <c r="M6" s="27">
        <v>2</v>
      </c>
      <c r="N6" s="26">
        <v>1</v>
      </c>
      <c r="O6" s="26">
        <v>1</v>
      </c>
      <c r="P6" s="13">
        <f t="shared" si="0"/>
        <v>121</v>
      </c>
      <c r="Q6" s="13">
        <f t="shared" si="2"/>
        <v>105</v>
      </c>
      <c r="R6" s="26">
        <v>1</v>
      </c>
      <c r="S6" s="56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29">
        <f t="shared" si="1"/>
        <v>1</v>
      </c>
      <c r="AB6" s="4">
        <f t="shared" si="3"/>
        <v>122</v>
      </c>
      <c r="AC6" s="4">
        <f t="shared" si="4"/>
        <v>106</v>
      </c>
      <c r="AD6" s="22">
        <v>222826</v>
      </c>
      <c r="AE6" s="22">
        <v>3263</v>
      </c>
      <c r="AF6" s="22">
        <v>0</v>
      </c>
      <c r="AG6" s="22">
        <v>680</v>
      </c>
      <c r="AH6" s="22">
        <v>40198</v>
      </c>
      <c r="AI6" s="22">
        <v>15518</v>
      </c>
      <c r="AJ6" s="23">
        <f t="shared" si="5"/>
        <v>282485</v>
      </c>
      <c r="AK6" s="22">
        <v>6143</v>
      </c>
      <c r="AL6" s="22">
        <v>0</v>
      </c>
      <c r="AM6" s="24">
        <f t="shared" si="6"/>
        <v>6143</v>
      </c>
      <c r="AN6" s="24">
        <f t="shared" si="7"/>
        <v>288628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231</v>
      </c>
      <c r="O7" s="26">
        <v>228</v>
      </c>
      <c r="P7" s="13">
        <f t="shared" si="0"/>
        <v>231</v>
      </c>
      <c r="Q7" s="13">
        <f t="shared" si="2"/>
        <v>228</v>
      </c>
      <c r="R7" s="26"/>
      <c r="S7" s="26"/>
      <c r="T7" s="26">
        <v>10</v>
      </c>
      <c r="U7" s="26">
        <v>9</v>
      </c>
      <c r="V7" s="26"/>
      <c r="W7" s="26"/>
      <c r="X7" s="26">
        <v>1</v>
      </c>
      <c r="Y7" s="26">
        <v>1</v>
      </c>
      <c r="Z7" s="28">
        <f t="shared" si="1"/>
        <v>11</v>
      </c>
      <c r="AA7" s="28">
        <f t="shared" si="1"/>
        <v>10</v>
      </c>
      <c r="AB7" s="4">
        <f t="shared" si="3"/>
        <v>242</v>
      </c>
      <c r="AC7" s="4">
        <f t="shared" si="4"/>
        <v>238</v>
      </c>
      <c r="AD7" s="22">
        <v>1127912</v>
      </c>
      <c r="AE7" s="22">
        <v>841</v>
      </c>
      <c r="AF7" s="22">
        <v>0</v>
      </c>
      <c r="AG7" s="22">
        <v>450</v>
      </c>
      <c r="AH7" s="22">
        <v>135643</v>
      </c>
      <c r="AI7" s="22">
        <v>88047</v>
      </c>
      <c r="AJ7" s="23">
        <f t="shared" si="5"/>
        <v>1352893</v>
      </c>
      <c r="AK7" s="22">
        <v>95219</v>
      </c>
      <c r="AL7" s="22">
        <v>12750</v>
      </c>
      <c r="AM7" s="24">
        <f t="shared" si="6"/>
        <v>107969</v>
      </c>
      <c r="AN7" s="24">
        <f t="shared" si="7"/>
        <v>1460862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1021</v>
      </c>
      <c r="O8" s="27">
        <v>947</v>
      </c>
      <c r="P8" s="13">
        <f t="shared" si="0"/>
        <v>1021</v>
      </c>
      <c r="Q8" s="13">
        <f t="shared" si="2"/>
        <v>947</v>
      </c>
      <c r="R8" s="26">
        <v>2</v>
      </c>
      <c r="S8" s="26">
        <v>2</v>
      </c>
      <c r="T8" s="26">
        <v>4</v>
      </c>
      <c r="U8" s="26">
        <v>4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6</v>
      </c>
      <c r="AA8" s="28">
        <f t="shared" si="1"/>
        <v>6</v>
      </c>
      <c r="AB8" s="4">
        <f t="shared" si="3"/>
        <v>1027</v>
      </c>
      <c r="AC8" s="4">
        <f t="shared" si="4"/>
        <v>953</v>
      </c>
      <c r="AD8" s="22">
        <v>1933076</v>
      </c>
      <c r="AE8" s="22">
        <v>0</v>
      </c>
      <c r="AF8" s="22">
        <v>1400</v>
      </c>
      <c r="AG8" s="22">
        <v>1403</v>
      </c>
      <c r="AH8" s="22">
        <v>157871</v>
      </c>
      <c r="AI8" s="22">
        <v>226657</v>
      </c>
      <c r="AJ8" s="23">
        <f t="shared" si="5"/>
        <v>2320407</v>
      </c>
      <c r="AK8" s="22">
        <v>33463</v>
      </c>
      <c r="AL8" s="22">
        <v>0</v>
      </c>
      <c r="AM8" s="24">
        <f t="shared" si="6"/>
        <v>33463</v>
      </c>
      <c r="AN8" s="24">
        <f t="shared" si="7"/>
        <v>2353870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36</v>
      </c>
      <c r="O9" s="26">
        <v>34</v>
      </c>
      <c r="P9" s="13">
        <f t="shared" si="0"/>
        <v>36</v>
      </c>
      <c r="Q9" s="13">
        <f t="shared" si="2"/>
        <v>34</v>
      </c>
      <c r="R9" s="26">
        <v>3</v>
      </c>
      <c r="S9" s="56">
        <v>2.4</v>
      </c>
      <c r="T9" s="26">
        <v>1</v>
      </c>
      <c r="U9" s="56">
        <v>1</v>
      </c>
      <c r="V9" s="26" t="s">
        <v>45</v>
      </c>
      <c r="W9" s="26" t="s">
        <v>45</v>
      </c>
      <c r="X9" s="26">
        <v>1</v>
      </c>
      <c r="Y9" s="56">
        <v>0.4</v>
      </c>
      <c r="Z9" s="28">
        <f t="shared" si="1"/>
        <v>5</v>
      </c>
      <c r="AA9" s="29">
        <f t="shared" si="1"/>
        <v>3.8</v>
      </c>
      <c r="AB9" s="4">
        <f t="shared" si="3"/>
        <v>41</v>
      </c>
      <c r="AC9" s="4">
        <f t="shared" si="4"/>
        <v>37.8</v>
      </c>
      <c r="AD9" s="22">
        <v>128279</v>
      </c>
      <c r="AE9" s="22">
        <v>0</v>
      </c>
      <c r="AF9" s="22">
        <v>54201</v>
      </c>
      <c r="AG9" s="22">
        <v>0</v>
      </c>
      <c r="AH9" s="22">
        <v>22917</v>
      </c>
      <c r="AI9" s="22">
        <v>19022</v>
      </c>
      <c r="AJ9" s="23">
        <f t="shared" si="5"/>
        <v>224419</v>
      </c>
      <c r="AK9" s="22">
        <v>11042</v>
      </c>
      <c r="AL9" s="22">
        <v>7763</v>
      </c>
      <c r="AM9" s="24">
        <f t="shared" si="6"/>
        <v>18805</v>
      </c>
      <c r="AN9" s="24">
        <f t="shared" si="7"/>
        <v>243224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454</v>
      </c>
      <c r="O10" s="27">
        <v>440</v>
      </c>
      <c r="P10" s="13">
        <f t="shared" si="0"/>
        <v>454</v>
      </c>
      <c r="Q10" s="13">
        <f t="shared" si="2"/>
        <v>440</v>
      </c>
      <c r="R10" s="26">
        <v>17</v>
      </c>
      <c r="S10" s="26">
        <v>17</v>
      </c>
      <c r="T10" s="26"/>
      <c r="U10" s="26"/>
      <c r="V10" s="26">
        <v>5</v>
      </c>
      <c r="W10" s="26">
        <v>5</v>
      </c>
      <c r="X10" s="26">
        <v>0</v>
      </c>
      <c r="Y10" s="26">
        <v>0</v>
      </c>
      <c r="Z10" s="28">
        <f t="shared" si="1"/>
        <v>22</v>
      </c>
      <c r="AA10" s="28">
        <f t="shared" si="1"/>
        <v>22</v>
      </c>
      <c r="AB10" s="4">
        <f t="shared" si="3"/>
        <v>476</v>
      </c>
      <c r="AC10" s="4">
        <f t="shared" si="4"/>
        <v>462</v>
      </c>
      <c r="AD10" s="22">
        <v>1871582</v>
      </c>
      <c r="AE10" s="22">
        <v>1433</v>
      </c>
      <c r="AF10" s="22">
        <v>67265</v>
      </c>
      <c r="AG10" s="22">
        <v>5950</v>
      </c>
      <c r="AH10" s="22">
        <v>384790</v>
      </c>
      <c r="AI10" s="22">
        <v>180731</v>
      </c>
      <c r="AJ10" s="23">
        <f t="shared" si="5"/>
        <v>2511751</v>
      </c>
      <c r="AK10" s="22">
        <v>162300</v>
      </c>
      <c r="AL10" s="22">
        <v>0</v>
      </c>
      <c r="AM10" s="24">
        <f t="shared" si="6"/>
        <v>162300</v>
      </c>
      <c r="AN10" s="24">
        <f t="shared" si="7"/>
        <v>2674051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Z2:AA2"/>
    <mergeCell ref="AB1:AC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Ibbetson Louise DWP HR SERVICES</cp:lastModifiedBy>
  <cp:lastPrinted>2011-05-16T09:46:00Z</cp:lastPrinted>
  <dcterms:created xsi:type="dcterms:W3CDTF">2011-03-30T15:28:39Z</dcterms:created>
  <dcterms:modified xsi:type="dcterms:W3CDTF">2015-01-22T11:21:43Z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1922266129</vt:i4>
  </property>
  <property fmtid="{D5CDD505-2E9C-101B-9397-08002B2CF9AE}" pid="16" name="_NewReviewCycle">
    <vt:lpwstr/>
  </property>
  <property fmtid="{D5CDD505-2E9C-101B-9397-08002B2CF9AE}" pid="17" name="_EmailSubject">
    <vt:lpwstr>For action:  Cabinet Office WFM Return - December 2014 data for publication 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</Properties>
</file>