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ayley\Documents\DfT working from home\airports commission\"/>
    </mc:Choice>
  </mc:AlternateContent>
  <bookViews>
    <workbookView xWindow="0" yWindow="0" windowWidth="15345" windowHeight="4050" activeTab="2"/>
  </bookViews>
  <sheets>
    <sheet name="Cover" sheetId="36" r:id="rId1"/>
    <sheet name="Important Notice" sheetId="35" r:id="rId2"/>
    <sheet name="Summary" sheetId="30" r:id="rId3"/>
    <sheet name="NWR0 - Data" sheetId="11" r:id="rId4"/>
    <sheet name="NWR0 - Cash Flows" sheetId="29" r:id="rId5"/>
    <sheet name="NWR0 - Charge Profile" sheetId="13" r:id="rId6"/>
    <sheet name="NWR0 - Debt Equity vs Capex" sheetId="14" r:id="rId7"/>
    <sheet name="NWR1 - Data" sheetId="31" r:id="rId8"/>
    <sheet name="NWR1 - Cash Flows" sheetId="32" r:id="rId9"/>
    <sheet name="NWR1 - Charge Profile" sheetId="33" r:id="rId10"/>
    <sheet name="NWR1 - Debt Equity vs Capex" sheetId="34" r:id="rId11"/>
    <sheet name="NWR1 vs NWR0 - Charge profile" sheetId="39" r:id="rId12"/>
  </sheets>
  <definedNames>
    <definedName name="_xlnm.Print_Titles" localSheetId="3">'NWR0 - Data'!$A:$A,'NWR0 - Data'!$2:$6</definedName>
    <definedName name="_xlnm.Print_Titles" localSheetId="7">'NWR1 - Data'!$A:$A,'NWR1 - Data'!$2:$6</definedName>
    <definedName name="_xlnm.Print_Titles" localSheetId="2">Summary!$A:$B,Summary!$2:$2</definedName>
  </definedNames>
  <calcPr calcId="152511"/>
</workbook>
</file>

<file path=xl/calcChain.xml><?xml version="1.0" encoding="utf-8"?>
<calcChain xmlns="http://schemas.openxmlformats.org/spreadsheetml/2006/main">
  <c r="C31" i="31" l="1"/>
  <c r="C29" i="31"/>
  <c r="C31" i="11"/>
  <c r="C29" i="11"/>
  <c r="J20" i="30" l="1"/>
  <c r="I20" i="30"/>
  <c r="H20" i="30"/>
  <c r="G20" i="30"/>
  <c r="J19" i="30"/>
  <c r="I19" i="30"/>
  <c r="H19" i="30"/>
  <c r="G19" i="30"/>
  <c r="J18" i="30"/>
  <c r="I18" i="30"/>
  <c r="H18" i="30"/>
  <c r="G18" i="30"/>
  <c r="J17" i="30"/>
  <c r="I17" i="30"/>
  <c r="H17" i="30"/>
  <c r="G17" i="30"/>
  <c r="J16" i="30"/>
  <c r="I16" i="30"/>
  <c r="H16" i="30"/>
  <c r="G16" i="30"/>
  <c r="J15" i="30"/>
  <c r="I15" i="30"/>
  <c r="H15" i="30"/>
  <c r="G15" i="30"/>
  <c r="J13" i="30"/>
  <c r="I13" i="30"/>
  <c r="H13" i="30"/>
  <c r="G13" i="30"/>
  <c r="J12" i="30"/>
  <c r="I12" i="30"/>
  <c r="H12" i="30"/>
  <c r="G12" i="30"/>
  <c r="J11" i="30"/>
  <c r="I11" i="30"/>
  <c r="H11" i="30"/>
  <c r="G11" i="30"/>
  <c r="J10" i="30"/>
  <c r="I10" i="30"/>
  <c r="H10" i="30"/>
  <c r="G10" i="30"/>
  <c r="J9" i="30"/>
  <c r="I9" i="30"/>
  <c r="H9" i="30"/>
  <c r="G9" i="30"/>
  <c r="J8" i="30"/>
  <c r="I8" i="30"/>
  <c r="H8" i="30"/>
  <c r="G8" i="30"/>
  <c r="J7" i="30"/>
  <c r="I7" i="30"/>
  <c r="H7" i="30"/>
  <c r="G7" i="30"/>
  <c r="J6" i="30"/>
  <c r="I6" i="30"/>
  <c r="H6" i="30"/>
  <c r="G6" i="30"/>
  <c r="C20" i="30"/>
  <c r="C19" i="30"/>
  <c r="C18" i="30"/>
  <c r="C17" i="30"/>
  <c r="C16" i="30"/>
  <c r="C15" i="30"/>
  <c r="C14" i="30"/>
  <c r="C13" i="30"/>
  <c r="C12" i="30"/>
  <c r="C11" i="30"/>
  <c r="C10" i="30"/>
  <c r="C9" i="30"/>
  <c r="C8" i="30"/>
  <c r="C7" i="30"/>
  <c r="C6" i="30"/>
  <c r="C5" i="30"/>
  <c r="D20" i="30"/>
  <c r="D19" i="30"/>
  <c r="D18" i="30"/>
  <c r="D17" i="30"/>
  <c r="D16" i="30"/>
  <c r="D15" i="30"/>
  <c r="D13" i="30"/>
  <c r="D12" i="30"/>
  <c r="D11" i="30"/>
  <c r="D10" i="30"/>
  <c r="D9" i="30"/>
  <c r="D8" i="30"/>
  <c r="D7" i="30"/>
  <c r="D6" i="30"/>
  <c r="C3" i="30"/>
  <c r="C4" i="30"/>
  <c r="C32" i="11"/>
  <c r="C30" i="11"/>
  <c r="C32" i="31"/>
  <c r="C30" i="31"/>
  <c r="D14" i="30"/>
  <c r="G14" i="30"/>
  <c r="J14" i="30"/>
  <c r="J5" i="30"/>
  <c r="I5" i="30"/>
  <c r="D5" i="30"/>
  <c r="H5" i="30"/>
  <c r="D3" i="30"/>
  <c r="I14" i="30" l="1"/>
  <c r="H14" i="30"/>
  <c r="G5" i="30"/>
  <c r="G4" i="30"/>
  <c r="J4" i="30"/>
  <c r="H3" i="30"/>
  <c r="J3" i="30"/>
  <c r="I4" i="30"/>
  <c r="H4" i="30"/>
  <c r="D4" i="30"/>
  <c r="I3" i="30"/>
  <c r="G3" i="30"/>
</calcChain>
</file>

<file path=xl/sharedStrings.xml><?xml version="1.0" encoding="utf-8"?>
<sst xmlns="http://schemas.openxmlformats.org/spreadsheetml/2006/main" count="120" uniqueCount="49">
  <si>
    <t>Year</t>
  </si>
  <si>
    <t>Scheme capex</t>
  </si>
  <si>
    <t>Debt balance</t>
  </si>
  <si>
    <t>Equity/Subdebt balance</t>
  </si>
  <si>
    <t>Asset replacement</t>
  </si>
  <si>
    <t>Core capex</t>
  </si>
  <si>
    <t xml:space="preserve">Operating expenses </t>
  </si>
  <si>
    <t>Taxation</t>
  </si>
  <si>
    <t>Financing costs</t>
  </si>
  <si>
    <t>Debt repayments</t>
  </si>
  <si>
    <t>Capital expenditure</t>
  </si>
  <si>
    <t>Total revenue</t>
  </si>
  <si>
    <t>Non-aero revenue</t>
  </si>
  <si>
    <t>N/A</t>
  </si>
  <si>
    <t>Dividends/Equity</t>
  </si>
  <si>
    <t>Cash Flows</t>
  </si>
  <si>
    <t>Aeronautical Charge Profile</t>
  </si>
  <si>
    <t>Debt and Equity Balances vs Capex</t>
  </si>
  <si>
    <t>Sensitivity/Scenario No:</t>
  </si>
  <si>
    <t>Title</t>
  </si>
  <si>
    <t>Title:</t>
  </si>
  <si>
    <t>Description:</t>
  </si>
  <si>
    <t>NWR0</t>
  </si>
  <si>
    <t>LHR NWR - AoN CC</t>
  </si>
  <si>
    <t>NWR1</t>
  </si>
  <si>
    <t>LHR NWR - AoN CC Revised Indexation</t>
  </si>
  <si>
    <t xml:space="preserve">Weighted average aeronautical charge (£ real 2014) </t>
  </si>
  <si>
    <t>Peak aeronautical charge (£ real 2014)</t>
  </si>
  <si>
    <t xml:space="preserve">Maximum increase in debt </t>
  </si>
  <si>
    <t>Peak debt outstanding (nominal)</t>
  </si>
  <si>
    <t>Maximum increase in equity (nominal)</t>
  </si>
  <si>
    <t>Peak equity outstanding (nominal)</t>
  </si>
  <si>
    <t>No.</t>
  </si>
  <si>
    <t>This is the Assessment of Need - Carbon Capped scenario for the LHR NWR scheme.
The Assessment of Need scenario is consistent with the forecasts underpinning the AC’s Assessment of Need. Future demand is primarily determined by past trends and the central projections published by sources such as the Office for Budgetary Responsibility, OECD and IMF.
Carbon Capped scenarios represent the level of aviation demand consistent with the Climate Change Committee’s (CCC) current assessment of how UK climate change targets can most effectively be met. This means that carbon prices in each forecast are increased to the point the aviation emissions in 2050 return to 2005 levels.</t>
  </si>
  <si>
    <t>END</t>
  </si>
  <si>
    <t>This is the LHR NWR AoN-CC scenario with revised indexation assumptions for core capex and asset replacement costs.
Core capex and the non-Q6 element of the asset replacement costs have been revised, leading to an increase in core capex and asset replacement costs of 2.55% and 2.08% respectively.</t>
  </si>
  <si>
    <t>Max increase in debt</t>
  </si>
  <si>
    <t>Peak debt</t>
  </si>
  <si>
    <t>Max increase in equity</t>
  </si>
  <si>
    <t>Peak equity</t>
  </si>
  <si>
    <t>NWR1 Aeronautical Charge Profile</t>
  </si>
  <si>
    <t>NWR0 Aeronautical Charge Profile</t>
  </si>
  <si>
    <r>
      <t xml:space="preserve">The data and charts included in this Excel document relate to the Figures presented in the technical report - </t>
    </r>
    <r>
      <rPr>
        <b/>
        <sz val="16"/>
        <color theme="1"/>
        <rFont val="Calibri"/>
        <family val="2"/>
        <scheme val="minor"/>
      </rPr>
      <t>"13. Cost and Commercial Viability: Funding and Financing</t>
    </r>
    <r>
      <rPr>
        <b/>
        <sz val="16"/>
        <color theme="1"/>
        <rFont val="Calibri"/>
        <family val="2"/>
      </rPr>
      <t>"</t>
    </r>
    <r>
      <rPr>
        <sz val="16"/>
        <color theme="1"/>
        <rFont val="Calibri"/>
        <family val="2"/>
        <scheme val="minor"/>
      </rPr>
      <t xml:space="preserve"> -  supporting the Airports Commision's consultation on additional airport capacity, published in November 2014.</t>
    </r>
  </si>
  <si>
    <t>Link to report:</t>
  </si>
  <si>
    <t>https://www.gov.uk/government/uploads/system/uploads/attachment_data/file/372807/funding-and-financing.pdf</t>
  </si>
  <si>
    <t>Following publication of the '13. Cost and Commercial Viability: Funding and Financing' report, there has been a revision to the underlying core capex and asset replacement costs provided for the LHR NWR scheme.</t>
  </si>
  <si>
    <t>This document demonstrates the impact this change has on the cash flows, aeronautical charges and debt and equity balances for the Assessment of Need - Carbon Capped scenario.</t>
  </si>
  <si>
    <t>This change would have a similar impact on all the scenarios and sensitivities run for the LHR NWR scheme.</t>
  </si>
  <si>
    <t>This document includes the following two scenarios:
- NWR0 is the AoN-CC scenario originally included in the '13. Cost and Commercial Viability: Funding and Financing' report'
- NWR1 is the AoN-CC scenario using the revised core capex and asset replacement cost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</si>
</sst>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164" formatCode="_-* #,##0_-;* \(#,##0\);_-* &quot;-&quot;??_-;_-@_-"/>
    <numFmt numFmtId="165" formatCode="_(* #,##0.00_);_(* \(#,##0.00\);_(* &quot;-&quot;??_);_(@_)"/>
    <numFmt numFmtId="166" formatCode="_(* #,##0_);_(* \(#,##0\);_(* &quot;-&quot;??_);_(@_)"/>
  </numFmts>
  <fonts count="16" x14ac:knownFonts="1">
    <font>
      <sz val="11"/>
      <color theme="1"/>
      <name val="Calibri"/>
      <family val="2"/>
      <scheme val="minor"/>
    </font>
    <font>
      <sz val="11"/>
      <name val="Calibri"/>
      <family val="2"/>
      <scheme val="minor"/>
    </font>
    <font>
      <i/>
      <sz val="11"/>
      <name val="Calibri"/>
      <family val="2"/>
      <scheme val="minor"/>
    </font>
    <font>
      <b/>
      <u/>
      <sz val="11"/>
      <name val="Calibri"/>
      <family val="2"/>
      <scheme val="minor"/>
    </font>
    <font>
      <b/>
      <i/>
      <u/>
      <sz val="1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u/>
      <sz val="11"/>
      <color rgb="FFFF0000"/>
      <name val="Calibri"/>
      <family val="2"/>
      <scheme val="minor"/>
    </font>
    <font>
      <b/>
      <sz val="11"/>
      <color rgb="FFFF0000"/>
      <name val="Calibri"/>
      <family val="2"/>
      <scheme val="minor"/>
    </font>
    <font>
      <sz val="16"/>
      <color theme="1"/>
      <name val="Calibri"/>
      <family val="2"/>
      <scheme val="minor"/>
    </font>
    <font>
      <sz val="11"/>
      <color theme="9" tint="-0.249977111117893"/>
      <name val="Calibri"/>
      <family val="2"/>
      <scheme val="minor"/>
    </font>
    <font>
      <b/>
      <sz val="16"/>
      <color theme="1"/>
      <name val="Calibri"/>
      <family val="2"/>
      <scheme val="minor"/>
    </font>
    <font>
      <b/>
      <sz val="16"/>
      <color theme="1"/>
      <name val="Calibri"/>
      <family val="2"/>
    </font>
    <font>
      <u/>
      <sz val="11"/>
      <color theme="10"/>
      <name val="Calibri"/>
      <family val="2"/>
      <scheme val="minor"/>
    </font>
    <font>
      <u/>
      <sz val="16"/>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002060"/>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theme="3" tint="-0.24994659260841701"/>
      </top>
      <bottom style="medium">
        <color theme="3" tint="-0.24994659260841701"/>
      </bottom>
      <diagonal/>
    </border>
    <border>
      <left/>
      <right/>
      <top style="medium">
        <color theme="3" tint="-0.24994659260841701"/>
      </top>
      <bottom style="thin">
        <color theme="3"/>
      </bottom>
      <diagonal/>
    </border>
    <border>
      <left/>
      <right/>
      <top style="thin">
        <color theme="3"/>
      </top>
      <bottom style="thin">
        <color theme="3"/>
      </bottom>
      <diagonal/>
    </border>
    <border>
      <left/>
      <right/>
      <top style="thin">
        <color theme="3"/>
      </top>
      <bottom/>
      <diagonal/>
    </border>
  </borders>
  <cellStyleXfs count="2">
    <xf numFmtId="0" fontId="0" fillId="0" borderId="0"/>
    <xf numFmtId="0" fontId="14" fillId="0" borderId="0" applyNumberFormat="0" applyFill="0" applyBorder="0" applyAlignment="0" applyProtection="0"/>
  </cellStyleXfs>
  <cellXfs count="73">
    <xf numFmtId="0" fontId="0" fillId="0" borderId="0" xfId="0"/>
    <xf numFmtId="0" fontId="0" fillId="3" borderId="0" xfId="0" applyFill="1"/>
    <xf numFmtId="0" fontId="0" fillId="3" borderId="0" xfId="0" applyFont="1" applyFill="1"/>
    <xf numFmtId="164" fontId="0" fillId="3" borderId="0" xfId="0" applyNumberFormat="1" applyFont="1" applyFill="1" applyAlignment="1">
      <alignment horizontal="right"/>
    </xf>
    <xf numFmtId="0" fontId="1" fillId="3" borderId="0" xfId="0" applyFont="1" applyFill="1"/>
    <xf numFmtId="0" fontId="1" fillId="3" borderId="0" xfId="0" applyFont="1" applyFill="1" applyAlignment="1">
      <alignment horizontal="left" vertical="center"/>
    </xf>
    <xf numFmtId="0" fontId="2" fillId="3" borderId="0" xfId="0" applyFont="1" applyFill="1"/>
    <xf numFmtId="0" fontId="1" fillId="3" borderId="0" xfId="0" applyFont="1" applyFill="1" applyAlignment="1">
      <alignment horizontal="right"/>
    </xf>
    <xf numFmtId="0" fontId="3" fillId="3" borderId="0" xfId="0" applyFont="1" applyFill="1"/>
    <xf numFmtId="0" fontId="3" fillId="3" borderId="0" xfId="0" applyFont="1" applyFill="1" applyAlignment="1">
      <alignment horizontal="left" vertical="center"/>
    </xf>
    <xf numFmtId="0" fontId="4" fillId="3" borderId="0" xfId="0" applyFont="1" applyFill="1"/>
    <xf numFmtId="0" fontId="3" fillId="3" borderId="0" xfId="0" applyFont="1" applyFill="1" applyAlignment="1">
      <alignment horizontal="right"/>
    </xf>
    <xf numFmtId="0" fontId="3" fillId="2" borderId="0" xfId="0" applyFont="1" applyFill="1"/>
    <xf numFmtId="0" fontId="3" fillId="2" borderId="0" xfId="0" applyFont="1" applyFill="1" applyAlignment="1">
      <alignment horizontal="left" vertical="center"/>
    </xf>
    <xf numFmtId="0" fontId="4" fillId="2" borderId="0" xfId="0" applyFont="1" applyFill="1"/>
    <xf numFmtId="0" fontId="3" fillId="2" borderId="0" xfId="0" applyFont="1" applyFill="1" applyAlignment="1">
      <alignment horizontal="right"/>
    </xf>
    <xf numFmtId="164" fontId="1" fillId="3" borderId="0" xfId="0" applyNumberFormat="1" applyFont="1" applyFill="1" applyAlignment="1">
      <alignment horizontal="right"/>
    </xf>
    <xf numFmtId="165" fontId="0" fillId="3" borderId="0" xfId="0" applyNumberFormat="1" applyFont="1" applyFill="1" applyAlignment="1">
      <alignment horizontal="right"/>
    </xf>
    <xf numFmtId="166" fontId="0" fillId="3" borderId="0" xfId="0" applyNumberFormat="1" applyFont="1" applyFill="1" applyAlignment="1">
      <alignment horizontal="right"/>
    </xf>
    <xf numFmtId="0" fontId="0" fillId="3" borderId="0" xfId="0" applyFont="1" applyFill="1" applyAlignment="1">
      <alignment horizontal="right"/>
    </xf>
    <xf numFmtId="0" fontId="0" fillId="3" borderId="0" xfId="0" applyFill="1" applyAlignment="1">
      <alignment horizontal="right"/>
    </xf>
    <xf numFmtId="164" fontId="0" fillId="4" borderId="0" xfId="0" applyNumberFormat="1" applyFont="1" applyFill="1" applyAlignment="1">
      <alignment horizontal="right"/>
    </xf>
    <xf numFmtId="164" fontId="1" fillId="4" borderId="0" xfId="0" applyNumberFormat="1" applyFont="1" applyFill="1" applyAlignment="1">
      <alignment horizontal="right"/>
    </xf>
    <xf numFmtId="166" fontId="0" fillId="4" borderId="0" xfId="0" applyNumberFormat="1" applyFont="1" applyFill="1" applyAlignment="1">
      <alignment horizontal="right"/>
    </xf>
    <xf numFmtId="164" fontId="0" fillId="3" borderId="0" xfId="0" applyNumberFormat="1" applyFill="1"/>
    <xf numFmtId="0" fontId="6" fillId="3" borderId="0" xfId="0" applyFont="1" applyFill="1"/>
    <xf numFmtId="0" fontId="9" fillId="3" borderId="0" xfId="0" applyFont="1" applyFill="1"/>
    <xf numFmtId="0" fontId="8" fillId="3" borderId="0" xfId="0" applyFont="1" applyFill="1" applyBorder="1"/>
    <xf numFmtId="0" fontId="1" fillId="3" borderId="7" xfId="0" applyFont="1" applyFill="1" applyBorder="1" applyAlignment="1">
      <alignment vertical="top"/>
    </xf>
    <xf numFmtId="0" fontId="1" fillId="3" borderId="8" xfId="0" applyFont="1" applyFill="1" applyBorder="1" applyAlignment="1">
      <alignment vertical="top"/>
    </xf>
    <xf numFmtId="0" fontId="1" fillId="3" borderId="9" xfId="0" applyFont="1" applyFill="1" applyBorder="1" applyAlignment="1">
      <alignment vertical="top"/>
    </xf>
    <xf numFmtId="0" fontId="0" fillId="0" borderId="0" xfId="0" applyFill="1"/>
    <xf numFmtId="0" fontId="7" fillId="0" borderId="0" xfId="0" applyFont="1"/>
    <xf numFmtId="0" fontId="7" fillId="5" borderId="0" xfId="0" applyFont="1" applyFill="1"/>
    <xf numFmtId="0" fontId="0" fillId="5" borderId="0" xfId="0" applyFill="1"/>
    <xf numFmtId="0" fontId="5" fillId="5" borderId="0" xfId="0" applyFont="1" applyFill="1"/>
    <xf numFmtId="0" fontId="0" fillId="0" borderId="12" xfId="0" applyFill="1" applyBorder="1" applyAlignment="1">
      <alignment horizontal="left" vertical="top"/>
    </xf>
    <xf numFmtId="0" fontId="7" fillId="0" borderId="12" xfId="0" applyFont="1" applyFill="1" applyBorder="1" applyAlignment="1">
      <alignment horizontal="left" vertical="top"/>
    </xf>
    <xf numFmtId="0" fontId="0" fillId="0" borderId="12" xfId="0" applyFill="1" applyBorder="1" applyAlignment="1">
      <alignment horizontal="center" vertical="top" wrapText="1"/>
    </xf>
    <xf numFmtId="0" fontId="0" fillId="0" borderId="13" xfId="0" applyBorder="1"/>
    <xf numFmtId="0" fontId="7" fillId="0" borderId="13" xfId="0" applyFont="1" applyFill="1" applyBorder="1"/>
    <xf numFmtId="0" fontId="0" fillId="0" borderId="13" xfId="0" applyFill="1" applyBorder="1"/>
    <xf numFmtId="8" fontId="0" fillId="0" borderId="13" xfId="0" applyNumberFormat="1" applyBorder="1" applyAlignment="1">
      <alignment horizontal="center"/>
    </xf>
    <xf numFmtId="0" fontId="0" fillId="0" borderId="13" xfId="0" applyBorder="1" applyAlignment="1">
      <alignment horizontal="center"/>
    </xf>
    <xf numFmtId="0" fontId="0" fillId="0" borderId="14" xfId="0" applyBorder="1"/>
    <xf numFmtId="0" fontId="7" fillId="0" borderId="14" xfId="0" applyFont="1" applyFill="1" applyBorder="1"/>
    <xf numFmtId="0" fontId="0" fillId="0" borderId="14" xfId="0" applyFill="1" applyBorder="1"/>
    <xf numFmtId="0" fontId="0" fillId="0" borderId="15" xfId="0" applyBorder="1"/>
    <xf numFmtId="0" fontId="7" fillId="0" borderId="15" xfId="0" applyFont="1" applyFill="1" applyBorder="1"/>
    <xf numFmtId="0" fontId="0" fillId="0" borderId="15" xfId="0" applyFill="1" applyBorder="1"/>
    <xf numFmtId="8" fontId="0" fillId="0" borderId="14" xfId="0" applyNumberFormat="1" applyBorder="1" applyAlignment="1">
      <alignment horizontal="center"/>
    </xf>
    <xf numFmtId="166" fontId="0" fillId="3" borderId="0" xfId="0" applyNumberFormat="1" applyFill="1"/>
    <xf numFmtId="0" fontId="0" fillId="0" borderId="14"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3" borderId="0" xfId="0" applyFont="1" applyFill="1" applyAlignment="1">
      <alignment wrapText="1"/>
    </xf>
    <xf numFmtId="0" fontId="11" fillId="3" borderId="0" xfId="0" applyFont="1" applyFill="1"/>
    <xf numFmtId="0" fontId="15" fillId="3" borderId="0" xfId="1" applyFont="1" applyFill="1" applyAlignment="1">
      <alignment wrapText="1"/>
    </xf>
    <xf numFmtId="0" fontId="1" fillId="3" borderId="1" xfId="0" applyFont="1" applyFill="1" applyBorder="1" applyAlignment="1"/>
    <xf numFmtId="0" fontId="1" fillId="3" borderId="10" xfId="0" applyFont="1" applyFill="1" applyBorder="1" applyAlignment="1"/>
    <xf numFmtId="0" fontId="1" fillId="3" borderId="2"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4" xfId="0" applyFont="1" applyFill="1" applyBorder="1" applyAlignment="1"/>
    <xf numFmtId="0" fontId="1" fillId="3" borderId="5" xfId="0" applyFont="1" applyFill="1" applyBorder="1" applyAlignment="1">
      <alignment vertical="top" wrapText="1"/>
    </xf>
    <xf numFmtId="0" fontId="1" fillId="3" borderId="11" xfId="0" applyFont="1" applyFill="1" applyBorder="1" applyAlignment="1">
      <alignment vertical="top" wrapText="1"/>
    </xf>
    <xf numFmtId="0" fontId="1" fillId="3" borderId="6" xfId="0" applyFont="1" applyFill="1" applyBorder="1" applyAlignment="1">
      <alignment vertical="top" wrapText="1"/>
    </xf>
    <xf numFmtId="0" fontId="1" fillId="3" borderId="1" xfId="0" applyFont="1" applyFill="1" applyBorder="1"/>
    <xf numFmtId="0" fontId="1" fillId="3" borderId="10" xfId="0" applyFont="1" applyFill="1" applyBorder="1"/>
    <xf numFmtId="0" fontId="1" fillId="3" borderId="2" xfId="0" applyFont="1" applyFill="1" applyBorder="1"/>
    <xf numFmtId="0" fontId="1" fillId="3" borderId="3" xfId="0" applyFont="1" applyFill="1" applyBorder="1"/>
    <xf numFmtId="0" fontId="1" fillId="3" borderId="0" xfId="0" applyFont="1" applyFill="1" applyBorder="1"/>
    <xf numFmtId="0" fontId="1" fillId="3" borderId="4"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hartsheet" Target="chartsheets/sheet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6.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Cash flows</a:t>
            </a:r>
          </a:p>
        </c:rich>
      </c:tx>
      <c:layout>
        <c:manualLayout>
          <c:xMode val="edge"/>
          <c:yMode val="edge"/>
          <c:x val="0.44098903749385193"/>
          <c:y val="1.0443038078770438E-2"/>
        </c:manualLayout>
      </c:layout>
      <c:overlay val="0"/>
    </c:title>
    <c:autoTitleDeleted val="0"/>
    <c:plotArea>
      <c:layout/>
      <c:areaChart>
        <c:grouping val="stacked"/>
        <c:varyColors val="0"/>
        <c:ser>
          <c:idx val="0"/>
          <c:order val="0"/>
          <c:tx>
            <c:strRef>
              <c:f>'NWR0 - Data'!$B$9</c:f>
              <c:strCache>
                <c:ptCount val="1"/>
                <c:pt idx="0">
                  <c:v>Capital expenditure</c:v>
                </c:pt>
              </c:strCache>
            </c:strRef>
          </c:tx>
          <c:spPr>
            <a:solidFill>
              <a:schemeClr val="accent4"/>
            </a:solidFill>
          </c:spP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Data'!$E$9:$AP$9</c:f>
              <c:numCache>
                <c:formatCode>_-* #,##0_-;* \(#,##0\);_-* "-"??_-;_-@_-</c:formatCode>
                <c:ptCount val="38"/>
                <c:pt idx="0">
                  <c:v>614.21570149253751</c:v>
                </c:pt>
                <c:pt idx="1">
                  <c:v>726.4156768656718</c:v>
                </c:pt>
                <c:pt idx="2">
                  <c:v>725.5426750656718</c:v>
                </c:pt>
                <c:pt idx="3">
                  <c:v>615.0794770830895</c:v>
                </c:pt>
                <c:pt idx="4">
                  <c:v>642.7470035234013</c:v>
                </c:pt>
                <c:pt idx="5">
                  <c:v>845.77251961398804</c:v>
                </c:pt>
                <c:pt idx="6">
                  <c:v>1435.606975282212</c:v>
                </c:pt>
                <c:pt idx="7">
                  <c:v>2849.7624624147761</c:v>
                </c:pt>
                <c:pt idx="8">
                  <c:v>4139.9189903080924</c:v>
                </c:pt>
                <c:pt idx="9">
                  <c:v>6018.2303746015286</c:v>
                </c:pt>
                <c:pt idx="10">
                  <c:v>7430.4071922569101</c:v>
                </c:pt>
                <c:pt idx="11">
                  <c:v>7620.0498739038821</c:v>
                </c:pt>
                <c:pt idx="12">
                  <c:v>4743.3682871187475</c:v>
                </c:pt>
                <c:pt idx="13">
                  <c:v>4214.7071286869341</c:v>
                </c:pt>
                <c:pt idx="14">
                  <c:v>2665.550994280823</c:v>
                </c:pt>
                <c:pt idx="15">
                  <c:v>2063.7741165558741</c:v>
                </c:pt>
                <c:pt idx="16">
                  <c:v>1664.2247220681274</c:v>
                </c:pt>
                <c:pt idx="17">
                  <c:v>990.36490273504489</c:v>
                </c:pt>
                <c:pt idx="18">
                  <c:v>1956.920825567069</c:v>
                </c:pt>
                <c:pt idx="19">
                  <c:v>2816.104397881561</c:v>
                </c:pt>
                <c:pt idx="20">
                  <c:v>2962.2741794937647</c:v>
                </c:pt>
                <c:pt idx="21">
                  <c:v>2472.9441440826708</c:v>
                </c:pt>
                <c:pt idx="22">
                  <c:v>1577.2463882244126</c:v>
                </c:pt>
                <c:pt idx="23">
                  <c:v>1029.7772021903615</c:v>
                </c:pt>
                <c:pt idx="24">
                  <c:v>1085.4606156469417</c:v>
                </c:pt>
                <c:pt idx="25">
                  <c:v>1141.4819084977671</c:v>
                </c:pt>
                <c:pt idx="26">
                  <c:v>1200.8400754271822</c:v>
                </c:pt>
                <c:pt idx="27">
                  <c:v>1249.2741937806109</c:v>
                </c:pt>
                <c:pt idx="28">
                  <c:v>1305.4073909591696</c:v>
                </c:pt>
                <c:pt idx="29">
                  <c:v>1367.9489910315715</c:v>
                </c:pt>
                <c:pt idx="30">
                  <c:v>1424.5300167762732</c:v>
                </c:pt>
                <c:pt idx="31">
                  <c:v>1466.9339934071472</c:v>
                </c:pt>
                <c:pt idx="32">
                  <c:v>1537.6401009674523</c:v>
                </c:pt>
                <c:pt idx="33">
                  <c:v>1584.5290690883958</c:v>
                </c:pt>
                <c:pt idx="34">
                  <c:v>1653.3890854608153</c:v>
                </c:pt>
                <c:pt idx="35">
                  <c:v>1708.8502145903435</c:v>
                </c:pt>
                <c:pt idx="36">
                  <c:v>1788.0079722679361</c:v>
                </c:pt>
                <c:pt idx="37">
                  <c:v>1788.0079722679361</c:v>
                </c:pt>
              </c:numCache>
            </c:numRef>
          </c:val>
        </c:ser>
        <c:ser>
          <c:idx val="1"/>
          <c:order val="1"/>
          <c:tx>
            <c:strRef>
              <c:f>'NWR0 - Data'!$B$10</c:f>
              <c:strCache>
                <c:ptCount val="1"/>
                <c:pt idx="0">
                  <c:v>Operating expenses </c:v>
                </c:pt>
              </c:strCache>
            </c:strRef>
          </c:tx>
          <c:spPr>
            <a:solidFill>
              <a:schemeClr val="accent3"/>
            </a:solidFill>
          </c:spP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Data'!$E$10:$AP$10</c:f>
              <c:numCache>
                <c:formatCode>_-* #,##0_-;* \(#,##0\);_-* "-"??_-;_-@_-</c:formatCode>
                <c:ptCount val="38"/>
                <c:pt idx="0">
                  <c:v>1136.6686467899181</c:v>
                </c:pt>
                <c:pt idx="1">
                  <c:v>1118.1923822568447</c:v>
                </c:pt>
                <c:pt idx="2">
                  <c:v>1123.2287207199222</c:v>
                </c:pt>
                <c:pt idx="3">
                  <c:v>1137.2727135817449</c:v>
                </c:pt>
                <c:pt idx="4">
                  <c:v>1152.6680332540889</c:v>
                </c:pt>
                <c:pt idx="5">
                  <c:v>1186.5283421292149</c:v>
                </c:pt>
                <c:pt idx="6">
                  <c:v>1221.6230132964595</c:v>
                </c:pt>
                <c:pt idx="7">
                  <c:v>1253.8585143447885</c:v>
                </c:pt>
                <c:pt idx="8">
                  <c:v>1286.0905417691142</c:v>
                </c:pt>
                <c:pt idx="9">
                  <c:v>1330.474011353074</c:v>
                </c:pt>
                <c:pt idx="10">
                  <c:v>1370.8972462779971</c:v>
                </c:pt>
                <c:pt idx="11">
                  <c:v>1412.9904035721013</c:v>
                </c:pt>
                <c:pt idx="12">
                  <c:v>1724.7208339900724</c:v>
                </c:pt>
                <c:pt idx="13">
                  <c:v>1826.4013025460401</c:v>
                </c:pt>
                <c:pt idx="14">
                  <c:v>2067.6766232811838</c:v>
                </c:pt>
                <c:pt idx="15">
                  <c:v>2146.2676797639765</c:v>
                </c:pt>
                <c:pt idx="16">
                  <c:v>2253.111621358315</c:v>
                </c:pt>
                <c:pt idx="17">
                  <c:v>2353.4819579439768</c:v>
                </c:pt>
                <c:pt idx="18">
                  <c:v>2434.8505209489672</c:v>
                </c:pt>
                <c:pt idx="19">
                  <c:v>2511.6327860979104</c:v>
                </c:pt>
                <c:pt idx="20">
                  <c:v>2600.9943442535755</c:v>
                </c:pt>
                <c:pt idx="21">
                  <c:v>2697.0865407793058</c:v>
                </c:pt>
                <c:pt idx="22">
                  <c:v>2891.7689787776926</c:v>
                </c:pt>
                <c:pt idx="23">
                  <c:v>2996.8973523495274</c:v>
                </c:pt>
                <c:pt idx="24">
                  <c:v>3129.0370591138908</c:v>
                </c:pt>
                <c:pt idx="25">
                  <c:v>3245.6988372692899</c:v>
                </c:pt>
                <c:pt idx="26">
                  <c:v>3369.6073770788103</c:v>
                </c:pt>
                <c:pt idx="27">
                  <c:v>3482.5976872586739</c:v>
                </c:pt>
                <c:pt idx="28">
                  <c:v>3604.8970280801041</c:v>
                </c:pt>
                <c:pt idx="29">
                  <c:v>3734.6708993004872</c:v>
                </c:pt>
                <c:pt idx="30">
                  <c:v>3858.3000203849188</c:v>
                </c:pt>
                <c:pt idx="31">
                  <c:v>3972.8881137986205</c:v>
                </c:pt>
                <c:pt idx="32">
                  <c:v>4117.9673582438045</c:v>
                </c:pt>
                <c:pt idx="33">
                  <c:v>4240.3214672019903</c:v>
                </c:pt>
                <c:pt idx="34">
                  <c:v>4389.1244945409608</c:v>
                </c:pt>
                <c:pt idx="35">
                  <c:v>4526.9374304027451</c:v>
                </c:pt>
                <c:pt idx="36">
                  <c:v>4689.063614753305</c:v>
                </c:pt>
                <c:pt idx="37">
                  <c:v>4689.063614753305</c:v>
                </c:pt>
              </c:numCache>
            </c:numRef>
          </c:val>
        </c:ser>
        <c:ser>
          <c:idx val="3"/>
          <c:order val="2"/>
          <c:tx>
            <c:strRef>
              <c:f>'NWR0 - Data'!$B$12</c:f>
              <c:strCache>
                <c:ptCount val="1"/>
                <c:pt idx="0">
                  <c:v>Taxation</c:v>
                </c:pt>
              </c:strCache>
            </c:strRef>
          </c:tx>
          <c:spPr>
            <a:solidFill>
              <a:schemeClr val="tx2"/>
            </a:solidFill>
          </c:spP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Data'!$E$12:$AP$12</c:f>
              <c:numCache>
                <c:formatCode>_-* #,##0_-;* \(#,##0\);_-* "-"??_-;_-@_-</c:formatCode>
                <c:ptCount val="38"/>
                <c:pt idx="0">
                  <c:v>89.71633869830076</c:v>
                </c:pt>
                <c:pt idx="1">
                  <c:v>117.76554682990759</c:v>
                </c:pt>
                <c:pt idx="2">
                  <c:v>112.62367191154952</c:v>
                </c:pt>
                <c:pt idx="3">
                  <c:v>132.08163847522002</c:v>
                </c:pt>
                <c:pt idx="4">
                  <c:v>126.08137045417458</c:v>
                </c:pt>
                <c:pt idx="5">
                  <c:v>158.33975116142352</c:v>
                </c:pt>
                <c:pt idx="6">
                  <c:v>176.37038014181755</c:v>
                </c:pt>
                <c:pt idx="7">
                  <c:v>211.83979249001823</c:v>
                </c:pt>
                <c:pt idx="8">
                  <c:v>236.23760620133604</c:v>
                </c:pt>
                <c:pt idx="9">
                  <c:v>265.56930342284733</c:v>
                </c:pt>
                <c:pt idx="10">
                  <c:v>256.98075607420895</c:v>
                </c:pt>
                <c:pt idx="11">
                  <c:v>242.44751864433977</c:v>
                </c:pt>
                <c:pt idx="12">
                  <c:v>228.37328475821451</c:v>
                </c:pt>
                <c:pt idx="13">
                  <c:v>312.30576957590358</c:v>
                </c:pt>
                <c:pt idx="14">
                  <c:v>305.41854517254615</c:v>
                </c:pt>
                <c:pt idx="15">
                  <c:v>395.61631419056874</c:v>
                </c:pt>
                <c:pt idx="16">
                  <c:v>443.02128908351915</c:v>
                </c:pt>
                <c:pt idx="17">
                  <c:v>486.83062705691611</c:v>
                </c:pt>
                <c:pt idx="18">
                  <c:v>544.38684288440754</c:v>
                </c:pt>
                <c:pt idx="19">
                  <c:v>622.71647725646403</c:v>
                </c:pt>
                <c:pt idx="20">
                  <c:v>721.52575050202995</c:v>
                </c:pt>
                <c:pt idx="21">
                  <c:v>797.51293814265819</c:v>
                </c:pt>
                <c:pt idx="22">
                  <c:v>837.87746122486135</c:v>
                </c:pt>
                <c:pt idx="23">
                  <c:v>898.45445681194838</c:v>
                </c:pt>
                <c:pt idx="24">
                  <c:v>957.15566457949217</c:v>
                </c:pt>
                <c:pt idx="25">
                  <c:v>1018.3154975441165</c:v>
                </c:pt>
                <c:pt idx="26">
                  <c:v>1080.682313223436</c:v>
                </c:pt>
                <c:pt idx="27">
                  <c:v>1132.8059980693972</c:v>
                </c:pt>
                <c:pt idx="28">
                  <c:v>1200.9521254752451</c:v>
                </c:pt>
                <c:pt idx="29">
                  <c:v>1271.7705730682185</c:v>
                </c:pt>
                <c:pt idx="30">
                  <c:v>1332.3730860739604</c:v>
                </c:pt>
                <c:pt idx="31">
                  <c:v>1385.9134738768871</c:v>
                </c:pt>
                <c:pt idx="32">
                  <c:v>1447.6810661305474</c:v>
                </c:pt>
                <c:pt idx="33">
                  <c:v>1501.497170157478</c:v>
                </c:pt>
                <c:pt idx="34">
                  <c:v>1570.9514729503485</c:v>
                </c:pt>
                <c:pt idx="35">
                  <c:v>1614.2122594583195</c:v>
                </c:pt>
                <c:pt idx="36">
                  <c:v>1689.37014918004</c:v>
                </c:pt>
                <c:pt idx="37">
                  <c:v>1689.37014918004</c:v>
                </c:pt>
              </c:numCache>
            </c:numRef>
          </c:val>
        </c:ser>
        <c:ser>
          <c:idx val="4"/>
          <c:order val="3"/>
          <c:tx>
            <c:strRef>
              <c:f>'NWR0 - Data'!$B$13</c:f>
              <c:strCache>
                <c:ptCount val="1"/>
                <c:pt idx="0">
                  <c:v>Dividends/Equity</c:v>
                </c:pt>
              </c:strCache>
            </c:strRef>
          </c:tx>
          <c:spPr>
            <a:solidFill>
              <a:schemeClr val="accent6"/>
            </a:solidFill>
          </c:spP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Data'!$E$13:$AP$13</c:f>
              <c:numCache>
                <c:formatCode>_-* #,##0_-;* \(#,##0\);_-* "-"??_-;_-@_-</c:formatCode>
                <c:ptCount val="38"/>
                <c:pt idx="0">
                  <c:v>0</c:v>
                </c:pt>
                <c:pt idx="1">
                  <c:v>0</c:v>
                </c:pt>
                <c:pt idx="2">
                  <c:v>0</c:v>
                </c:pt>
                <c:pt idx="3">
                  <c:v>187.15631245312818</c:v>
                </c:pt>
                <c:pt idx="4">
                  <c:v>146.83340997958283</c:v>
                </c:pt>
                <c:pt idx="5">
                  <c:v>546.66883385562892</c:v>
                </c:pt>
                <c:pt idx="6">
                  <c:v>523.23861992316642</c:v>
                </c:pt>
                <c:pt idx="7">
                  <c:v>719.17451960718722</c:v>
                </c:pt>
                <c:pt idx="8">
                  <c:v>823.34685064027633</c:v>
                </c:pt>
                <c:pt idx="9">
                  <c:v>923.68825051460135</c:v>
                </c:pt>
                <c:pt idx="10">
                  <c:v>601.34409651905298</c:v>
                </c:pt>
                <c:pt idx="11">
                  <c:v>559.67786691005006</c:v>
                </c:pt>
                <c:pt idx="12">
                  <c:v>447.66397173189443</c:v>
                </c:pt>
                <c:pt idx="13">
                  <c:v>743.60575012546371</c:v>
                </c:pt>
                <c:pt idx="14">
                  <c:v>302.13157265040445</c:v>
                </c:pt>
                <c:pt idx="15">
                  <c:v>0</c:v>
                </c:pt>
                <c:pt idx="16">
                  <c:v>0</c:v>
                </c:pt>
                <c:pt idx="17">
                  <c:v>120.43789572917194</c:v>
                </c:pt>
                <c:pt idx="18">
                  <c:v>33.224142407212639</c:v>
                </c:pt>
                <c:pt idx="19">
                  <c:v>0</c:v>
                </c:pt>
                <c:pt idx="20">
                  <c:v>0</c:v>
                </c:pt>
                <c:pt idx="21">
                  <c:v>56.829521279718392</c:v>
                </c:pt>
                <c:pt idx="22">
                  <c:v>1889.5964997630429</c:v>
                </c:pt>
                <c:pt idx="23">
                  <c:v>2449.7009147929593</c:v>
                </c:pt>
                <c:pt idx="24">
                  <c:v>2421.3547534906666</c:v>
                </c:pt>
                <c:pt idx="25">
                  <c:v>2665.6918061516417</c:v>
                </c:pt>
                <c:pt idx="26">
                  <c:v>2867.3097251014215</c:v>
                </c:pt>
                <c:pt idx="27">
                  <c:v>3036.1545915295792</c:v>
                </c:pt>
                <c:pt idx="28">
                  <c:v>3272.5660103118425</c:v>
                </c:pt>
                <c:pt idx="29">
                  <c:v>3523.0597346619279</c:v>
                </c:pt>
                <c:pt idx="30">
                  <c:v>3751.6259918419828</c:v>
                </c:pt>
                <c:pt idx="31">
                  <c:v>3953.1873890357065</c:v>
                </c:pt>
                <c:pt idx="32">
                  <c:v>4180.3825364858876</c:v>
                </c:pt>
                <c:pt idx="33">
                  <c:v>4368.8776326590969</c:v>
                </c:pt>
                <c:pt idx="34">
                  <c:v>4612.8225150027574</c:v>
                </c:pt>
                <c:pt idx="35">
                  <c:v>4734.2337965160204</c:v>
                </c:pt>
                <c:pt idx="36">
                  <c:v>4993.0619258454808</c:v>
                </c:pt>
                <c:pt idx="37">
                  <c:v>4993.0619258454808</c:v>
                </c:pt>
              </c:numCache>
            </c:numRef>
          </c:val>
        </c:ser>
        <c:ser>
          <c:idx val="5"/>
          <c:order val="4"/>
          <c:tx>
            <c:strRef>
              <c:f>'NWR0 - Data'!$B$14</c:f>
              <c:strCache>
                <c:ptCount val="1"/>
                <c:pt idx="0">
                  <c:v>Financing costs</c:v>
                </c:pt>
              </c:strCache>
            </c:strRef>
          </c:tx>
          <c:spPr>
            <a:solidFill>
              <a:schemeClr val="accent2"/>
            </a:solidFill>
          </c:spP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Data'!$E$14:$AP$14</c:f>
              <c:numCache>
                <c:formatCode>_-* #,##0_-;* \(#,##0\);_-* "-"??_-;_-@_-</c:formatCode>
                <c:ptCount val="38"/>
                <c:pt idx="0">
                  <c:v>631.05802756909645</c:v>
                </c:pt>
                <c:pt idx="1">
                  <c:v>573.2626198403641</c:v>
                </c:pt>
                <c:pt idx="2">
                  <c:v>662.25582118697173</c:v>
                </c:pt>
                <c:pt idx="3">
                  <c:v>611.09253130632919</c:v>
                </c:pt>
                <c:pt idx="4">
                  <c:v>690.2108405525388</c:v>
                </c:pt>
                <c:pt idx="5">
                  <c:v>637.32641636359074</c:v>
                </c:pt>
                <c:pt idx="6">
                  <c:v>737.69387714837944</c:v>
                </c:pt>
                <c:pt idx="7">
                  <c:v>793.3712194064758</c:v>
                </c:pt>
                <c:pt idx="8">
                  <c:v>911.9193539406416</c:v>
                </c:pt>
                <c:pt idx="9">
                  <c:v>1128.9398412232035</c:v>
                </c:pt>
                <c:pt idx="10">
                  <c:v>1388.9428173452281</c:v>
                </c:pt>
                <c:pt idx="11">
                  <c:v>1554.5736994061667</c:v>
                </c:pt>
                <c:pt idx="12">
                  <c:v>1904.8123511794022</c:v>
                </c:pt>
                <c:pt idx="13">
                  <c:v>1911.5056438923455</c:v>
                </c:pt>
                <c:pt idx="14">
                  <c:v>2061.7220960347836</c:v>
                </c:pt>
                <c:pt idx="15">
                  <c:v>2089.1993403894639</c:v>
                </c:pt>
                <c:pt idx="16">
                  <c:v>2089.0546230161217</c:v>
                </c:pt>
                <c:pt idx="17">
                  <c:v>2045.822133637183</c:v>
                </c:pt>
                <c:pt idx="18">
                  <c:v>1979.8591344066747</c:v>
                </c:pt>
                <c:pt idx="19">
                  <c:v>1970.0565820011366</c:v>
                </c:pt>
                <c:pt idx="20">
                  <c:v>1985.8148306410164</c:v>
                </c:pt>
                <c:pt idx="21">
                  <c:v>1864.9993498232336</c:v>
                </c:pt>
                <c:pt idx="22">
                  <c:v>1854.2351330209972</c:v>
                </c:pt>
                <c:pt idx="23">
                  <c:v>1750.5316551318429</c:v>
                </c:pt>
                <c:pt idx="24">
                  <c:v>1732.0481512456208</c:v>
                </c:pt>
                <c:pt idx="25">
                  <c:v>1734.8214946879323</c:v>
                </c:pt>
                <c:pt idx="26">
                  <c:v>1733.671017103414</c:v>
                </c:pt>
                <c:pt idx="27">
                  <c:v>1707.9755136477966</c:v>
                </c:pt>
                <c:pt idx="28">
                  <c:v>1644.2939628115666</c:v>
                </c:pt>
                <c:pt idx="29">
                  <c:v>1609.3547364954575</c:v>
                </c:pt>
                <c:pt idx="30">
                  <c:v>1588.0312811011017</c:v>
                </c:pt>
                <c:pt idx="31">
                  <c:v>1494.6635260904945</c:v>
                </c:pt>
                <c:pt idx="32">
                  <c:v>1532.4044843896816</c:v>
                </c:pt>
                <c:pt idx="33">
                  <c:v>1458.3718731767096</c:v>
                </c:pt>
                <c:pt idx="34">
                  <c:v>1427.2251719436856</c:v>
                </c:pt>
                <c:pt idx="35">
                  <c:v>1437.9210055078772</c:v>
                </c:pt>
                <c:pt idx="36">
                  <c:v>1432.0601220342464</c:v>
                </c:pt>
                <c:pt idx="37">
                  <c:v>1432.0601220342464</c:v>
                </c:pt>
              </c:numCache>
            </c:numRef>
          </c:val>
        </c:ser>
        <c:ser>
          <c:idx val="2"/>
          <c:order val="5"/>
          <c:tx>
            <c:strRef>
              <c:f>'NWR0 - Data'!$B$11</c:f>
              <c:strCache>
                <c:ptCount val="1"/>
                <c:pt idx="0">
                  <c:v>Debt repayments</c:v>
                </c:pt>
              </c:strCache>
            </c:strRef>
          </c:tx>
          <c:spPr>
            <a:solidFill>
              <a:schemeClr val="bg2"/>
            </a:solidFill>
          </c:spP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Data'!$E$11:$AP$11</c:f>
              <c:numCache>
                <c:formatCode>_-* #,##0_-;* \(#,##0\);_-* "-"??_-;_-@_-</c:formatCode>
                <c:ptCount val="38"/>
                <c:pt idx="0">
                  <c:v>240.55276527363094</c:v>
                </c:pt>
                <c:pt idx="1">
                  <c:v>0</c:v>
                </c:pt>
                <c:pt idx="2">
                  <c:v>0</c:v>
                </c:pt>
                <c:pt idx="3">
                  <c:v>51.874729519939706</c:v>
                </c:pt>
                <c:pt idx="4">
                  <c:v>251.31533544676813</c:v>
                </c:pt>
                <c:pt idx="5">
                  <c:v>0</c:v>
                </c:pt>
                <c:pt idx="6">
                  <c:v>139.36037754258223</c:v>
                </c:pt>
                <c:pt idx="7">
                  <c:v>504.27324955215181</c:v>
                </c:pt>
                <c:pt idx="8">
                  <c:v>109.44957451839673</c:v>
                </c:pt>
                <c:pt idx="9">
                  <c:v>190.41972494037145</c:v>
                </c:pt>
                <c:pt idx="10">
                  <c:v>127.69916466097675</c:v>
                </c:pt>
                <c:pt idx="11">
                  <c:v>540.70840671025508</c:v>
                </c:pt>
                <c:pt idx="12">
                  <c:v>64.708943433728564</c:v>
                </c:pt>
                <c:pt idx="13">
                  <c:v>570.61669689352766</c:v>
                </c:pt>
                <c:pt idx="14">
                  <c:v>33.223813447519433</c:v>
                </c:pt>
                <c:pt idx="15">
                  <c:v>414.51950771595875</c:v>
                </c:pt>
                <c:pt idx="16">
                  <c:v>780.11657530160323</c:v>
                </c:pt>
                <c:pt idx="17">
                  <c:v>1251.0161495747034</c:v>
                </c:pt>
                <c:pt idx="18">
                  <c:v>1084.5950870281667</c:v>
                </c:pt>
                <c:pt idx="19">
                  <c:v>1223.8261387533175</c:v>
                </c:pt>
                <c:pt idx="20">
                  <c:v>1458.9250389195531</c:v>
                </c:pt>
                <c:pt idx="21">
                  <c:v>1743.4886163819201</c:v>
                </c:pt>
                <c:pt idx="22">
                  <c:v>2148.1196975037919</c:v>
                </c:pt>
                <c:pt idx="23">
                  <c:v>833.48438441551616</c:v>
                </c:pt>
                <c:pt idx="24">
                  <c:v>477.8709270476761</c:v>
                </c:pt>
                <c:pt idx="25">
                  <c:v>694.70680628634773</c:v>
                </c:pt>
                <c:pt idx="26">
                  <c:v>648.62965122236574</c:v>
                </c:pt>
                <c:pt idx="27">
                  <c:v>647.05034833773607</c:v>
                </c:pt>
                <c:pt idx="28">
                  <c:v>648.10889605165357</c:v>
                </c:pt>
                <c:pt idx="29">
                  <c:v>637.23876305894282</c:v>
                </c:pt>
                <c:pt idx="30">
                  <c:v>615.19268082294684</c:v>
                </c:pt>
                <c:pt idx="31">
                  <c:v>574.94377735676744</c:v>
                </c:pt>
                <c:pt idx="32">
                  <c:v>546.51430633074733</c:v>
                </c:pt>
                <c:pt idx="33">
                  <c:v>499.39798435722105</c:v>
                </c:pt>
                <c:pt idx="34">
                  <c:v>483.8920048908808</c:v>
                </c:pt>
                <c:pt idx="35">
                  <c:v>456.6883122238437</c:v>
                </c:pt>
                <c:pt idx="36">
                  <c:v>464.56685083080811</c:v>
                </c:pt>
                <c:pt idx="37">
                  <c:v>464.56685083080811</c:v>
                </c:pt>
              </c:numCache>
            </c:numRef>
          </c:val>
        </c:ser>
        <c:dLbls>
          <c:showLegendKey val="0"/>
          <c:showVal val="0"/>
          <c:showCatName val="0"/>
          <c:showSerName val="0"/>
          <c:showPercent val="0"/>
          <c:showBubbleSize val="0"/>
        </c:dLbls>
        <c:axId val="323378488"/>
        <c:axId val="323378880"/>
      </c:areaChart>
      <c:lineChart>
        <c:grouping val="standard"/>
        <c:varyColors val="0"/>
        <c:ser>
          <c:idx val="6"/>
          <c:order val="6"/>
          <c:tx>
            <c:strRef>
              <c:f>'NWR0 - Data'!$B$15</c:f>
              <c:strCache>
                <c:ptCount val="1"/>
                <c:pt idx="0">
                  <c:v>Total revenue</c:v>
                </c:pt>
              </c:strCache>
            </c:strRef>
          </c:tx>
          <c:spPr>
            <a:ln w="57150">
              <a:solidFill>
                <a:schemeClr val="tx1"/>
              </a:solidFill>
            </a:ln>
          </c:spPr>
          <c:marker>
            <c:symbol val="none"/>
          </c:marker>
          <c:cat>
            <c:numRef>
              <c:f>'NWR0 - Data'!$E$6:$AP$6</c:f>
              <c:numCache>
                <c:formatCode>General</c:formatCode>
                <c:ptCount val="38"/>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numCache>
            </c:numRef>
          </c:cat>
          <c:val>
            <c:numRef>
              <c:f>'NWR0 - Data'!$E$15:$AP$15</c:f>
              <c:numCache>
                <c:formatCode>_(* #,##0_);_(* \(#,##0\);_(* "-"??_);_(@_)</c:formatCode>
                <c:ptCount val="38"/>
                <c:pt idx="0">
                  <c:v>2454.1931915271352</c:v>
                </c:pt>
                <c:pt idx="1">
                  <c:v>2523.5686275019061</c:v>
                </c:pt>
                <c:pt idx="2">
                  <c:v>2597.0097385173558</c:v>
                </c:pt>
                <c:pt idx="3">
                  <c:v>2661.6704537880364</c:v>
                </c:pt>
                <c:pt idx="4">
                  <c:v>2730.4696682403055</c:v>
                </c:pt>
                <c:pt idx="5">
                  <c:v>2881.5190333742839</c:v>
                </c:pt>
                <c:pt idx="6">
                  <c:v>3118.2155389973186</c:v>
                </c:pt>
                <c:pt idx="7">
                  <c:v>3402.0306343683988</c:v>
                </c:pt>
                <c:pt idx="8">
                  <c:v>3694.1910683388674</c:v>
                </c:pt>
                <c:pt idx="9">
                  <c:v>4132.2625283373127</c:v>
                </c:pt>
                <c:pt idx="10">
                  <c:v>4423.5988203874103</c:v>
                </c:pt>
                <c:pt idx="11">
                  <c:v>4586.9449214267952</c:v>
                </c:pt>
                <c:pt idx="12">
                  <c:v>5197.2670351212964</c:v>
                </c:pt>
                <c:pt idx="13">
                  <c:v>5751.1785788368597</c:v>
                </c:pt>
                <c:pt idx="14">
                  <c:v>6125.0459644614612</c:v>
                </c:pt>
                <c:pt idx="15">
                  <c:v>6450.0891610875678</c:v>
                </c:pt>
                <c:pt idx="16">
                  <c:v>6793.5181343454014</c:v>
                </c:pt>
                <c:pt idx="17">
                  <c:v>7073.3105818256072</c:v>
                </c:pt>
                <c:pt idx="18">
                  <c:v>7388.9581566180641</c:v>
                </c:pt>
                <c:pt idx="19">
                  <c:v>7857.4451853599439</c:v>
                </c:pt>
                <c:pt idx="20">
                  <c:v>8466.2750640480808</c:v>
                </c:pt>
                <c:pt idx="21">
                  <c:v>8827.7774641547985</c:v>
                </c:pt>
                <c:pt idx="22">
                  <c:v>9219.2591271132405</c:v>
                </c:pt>
                <c:pt idx="23">
                  <c:v>9580.0282568022394</c:v>
                </c:pt>
                <c:pt idx="24">
                  <c:v>10006.459097231218</c:v>
                </c:pt>
                <c:pt idx="25">
                  <c:v>10435.298519328569</c:v>
                </c:pt>
                <c:pt idx="26">
                  <c:v>10881.102970781805</c:v>
                </c:pt>
                <c:pt idx="27">
                  <c:v>11238.902962727479</c:v>
                </c:pt>
                <c:pt idx="28">
                  <c:v>11647.311893059532</c:v>
                </c:pt>
                <c:pt idx="29">
                  <c:v>12104.256852849099</c:v>
                </c:pt>
                <c:pt idx="30">
                  <c:v>12512.677175156545</c:v>
                </c:pt>
                <c:pt idx="31">
                  <c:v>12804.094335867532</c:v>
                </c:pt>
                <c:pt idx="32">
                  <c:v>13300.258541953775</c:v>
                </c:pt>
                <c:pt idx="33">
                  <c:v>13623.58594957252</c:v>
                </c:pt>
                <c:pt idx="34">
                  <c:v>14096.729471849332</c:v>
                </c:pt>
                <c:pt idx="35">
                  <c:v>14474.007329346745</c:v>
                </c:pt>
                <c:pt idx="36">
                  <c:v>15016.641179855143</c:v>
                </c:pt>
                <c:pt idx="37" formatCode="_-* #,##0_-;* \(#,##0\);_-* &quot;-&quot;??_-;_-@_-">
                  <c:v>15016.641179855143</c:v>
                </c:pt>
              </c:numCache>
            </c:numRef>
          </c:val>
          <c:smooth val="0"/>
        </c:ser>
        <c:ser>
          <c:idx val="7"/>
          <c:order val="7"/>
          <c:tx>
            <c:strRef>
              <c:f>'NWR0 - Data'!$B$16</c:f>
              <c:strCache>
                <c:ptCount val="1"/>
                <c:pt idx="0">
                  <c:v>Non-aero revenue</c:v>
                </c:pt>
              </c:strCache>
            </c:strRef>
          </c:tx>
          <c:spPr>
            <a:ln w="57150">
              <a:solidFill>
                <a:schemeClr val="bg2">
                  <a:lumMod val="40000"/>
                  <a:lumOff val="60000"/>
                </a:schemeClr>
              </a:solidFill>
              <a:prstDash val="sysDot"/>
            </a:ln>
          </c:spPr>
          <c:marker>
            <c:symbol val="none"/>
          </c:marker>
          <c:cat>
            <c:numRef>
              <c:f>'NWR0 - Data'!$E$6:$AP$6</c:f>
              <c:numCache>
                <c:formatCode>General</c:formatCode>
                <c:ptCount val="38"/>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numCache>
            </c:numRef>
          </c:cat>
          <c:val>
            <c:numRef>
              <c:f>'NWR0 - Data'!$E$16:$AP$16</c:f>
              <c:numCache>
                <c:formatCode>_(* #,##0_);_(* \(#,##0\);_(* "-"??_);_(@_)</c:formatCode>
                <c:ptCount val="38"/>
                <c:pt idx="0">
                  <c:v>961.17667792713519</c:v>
                </c:pt>
                <c:pt idx="1">
                  <c:v>989.11252653730639</c:v>
                </c:pt>
                <c:pt idx="2">
                  <c:v>1020.4411735150998</c:v>
                </c:pt>
                <c:pt idx="3">
                  <c:v>1053.0735868499651</c:v>
                </c:pt>
                <c:pt idx="4">
                  <c:v>1086.6374994444923</c:v>
                </c:pt>
                <c:pt idx="5">
                  <c:v>1114.8139676234575</c:v>
                </c:pt>
                <c:pt idx="6">
                  <c:v>1144.1061296860605</c:v>
                </c:pt>
                <c:pt idx="7">
                  <c:v>1169.6485184658407</c:v>
                </c:pt>
                <c:pt idx="8">
                  <c:v>1192.3589886062209</c:v>
                </c:pt>
                <c:pt idx="9">
                  <c:v>1226.088636764792</c:v>
                </c:pt>
                <c:pt idx="10">
                  <c:v>1261.3932255134466</c:v>
                </c:pt>
                <c:pt idx="11">
                  <c:v>1293.9330969595533</c:v>
                </c:pt>
                <c:pt idx="12">
                  <c:v>1390.9233182511728</c:v>
                </c:pt>
                <c:pt idx="13">
                  <c:v>1493.6513366178699</c:v>
                </c:pt>
                <c:pt idx="14">
                  <c:v>1579.3892898245037</c:v>
                </c:pt>
                <c:pt idx="15">
                  <c:v>1634.670027013784</c:v>
                </c:pt>
                <c:pt idx="16">
                  <c:v>1689.3642360478495</c:v>
                </c:pt>
                <c:pt idx="17">
                  <c:v>1742.3708546799573</c:v>
                </c:pt>
                <c:pt idx="18">
                  <c:v>1792.6237786495569</c:v>
                </c:pt>
                <c:pt idx="19">
                  <c:v>1838.706342241938</c:v>
                </c:pt>
                <c:pt idx="20">
                  <c:v>1890.6445986234376</c:v>
                </c:pt>
                <c:pt idx="21">
                  <c:v>1947.704144790599</c:v>
                </c:pt>
                <c:pt idx="22">
                  <c:v>2011.3592270095464</c:v>
                </c:pt>
                <c:pt idx="23">
                  <c:v>2066.1589289292865</c:v>
                </c:pt>
                <c:pt idx="24">
                  <c:v>2124.5762349567713</c:v>
                </c:pt>
                <c:pt idx="25">
                  <c:v>2186.6641666285195</c:v>
                </c:pt>
                <c:pt idx="26">
                  <c:v>2245.4531638359776</c:v>
                </c:pt>
                <c:pt idx="27">
                  <c:v>2298.3474530604917</c:v>
                </c:pt>
                <c:pt idx="28">
                  <c:v>2350.1656765050125</c:v>
                </c:pt>
                <c:pt idx="29">
                  <c:v>2408.7531514879051</c:v>
                </c:pt>
                <c:pt idx="30">
                  <c:v>2464.9240274145177</c:v>
                </c:pt>
                <c:pt idx="31">
                  <c:v>2507.2358166050699</c:v>
                </c:pt>
                <c:pt idx="32">
                  <c:v>2559.2290085437389</c:v>
                </c:pt>
                <c:pt idx="33">
                  <c:v>2608.4918169815746</c:v>
                </c:pt>
                <c:pt idx="34">
                  <c:v>2658.4705338908639</c:v>
                </c:pt>
                <c:pt idx="35">
                  <c:v>2709.1752961941806</c:v>
                </c:pt>
                <c:pt idx="36">
                  <c:v>2766.3035574471201</c:v>
                </c:pt>
                <c:pt idx="37" formatCode="_-* #,##0_-;* \(#,##0\);_-* &quot;-&quot;??_-;_-@_-">
                  <c:v>2766.3035574471201</c:v>
                </c:pt>
              </c:numCache>
            </c:numRef>
          </c:val>
          <c:smooth val="0"/>
        </c:ser>
        <c:dLbls>
          <c:showLegendKey val="0"/>
          <c:showVal val="0"/>
          <c:showCatName val="0"/>
          <c:showSerName val="0"/>
          <c:showPercent val="0"/>
          <c:showBubbleSize val="0"/>
        </c:dLbls>
        <c:marker val="1"/>
        <c:smooth val="0"/>
        <c:axId val="323378488"/>
        <c:axId val="323378880"/>
      </c:lineChart>
      <c:catAx>
        <c:axId val="32337848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323378880"/>
        <c:crosses val="autoZero"/>
        <c:auto val="1"/>
        <c:lblAlgn val="ctr"/>
        <c:lblOffset val="100"/>
        <c:tickLblSkip val="3"/>
        <c:noMultiLvlLbl val="0"/>
      </c:catAx>
      <c:valAx>
        <c:axId val="323378880"/>
        <c:scaling>
          <c:orientation val="minMax"/>
          <c:max val="20000"/>
        </c:scaling>
        <c:delete val="0"/>
        <c:axPos val="l"/>
        <c:majorGridlines/>
        <c:title>
          <c:tx>
            <c:rich>
              <a:bodyPr rot="-5400000" vert="horz"/>
              <a:lstStyle/>
              <a:p>
                <a:pPr>
                  <a:defRPr/>
                </a:pPr>
                <a:r>
                  <a:rPr lang="en-GB"/>
                  <a:t>£'m (nominal)</a:t>
                </a:r>
              </a:p>
            </c:rich>
          </c:tx>
          <c:overlay val="0"/>
        </c:title>
        <c:numFmt formatCode="_(* #,##0_);_(* \(#,##0\);_(* &quot;-&quot;_);_(@_)" sourceLinked="0"/>
        <c:majorTickMark val="out"/>
        <c:minorTickMark val="none"/>
        <c:tickLblPos val="nextTo"/>
        <c:crossAx val="323378488"/>
        <c:crosses val="autoZero"/>
        <c:crossBetween val="between"/>
        <c:majorUnit val="2000"/>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Aeronautical Charge Profile</a:t>
            </a:r>
            <a:endParaRPr lang="en-US" sz="1000"/>
          </a:p>
        </c:rich>
      </c:tx>
      <c:overlay val="0"/>
    </c:title>
    <c:autoTitleDeleted val="0"/>
    <c:plotArea>
      <c:layout>
        <c:manualLayout>
          <c:layoutTarget val="inner"/>
          <c:xMode val="edge"/>
          <c:yMode val="edge"/>
          <c:x val="7.7945340526447943E-2"/>
          <c:y val="8.5847035640855537E-2"/>
          <c:w val="0.7074477369892791"/>
          <c:h val="0.83034421240251388"/>
        </c:manualLayout>
      </c:layout>
      <c:lineChart>
        <c:grouping val="standard"/>
        <c:varyColors val="0"/>
        <c:ser>
          <c:idx val="0"/>
          <c:order val="0"/>
          <c:tx>
            <c:strRef>
              <c:f>'NWR0 - Data'!$B$20</c:f>
              <c:strCache>
                <c:ptCount val="1"/>
                <c:pt idx="0">
                  <c:v>NWR0 Aeronautical Charge Profile</c:v>
                </c:pt>
              </c:strCache>
            </c:strRef>
          </c:tx>
          <c:spPr>
            <a:ln w="34925" cap="sq">
              <a:solidFill>
                <a:schemeClr val="tx2"/>
              </a:solidFill>
            </a:ln>
          </c:spPr>
          <c:marker>
            <c:symbol val="none"/>
          </c:marker>
          <c:cat>
            <c:numRef>
              <c:f>'NWR0 - Data'!$E$6:$BL$6</c:f>
              <c:numCache>
                <c:formatCode>General</c:formatCode>
                <c:ptCount val="60"/>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pt idx="47">
                  <c:v>2061</c:v>
                </c:pt>
                <c:pt idx="48">
                  <c:v>2062</c:v>
                </c:pt>
                <c:pt idx="49">
                  <c:v>2063</c:v>
                </c:pt>
                <c:pt idx="50">
                  <c:v>2064</c:v>
                </c:pt>
                <c:pt idx="51">
                  <c:v>2065</c:v>
                </c:pt>
                <c:pt idx="52">
                  <c:v>2066</c:v>
                </c:pt>
                <c:pt idx="53">
                  <c:v>2067</c:v>
                </c:pt>
                <c:pt idx="54">
                  <c:v>2068</c:v>
                </c:pt>
                <c:pt idx="55">
                  <c:v>2069</c:v>
                </c:pt>
                <c:pt idx="56">
                  <c:v>2070</c:v>
                </c:pt>
                <c:pt idx="57">
                  <c:v>2071</c:v>
                </c:pt>
                <c:pt idx="58">
                  <c:v>2072</c:v>
                </c:pt>
                <c:pt idx="59">
                  <c:v>2073</c:v>
                </c:pt>
              </c:numCache>
            </c:numRef>
          </c:cat>
          <c:val>
            <c:numRef>
              <c:f>'NWR0 - Data'!$E$20:$AO$20</c:f>
              <c:numCache>
                <c:formatCode>_(* #,##0.00_);_(* \(#,##0.00\);_(* "-"??_);_(@_)</c:formatCode>
                <c:ptCount val="37"/>
                <c:pt idx="0">
                  <c:v>20.399999999999999</c:v>
                </c:pt>
                <c:pt idx="1">
                  <c:v>20.13</c:v>
                </c:pt>
                <c:pt idx="2">
                  <c:v>19.86</c:v>
                </c:pt>
                <c:pt idx="3">
                  <c:v>19.46</c:v>
                </c:pt>
                <c:pt idx="4">
                  <c:v>19.099999928364539</c:v>
                </c:pt>
                <c:pt idx="5">
                  <c:v>19.718331608719041</c:v>
                </c:pt>
                <c:pt idx="6">
                  <c:v>21.166860373821919</c:v>
                </c:pt>
                <c:pt idx="7">
                  <c:v>23.221489503301754</c:v>
                </c:pt>
                <c:pt idx="8">
                  <c:v>25.300134017771168</c:v>
                </c:pt>
                <c:pt idx="9">
                  <c:v>27.819125643218975</c:v>
                </c:pt>
                <c:pt idx="10">
                  <c:v>29.110344168876111</c:v>
                </c:pt>
                <c:pt idx="11">
                  <c:v>29.110344168876093</c:v>
                </c:pt>
                <c:pt idx="12">
                  <c:v>29.1103442118625</c:v>
                </c:pt>
                <c:pt idx="13">
                  <c:v>29.110344901109318</c:v>
                </c:pt>
                <c:pt idx="14">
                  <c:v>29.110351280968839</c:v>
                </c:pt>
                <c:pt idx="15">
                  <c:v>29.110348195080629</c:v>
                </c:pt>
                <c:pt idx="16">
                  <c:v>29.110349068214209</c:v>
                </c:pt>
                <c:pt idx="17">
                  <c:v>29.110350541723829</c:v>
                </c:pt>
                <c:pt idx="18">
                  <c:v>29.110357703707759</c:v>
                </c:pt>
                <c:pt idx="19">
                  <c:v>30.193345115863131</c:v>
                </c:pt>
                <c:pt idx="20">
                  <c:v>31.313169239837144</c:v>
                </c:pt>
                <c:pt idx="21">
                  <c:v>31.313171805611891</c:v>
                </c:pt>
                <c:pt idx="22">
                  <c:v>31.313204161072218</c:v>
                </c:pt>
                <c:pt idx="23">
                  <c:v>31.313224022502077</c:v>
                </c:pt>
                <c:pt idx="24">
                  <c:v>31.313127829659336</c:v>
                </c:pt>
                <c:pt idx="25">
                  <c:v>31.313145062887642</c:v>
                </c:pt>
                <c:pt idx="26">
                  <c:v>31.313141792160323</c:v>
                </c:pt>
                <c:pt idx="27">
                  <c:v>31.313142570134108</c:v>
                </c:pt>
                <c:pt idx="28">
                  <c:v>31.313141410579085</c:v>
                </c:pt>
                <c:pt idx="29">
                  <c:v>31.313141715371032</c:v>
                </c:pt>
                <c:pt idx="30">
                  <c:v>31.313142003815905</c:v>
                </c:pt>
                <c:pt idx="31">
                  <c:v>31.31313810818672</c:v>
                </c:pt>
                <c:pt idx="32">
                  <c:v>31.313150096466277</c:v>
                </c:pt>
                <c:pt idx="33">
                  <c:v>31.313143820721322</c:v>
                </c:pt>
                <c:pt idx="34">
                  <c:v>31.313142423418448</c:v>
                </c:pt>
                <c:pt idx="35">
                  <c:v>31.313142530208392</c:v>
                </c:pt>
                <c:pt idx="36">
                  <c:v>31.313142422938299</c:v>
                </c:pt>
              </c:numCache>
            </c:numRef>
          </c:val>
          <c:smooth val="0"/>
        </c:ser>
        <c:dLbls>
          <c:showLegendKey val="0"/>
          <c:showVal val="0"/>
          <c:showCatName val="0"/>
          <c:showSerName val="0"/>
          <c:showPercent val="0"/>
          <c:showBubbleSize val="0"/>
        </c:dLbls>
        <c:smooth val="0"/>
        <c:axId val="323379664"/>
        <c:axId val="323380056"/>
      </c:lineChart>
      <c:catAx>
        <c:axId val="32337966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323380056"/>
        <c:crosses val="autoZero"/>
        <c:auto val="1"/>
        <c:lblAlgn val="ctr"/>
        <c:lblOffset val="100"/>
        <c:tickLblSkip val="3"/>
        <c:noMultiLvlLbl val="0"/>
      </c:catAx>
      <c:valAx>
        <c:axId val="323380056"/>
        <c:scaling>
          <c:orientation val="minMax"/>
        </c:scaling>
        <c:delete val="0"/>
        <c:axPos val="l"/>
        <c:majorGridlines/>
        <c:title>
          <c:tx>
            <c:rich>
              <a:bodyPr rot="-5400000" vert="horz"/>
              <a:lstStyle/>
              <a:p>
                <a:pPr>
                  <a:defRPr/>
                </a:pPr>
                <a:r>
                  <a:rPr lang="en-US"/>
                  <a:t>£ (real 2014)</a:t>
                </a:r>
              </a:p>
            </c:rich>
          </c:tx>
          <c:overlay val="0"/>
        </c:title>
        <c:numFmt formatCode="_(* #,##0.00_);_(* \(#,##0.00\);_(* &quot;-&quot;??_);_(@_)" sourceLinked="1"/>
        <c:majorTickMark val="out"/>
        <c:minorTickMark val="none"/>
        <c:tickLblPos val="nextTo"/>
        <c:crossAx val="323379664"/>
        <c:crosses val="autoZero"/>
        <c:crossBetween val="between"/>
      </c:valAx>
    </c:plotArea>
    <c:legend>
      <c:legendPos val="r"/>
      <c:layout>
        <c:manualLayout>
          <c:xMode val="edge"/>
          <c:yMode val="edge"/>
          <c:x val="0.79358335683649706"/>
          <c:y val="0.46223188938734067"/>
          <c:w val="0.1982263638427329"/>
          <c:h val="0.14863748777671174"/>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Debt and Equity Balances vs Capex</a:t>
            </a:r>
          </a:p>
        </c:rich>
      </c:tx>
      <c:overlay val="0"/>
    </c:title>
    <c:autoTitleDeleted val="0"/>
    <c:plotArea>
      <c:layout>
        <c:manualLayout>
          <c:layoutTarget val="inner"/>
          <c:xMode val="edge"/>
          <c:yMode val="edge"/>
          <c:x val="9.0408215559553015E-2"/>
          <c:y val="8.2776782445697028E-2"/>
          <c:w val="0.64600480210226652"/>
          <c:h val="0.81040837048149472"/>
        </c:manualLayout>
      </c:layout>
      <c:barChart>
        <c:barDir val="col"/>
        <c:grouping val="stacked"/>
        <c:varyColors val="0"/>
        <c:ser>
          <c:idx val="2"/>
          <c:order val="2"/>
          <c:tx>
            <c:strRef>
              <c:f>'NWR0 - Data'!$B$25</c:f>
              <c:strCache>
                <c:ptCount val="1"/>
                <c:pt idx="0">
                  <c:v>Asset replacement</c:v>
                </c:pt>
              </c:strCache>
            </c:strRef>
          </c:tx>
          <c:invertIfNegative val="0"/>
          <c:val>
            <c:numRef>
              <c:f>'NWR0 - Data'!$E$25:$AO$25</c:f>
              <c:numCache>
                <c:formatCode>_-* #,##0_-;* \(#,##0\);_-* "-"??_-;_-@_-</c:formatCode>
                <c:ptCount val="37"/>
                <c:pt idx="0">
                  <c:v>614.21570149253751</c:v>
                </c:pt>
                <c:pt idx="1">
                  <c:v>726.4156768656718</c:v>
                </c:pt>
                <c:pt idx="2">
                  <c:v>715.43336084324676</c:v>
                </c:pt>
                <c:pt idx="3">
                  <c:v>593.09300956649429</c:v>
                </c:pt>
                <c:pt idx="4">
                  <c:v>613.62215371318644</c:v>
                </c:pt>
                <c:pt idx="5">
                  <c:v>351.55165466045321</c:v>
                </c:pt>
                <c:pt idx="6">
                  <c:v>368.61165842711858</c:v>
                </c:pt>
                <c:pt idx="7">
                  <c:v>381.79996106195267</c:v>
                </c:pt>
                <c:pt idx="8">
                  <c:v>394.6352534024544</c:v>
                </c:pt>
                <c:pt idx="9">
                  <c:v>418.93031623397292</c:v>
                </c:pt>
                <c:pt idx="10">
                  <c:v>437.7332699166106</c:v>
                </c:pt>
                <c:pt idx="11">
                  <c:v>458.05314456291154</c:v>
                </c:pt>
                <c:pt idx="12">
                  <c:v>532.02704067130514</c:v>
                </c:pt>
                <c:pt idx="13">
                  <c:v>597.97944194651495</c:v>
                </c:pt>
                <c:pt idx="14">
                  <c:v>641.54700089047583</c:v>
                </c:pt>
                <c:pt idx="15">
                  <c:v>682.91887017673844</c:v>
                </c:pt>
                <c:pt idx="16">
                  <c:v>727.38089797687758</c:v>
                </c:pt>
                <c:pt idx="17">
                  <c:v>763.38743351869675</c:v>
                </c:pt>
                <c:pt idx="18">
                  <c:v>805.28184471602344</c:v>
                </c:pt>
                <c:pt idx="19">
                  <c:v>839.05260075830847</c:v>
                </c:pt>
                <c:pt idx="20">
                  <c:v>888.19519283149407</c:v>
                </c:pt>
                <c:pt idx="21">
                  <c:v>933.82860984084493</c:v>
                </c:pt>
                <c:pt idx="22">
                  <c:v>983.07246480718709</c:v>
                </c:pt>
                <c:pt idx="23">
                  <c:v>1029.7772021903615</c:v>
                </c:pt>
                <c:pt idx="24">
                  <c:v>1085.4606156469417</c:v>
                </c:pt>
                <c:pt idx="25">
                  <c:v>1141.4819084977671</c:v>
                </c:pt>
                <c:pt idx="26">
                  <c:v>1200.8400754271822</c:v>
                </c:pt>
                <c:pt idx="27">
                  <c:v>1249.2741937806109</c:v>
                </c:pt>
                <c:pt idx="28">
                  <c:v>1305.4073909591696</c:v>
                </c:pt>
                <c:pt idx="29">
                  <c:v>1367.9489910315715</c:v>
                </c:pt>
                <c:pt idx="30">
                  <c:v>1424.5300167762732</c:v>
                </c:pt>
                <c:pt idx="31">
                  <c:v>1466.9339934071472</c:v>
                </c:pt>
                <c:pt idx="32">
                  <c:v>1537.6401009674523</c:v>
                </c:pt>
                <c:pt idx="33">
                  <c:v>1584.5290690883958</c:v>
                </c:pt>
                <c:pt idx="34">
                  <c:v>1653.3890854608153</c:v>
                </c:pt>
                <c:pt idx="35">
                  <c:v>1708.8502145903435</c:v>
                </c:pt>
                <c:pt idx="36">
                  <c:v>1788.0079722679361</c:v>
                </c:pt>
              </c:numCache>
            </c:numRef>
          </c:val>
        </c:ser>
        <c:ser>
          <c:idx val="1"/>
          <c:order val="3"/>
          <c:tx>
            <c:strRef>
              <c:f>'NWR0 - Data'!$B$24</c:f>
              <c:strCache>
                <c:ptCount val="1"/>
                <c:pt idx="0">
                  <c:v>Core capex</c:v>
                </c:pt>
              </c:strCache>
            </c:strRef>
          </c:tx>
          <c:spPr>
            <a:solidFill>
              <a:schemeClr val="tx2"/>
            </a:solidFill>
          </c:spPr>
          <c:invertIfNegative val="0"/>
          <c:val>
            <c:numRef>
              <c:f>'NWR0 - Data'!$E$24:$AO$24</c:f>
              <c:numCache>
                <c:formatCode>_-* #,##0_-;* \(#,##0\);_-* "-"??_-;_-@_-</c:formatCode>
                <c:ptCount val="37"/>
                <c:pt idx="0">
                  <c:v>0</c:v>
                </c:pt>
                <c:pt idx="1">
                  <c:v>0</c:v>
                </c:pt>
                <c:pt idx="2">
                  <c:v>10.109314222424999</c:v>
                </c:pt>
                <c:pt idx="3">
                  <c:v>21.986467516595244</c:v>
                </c:pt>
                <c:pt idx="4">
                  <c:v>29.124849810214883</c:v>
                </c:pt>
                <c:pt idx="5">
                  <c:v>0</c:v>
                </c:pt>
                <c:pt idx="6">
                  <c:v>43.958126401276417</c:v>
                </c:pt>
                <c:pt idx="7">
                  <c:v>350.27551711342181</c:v>
                </c:pt>
                <c:pt idx="8">
                  <c:v>661.96833803099116</c:v>
                </c:pt>
                <c:pt idx="9">
                  <c:v>1024.0003233171885</c:v>
                </c:pt>
                <c:pt idx="10">
                  <c:v>1672.2441653034359</c:v>
                </c:pt>
                <c:pt idx="11">
                  <c:v>2062.2463646927154</c:v>
                </c:pt>
                <c:pt idx="12">
                  <c:v>2075.7506509326263</c:v>
                </c:pt>
                <c:pt idx="13">
                  <c:v>2082.7142478421642</c:v>
                </c:pt>
                <c:pt idx="14">
                  <c:v>1883.2172510765727</c:v>
                </c:pt>
                <c:pt idx="15">
                  <c:v>1283.712394182631</c:v>
                </c:pt>
                <c:pt idx="16">
                  <c:v>861.43668507371319</c:v>
                </c:pt>
                <c:pt idx="17">
                  <c:v>215.82798509018377</c:v>
                </c:pt>
                <c:pt idx="18">
                  <c:v>1117.0198326393052</c:v>
                </c:pt>
                <c:pt idx="19">
                  <c:v>1905.3901603249501</c:v>
                </c:pt>
                <c:pt idx="20">
                  <c:v>1999.9091925760281</c:v>
                </c:pt>
                <c:pt idx="21">
                  <c:v>1487.9383763223184</c:v>
                </c:pt>
                <c:pt idx="22">
                  <c:v>594.17392341722552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0"/>
          <c:order val="4"/>
          <c:tx>
            <c:strRef>
              <c:f>'NWR0 - Data'!$B$23</c:f>
              <c:strCache>
                <c:ptCount val="1"/>
                <c:pt idx="0">
                  <c:v>Scheme capex</c:v>
                </c:pt>
              </c:strCache>
            </c:strRef>
          </c:tx>
          <c:spPr>
            <a:solidFill>
              <a:schemeClr val="bg2"/>
            </a:solidFill>
          </c:spPr>
          <c:invertIfNegative val="0"/>
          <c:val>
            <c:numRef>
              <c:f>'NWR0 - Data'!$E$23:$AO$23</c:f>
              <c:numCache>
                <c:formatCode>_-* #,##0_-;* \(#,##0\);_-* "-"??_-;_-@_-</c:formatCode>
                <c:ptCount val="37"/>
                <c:pt idx="0">
                  <c:v>0</c:v>
                </c:pt>
                <c:pt idx="1">
                  <c:v>0</c:v>
                </c:pt>
                <c:pt idx="2">
                  <c:v>0</c:v>
                </c:pt>
                <c:pt idx="3">
                  <c:v>0</c:v>
                </c:pt>
                <c:pt idx="4">
                  <c:v>0</c:v>
                </c:pt>
                <c:pt idx="5">
                  <c:v>494.22086495353483</c:v>
                </c:pt>
                <c:pt idx="6">
                  <c:v>1023.0371904538172</c:v>
                </c:pt>
                <c:pt idx="7">
                  <c:v>2117.6869842394017</c:v>
                </c:pt>
                <c:pt idx="8">
                  <c:v>3083.3153988746467</c:v>
                </c:pt>
                <c:pt idx="9">
                  <c:v>4575.2997350503674</c:v>
                </c:pt>
                <c:pt idx="10">
                  <c:v>5320.4297570368635</c:v>
                </c:pt>
                <c:pt idx="11">
                  <c:v>5099.7503646482555</c:v>
                </c:pt>
                <c:pt idx="12">
                  <c:v>2135.590595514816</c:v>
                </c:pt>
                <c:pt idx="13">
                  <c:v>1534.0134388982551</c:v>
                </c:pt>
                <c:pt idx="14">
                  <c:v>140.78674231377474</c:v>
                </c:pt>
                <c:pt idx="15">
                  <c:v>97.142852196504577</c:v>
                </c:pt>
                <c:pt idx="16">
                  <c:v>75.40713901753665</c:v>
                </c:pt>
                <c:pt idx="17">
                  <c:v>11.149484126164348</c:v>
                </c:pt>
                <c:pt idx="18">
                  <c:v>34.619148211740296</c:v>
                </c:pt>
                <c:pt idx="19">
                  <c:v>71.661636798302396</c:v>
                </c:pt>
                <c:pt idx="20">
                  <c:v>74.169794086242973</c:v>
                </c:pt>
                <c:pt idx="21">
                  <c:v>51.17715791950765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dLbls>
          <c:showLegendKey val="0"/>
          <c:showVal val="0"/>
          <c:showCatName val="0"/>
          <c:showSerName val="0"/>
          <c:showPercent val="0"/>
          <c:showBubbleSize val="0"/>
        </c:dLbls>
        <c:gapWidth val="150"/>
        <c:overlap val="100"/>
        <c:axId val="323382016"/>
        <c:axId val="323381624"/>
      </c:barChart>
      <c:lineChart>
        <c:grouping val="standard"/>
        <c:varyColors val="0"/>
        <c:ser>
          <c:idx val="3"/>
          <c:order val="0"/>
          <c:tx>
            <c:strRef>
              <c:f>'NWR0 - Data'!$B$26</c:f>
              <c:strCache>
                <c:ptCount val="1"/>
                <c:pt idx="0">
                  <c:v>Debt balance</c:v>
                </c:pt>
              </c:strCache>
            </c:strRef>
          </c:tx>
          <c:spPr>
            <a:ln w="34925" cap="sq">
              <a:solidFill>
                <a:schemeClr val="accent6"/>
              </a:solidFill>
            </a:ln>
          </c:spPr>
          <c:marker>
            <c:symbol val="none"/>
          </c:marke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Data'!$E$26:$AO$26</c:f>
              <c:numCache>
                <c:formatCode>_-* #,##0_-;* \(#,##0\);_-* "-"??_-;_-@_-</c:formatCode>
                <c:ptCount val="37"/>
                <c:pt idx="0">
                  <c:v>11479.447234726369</c:v>
                </c:pt>
                <c:pt idx="1">
                  <c:v>11479.447234726369</c:v>
                </c:pt>
                <c:pt idx="2">
                  <c:v>11489.556548948794</c:v>
                </c:pt>
                <c:pt idx="3">
                  <c:v>11458.277381999691</c:v>
                </c:pt>
                <c:pt idx="4">
                  <c:v>11228.59506279109</c:v>
                </c:pt>
                <c:pt idx="5">
                  <c:v>11722.815927744625</c:v>
                </c:pt>
                <c:pt idx="6">
                  <c:v>12278.708691574404</c:v>
                </c:pt>
                <c:pt idx="7">
                  <c:v>13114.086546883647</c:v>
                </c:pt>
                <c:pt idx="8">
                  <c:v>16125.994207817323</c:v>
                </c:pt>
                <c:pt idx="9">
                  <c:v>20113.251638613896</c:v>
                </c:pt>
                <c:pt idx="10">
                  <c:v>25489.9620319108</c:v>
                </c:pt>
                <c:pt idx="11">
                  <c:v>29783.375270984488</c:v>
                </c:pt>
                <c:pt idx="12">
                  <c:v>33593.573694372899</c:v>
                </c:pt>
                <c:pt idx="13">
                  <c:v>35296.121233451348</c:v>
                </c:pt>
                <c:pt idx="14">
                  <c:v>36950.675757926998</c:v>
                </c:pt>
                <c:pt idx="15">
                  <c:v>37574.695384154344</c:v>
                </c:pt>
                <c:pt idx="16">
                  <c:v>37354.381906007948</c:v>
                </c:pt>
                <c:pt idx="17">
                  <c:v>36268.194348795027</c:v>
                </c:pt>
                <c:pt idx="18">
                  <c:v>36079.924208487486</c:v>
                </c:pt>
                <c:pt idx="19">
                  <c:v>36428.31719005543</c:v>
                </c:pt>
                <c:pt idx="20">
                  <c:v>36543.067485652893</c:v>
                </c:pt>
                <c:pt idx="21">
                  <c:v>35757.89025456908</c:v>
                </c:pt>
                <c:pt idx="22">
                  <c:v>33809.835234107988</c:v>
                </c:pt>
                <c:pt idx="23">
                  <c:v>32976.35084969247</c:v>
                </c:pt>
                <c:pt idx="24">
                  <c:v>32498.479922644798</c:v>
                </c:pt>
                <c:pt idx="25">
                  <c:v>31803.773116358454</c:v>
                </c:pt>
                <c:pt idx="26">
                  <c:v>31155.143465136083</c:v>
                </c:pt>
                <c:pt idx="27">
                  <c:v>30508.093116798351</c:v>
                </c:pt>
                <c:pt idx="28">
                  <c:v>29859.984220746701</c:v>
                </c:pt>
                <c:pt idx="29">
                  <c:v>29222.745457687757</c:v>
                </c:pt>
                <c:pt idx="30">
                  <c:v>28607.55277686481</c:v>
                </c:pt>
                <c:pt idx="31">
                  <c:v>28032.608999508044</c:v>
                </c:pt>
                <c:pt idx="32">
                  <c:v>27486.094693177296</c:v>
                </c:pt>
                <c:pt idx="33">
                  <c:v>26986.696708820076</c:v>
                </c:pt>
                <c:pt idx="34">
                  <c:v>26502.804703929196</c:v>
                </c:pt>
                <c:pt idx="35">
                  <c:v>26046.116391705353</c:v>
                </c:pt>
                <c:pt idx="36">
                  <c:v>25581.549540874541</c:v>
                </c:pt>
              </c:numCache>
            </c:numRef>
          </c:val>
          <c:smooth val="0"/>
        </c:ser>
        <c:ser>
          <c:idx val="4"/>
          <c:order val="1"/>
          <c:tx>
            <c:strRef>
              <c:f>'NWR0 - Data'!$B$27</c:f>
              <c:strCache>
                <c:ptCount val="1"/>
                <c:pt idx="0">
                  <c:v>Equity/Subdebt balance</c:v>
                </c:pt>
              </c:strCache>
            </c:strRef>
          </c:tx>
          <c:spPr>
            <a:ln w="34925" cap="sq">
              <a:solidFill>
                <a:schemeClr val="accent2"/>
              </a:solidFill>
            </a:ln>
          </c:spPr>
          <c:marker>
            <c:symbol val="none"/>
          </c:marker>
          <c:cat>
            <c:numRef>
              <c:f>'NWR0 -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'NWR0 - Data'!$E$27:$AO$27</c:f>
              <c:numCache>
                <c:formatCode>_(* #,##0_);_(* \(#,##0\);_(* "-"??_);_(@_)</c:formatCode>
                <c:ptCount val="37"/>
                <c:pt idx="0">
                  <c:v>2747.5527652736309</c:v>
                </c:pt>
                <c:pt idx="1">
                  <c:v>2747.5527652736309</c:v>
                </c:pt>
                <c:pt idx="2">
                  <c:v>2747.5527652736309</c:v>
                </c:pt>
                <c:pt idx="3">
                  <c:v>2613.6620872862018</c:v>
                </c:pt>
                <c:pt idx="4">
                  <c:v>2725.6358463254351</c:v>
                </c:pt>
                <c:pt idx="5">
                  <c:v>2178.9670124698059</c:v>
                </c:pt>
                <c:pt idx="6">
                  <c:v>2166.8309455719541</c:v>
                </c:pt>
                <c:pt idx="7">
                  <c:v>3037.1652965397716</c:v>
                </c:pt>
                <c:pt idx="8">
                  <c:v>2904.1187464028822</c:v>
                </c:pt>
                <c:pt idx="9">
                  <c:v>3549.3973479906881</c:v>
                </c:pt>
                <c:pt idx="10">
                  <c:v>4498.2285938666128</c:v>
                </c:pt>
                <c:pt idx="11">
                  <c:v>6437.6847483091497</c:v>
                </c:pt>
                <c:pt idx="12">
                  <c:v>6021.7141307215916</c:v>
                </c:pt>
                <c:pt idx="13">
                  <c:v>6822.8390593434051</c:v>
                </c:pt>
                <c:pt idx="14">
                  <c:v>6520.7074866930006</c:v>
                </c:pt>
                <c:pt idx="15">
                  <c:v>6520.7074866930006</c:v>
                </c:pt>
                <c:pt idx="16">
                  <c:v>6520.7074866930006</c:v>
                </c:pt>
                <c:pt idx="17">
                  <c:v>6400.2695909638287</c:v>
                </c:pt>
                <c:pt idx="18">
                  <c:v>6367.0454485566161</c:v>
                </c:pt>
                <c:pt idx="19">
                  <c:v>6367.0454485566161</c:v>
                </c:pt>
                <c:pt idx="20">
                  <c:v>6367.0454485566161</c:v>
                </c:pt>
                <c:pt idx="21">
                  <c:v>6310.2159272768977</c:v>
                </c:pt>
                <c:pt idx="22">
                  <c:v>6129.3639869766585</c:v>
                </c:pt>
                <c:pt idx="23">
                  <c:v>5819.3560322986723</c:v>
                </c:pt>
                <c:pt idx="24">
                  <c:v>5735.0258687020241</c:v>
                </c:pt>
                <c:pt idx="25">
                  <c:v>5612.4305499456104</c:v>
                </c:pt>
                <c:pt idx="26">
                  <c:v>5497.9664938475453</c:v>
                </c:pt>
                <c:pt idx="27">
                  <c:v>5383.7811382585332</c:v>
                </c:pt>
                <c:pt idx="28">
                  <c:v>5269.4089801317723</c:v>
                </c:pt>
                <c:pt idx="29">
                  <c:v>5156.9550807684282</c:v>
                </c:pt>
                <c:pt idx="30">
                  <c:v>5048.3916665055558</c:v>
                </c:pt>
                <c:pt idx="31">
                  <c:v>4946.9309999131847</c:v>
                </c:pt>
                <c:pt idx="32">
                  <c:v>4850.4872987959943</c:v>
                </c:pt>
                <c:pt idx="33">
                  <c:v>4762.3582427329557</c:v>
                </c:pt>
                <c:pt idx="34">
                  <c:v>4676.965535987506</c:v>
                </c:pt>
                <c:pt idx="35">
                  <c:v>4596.3734808891813</c:v>
                </c:pt>
                <c:pt idx="36">
                  <c:v>4514.3910954484491</c:v>
                </c:pt>
              </c:numCache>
            </c:numRef>
          </c:val>
          <c:smooth val="0"/>
        </c:ser>
        <c:dLbls>
          <c:showLegendKey val="0"/>
          <c:showVal val="0"/>
          <c:showCatName val="0"/>
          <c:showSerName val="0"/>
          <c:showPercent val="0"/>
          <c:showBubbleSize val="0"/>
        </c:dLbls>
        <c:marker val="1"/>
        <c:smooth val="0"/>
        <c:axId val="323380840"/>
        <c:axId val="323381232"/>
      </c:lineChart>
      <c:catAx>
        <c:axId val="323380840"/>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323381232"/>
        <c:crosses val="autoZero"/>
        <c:auto val="1"/>
        <c:lblAlgn val="ctr"/>
        <c:lblOffset val="100"/>
        <c:tickLblSkip val="3"/>
        <c:noMultiLvlLbl val="0"/>
      </c:catAx>
      <c:valAx>
        <c:axId val="323381232"/>
        <c:scaling>
          <c:orientation val="minMax"/>
        </c:scaling>
        <c:delete val="0"/>
        <c:axPos val="l"/>
        <c:majorGridlines/>
        <c:title>
          <c:tx>
            <c:rich>
              <a:bodyPr rot="-5400000" vert="horz"/>
              <a:lstStyle/>
              <a:p>
                <a:pPr>
                  <a:defRPr/>
                </a:pPr>
                <a:r>
                  <a:rPr lang="en-US"/>
                  <a:t>Debt and Equity Balances (£'m nominal)</a:t>
                </a:r>
              </a:p>
            </c:rich>
          </c:tx>
          <c:overlay val="0"/>
        </c:title>
        <c:numFmt formatCode="_-* #,##0_-;* \(#,##0\);_-* &quot;-&quot;??_-;_-@_-" sourceLinked="1"/>
        <c:majorTickMark val="out"/>
        <c:minorTickMark val="none"/>
        <c:tickLblPos val="nextTo"/>
        <c:crossAx val="323380840"/>
        <c:crosses val="autoZero"/>
        <c:crossBetween val="between"/>
      </c:valAx>
      <c:valAx>
        <c:axId val="323381624"/>
        <c:scaling>
          <c:orientation val="minMax"/>
        </c:scaling>
        <c:delete val="0"/>
        <c:axPos val="r"/>
        <c:title>
          <c:tx>
            <c:rich>
              <a:bodyPr rot="-5400000" vert="horz"/>
              <a:lstStyle/>
              <a:p>
                <a:pPr>
                  <a:defRPr/>
                </a:pPr>
                <a:r>
                  <a:rPr lang="en-US"/>
                  <a:t>Capital Expenditure (£'m nominal)</a:t>
                </a:r>
              </a:p>
            </c:rich>
          </c:tx>
          <c:overlay val="0"/>
        </c:title>
        <c:numFmt formatCode="_-* #,##0_-;* \(#,##0\);_-* &quot;-&quot;??_-;_-@_-" sourceLinked="1"/>
        <c:majorTickMark val="out"/>
        <c:minorTickMark val="none"/>
        <c:tickLblPos val="nextTo"/>
        <c:crossAx val="323382016"/>
        <c:crosses val="max"/>
        <c:crossBetween val="between"/>
      </c:valAx>
      <c:catAx>
        <c:axId val="323382016"/>
        <c:scaling>
          <c:orientation val="minMax"/>
        </c:scaling>
        <c:delete val="1"/>
        <c:axPos val="b"/>
        <c:majorTickMark val="out"/>
        <c:minorTickMark val="none"/>
        <c:tickLblPos val="nextTo"/>
        <c:crossAx val="323381624"/>
        <c:crosses val="autoZero"/>
        <c:auto val="1"/>
        <c:lblAlgn val="ctr"/>
        <c:lblOffset val="100"/>
        <c:noMultiLvlLbl val="0"/>
      </c:cat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Cash flows</a:t>
            </a:r>
          </a:p>
        </c:rich>
      </c:tx>
      <c:layout>
        <c:manualLayout>
          <c:xMode val="edge"/>
          <c:yMode val="edge"/>
          <c:x val="0.44098903749385193"/>
          <c:y val="1.0443038078770438E-2"/>
        </c:manualLayout>
      </c:layout>
      <c:overlay val="0"/>
    </c:title>
    <c:autoTitleDeleted val="0"/>
    <c:plotArea>
      <c:layout/>
      <c:areaChart>
        <c:grouping val="stacked"/>
        <c:varyColors val="0"/>
        <c:ser>
          <c:idx val="0"/>
          <c:order val="0"/>
          <c:tx>
            <c:strRef>
              <c:f>'NWR1 - Data'!$B$9</c:f>
              <c:strCache>
                <c:ptCount val="1"/>
                <c:pt idx="0">
                  <c:v>Capital expenditure</c:v>
                </c:pt>
              </c:strCache>
            </c:strRef>
          </c:tx>
          <c:spPr>
            <a:solidFill>
              <a:schemeClr val="accent4"/>
            </a:solidFill>
          </c:spP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Data'!$E$9:$AP$9</c:f>
              <c:numCache>
                <c:formatCode>_-* #,##0_-;* \(#,##0\);_-* "-"??_-;_-@_-</c:formatCode>
                <c:ptCount val="38"/>
                <c:pt idx="0">
                  <c:v>614.21570149253751</c:v>
                </c:pt>
                <c:pt idx="1">
                  <c:v>726.4156768656718</c:v>
                </c:pt>
                <c:pt idx="2">
                  <c:v>725.54267506567157</c:v>
                </c:pt>
                <c:pt idx="3">
                  <c:v>615.0794770830895</c:v>
                </c:pt>
                <c:pt idx="4">
                  <c:v>642.74700352340119</c:v>
                </c:pt>
                <c:pt idx="5">
                  <c:v>854.74215030902837</c:v>
                </c:pt>
                <c:pt idx="6">
                  <c:v>1446.1334471584921</c:v>
                </c:pt>
                <c:pt idx="7">
                  <c:v>2868.4409314052591</c:v>
                </c:pt>
                <c:pt idx="8">
                  <c:v>4166.8776004598922</c:v>
                </c:pt>
                <c:pt idx="9">
                  <c:v>6055.0458888616822</c:v>
                </c:pt>
                <c:pt idx="10">
                  <c:v>7484.2420074765168</c:v>
                </c:pt>
                <c:pt idx="11">
                  <c:v>7684.3538120001167</c:v>
                </c:pt>
                <c:pt idx="12">
                  <c:v>4809.904178838683</c:v>
                </c:pt>
                <c:pt idx="13">
                  <c:v>4283.1034285910073</c:v>
                </c:pt>
                <c:pt idx="14">
                  <c:v>2729.9688476231922</c:v>
                </c:pt>
                <c:pt idx="15">
                  <c:v>2113.9515397617506</c:v>
                </c:pt>
                <c:pt idx="16">
                  <c:v>1704.7624546397888</c:v>
                </c:pt>
                <c:pt idx="17">
                  <c:v>1015.3489998353537</c:v>
                </c:pt>
                <c:pt idx="18">
                  <c:v>2005.967205812349</c:v>
                </c:pt>
                <c:pt idx="19">
                  <c:v>2886.1272173001457</c:v>
                </c:pt>
                <c:pt idx="20">
                  <c:v>3035.9624395329702</c:v>
                </c:pt>
                <c:pt idx="21">
                  <c:v>2534.7340836473277</c:v>
                </c:pt>
                <c:pt idx="22">
                  <c:v>1617.4888886647061</c:v>
                </c:pt>
                <c:pt idx="23">
                  <c:v>1056.0513530281405</c:v>
                </c:pt>
                <c:pt idx="24">
                  <c:v>1113.155495552337</c:v>
                </c:pt>
                <c:pt idx="25">
                  <c:v>1170.6061382619075</c:v>
                </c:pt>
                <c:pt idx="26">
                  <c:v>1231.4787934010444</c:v>
                </c:pt>
                <c:pt idx="27">
                  <c:v>1281.1486793832437</c:v>
                </c:pt>
                <c:pt idx="28">
                  <c:v>1338.7140815926955</c:v>
                </c:pt>
                <c:pt idx="29">
                  <c:v>1402.8513932718829</c:v>
                </c:pt>
                <c:pt idx="30">
                  <c:v>1460.8760501261204</c:v>
                </c:pt>
                <c:pt idx="31">
                  <c:v>1504.3619389179466</c:v>
                </c:pt>
                <c:pt idx="32">
                  <c:v>1576.8720706217655</c:v>
                </c:pt>
                <c:pt idx="33">
                  <c:v>1624.957382785301</c:v>
                </c:pt>
                <c:pt idx="34">
                  <c:v>1695.5743213861531</c:v>
                </c:pt>
                <c:pt idx="35">
                  <c:v>1752.4505081313316</c:v>
                </c:pt>
                <c:pt idx="36">
                  <c:v>1833.6279287620155</c:v>
                </c:pt>
                <c:pt idx="37">
                  <c:v>1833.6279287620155</c:v>
                </c:pt>
              </c:numCache>
            </c:numRef>
          </c:val>
        </c:ser>
        <c:ser>
          <c:idx val="1"/>
          <c:order val="1"/>
          <c:tx>
            <c:strRef>
              <c:f>'NWR1 - Data'!$B$10</c:f>
              <c:strCache>
                <c:ptCount val="1"/>
                <c:pt idx="0">
                  <c:v>Operating expenses </c:v>
                </c:pt>
              </c:strCache>
            </c:strRef>
          </c:tx>
          <c:spPr>
            <a:solidFill>
              <a:schemeClr val="accent3"/>
            </a:solidFill>
          </c:spP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Data'!$E$10:$AP$10</c:f>
              <c:numCache>
                <c:formatCode>_-* #,##0_-;* \(#,##0\);_-* "-"??_-;_-@_-</c:formatCode>
                <c:ptCount val="38"/>
                <c:pt idx="0">
                  <c:v>1136.6686467899181</c:v>
                </c:pt>
                <c:pt idx="1">
                  <c:v>1118.1923822568447</c:v>
                </c:pt>
                <c:pt idx="2">
                  <c:v>1123.2287207199222</c:v>
                </c:pt>
                <c:pt idx="3">
                  <c:v>1137.2727135817449</c:v>
                </c:pt>
                <c:pt idx="4">
                  <c:v>1152.6680332540889</c:v>
                </c:pt>
                <c:pt idx="5">
                  <c:v>1186.5283421292149</c:v>
                </c:pt>
                <c:pt idx="6">
                  <c:v>1221.6230132964595</c:v>
                </c:pt>
                <c:pt idx="7">
                  <c:v>1253.8585143447885</c:v>
                </c:pt>
                <c:pt idx="8">
                  <c:v>1286.0905417691142</c:v>
                </c:pt>
                <c:pt idx="9">
                  <c:v>1330.474011353074</c:v>
                </c:pt>
                <c:pt idx="10">
                  <c:v>1370.8972462779971</c:v>
                </c:pt>
                <c:pt idx="11">
                  <c:v>1412.9904035721013</c:v>
                </c:pt>
                <c:pt idx="12">
                  <c:v>1724.7208339900724</c:v>
                </c:pt>
                <c:pt idx="13">
                  <c:v>1826.4013025460401</c:v>
                </c:pt>
                <c:pt idx="14">
                  <c:v>2067.6766232811838</c:v>
                </c:pt>
                <c:pt idx="15">
                  <c:v>2146.2676797639765</c:v>
                </c:pt>
                <c:pt idx="16">
                  <c:v>2253.111621358315</c:v>
                </c:pt>
                <c:pt idx="17">
                  <c:v>2353.4819579439768</c:v>
                </c:pt>
                <c:pt idx="18">
                  <c:v>2434.8505209489672</c:v>
                </c:pt>
                <c:pt idx="19">
                  <c:v>2511.6327860979104</c:v>
                </c:pt>
                <c:pt idx="20">
                  <c:v>2600.9943442535755</c:v>
                </c:pt>
                <c:pt idx="21">
                  <c:v>2697.0865407793058</c:v>
                </c:pt>
                <c:pt idx="22">
                  <c:v>2891.7689787776926</c:v>
                </c:pt>
                <c:pt idx="23">
                  <c:v>2996.8973523495274</c:v>
                </c:pt>
                <c:pt idx="24">
                  <c:v>3129.0370591138908</c:v>
                </c:pt>
                <c:pt idx="25">
                  <c:v>3245.6988372692899</c:v>
                </c:pt>
                <c:pt idx="26">
                  <c:v>3369.6073770788103</c:v>
                </c:pt>
                <c:pt idx="27">
                  <c:v>3482.5976872586739</c:v>
                </c:pt>
                <c:pt idx="28">
                  <c:v>3604.8970280801041</c:v>
                </c:pt>
                <c:pt idx="29">
                  <c:v>3734.6708993004872</c:v>
                </c:pt>
                <c:pt idx="30">
                  <c:v>3858.3000203849188</c:v>
                </c:pt>
                <c:pt idx="31">
                  <c:v>3972.8881137986205</c:v>
                </c:pt>
                <c:pt idx="32">
                  <c:v>4117.9673582438045</c:v>
                </c:pt>
                <c:pt idx="33">
                  <c:v>4240.3214672019903</c:v>
                </c:pt>
                <c:pt idx="34">
                  <c:v>4389.1244945409608</c:v>
                </c:pt>
                <c:pt idx="35">
                  <c:v>4526.9374304027451</c:v>
                </c:pt>
                <c:pt idx="36">
                  <c:v>4689.063614753305</c:v>
                </c:pt>
                <c:pt idx="37">
                  <c:v>4689.063614753305</c:v>
                </c:pt>
              </c:numCache>
            </c:numRef>
          </c:val>
        </c:ser>
        <c:ser>
          <c:idx val="3"/>
          <c:order val="2"/>
          <c:tx>
            <c:strRef>
              <c:f>'NWR1 - Data'!$B$12</c:f>
              <c:strCache>
                <c:ptCount val="1"/>
                <c:pt idx="0">
                  <c:v>Taxation</c:v>
                </c:pt>
              </c:strCache>
            </c:strRef>
          </c:tx>
          <c:spPr>
            <a:solidFill>
              <a:schemeClr val="tx2"/>
            </a:solidFill>
          </c:spP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Data'!$E$12:$AP$12</c:f>
              <c:numCache>
                <c:formatCode>_-* #,##0_-;* \(#,##0\);_-* "-"??_-;_-@_-</c:formatCode>
                <c:ptCount val="38"/>
                <c:pt idx="0">
                  <c:v>89.71633869830076</c:v>
                </c:pt>
                <c:pt idx="1">
                  <c:v>117.76554682990759</c:v>
                </c:pt>
                <c:pt idx="2">
                  <c:v>112.6211717262463</c:v>
                </c:pt>
                <c:pt idx="3">
                  <c:v>132.08041240350818</c:v>
                </c:pt>
                <c:pt idx="4">
                  <c:v>126.08558591068049</c:v>
                </c:pt>
                <c:pt idx="5">
                  <c:v>160.29597679140622</c:v>
                </c:pt>
                <c:pt idx="6">
                  <c:v>178.4984871399933</c:v>
                </c:pt>
                <c:pt idx="7">
                  <c:v>214.29417077091682</c:v>
                </c:pt>
                <c:pt idx="8">
                  <c:v>238.20776457160983</c:v>
                </c:pt>
                <c:pt idx="9">
                  <c:v>267.27695903480259</c:v>
                </c:pt>
                <c:pt idx="10">
                  <c:v>260.55178399967792</c:v>
                </c:pt>
                <c:pt idx="11">
                  <c:v>245.68306808559393</c:v>
                </c:pt>
                <c:pt idx="12">
                  <c:v>232.008545412892</c:v>
                </c:pt>
                <c:pt idx="13">
                  <c:v>315.58878351472822</c:v>
                </c:pt>
                <c:pt idx="14">
                  <c:v>309.03772414984365</c:v>
                </c:pt>
                <c:pt idx="15">
                  <c:v>399.72935959402071</c:v>
                </c:pt>
                <c:pt idx="16">
                  <c:v>446.99929346895334</c:v>
                </c:pt>
                <c:pt idx="17">
                  <c:v>491.14167999727692</c:v>
                </c:pt>
                <c:pt idx="18">
                  <c:v>548.87319395510667</c:v>
                </c:pt>
                <c:pt idx="19">
                  <c:v>627.94006701091064</c:v>
                </c:pt>
                <c:pt idx="20">
                  <c:v>727.63248808076435</c:v>
                </c:pt>
                <c:pt idx="21">
                  <c:v>803.6458159915976</c:v>
                </c:pt>
                <c:pt idx="22">
                  <c:v>844.55349199515479</c:v>
                </c:pt>
                <c:pt idx="23">
                  <c:v>904.1956281366738</c:v>
                </c:pt>
                <c:pt idx="24">
                  <c:v>963.67874611805564</c:v>
                </c:pt>
                <c:pt idx="25">
                  <c:v>1025.5806033596041</c:v>
                </c:pt>
                <c:pt idx="26">
                  <c:v>1088.5045212670736</c:v>
                </c:pt>
                <c:pt idx="27">
                  <c:v>1141.1044701261976</c:v>
                </c:pt>
                <c:pt idx="28">
                  <c:v>1209.8140759398461</c:v>
                </c:pt>
                <c:pt idx="29">
                  <c:v>1281.2710740200478</c:v>
                </c:pt>
                <c:pt idx="30">
                  <c:v>1342.4112911114948</c:v>
                </c:pt>
                <c:pt idx="31">
                  <c:v>1397.0291349864967</c:v>
                </c:pt>
                <c:pt idx="32">
                  <c:v>1459.332230375345</c:v>
                </c:pt>
                <c:pt idx="33">
                  <c:v>1513.1695794488223</c:v>
                </c:pt>
                <c:pt idx="34">
                  <c:v>1583.0888823735804</c:v>
                </c:pt>
                <c:pt idx="35">
                  <c:v>1626.8559232494965</c:v>
                </c:pt>
                <c:pt idx="36">
                  <c:v>1702.8341914005332</c:v>
                </c:pt>
                <c:pt idx="37">
                  <c:v>1702.8341914005332</c:v>
                </c:pt>
              </c:numCache>
            </c:numRef>
          </c:val>
        </c:ser>
        <c:ser>
          <c:idx val="4"/>
          <c:order val="3"/>
          <c:tx>
            <c:strRef>
              <c:f>'NWR1 - Data'!$B$13</c:f>
              <c:strCache>
                <c:ptCount val="1"/>
                <c:pt idx="0">
                  <c:v>Dividends/Equity</c:v>
                </c:pt>
              </c:strCache>
            </c:strRef>
          </c:tx>
          <c:spPr>
            <a:solidFill>
              <a:schemeClr val="accent6"/>
            </a:solidFill>
          </c:spP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Data'!$E$13:$AP$13</c:f>
              <c:numCache>
                <c:formatCode>_-* #,##0_-;* \(#,##0\);_-* "-"??_-;_-@_-</c:formatCode>
                <c:ptCount val="38"/>
                <c:pt idx="0">
                  <c:v>0</c:v>
                </c:pt>
                <c:pt idx="1">
                  <c:v>0</c:v>
                </c:pt>
                <c:pt idx="2">
                  <c:v>0</c:v>
                </c:pt>
                <c:pt idx="3">
                  <c:v>187.71019601955143</c:v>
                </c:pt>
                <c:pt idx="4">
                  <c:v>147.58920961513377</c:v>
                </c:pt>
                <c:pt idx="5">
                  <c:v>545.59735464495634</c:v>
                </c:pt>
                <c:pt idx="6">
                  <c:v>506.73560506860804</c:v>
                </c:pt>
                <c:pt idx="7">
                  <c:v>703.51781102586551</c:v>
                </c:pt>
                <c:pt idx="8">
                  <c:v>805.59161702340555</c:v>
                </c:pt>
                <c:pt idx="9">
                  <c:v>880.42935744113629</c:v>
                </c:pt>
                <c:pt idx="10">
                  <c:v>551.09315748405061</c:v>
                </c:pt>
                <c:pt idx="11">
                  <c:v>507.92454779846707</c:v>
                </c:pt>
                <c:pt idx="12">
                  <c:v>396.00233257078753</c:v>
                </c:pt>
                <c:pt idx="13">
                  <c:v>689.27424974322219</c:v>
                </c:pt>
                <c:pt idx="14">
                  <c:v>259.55555889233074</c:v>
                </c:pt>
                <c:pt idx="15">
                  <c:v>0</c:v>
                </c:pt>
                <c:pt idx="16">
                  <c:v>0</c:v>
                </c:pt>
                <c:pt idx="17">
                  <c:v>117.85277532617965</c:v>
                </c:pt>
                <c:pt idx="18">
                  <c:v>28.84371219606237</c:v>
                </c:pt>
                <c:pt idx="19">
                  <c:v>0</c:v>
                </c:pt>
                <c:pt idx="20">
                  <c:v>0</c:v>
                </c:pt>
                <c:pt idx="21">
                  <c:v>35.258461035442451</c:v>
                </c:pt>
                <c:pt idx="22">
                  <c:v>1974.7326226709229</c:v>
                </c:pt>
                <c:pt idx="23">
                  <c:v>2459.285475592209</c:v>
                </c:pt>
                <c:pt idx="24">
                  <c:v>2423.1235611160273</c:v>
                </c:pt>
                <c:pt idx="25">
                  <c:v>2671.1459107247015</c:v>
                </c:pt>
                <c:pt idx="26">
                  <c:v>2873.6000577881759</c:v>
                </c:pt>
                <c:pt idx="27">
                  <c:v>3043.278718896283</c:v>
                </c:pt>
                <c:pt idx="28">
                  <c:v>3280.8221530377245</c:v>
                </c:pt>
                <c:pt idx="29">
                  <c:v>3532.6732506613548</c:v>
                </c:pt>
                <c:pt idx="30">
                  <c:v>3762.1334635692706</c:v>
                </c:pt>
                <c:pt idx="31">
                  <c:v>3966.7523252288483</c:v>
                </c:pt>
                <c:pt idx="32">
                  <c:v>4194.8542804217723</c:v>
                </c:pt>
                <c:pt idx="33">
                  <c:v>4382.19329344989</c:v>
                </c:pt>
                <c:pt idx="34">
                  <c:v>4626.8272335674319</c:v>
                </c:pt>
                <c:pt idx="35">
                  <c:v>4749.015789965003</c:v>
                </c:pt>
                <c:pt idx="36">
                  <c:v>5009.9397855006664</c:v>
                </c:pt>
                <c:pt idx="37">
                  <c:v>5009.9397855006664</c:v>
                </c:pt>
              </c:numCache>
            </c:numRef>
          </c:val>
        </c:ser>
        <c:ser>
          <c:idx val="5"/>
          <c:order val="4"/>
          <c:tx>
            <c:strRef>
              <c:f>'NWR1 - Data'!$B$14</c:f>
              <c:strCache>
                <c:ptCount val="1"/>
                <c:pt idx="0">
                  <c:v>Financing costs</c:v>
                </c:pt>
              </c:strCache>
            </c:strRef>
          </c:tx>
          <c:spPr>
            <a:solidFill>
              <a:schemeClr val="accent2"/>
            </a:solidFill>
          </c:spP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Data'!$E$14:$AP$14</c:f>
              <c:numCache>
                <c:formatCode>_-* #,##0_-;* \(#,##0\);_-* "-"??_-;_-@_-</c:formatCode>
                <c:ptCount val="38"/>
                <c:pt idx="0">
                  <c:v>631.05802756909645</c:v>
                </c:pt>
                <c:pt idx="1">
                  <c:v>573.2626198403641</c:v>
                </c:pt>
                <c:pt idx="2">
                  <c:v>662.26900993514141</c:v>
                </c:pt>
                <c:pt idx="3">
                  <c:v>611.10602973764526</c:v>
                </c:pt>
                <c:pt idx="4">
                  <c:v>690.1995337395839</c:v>
                </c:pt>
                <c:pt idx="5">
                  <c:v>637.31957828005602</c:v>
                </c:pt>
                <c:pt idx="6">
                  <c:v>738.63026282170097</c:v>
                </c:pt>
                <c:pt idx="7">
                  <c:v>794.83858005769832</c:v>
                </c:pt>
                <c:pt idx="8">
                  <c:v>914.45560410243013</c:v>
                </c:pt>
                <c:pt idx="9">
                  <c:v>1132.9878160747892</c:v>
                </c:pt>
                <c:pt idx="10">
                  <c:v>1395.1347747862317</c:v>
                </c:pt>
                <c:pt idx="11">
                  <c:v>1563.5176964684945</c:v>
                </c:pt>
                <c:pt idx="12">
                  <c:v>1915.1965280512638</c:v>
                </c:pt>
                <c:pt idx="13">
                  <c:v>1926.6912143290142</c:v>
                </c:pt>
                <c:pt idx="14">
                  <c:v>2077.0201194426977</c:v>
                </c:pt>
                <c:pt idx="15">
                  <c:v>2103.4511412313677</c:v>
                </c:pt>
                <c:pt idx="16">
                  <c:v>2104.7511790666272</c:v>
                </c:pt>
                <c:pt idx="17">
                  <c:v>2061.330615288884</c:v>
                </c:pt>
                <c:pt idx="18">
                  <c:v>1996.2562447779271</c:v>
                </c:pt>
                <c:pt idx="19">
                  <c:v>1988.4446588834701</c:v>
                </c:pt>
                <c:pt idx="20">
                  <c:v>2006.7198113590077</c:v>
                </c:pt>
                <c:pt idx="21">
                  <c:v>1888.0265151029657</c:v>
                </c:pt>
                <c:pt idx="22">
                  <c:v>1877.6168427921293</c:v>
                </c:pt>
                <c:pt idx="23">
                  <c:v>1778.0266574245477</c:v>
                </c:pt>
                <c:pt idx="24">
                  <c:v>1760.4920382041389</c:v>
                </c:pt>
                <c:pt idx="25">
                  <c:v>1762.6951131835629</c:v>
                </c:pt>
                <c:pt idx="26">
                  <c:v>1761.7325223061318</c:v>
                </c:pt>
                <c:pt idx="27">
                  <c:v>1735.9780845458545</c:v>
                </c:pt>
                <c:pt idx="28">
                  <c:v>1672.2292366132297</c:v>
                </c:pt>
                <c:pt idx="29">
                  <c:v>1637.1856444162936</c:v>
                </c:pt>
                <c:pt idx="30">
                  <c:v>1615.8563528514985</c:v>
                </c:pt>
                <c:pt idx="31">
                  <c:v>1518.9017399628819</c:v>
                </c:pt>
                <c:pt idx="32">
                  <c:v>1557.4299427012747</c:v>
                </c:pt>
                <c:pt idx="33">
                  <c:v>1485.3128919179105</c:v>
                </c:pt>
                <c:pt idx="34">
                  <c:v>1455.1417142038406</c:v>
                </c:pt>
                <c:pt idx="35">
                  <c:v>1465.7754273247115</c:v>
                </c:pt>
                <c:pt idx="36">
                  <c:v>1459.642392624379</c:v>
                </c:pt>
                <c:pt idx="37">
                  <c:v>1459.642392624379</c:v>
                </c:pt>
              </c:numCache>
            </c:numRef>
          </c:val>
        </c:ser>
        <c:ser>
          <c:idx val="2"/>
          <c:order val="5"/>
          <c:tx>
            <c:strRef>
              <c:f>'NWR1 - Data'!$B$11</c:f>
              <c:strCache>
                <c:ptCount val="1"/>
                <c:pt idx="0">
                  <c:v>Debt repayments</c:v>
                </c:pt>
              </c:strCache>
            </c:strRef>
          </c:tx>
          <c:spPr>
            <a:solidFill>
              <a:schemeClr val="bg2"/>
            </a:solidFill>
          </c:spP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Data'!$E$11:$AP$11</c:f>
              <c:numCache>
                <c:formatCode>_-* #,##0_-;* \(#,##0\);_-* "-"??_-;_-@_-</c:formatCode>
                <c:ptCount val="38"/>
                <c:pt idx="0">
                  <c:v>240.55276527363094</c:v>
                </c:pt>
                <c:pt idx="1">
                  <c:v>0</c:v>
                </c:pt>
                <c:pt idx="2">
                  <c:v>0</c:v>
                </c:pt>
                <c:pt idx="3">
                  <c:v>52.625104375276578</c:v>
                </c:pt>
                <c:pt idx="4">
                  <c:v>251.83289868588986</c:v>
                </c:pt>
                <c:pt idx="5">
                  <c:v>0</c:v>
                </c:pt>
                <c:pt idx="6">
                  <c:v>135.17969161276801</c:v>
                </c:pt>
                <c:pt idx="7">
                  <c:v>501.00752058881153</c:v>
                </c:pt>
                <c:pt idx="8">
                  <c:v>108.21546656946384</c:v>
                </c:pt>
                <c:pt idx="9">
                  <c:v>189.10611534812779</c:v>
                </c:pt>
                <c:pt idx="10">
                  <c:v>126.80819169831648</c:v>
                </c:pt>
                <c:pt idx="11">
                  <c:v>537.39042501360018</c:v>
                </c:pt>
                <c:pt idx="12">
                  <c:v>67.647602505786381</c:v>
                </c:pt>
                <c:pt idx="13">
                  <c:v>555.72564691792377</c:v>
                </c:pt>
                <c:pt idx="14">
                  <c:v>37.303989164411405</c:v>
                </c:pt>
                <c:pt idx="15">
                  <c:v>435.44288731289816</c:v>
                </c:pt>
                <c:pt idx="16">
                  <c:v>777.49490908440794</c:v>
                </c:pt>
                <c:pt idx="17">
                  <c:v>1250.3309977040471</c:v>
                </c:pt>
                <c:pt idx="18">
                  <c:v>1083.7793662938038</c:v>
                </c:pt>
                <c:pt idx="19">
                  <c:v>1222.7614704529078</c:v>
                </c:pt>
                <c:pt idx="20">
                  <c:v>1455.8137262099772</c:v>
                </c:pt>
                <c:pt idx="21">
                  <c:v>1740.4231453645539</c:v>
                </c:pt>
                <c:pt idx="22">
                  <c:v>2171.2401977642489</c:v>
                </c:pt>
                <c:pt idx="23">
                  <c:v>755.25948068834282</c:v>
                </c:pt>
                <c:pt idx="24">
                  <c:v>470.49326882770697</c:v>
                </c:pt>
                <c:pt idx="25">
                  <c:v>697.09083962059981</c:v>
                </c:pt>
                <c:pt idx="26">
                  <c:v>649.11849776055624</c:v>
                </c:pt>
                <c:pt idx="27">
                  <c:v>647.68132148265613</c:v>
                </c:pt>
                <c:pt idx="28">
                  <c:v>648.84944857515347</c:v>
                </c:pt>
                <c:pt idx="29">
                  <c:v>637.95431777592876</c:v>
                </c:pt>
                <c:pt idx="30">
                  <c:v>615.80745693295148</c:v>
                </c:pt>
                <c:pt idx="31">
                  <c:v>575.68155201092554</c:v>
                </c:pt>
                <c:pt idx="32">
                  <c:v>547.74104500837075</c:v>
                </c:pt>
                <c:pt idx="33">
                  <c:v>500.38627683105346</c:v>
                </c:pt>
                <c:pt idx="34">
                  <c:v>485.22476280075875</c:v>
                </c:pt>
                <c:pt idx="35">
                  <c:v>457.74302335190259</c:v>
                </c:pt>
                <c:pt idx="36">
                  <c:v>465.75391580777705</c:v>
                </c:pt>
                <c:pt idx="37">
                  <c:v>465.75391580777705</c:v>
                </c:pt>
              </c:numCache>
            </c:numRef>
          </c:val>
        </c:ser>
        <c:dLbls>
          <c:showLegendKey val="0"/>
          <c:showVal val="0"/>
          <c:showCatName val="0"/>
          <c:showSerName val="0"/>
          <c:showPercent val="0"/>
          <c:showBubbleSize val="0"/>
        </c:dLbls>
        <c:axId val="323382408"/>
        <c:axId val="323382800"/>
      </c:areaChart>
      <c:lineChart>
        <c:grouping val="standard"/>
        <c:varyColors val="0"/>
        <c:ser>
          <c:idx val="6"/>
          <c:order val="6"/>
          <c:tx>
            <c:strRef>
              <c:f>'NWR1 - Data'!$B$15</c:f>
              <c:strCache>
                <c:ptCount val="1"/>
                <c:pt idx="0">
                  <c:v>Total revenue</c:v>
                </c:pt>
              </c:strCache>
            </c:strRef>
          </c:tx>
          <c:spPr>
            <a:ln w="57150">
              <a:solidFill>
                <a:schemeClr val="tx1"/>
              </a:solidFill>
            </a:ln>
          </c:spPr>
          <c:marker>
            <c:symbol val="none"/>
          </c:marker>
          <c:cat>
            <c:numRef>
              <c:f>'NWR1 - Data'!$E$6:$AP$6</c:f>
              <c:numCache>
                <c:formatCode>General</c:formatCode>
                <c:ptCount val="38"/>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numCache>
            </c:numRef>
          </c:cat>
          <c:val>
            <c:numRef>
              <c:f>'NWR1 - Data'!$E$15:$AP$15</c:f>
              <c:numCache>
                <c:formatCode>_(* #,##0_);_(* \(#,##0\);_(* "-"??_);_(@_)</c:formatCode>
                <c:ptCount val="38"/>
                <c:pt idx="0">
                  <c:v>2454.1931915271352</c:v>
                </c:pt>
                <c:pt idx="1">
                  <c:v>2523.5686275019061</c:v>
                </c:pt>
                <c:pt idx="2">
                  <c:v>2597.0097385173558</c:v>
                </c:pt>
                <c:pt idx="3">
                  <c:v>2661.6704537880364</c:v>
                </c:pt>
                <c:pt idx="4">
                  <c:v>2730.4696653851761</c:v>
                </c:pt>
                <c:pt idx="5">
                  <c:v>2891.360697435935</c:v>
                </c:pt>
                <c:pt idx="6">
                  <c:v>3129.9456571314736</c:v>
                </c:pt>
                <c:pt idx="7">
                  <c:v>3415.6491228722716</c:v>
                </c:pt>
                <c:pt idx="8">
                  <c:v>3706.6138289999531</c:v>
                </c:pt>
                <c:pt idx="9">
                  <c:v>4145.0946701621815</c:v>
                </c:pt>
                <c:pt idx="10">
                  <c:v>4447.5480702391433</c:v>
                </c:pt>
                <c:pt idx="11">
                  <c:v>4611.8848440797456</c:v>
                </c:pt>
                <c:pt idx="12">
                  <c:v>5226.0946476698136</c:v>
                </c:pt>
                <c:pt idx="13">
                  <c:v>5783.4257282109957</c:v>
                </c:pt>
                <c:pt idx="14">
                  <c:v>6159.469465940304</c:v>
                </c:pt>
                <c:pt idx="15">
                  <c:v>6486.5607749628525</c:v>
                </c:pt>
                <c:pt idx="16">
                  <c:v>6832.176584466114</c:v>
                </c:pt>
                <c:pt idx="17">
                  <c:v>7113.6867281800087</c:v>
                </c:pt>
                <c:pt idx="18">
                  <c:v>7431.3424638779088</c:v>
                </c:pt>
                <c:pt idx="19">
                  <c:v>7905.904377712257</c:v>
                </c:pt>
                <c:pt idx="20">
                  <c:v>8522.1894615627461</c:v>
                </c:pt>
                <c:pt idx="21">
                  <c:v>8886.2808128999386</c:v>
                </c:pt>
                <c:pt idx="22">
                  <c:v>9280.5515401603461</c:v>
                </c:pt>
                <c:pt idx="23">
                  <c:v>9643.923269498122</c:v>
                </c:pt>
                <c:pt idx="24">
                  <c:v>10073.479181007626</c:v>
                </c:pt>
                <c:pt idx="25">
                  <c:v>10505.438052894733</c:v>
                </c:pt>
                <c:pt idx="26">
                  <c:v>10954.533098318941</c:v>
                </c:pt>
                <c:pt idx="27">
                  <c:v>11314.925604847798</c:v>
                </c:pt>
                <c:pt idx="28">
                  <c:v>11726.366888378834</c:v>
                </c:pt>
                <c:pt idx="29">
                  <c:v>12186.699034988475</c:v>
                </c:pt>
                <c:pt idx="30">
                  <c:v>12598.114616274745</c:v>
                </c:pt>
                <c:pt idx="31">
                  <c:v>12891.647291543773</c:v>
                </c:pt>
                <c:pt idx="32">
                  <c:v>13391.593018101325</c:v>
                </c:pt>
                <c:pt idx="33">
                  <c:v>13717.248595885318</c:v>
                </c:pt>
                <c:pt idx="34">
                  <c:v>14193.990985096612</c:v>
                </c:pt>
                <c:pt idx="35">
                  <c:v>14574.04540370535</c:v>
                </c:pt>
                <c:pt idx="36">
                  <c:v>15120.807561413283</c:v>
                </c:pt>
                <c:pt idx="37" formatCode="_-* #,##0_-;* \(#,##0\);_-* &quot;-&quot;??_-;_-@_-">
                  <c:v>15120.807561413283</c:v>
                </c:pt>
              </c:numCache>
            </c:numRef>
          </c:val>
          <c:smooth val="0"/>
        </c:ser>
        <c:ser>
          <c:idx val="7"/>
          <c:order val="7"/>
          <c:tx>
            <c:strRef>
              <c:f>'NWR1 - Data'!$B$16</c:f>
              <c:strCache>
                <c:ptCount val="1"/>
                <c:pt idx="0">
                  <c:v>Non-aero revenue</c:v>
                </c:pt>
              </c:strCache>
            </c:strRef>
          </c:tx>
          <c:spPr>
            <a:ln w="57150">
              <a:solidFill>
                <a:schemeClr val="bg2">
                  <a:lumMod val="40000"/>
                  <a:lumOff val="60000"/>
                </a:schemeClr>
              </a:solidFill>
              <a:prstDash val="sysDot"/>
            </a:ln>
          </c:spPr>
          <c:marker>
            <c:symbol val="none"/>
          </c:marker>
          <c:cat>
            <c:numRef>
              <c:f>'NWR1 - Data'!$E$6:$AP$6</c:f>
              <c:numCache>
                <c:formatCode>General</c:formatCode>
                <c:ptCount val="38"/>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numCache>
            </c:numRef>
          </c:cat>
          <c:val>
            <c:numRef>
              <c:f>'NWR1 - Data'!$E$16:$AP$16</c:f>
              <c:numCache>
                <c:formatCode>_(* #,##0_);_(* \(#,##0\);_(* "-"??_);_(@_)</c:formatCode>
                <c:ptCount val="38"/>
                <c:pt idx="0">
                  <c:v>961.17667792713519</c:v>
                </c:pt>
                <c:pt idx="1">
                  <c:v>989.11252653730639</c:v>
                </c:pt>
                <c:pt idx="2">
                  <c:v>1020.4411735150998</c:v>
                </c:pt>
                <c:pt idx="3">
                  <c:v>1053.0735868499651</c:v>
                </c:pt>
                <c:pt idx="4">
                  <c:v>1086.6374994444923</c:v>
                </c:pt>
                <c:pt idx="5">
                  <c:v>1114.8139676234575</c:v>
                </c:pt>
                <c:pt idx="6">
                  <c:v>1144.1061296860605</c:v>
                </c:pt>
                <c:pt idx="7">
                  <c:v>1169.6485184658407</c:v>
                </c:pt>
                <c:pt idx="8">
                  <c:v>1192.3589886062209</c:v>
                </c:pt>
                <c:pt idx="9">
                  <c:v>1226.088636764792</c:v>
                </c:pt>
                <c:pt idx="10">
                  <c:v>1261.3932255134466</c:v>
                </c:pt>
                <c:pt idx="11">
                  <c:v>1293.9330969595533</c:v>
                </c:pt>
                <c:pt idx="12">
                  <c:v>1390.9233182511728</c:v>
                </c:pt>
                <c:pt idx="13">
                  <c:v>1493.6513366178699</c:v>
                </c:pt>
                <c:pt idx="14">
                  <c:v>1579.3892898245037</c:v>
                </c:pt>
                <c:pt idx="15">
                  <c:v>1634.670027013784</c:v>
                </c:pt>
                <c:pt idx="16">
                  <c:v>1689.3642360478495</c:v>
                </c:pt>
                <c:pt idx="17">
                  <c:v>1742.3708546799573</c:v>
                </c:pt>
                <c:pt idx="18">
                  <c:v>1792.6237786495569</c:v>
                </c:pt>
                <c:pt idx="19">
                  <c:v>1838.706342241938</c:v>
                </c:pt>
                <c:pt idx="20">
                  <c:v>1890.6445986234376</c:v>
                </c:pt>
                <c:pt idx="21">
                  <c:v>1947.704144790599</c:v>
                </c:pt>
                <c:pt idx="22">
                  <c:v>2011.3592270095464</c:v>
                </c:pt>
                <c:pt idx="23">
                  <c:v>2066.1589289292865</c:v>
                </c:pt>
                <c:pt idx="24">
                  <c:v>2124.5762349567713</c:v>
                </c:pt>
                <c:pt idx="25">
                  <c:v>2186.6641666285195</c:v>
                </c:pt>
                <c:pt idx="26">
                  <c:v>2245.4531638359776</c:v>
                </c:pt>
                <c:pt idx="27">
                  <c:v>2298.3474530604917</c:v>
                </c:pt>
                <c:pt idx="28">
                  <c:v>2350.1656765050125</c:v>
                </c:pt>
                <c:pt idx="29">
                  <c:v>2408.7531514879051</c:v>
                </c:pt>
                <c:pt idx="30">
                  <c:v>2464.9240274145177</c:v>
                </c:pt>
                <c:pt idx="31">
                  <c:v>2507.2358166050699</c:v>
                </c:pt>
                <c:pt idx="32">
                  <c:v>2559.2290085437389</c:v>
                </c:pt>
                <c:pt idx="33">
                  <c:v>2608.4918169815746</c:v>
                </c:pt>
                <c:pt idx="34">
                  <c:v>2658.4705338908639</c:v>
                </c:pt>
                <c:pt idx="35">
                  <c:v>2709.1752961941806</c:v>
                </c:pt>
                <c:pt idx="36">
                  <c:v>2766.3035574471201</c:v>
                </c:pt>
                <c:pt idx="37" formatCode="_-* #,##0_-;* \(#,##0\);_-* &quot;-&quot;??_-;_-@_-">
                  <c:v>2766.3035574471201</c:v>
                </c:pt>
              </c:numCache>
            </c:numRef>
          </c:val>
          <c:smooth val="0"/>
        </c:ser>
        <c:dLbls>
          <c:showLegendKey val="0"/>
          <c:showVal val="0"/>
          <c:showCatName val="0"/>
          <c:showSerName val="0"/>
          <c:showPercent val="0"/>
          <c:showBubbleSize val="0"/>
        </c:dLbls>
        <c:marker val="1"/>
        <c:smooth val="0"/>
        <c:axId val="323382408"/>
        <c:axId val="323382800"/>
      </c:lineChart>
      <c:catAx>
        <c:axId val="323382408"/>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323382800"/>
        <c:crosses val="autoZero"/>
        <c:auto val="1"/>
        <c:lblAlgn val="ctr"/>
        <c:lblOffset val="100"/>
        <c:tickLblSkip val="3"/>
        <c:noMultiLvlLbl val="0"/>
      </c:catAx>
      <c:valAx>
        <c:axId val="323382800"/>
        <c:scaling>
          <c:orientation val="minMax"/>
          <c:max val="20000"/>
        </c:scaling>
        <c:delete val="0"/>
        <c:axPos val="l"/>
        <c:majorGridlines/>
        <c:title>
          <c:tx>
            <c:rich>
              <a:bodyPr rot="-5400000" vert="horz"/>
              <a:lstStyle/>
              <a:p>
                <a:pPr>
                  <a:defRPr/>
                </a:pPr>
                <a:r>
                  <a:rPr lang="en-GB"/>
                  <a:t>£'m (nominal)</a:t>
                </a:r>
              </a:p>
            </c:rich>
          </c:tx>
          <c:overlay val="0"/>
        </c:title>
        <c:numFmt formatCode="_(* #,##0_);_(* \(#,##0\);_(* &quot;-&quot;_);_(@_)" sourceLinked="0"/>
        <c:majorTickMark val="out"/>
        <c:minorTickMark val="none"/>
        <c:tickLblPos val="nextTo"/>
        <c:crossAx val="323382408"/>
        <c:crosses val="autoZero"/>
        <c:crossBetween val="between"/>
        <c:majorUnit val="2000"/>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Aeronautical Charge Profile</a:t>
            </a:r>
            <a:endParaRPr lang="en-US" sz="1000"/>
          </a:p>
        </c:rich>
      </c:tx>
      <c:overlay val="0"/>
    </c:title>
    <c:autoTitleDeleted val="0"/>
    <c:plotArea>
      <c:layout>
        <c:manualLayout>
          <c:layoutTarget val="inner"/>
          <c:xMode val="edge"/>
          <c:yMode val="edge"/>
          <c:x val="7.7945340526447943E-2"/>
          <c:y val="8.5847035640855537E-2"/>
          <c:w val="0.7074477369892791"/>
          <c:h val="0.83034421240251388"/>
        </c:manualLayout>
      </c:layout>
      <c:lineChart>
        <c:grouping val="standard"/>
        <c:varyColors val="0"/>
        <c:ser>
          <c:idx val="0"/>
          <c:order val="0"/>
          <c:tx>
            <c:strRef>
              <c:f>'NWR1 - Data'!$B$20</c:f>
              <c:strCache>
                <c:ptCount val="1"/>
                <c:pt idx="0">
                  <c:v>NWR1 Aeronautical Charge Profile</c:v>
                </c:pt>
              </c:strCache>
            </c:strRef>
          </c:tx>
          <c:spPr>
            <a:ln w="34925" cap="sq">
              <a:solidFill>
                <a:schemeClr val="tx2"/>
              </a:solidFill>
            </a:ln>
          </c:spPr>
          <c:marker>
            <c:symbol val="none"/>
          </c:marker>
          <c:cat>
            <c:numRef>
              <c:f>'NWR1 - Data'!$E$6:$BL$6</c:f>
              <c:numCache>
                <c:formatCode>General</c:formatCode>
                <c:ptCount val="60"/>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pt idx="47">
                  <c:v>2061</c:v>
                </c:pt>
                <c:pt idx="48">
                  <c:v>2062</c:v>
                </c:pt>
                <c:pt idx="49">
                  <c:v>2063</c:v>
                </c:pt>
                <c:pt idx="50">
                  <c:v>2064</c:v>
                </c:pt>
                <c:pt idx="51">
                  <c:v>2065</c:v>
                </c:pt>
                <c:pt idx="52">
                  <c:v>2066</c:v>
                </c:pt>
                <c:pt idx="53">
                  <c:v>2067</c:v>
                </c:pt>
                <c:pt idx="54">
                  <c:v>2068</c:v>
                </c:pt>
                <c:pt idx="55">
                  <c:v>2069</c:v>
                </c:pt>
                <c:pt idx="56">
                  <c:v>2070</c:v>
                </c:pt>
                <c:pt idx="57">
                  <c:v>2071</c:v>
                </c:pt>
                <c:pt idx="58">
                  <c:v>2072</c:v>
                </c:pt>
                <c:pt idx="59">
                  <c:v>2073</c:v>
                </c:pt>
              </c:numCache>
            </c:numRef>
          </c:cat>
          <c:val>
            <c:numRef>
              <c:f>'NWR1 - Data'!$E$20:$AO$20</c:f>
              <c:numCache>
                <c:formatCode>_(* #,##0.00_);_(* \(#,##0.00\);_(* "-"??_);_(@_)</c:formatCode>
                <c:ptCount val="37"/>
                <c:pt idx="0">
                  <c:v>20.399999999999999</c:v>
                </c:pt>
                <c:pt idx="1">
                  <c:v>20.13</c:v>
                </c:pt>
                <c:pt idx="2">
                  <c:v>19.86</c:v>
                </c:pt>
                <c:pt idx="3">
                  <c:v>19.46</c:v>
                </c:pt>
                <c:pt idx="4">
                  <c:v>19.099999895190244</c:v>
                </c:pt>
                <c:pt idx="5">
                  <c:v>19.828175180977539</c:v>
                </c:pt>
                <c:pt idx="6">
                  <c:v>21.292633429531488</c:v>
                </c:pt>
                <c:pt idx="7">
                  <c:v>23.363150550302059</c:v>
                </c:pt>
                <c:pt idx="8">
                  <c:v>25.425760958181073</c:v>
                </c:pt>
                <c:pt idx="9">
                  <c:v>27.941960332062887</c:v>
                </c:pt>
                <c:pt idx="10">
                  <c:v>29.330813991236969</c:v>
                </c:pt>
                <c:pt idx="11">
                  <c:v>29.330813991236962</c:v>
                </c:pt>
                <c:pt idx="12">
                  <c:v>29.330813456501183</c:v>
                </c:pt>
                <c:pt idx="13">
                  <c:v>29.330831015924975</c:v>
                </c:pt>
                <c:pt idx="14">
                  <c:v>29.330799126482844</c:v>
                </c:pt>
                <c:pt idx="15">
                  <c:v>29.330827731666243</c:v>
                </c:pt>
                <c:pt idx="16">
                  <c:v>29.330828505134296</c:v>
                </c:pt>
                <c:pt idx="17">
                  <c:v>29.330830200857005</c:v>
                </c:pt>
                <c:pt idx="18">
                  <c:v>29.330827436577049</c:v>
                </c:pt>
                <c:pt idx="19">
                  <c:v>30.436443405532632</c:v>
                </c:pt>
                <c:pt idx="20">
                  <c:v>31.579433745047169</c:v>
                </c:pt>
                <c:pt idx="21">
                  <c:v>31.579437196316981</c:v>
                </c:pt>
                <c:pt idx="22">
                  <c:v>31.579476150121504</c:v>
                </c:pt>
                <c:pt idx="23">
                  <c:v>31.57949946051707</c:v>
                </c:pt>
                <c:pt idx="24">
                  <c:v>31.579385078988654</c:v>
                </c:pt>
                <c:pt idx="25">
                  <c:v>31.579406033527178</c:v>
                </c:pt>
                <c:pt idx="26">
                  <c:v>31.579401778008457</c:v>
                </c:pt>
                <c:pt idx="27">
                  <c:v>31.579402069188479</c:v>
                </c:pt>
                <c:pt idx="28">
                  <c:v>31.579401636027427</c:v>
                </c:pt>
                <c:pt idx="29">
                  <c:v>31.579401603683202</c:v>
                </c:pt>
                <c:pt idx="30">
                  <c:v>31.579402001134611</c:v>
                </c:pt>
                <c:pt idx="31">
                  <c:v>31.579389974009814</c:v>
                </c:pt>
                <c:pt idx="32">
                  <c:v>31.579416021133408</c:v>
                </c:pt>
                <c:pt idx="33">
                  <c:v>31.579403180770218</c:v>
                </c:pt>
                <c:pt idx="34">
                  <c:v>31.57940354175372</c:v>
                </c:pt>
                <c:pt idx="35">
                  <c:v>31.579402726020056</c:v>
                </c:pt>
                <c:pt idx="36">
                  <c:v>31.579402573633722</c:v>
                </c:pt>
              </c:numCache>
            </c:numRef>
          </c:val>
          <c:smooth val="0"/>
        </c:ser>
        <c:dLbls>
          <c:showLegendKey val="0"/>
          <c:showVal val="0"/>
          <c:showCatName val="0"/>
          <c:showSerName val="0"/>
          <c:showPercent val="0"/>
          <c:showBubbleSize val="0"/>
        </c:dLbls>
        <c:smooth val="0"/>
        <c:axId val="325806344"/>
        <c:axId val="325806736"/>
      </c:lineChart>
      <c:catAx>
        <c:axId val="325806344"/>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325806736"/>
        <c:crosses val="autoZero"/>
        <c:auto val="1"/>
        <c:lblAlgn val="ctr"/>
        <c:lblOffset val="100"/>
        <c:tickLblSkip val="3"/>
        <c:noMultiLvlLbl val="0"/>
      </c:catAx>
      <c:valAx>
        <c:axId val="325806736"/>
        <c:scaling>
          <c:orientation val="minMax"/>
        </c:scaling>
        <c:delete val="0"/>
        <c:axPos val="l"/>
        <c:majorGridlines/>
        <c:title>
          <c:tx>
            <c:rich>
              <a:bodyPr rot="-5400000" vert="horz"/>
              <a:lstStyle/>
              <a:p>
                <a:pPr>
                  <a:defRPr/>
                </a:pPr>
                <a:r>
                  <a:rPr lang="en-US"/>
                  <a:t>£ (real 2014)</a:t>
                </a:r>
              </a:p>
            </c:rich>
          </c:tx>
          <c:overlay val="0"/>
        </c:title>
        <c:numFmt formatCode="_(* #,##0.00_);_(* \(#,##0.00\);_(* &quot;-&quot;??_);_(@_)" sourceLinked="1"/>
        <c:majorTickMark val="out"/>
        <c:minorTickMark val="none"/>
        <c:tickLblPos val="nextTo"/>
        <c:crossAx val="325806344"/>
        <c:crosses val="autoZero"/>
        <c:crossBetween val="between"/>
      </c:valAx>
    </c:plotArea>
    <c:legend>
      <c:legendPos val="r"/>
      <c:layout>
        <c:manualLayout>
          <c:xMode val="edge"/>
          <c:yMode val="edge"/>
          <c:x val="0.79358335683649706"/>
          <c:y val="0.46223188938734067"/>
          <c:w val="0.1982263638427329"/>
          <c:h val="0.14863748777671174"/>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a:t>Debt and Equity Balances vs Capex</a:t>
            </a:r>
          </a:p>
        </c:rich>
      </c:tx>
      <c:overlay val="0"/>
    </c:title>
    <c:autoTitleDeleted val="0"/>
    <c:plotArea>
      <c:layout>
        <c:manualLayout>
          <c:layoutTarget val="inner"/>
          <c:xMode val="edge"/>
          <c:yMode val="edge"/>
          <c:x val="9.0408215559553015E-2"/>
          <c:y val="8.2776782445697028E-2"/>
          <c:w val="0.64600480210226652"/>
          <c:h val="0.81040837048149472"/>
        </c:manualLayout>
      </c:layout>
      <c:barChart>
        <c:barDir val="col"/>
        <c:grouping val="stacked"/>
        <c:varyColors val="0"/>
        <c:ser>
          <c:idx val="2"/>
          <c:order val="2"/>
          <c:tx>
            <c:strRef>
              <c:f>'NWR1 - Data'!$B$25</c:f>
              <c:strCache>
                <c:ptCount val="1"/>
                <c:pt idx="0">
                  <c:v>Asset replacement</c:v>
                </c:pt>
              </c:strCache>
            </c:strRef>
          </c:tx>
          <c:invertIfNegative val="0"/>
          <c:val>
            <c:numRef>
              <c:f>'NWR1 - Data'!$E$25:$AO$25</c:f>
              <c:numCache>
                <c:formatCode>_-* #,##0_-;* \(#,##0\);_-* "-"??_-;_-@_-</c:formatCode>
                <c:ptCount val="37"/>
                <c:pt idx="0">
                  <c:v>614.21570149253751</c:v>
                </c:pt>
                <c:pt idx="1">
                  <c:v>726.4156768656718</c:v>
                </c:pt>
                <c:pt idx="2">
                  <c:v>715.17542772316824</c:v>
                </c:pt>
                <c:pt idx="3">
                  <c:v>592.53203796730543</c:v>
                </c:pt>
                <c:pt idx="4">
                  <c:v>612.87905054930434</c:v>
                </c:pt>
                <c:pt idx="5">
                  <c:v>360.52128535549355</c:v>
                </c:pt>
                <c:pt idx="6">
                  <c:v>378.01656493842785</c:v>
                </c:pt>
                <c:pt idx="7">
                  <c:v>391.54135924542641</c:v>
                </c:pt>
                <c:pt idx="8">
                  <c:v>404.7041364110766</c:v>
                </c:pt>
                <c:pt idx="9">
                  <c:v>429.61907327368743</c:v>
                </c:pt>
                <c:pt idx="10">
                  <c:v>448.90177309966811</c:v>
                </c:pt>
                <c:pt idx="11">
                  <c:v>469.74009722254124</c:v>
                </c:pt>
                <c:pt idx="12">
                  <c:v>545.60139314933861</c:v>
                </c:pt>
                <c:pt idx="13">
                  <c:v>613.23653058877176</c:v>
                </c:pt>
                <c:pt idx="14">
                  <c:v>657.91568980208456</c:v>
                </c:pt>
                <c:pt idx="15">
                  <c:v>700.34313764626825</c:v>
                </c:pt>
                <c:pt idx="16">
                  <c:v>745.93958755488859</c:v>
                </c:pt>
                <c:pt idx="17">
                  <c:v>782.8648083656758</c:v>
                </c:pt>
                <c:pt idx="18">
                  <c:v>825.82813046597971</c:v>
                </c:pt>
                <c:pt idx="19">
                  <c:v>860.46052719740931</c:v>
                </c:pt>
                <c:pt idx="20">
                  <c:v>910.85696318357338</c:v>
                </c:pt>
                <c:pt idx="21">
                  <c:v>957.65468959810096</c:v>
                </c:pt>
                <c:pt idx="22">
                  <c:v>1008.1549721397161</c:v>
                </c:pt>
                <c:pt idx="23">
                  <c:v>1056.0513530281405</c:v>
                </c:pt>
                <c:pt idx="24">
                  <c:v>1113.155495552337</c:v>
                </c:pt>
                <c:pt idx="25">
                  <c:v>1170.6061382619075</c:v>
                </c:pt>
                <c:pt idx="26">
                  <c:v>1231.4787934010444</c:v>
                </c:pt>
                <c:pt idx="27">
                  <c:v>1281.1486793832437</c:v>
                </c:pt>
                <c:pt idx="28">
                  <c:v>1338.7140815926955</c:v>
                </c:pt>
                <c:pt idx="29">
                  <c:v>1402.8513932718829</c:v>
                </c:pt>
                <c:pt idx="30">
                  <c:v>1460.8760501261204</c:v>
                </c:pt>
                <c:pt idx="31">
                  <c:v>1504.3619389179466</c:v>
                </c:pt>
                <c:pt idx="32">
                  <c:v>1576.8720706217655</c:v>
                </c:pt>
                <c:pt idx="33">
                  <c:v>1624.957382785301</c:v>
                </c:pt>
                <c:pt idx="34">
                  <c:v>1695.5743213861531</c:v>
                </c:pt>
                <c:pt idx="35">
                  <c:v>1752.4505081313316</c:v>
                </c:pt>
                <c:pt idx="36">
                  <c:v>1833.6279287620155</c:v>
                </c:pt>
              </c:numCache>
            </c:numRef>
          </c:val>
        </c:ser>
        <c:ser>
          <c:idx val="1"/>
          <c:order val="3"/>
          <c:tx>
            <c:strRef>
              <c:f>'NWR1 - Data'!$B$24</c:f>
              <c:strCache>
                <c:ptCount val="1"/>
                <c:pt idx="0">
                  <c:v>Core capex</c:v>
                </c:pt>
              </c:strCache>
            </c:strRef>
          </c:tx>
          <c:spPr>
            <a:solidFill>
              <a:schemeClr val="tx2"/>
            </a:solidFill>
          </c:spPr>
          <c:invertIfNegative val="0"/>
          <c:val>
            <c:numRef>
              <c:f>'NWR1 - Data'!$E$24:$AO$24</c:f>
              <c:numCache>
                <c:formatCode>_-* #,##0_-;* \(#,##0\);_-* "-"??_-;_-@_-</c:formatCode>
                <c:ptCount val="37"/>
                <c:pt idx="0">
                  <c:v>0</c:v>
                </c:pt>
                <c:pt idx="1">
                  <c:v>0</c:v>
                </c:pt>
                <c:pt idx="2">
                  <c:v>10.367247342503331</c:v>
                </c:pt>
                <c:pt idx="3">
                  <c:v>22.547439115784091</c:v>
                </c:pt>
                <c:pt idx="4">
                  <c:v>29.867952974096909</c:v>
                </c:pt>
                <c:pt idx="5">
                  <c:v>0</c:v>
                </c:pt>
                <c:pt idx="6">
                  <c:v>45.079691766247251</c:v>
                </c:pt>
                <c:pt idx="7">
                  <c:v>359.21258792043096</c:v>
                </c:pt>
                <c:pt idx="8">
                  <c:v>678.85806517416859</c:v>
                </c:pt>
                <c:pt idx="9">
                  <c:v>1050.1270805376271</c:v>
                </c:pt>
                <c:pt idx="10">
                  <c:v>1714.9104773399847</c:v>
                </c:pt>
                <c:pt idx="11">
                  <c:v>2114.8633501293198</c:v>
                </c:pt>
                <c:pt idx="12">
                  <c:v>2128.7121901745286</c:v>
                </c:pt>
                <c:pt idx="13">
                  <c:v>2135.8534591039806</c:v>
                </c:pt>
                <c:pt idx="14">
                  <c:v>1931.266415507333</c:v>
                </c:pt>
                <c:pt idx="15">
                  <c:v>1316.4655499189778</c:v>
                </c:pt>
                <c:pt idx="16">
                  <c:v>883.41572806736349</c:v>
                </c:pt>
                <c:pt idx="17">
                  <c:v>221.33470734351354</c:v>
                </c:pt>
                <c:pt idx="18">
                  <c:v>1145.5199271346289</c:v>
                </c:pt>
                <c:pt idx="19">
                  <c:v>1954.0050533044341</c:v>
                </c:pt>
                <c:pt idx="20">
                  <c:v>2050.9356822631535</c:v>
                </c:pt>
                <c:pt idx="21">
                  <c:v>1525.9022361297191</c:v>
                </c:pt>
                <c:pt idx="22">
                  <c:v>609.33391652499006</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0"/>
          <c:order val="4"/>
          <c:tx>
            <c:strRef>
              <c:f>'NWR1 - Data'!$B$23</c:f>
              <c:strCache>
                <c:ptCount val="1"/>
                <c:pt idx="0">
                  <c:v>Scheme capex</c:v>
                </c:pt>
              </c:strCache>
            </c:strRef>
          </c:tx>
          <c:spPr>
            <a:solidFill>
              <a:schemeClr val="bg2"/>
            </a:solidFill>
          </c:spPr>
          <c:invertIfNegative val="0"/>
          <c:val>
            <c:numRef>
              <c:f>'NWR1 - Data'!$E$23:$AO$23</c:f>
              <c:numCache>
                <c:formatCode>_-* #,##0_-;* \(#,##0\);_-* "-"??_-;_-@_-</c:formatCode>
                <c:ptCount val="37"/>
                <c:pt idx="0">
                  <c:v>0</c:v>
                </c:pt>
                <c:pt idx="1">
                  <c:v>0</c:v>
                </c:pt>
                <c:pt idx="2">
                  <c:v>0</c:v>
                </c:pt>
                <c:pt idx="3">
                  <c:v>0</c:v>
                </c:pt>
                <c:pt idx="4">
                  <c:v>0</c:v>
                </c:pt>
                <c:pt idx="5">
                  <c:v>494.22086495353483</c:v>
                </c:pt>
                <c:pt idx="6">
                  <c:v>1023.0371904538172</c:v>
                </c:pt>
                <c:pt idx="7">
                  <c:v>2117.6869842394017</c:v>
                </c:pt>
                <c:pt idx="8">
                  <c:v>3083.3153988746467</c:v>
                </c:pt>
                <c:pt idx="9">
                  <c:v>4575.2997350503674</c:v>
                </c:pt>
                <c:pt idx="10">
                  <c:v>5320.4297570368635</c:v>
                </c:pt>
                <c:pt idx="11">
                  <c:v>5099.7503646482555</c:v>
                </c:pt>
                <c:pt idx="12">
                  <c:v>2135.590595514816</c:v>
                </c:pt>
                <c:pt idx="13">
                  <c:v>1534.0134388982551</c:v>
                </c:pt>
                <c:pt idx="14">
                  <c:v>140.78674231377474</c:v>
                </c:pt>
                <c:pt idx="15">
                  <c:v>97.142852196504577</c:v>
                </c:pt>
                <c:pt idx="16">
                  <c:v>75.40713901753665</c:v>
                </c:pt>
                <c:pt idx="17">
                  <c:v>11.149484126164348</c:v>
                </c:pt>
                <c:pt idx="18">
                  <c:v>34.619148211740296</c:v>
                </c:pt>
                <c:pt idx="19">
                  <c:v>71.661636798302396</c:v>
                </c:pt>
                <c:pt idx="20">
                  <c:v>74.169794086242973</c:v>
                </c:pt>
                <c:pt idx="21">
                  <c:v>51.17715791950765</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dLbls>
          <c:showLegendKey val="0"/>
          <c:showVal val="0"/>
          <c:showCatName val="0"/>
          <c:showSerName val="0"/>
          <c:showPercent val="0"/>
          <c:showBubbleSize val="0"/>
        </c:dLbls>
        <c:gapWidth val="150"/>
        <c:overlap val="100"/>
        <c:axId val="325809088"/>
        <c:axId val="325808696"/>
      </c:barChart>
      <c:lineChart>
        <c:grouping val="standard"/>
        <c:varyColors val="0"/>
        <c:ser>
          <c:idx val="3"/>
          <c:order val="0"/>
          <c:tx>
            <c:strRef>
              <c:f>'NWR1 - Data'!$B$26</c:f>
              <c:strCache>
                <c:ptCount val="1"/>
                <c:pt idx="0">
                  <c:v>Debt balance</c:v>
                </c:pt>
              </c:strCache>
            </c:strRef>
          </c:tx>
          <c:spPr>
            <a:ln w="34925" cap="sq">
              <a:solidFill>
                <a:schemeClr val="accent6"/>
              </a:solidFill>
            </a:ln>
          </c:spPr>
          <c:marker>
            <c:symbol val="none"/>
          </c:marke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Data'!$E$26:$AO$26</c:f>
              <c:numCache>
                <c:formatCode>_-* #,##0_-;* \(#,##0\);_-* "-"??_-;_-@_-</c:formatCode>
                <c:ptCount val="37"/>
                <c:pt idx="0">
                  <c:v>11479.447234726369</c:v>
                </c:pt>
                <c:pt idx="1">
                  <c:v>11479.447234726369</c:v>
                </c:pt>
                <c:pt idx="2">
                  <c:v>11489.814482068872</c:v>
                </c:pt>
                <c:pt idx="3">
                  <c:v>11458.289790788815</c:v>
                </c:pt>
                <c:pt idx="4">
                  <c:v>11228.626039370491</c:v>
                </c:pt>
                <c:pt idx="5">
                  <c:v>11722.846904324026</c:v>
                </c:pt>
                <c:pt idx="6">
                  <c:v>12294.814818069073</c:v>
                </c:pt>
                <c:pt idx="7">
                  <c:v>13145.64312222823</c:v>
                </c:pt>
                <c:pt idx="8">
                  <c:v>16179.927821796929</c:v>
                </c:pt>
                <c:pt idx="9">
                  <c:v>20197.845039008749</c:v>
                </c:pt>
                <c:pt idx="10">
                  <c:v>25619.479126514379</c:v>
                </c:pt>
                <c:pt idx="11">
                  <c:v>29966.47607657711</c:v>
                </c:pt>
                <c:pt idx="12">
                  <c:v>33806.995630364829</c:v>
                </c:pt>
                <c:pt idx="13">
                  <c:v>35593.214099322009</c:v>
                </c:pt>
                <c:pt idx="14">
                  <c:v>37241.484025241494</c:v>
                </c:pt>
                <c:pt idx="15">
                  <c:v>37855.030528287905</c:v>
                </c:pt>
                <c:pt idx="16">
                  <c:v>37654.810170970566</c:v>
                </c:pt>
                <c:pt idx="17">
                  <c:v>36573.651631726476</c:v>
                </c:pt>
                <c:pt idx="18">
                  <c:v>36410.203929282121</c:v>
                </c:pt>
                <c:pt idx="19">
                  <c:v>36801.77442738571</c:v>
                </c:pt>
                <c:pt idx="20">
                  <c:v>36963.960236531886</c:v>
                </c:pt>
                <c:pt idx="21">
                  <c:v>36210.405983414617</c:v>
                </c:pt>
                <c:pt idx="22">
                  <c:v>34250.246139455419</c:v>
                </c:pt>
                <c:pt idx="23">
                  <c:v>33494.986658767077</c:v>
                </c:pt>
                <c:pt idx="24">
                  <c:v>33024.493389939373</c:v>
                </c:pt>
                <c:pt idx="25">
                  <c:v>32327.402550318773</c:v>
                </c:pt>
                <c:pt idx="26">
                  <c:v>31678.284052558221</c:v>
                </c:pt>
                <c:pt idx="27">
                  <c:v>31030.602731075563</c:v>
                </c:pt>
                <c:pt idx="28">
                  <c:v>30381.753282500409</c:v>
                </c:pt>
                <c:pt idx="29">
                  <c:v>29743.798964724479</c:v>
                </c:pt>
                <c:pt idx="30">
                  <c:v>29127.991507791528</c:v>
                </c:pt>
                <c:pt idx="31">
                  <c:v>28552.309955780602</c:v>
                </c:pt>
                <c:pt idx="32">
                  <c:v>28004.568910772232</c:v>
                </c:pt>
                <c:pt idx="33">
                  <c:v>27504.182633941178</c:v>
                </c:pt>
                <c:pt idx="34">
                  <c:v>27018.957871140421</c:v>
                </c:pt>
                <c:pt idx="35">
                  <c:v>26561.21484778852</c:v>
                </c:pt>
                <c:pt idx="36">
                  <c:v>26095.460931980742</c:v>
                </c:pt>
              </c:numCache>
            </c:numRef>
          </c:val>
          <c:smooth val="0"/>
        </c:ser>
        <c:ser>
          <c:idx val="4"/>
          <c:order val="1"/>
          <c:tx>
            <c:strRef>
              <c:f>'NWR1 - Data'!$B$27</c:f>
              <c:strCache>
                <c:ptCount val="1"/>
                <c:pt idx="0">
                  <c:v>Equity/Subdebt balance</c:v>
                </c:pt>
              </c:strCache>
            </c:strRef>
          </c:tx>
          <c:spPr>
            <a:ln w="34925" cap="sq">
              <a:solidFill>
                <a:schemeClr val="accent2"/>
              </a:solidFill>
            </a:ln>
          </c:spPr>
          <c:marker>
            <c:symbol val="none"/>
          </c:marker>
          <c:cat>
            <c:numRef>
              <c:f>'NWR1 - Data'!$E$6:$AO$6</c:f>
              <c:numCache>
                <c:formatCode>General</c:formatCode>
                <c:ptCount val="3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numCache>
            </c:numRef>
          </c:cat>
          <c:val>
            <c:numRef>
              <c:f>'NWR1 - Data'!$E$27:$AO$27</c:f>
              <c:numCache>
                <c:formatCode>_(* #,##0_);_(* \(#,##0\);_(* "-"??_);_(@_)</c:formatCode>
                <c:ptCount val="37"/>
                <c:pt idx="0">
                  <c:v>2747.5527652736309</c:v>
                </c:pt>
                <c:pt idx="1">
                  <c:v>2747.5527652736309</c:v>
                </c:pt>
                <c:pt idx="2">
                  <c:v>2747.5527652736309</c:v>
                </c:pt>
                <c:pt idx="3">
                  <c:v>2613.9146996499212</c:v>
                </c:pt>
                <c:pt idx="4">
                  <c:v>2725.857194427208</c:v>
                </c:pt>
                <c:pt idx="5">
                  <c:v>2180.2598397822517</c:v>
                </c:pt>
                <c:pt idx="6">
                  <c:v>2169.6732031886604</c:v>
                </c:pt>
                <c:pt idx="7">
                  <c:v>3033.1338423514617</c:v>
                </c:pt>
                <c:pt idx="8">
                  <c:v>2896.3381719961631</c:v>
                </c:pt>
                <c:pt idx="9">
                  <c:v>3564.3255951191918</c:v>
                </c:pt>
                <c:pt idx="10">
                  <c:v>4521.084551737833</c:v>
                </c:pt>
                <c:pt idx="11">
                  <c:v>6456.9935367525859</c:v>
                </c:pt>
                <c:pt idx="12">
                  <c:v>6060.9912041817988</c:v>
                </c:pt>
                <c:pt idx="13">
                  <c:v>6831.5821515820071</c:v>
                </c:pt>
                <c:pt idx="14">
                  <c:v>6572.0265926896764</c:v>
                </c:pt>
                <c:pt idx="15">
                  <c:v>6572.0265926896764</c:v>
                </c:pt>
                <c:pt idx="16">
                  <c:v>6572.0265926896764</c:v>
                </c:pt>
                <c:pt idx="17">
                  <c:v>6454.1738173634967</c:v>
                </c:pt>
                <c:pt idx="18">
                  <c:v>6425.3301051674343</c:v>
                </c:pt>
                <c:pt idx="19">
                  <c:v>6425.3301051674343</c:v>
                </c:pt>
                <c:pt idx="20">
                  <c:v>6425.3301051674343</c:v>
                </c:pt>
                <c:pt idx="21">
                  <c:v>6390.0716441319919</c:v>
                </c:pt>
                <c:pt idx="22">
                  <c:v>6229.5733012569153</c:v>
                </c:pt>
                <c:pt idx="23">
                  <c:v>5910.8799986059557</c:v>
                </c:pt>
                <c:pt idx="24">
                  <c:v>5827.8517746951848</c:v>
                </c:pt>
                <c:pt idx="25">
                  <c:v>5704.8357441739017</c:v>
                </c:pt>
                <c:pt idx="26">
                  <c:v>5590.2854210396863</c:v>
                </c:pt>
                <c:pt idx="27">
                  <c:v>5475.9887172486297</c:v>
                </c:pt>
                <c:pt idx="28">
                  <c:v>5361.4858733824267</c:v>
                </c:pt>
                <c:pt idx="29">
                  <c:v>5248.9056996572626</c:v>
                </c:pt>
                <c:pt idx="30">
                  <c:v>5140.2337954926243</c:v>
                </c:pt>
                <c:pt idx="31">
                  <c:v>5038.6429333730475</c:v>
                </c:pt>
                <c:pt idx="32">
                  <c:v>4941.9827489598065</c:v>
                </c:pt>
                <c:pt idx="33">
                  <c:v>4853.6792883425614</c:v>
                </c:pt>
                <c:pt idx="34">
                  <c:v>4768.0513890247812</c:v>
                </c:pt>
                <c:pt idx="35">
                  <c:v>4687.2732084332692</c:v>
                </c:pt>
                <c:pt idx="36">
                  <c:v>4605.0813409377788</c:v>
                </c:pt>
              </c:numCache>
            </c:numRef>
          </c:val>
          <c:smooth val="0"/>
        </c:ser>
        <c:dLbls>
          <c:showLegendKey val="0"/>
          <c:showVal val="0"/>
          <c:showCatName val="0"/>
          <c:showSerName val="0"/>
          <c:showPercent val="0"/>
          <c:showBubbleSize val="0"/>
        </c:dLbls>
        <c:marker val="1"/>
        <c:smooth val="0"/>
        <c:axId val="325807912"/>
        <c:axId val="325808304"/>
      </c:lineChart>
      <c:catAx>
        <c:axId val="325807912"/>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325808304"/>
        <c:crosses val="autoZero"/>
        <c:auto val="1"/>
        <c:lblAlgn val="ctr"/>
        <c:lblOffset val="100"/>
        <c:tickLblSkip val="3"/>
        <c:noMultiLvlLbl val="0"/>
      </c:catAx>
      <c:valAx>
        <c:axId val="325808304"/>
        <c:scaling>
          <c:orientation val="minMax"/>
        </c:scaling>
        <c:delete val="0"/>
        <c:axPos val="l"/>
        <c:majorGridlines/>
        <c:title>
          <c:tx>
            <c:rich>
              <a:bodyPr rot="-5400000" vert="horz"/>
              <a:lstStyle/>
              <a:p>
                <a:pPr>
                  <a:defRPr/>
                </a:pPr>
                <a:r>
                  <a:rPr lang="en-US"/>
                  <a:t>Debt and Equity Balances (£'m nominal)</a:t>
                </a:r>
              </a:p>
            </c:rich>
          </c:tx>
          <c:overlay val="0"/>
        </c:title>
        <c:numFmt formatCode="_-* #,##0_-;* \(#,##0\);_-* &quot;-&quot;??_-;_-@_-" sourceLinked="1"/>
        <c:majorTickMark val="out"/>
        <c:minorTickMark val="none"/>
        <c:tickLblPos val="nextTo"/>
        <c:crossAx val="325807912"/>
        <c:crosses val="autoZero"/>
        <c:crossBetween val="between"/>
      </c:valAx>
      <c:valAx>
        <c:axId val="325808696"/>
        <c:scaling>
          <c:orientation val="minMax"/>
        </c:scaling>
        <c:delete val="0"/>
        <c:axPos val="r"/>
        <c:title>
          <c:tx>
            <c:rich>
              <a:bodyPr rot="-5400000" vert="horz"/>
              <a:lstStyle/>
              <a:p>
                <a:pPr>
                  <a:defRPr/>
                </a:pPr>
                <a:r>
                  <a:rPr lang="en-US"/>
                  <a:t>Capital Expenditure (£'m nominal)</a:t>
                </a:r>
              </a:p>
            </c:rich>
          </c:tx>
          <c:overlay val="0"/>
        </c:title>
        <c:numFmt formatCode="_-* #,##0_-;* \(#,##0\);_-* &quot;-&quot;??_-;_-@_-" sourceLinked="1"/>
        <c:majorTickMark val="out"/>
        <c:minorTickMark val="none"/>
        <c:tickLblPos val="nextTo"/>
        <c:crossAx val="325809088"/>
        <c:crosses val="max"/>
        <c:crossBetween val="between"/>
      </c:valAx>
      <c:catAx>
        <c:axId val="325809088"/>
        <c:scaling>
          <c:orientation val="minMax"/>
        </c:scaling>
        <c:delete val="1"/>
        <c:axPos val="b"/>
        <c:majorTickMark val="out"/>
        <c:minorTickMark val="none"/>
        <c:tickLblPos val="nextTo"/>
        <c:crossAx val="325808696"/>
        <c:crosses val="autoZero"/>
        <c:auto val="1"/>
        <c:lblAlgn val="ctr"/>
        <c:lblOffset val="100"/>
        <c:noMultiLvlLbl val="0"/>
      </c:cat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GB" sz="1000" b="1" i="0" u="none" strike="noStrike" baseline="0" smtClean="0"/>
              <a:t>Comparison between NWR1 and NWR0 Aeronautical Charge Profile</a:t>
            </a:r>
            <a:endParaRPr lang="en-US" sz="1000"/>
          </a:p>
        </c:rich>
      </c:tx>
      <c:overlay val="0"/>
    </c:title>
    <c:autoTitleDeleted val="0"/>
    <c:plotArea>
      <c:layout>
        <c:manualLayout>
          <c:layoutTarget val="inner"/>
          <c:xMode val="edge"/>
          <c:yMode val="edge"/>
          <c:x val="7.7945340526447943E-2"/>
          <c:y val="8.5847035640855537E-2"/>
          <c:w val="0.69379312628630274"/>
          <c:h val="0.83034421240251388"/>
        </c:manualLayout>
      </c:layout>
      <c:lineChart>
        <c:grouping val="standard"/>
        <c:varyColors val="0"/>
        <c:ser>
          <c:idx val="1"/>
          <c:order val="0"/>
          <c:tx>
            <c:strRef>
              <c:f>'NWR0 - Data'!$B$20</c:f>
              <c:strCache>
                <c:ptCount val="1"/>
                <c:pt idx="0">
                  <c:v>NWR0 Aeronautical Charge Profile</c:v>
                </c:pt>
              </c:strCache>
            </c:strRef>
          </c:tx>
          <c:marker>
            <c:symbol val="none"/>
          </c:marker>
          <c:val>
            <c:numRef>
              <c:f>'NWR0 - Data'!$E$20:$AO$20</c:f>
              <c:numCache>
                <c:formatCode>_(* #,##0.00_);_(* \(#,##0.00\);_(* "-"??_);_(@_)</c:formatCode>
                <c:ptCount val="37"/>
                <c:pt idx="0">
                  <c:v>20.399999999999999</c:v>
                </c:pt>
                <c:pt idx="1">
                  <c:v>20.13</c:v>
                </c:pt>
                <c:pt idx="2">
                  <c:v>19.86</c:v>
                </c:pt>
                <c:pt idx="3">
                  <c:v>19.46</c:v>
                </c:pt>
                <c:pt idx="4">
                  <c:v>19.099999928364539</c:v>
                </c:pt>
                <c:pt idx="5">
                  <c:v>19.718331608719041</c:v>
                </c:pt>
                <c:pt idx="6">
                  <c:v>21.166860373821919</c:v>
                </c:pt>
                <c:pt idx="7">
                  <c:v>23.221489503301754</c:v>
                </c:pt>
                <c:pt idx="8">
                  <c:v>25.300134017771168</c:v>
                </c:pt>
                <c:pt idx="9">
                  <c:v>27.819125643218975</c:v>
                </c:pt>
                <c:pt idx="10">
                  <c:v>29.110344168876111</c:v>
                </c:pt>
                <c:pt idx="11">
                  <c:v>29.110344168876093</c:v>
                </c:pt>
                <c:pt idx="12">
                  <c:v>29.1103442118625</c:v>
                </c:pt>
                <c:pt idx="13">
                  <c:v>29.110344901109318</c:v>
                </c:pt>
                <c:pt idx="14">
                  <c:v>29.110351280968839</c:v>
                </c:pt>
                <c:pt idx="15">
                  <c:v>29.110348195080629</c:v>
                </c:pt>
                <c:pt idx="16">
                  <c:v>29.110349068214209</c:v>
                </c:pt>
                <c:pt idx="17">
                  <c:v>29.110350541723829</c:v>
                </c:pt>
                <c:pt idx="18">
                  <c:v>29.110357703707759</c:v>
                </c:pt>
                <c:pt idx="19">
                  <c:v>30.193345115863131</c:v>
                </c:pt>
                <c:pt idx="20">
                  <c:v>31.313169239837144</c:v>
                </c:pt>
                <c:pt idx="21">
                  <c:v>31.313171805611891</c:v>
                </c:pt>
                <c:pt idx="22">
                  <c:v>31.313204161072218</c:v>
                </c:pt>
                <c:pt idx="23">
                  <c:v>31.313224022502077</c:v>
                </c:pt>
                <c:pt idx="24">
                  <c:v>31.313127829659336</c:v>
                </c:pt>
                <c:pt idx="25">
                  <c:v>31.313145062887642</c:v>
                </c:pt>
                <c:pt idx="26">
                  <c:v>31.313141792160323</c:v>
                </c:pt>
                <c:pt idx="27">
                  <c:v>31.313142570134108</c:v>
                </c:pt>
                <c:pt idx="28">
                  <c:v>31.313141410579085</c:v>
                </c:pt>
                <c:pt idx="29">
                  <c:v>31.313141715371032</c:v>
                </c:pt>
                <c:pt idx="30">
                  <c:v>31.313142003815905</c:v>
                </c:pt>
                <c:pt idx="31">
                  <c:v>31.31313810818672</c:v>
                </c:pt>
                <c:pt idx="32">
                  <c:v>31.313150096466277</c:v>
                </c:pt>
                <c:pt idx="33">
                  <c:v>31.313143820721322</c:v>
                </c:pt>
                <c:pt idx="34">
                  <c:v>31.313142423418448</c:v>
                </c:pt>
                <c:pt idx="35">
                  <c:v>31.313142530208392</c:v>
                </c:pt>
                <c:pt idx="36">
                  <c:v>31.313142422938299</c:v>
                </c:pt>
              </c:numCache>
            </c:numRef>
          </c:val>
          <c:smooth val="0"/>
        </c:ser>
        <c:ser>
          <c:idx val="0"/>
          <c:order val="1"/>
          <c:tx>
            <c:strRef>
              <c:f>'NWR1 - Data'!$B$20</c:f>
              <c:strCache>
                <c:ptCount val="1"/>
                <c:pt idx="0">
                  <c:v>NWR1 Aeronautical Charge Profile</c:v>
                </c:pt>
              </c:strCache>
            </c:strRef>
          </c:tx>
          <c:spPr>
            <a:ln w="34925" cap="sq">
              <a:solidFill>
                <a:schemeClr val="tx2"/>
              </a:solidFill>
            </a:ln>
          </c:spPr>
          <c:marker>
            <c:symbol val="none"/>
          </c:marker>
          <c:cat>
            <c:numRef>
              <c:f>'NWR1 - Data'!$E$6:$BL$6</c:f>
              <c:numCache>
                <c:formatCode>General</c:formatCode>
                <c:ptCount val="60"/>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pt idx="47">
                  <c:v>2061</c:v>
                </c:pt>
                <c:pt idx="48">
                  <c:v>2062</c:v>
                </c:pt>
                <c:pt idx="49">
                  <c:v>2063</c:v>
                </c:pt>
                <c:pt idx="50">
                  <c:v>2064</c:v>
                </c:pt>
                <c:pt idx="51">
                  <c:v>2065</c:v>
                </c:pt>
                <c:pt idx="52">
                  <c:v>2066</c:v>
                </c:pt>
                <c:pt idx="53">
                  <c:v>2067</c:v>
                </c:pt>
                <c:pt idx="54">
                  <c:v>2068</c:v>
                </c:pt>
                <c:pt idx="55">
                  <c:v>2069</c:v>
                </c:pt>
                <c:pt idx="56">
                  <c:v>2070</c:v>
                </c:pt>
                <c:pt idx="57">
                  <c:v>2071</c:v>
                </c:pt>
                <c:pt idx="58">
                  <c:v>2072</c:v>
                </c:pt>
                <c:pt idx="59">
                  <c:v>2073</c:v>
                </c:pt>
              </c:numCache>
            </c:numRef>
          </c:cat>
          <c:val>
            <c:numRef>
              <c:f>'NWR1 - Data'!$E$20:$AO$20</c:f>
              <c:numCache>
                <c:formatCode>_(* #,##0.00_);_(* \(#,##0.00\);_(* "-"??_);_(@_)</c:formatCode>
                <c:ptCount val="37"/>
                <c:pt idx="0">
                  <c:v>20.399999999999999</c:v>
                </c:pt>
                <c:pt idx="1">
                  <c:v>20.13</c:v>
                </c:pt>
                <c:pt idx="2">
                  <c:v>19.86</c:v>
                </c:pt>
                <c:pt idx="3">
                  <c:v>19.46</c:v>
                </c:pt>
                <c:pt idx="4">
                  <c:v>19.099999895190244</c:v>
                </c:pt>
                <c:pt idx="5">
                  <c:v>19.828175180977539</c:v>
                </c:pt>
                <c:pt idx="6">
                  <c:v>21.292633429531488</c:v>
                </c:pt>
                <c:pt idx="7">
                  <c:v>23.363150550302059</c:v>
                </c:pt>
                <c:pt idx="8">
                  <c:v>25.425760958181073</c:v>
                </c:pt>
                <c:pt idx="9">
                  <c:v>27.941960332062887</c:v>
                </c:pt>
                <c:pt idx="10">
                  <c:v>29.330813991236969</c:v>
                </c:pt>
                <c:pt idx="11">
                  <c:v>29.330813991236962</c:v>
                </c:pt>
                <c:pt idx="12">
                  <c:v>29.330813456501183</c:v>
                </c:pt>
                <c:pt idx="13">
                  <c:v>29.330831015924975</c:v>
                </c:pt>
                <c:pt idx="14">
                  <c:v>29.330799126482844</c:v>
                </c:pt>
                <c:pt idx="15">
                  <c:v>29.330827731666243</c:v>
                </c:pt>
                <c:pt idx="16">
                  <c:v>29.330828505134296</c:v>
                </c:pt>
                <c:pt idx="17">
                  <c:v>29.330830200857005</c:v>
                </c:pt>
                <c:pt idx="18">
                  <c:v>29.330827436577049</c:v>
                </c:pt>
                <c:pt idx="19">
                  <c:v>30.436443405532632</c:v>
                </c:pt>
                <c:pt idx="20">
                  <c:v>31.579433745047169</c:v>
                </c:pt>
                <c:pt idx="21">
                  <c:v>31.579437196316981</c:v>
                </c:pt>
                <c:pt idx="22">
                  <c:v>31.579476150121504</c:v>
                </c:pt>
                <c:pt idx="23">
                  <c:v>31.57949946051707</c:v>
                </c:pt>
                <c:pt idx="24">
                  <c:v>31.579385078988654</c:v>
                </c:pt>
                <c:pt idx="25">
                  <c:v>31.579406033527178</c:v>
                </c:pt>
                <c:pt idx="26">
                  <c:v>31.579401778008457</c:v>
                </c:pt>
                <c:pt idx="27">
                  <c:v>31.579402069188479</c:v>
                </c:pt>
                <c:pt idx="28">
                  <c:v>31.579401636027427</c:v>
                </c:pt>
                <c:pt idx="29">
                  <c:v>31.579401603683202</c:v>
                </c:pt>
                <c:pt idx="30">
                  <c:v>31.579402001134611</c:v>
                </c:pt>
                <c:pt idx="31">
                  <c:v>31.579389974009814</c:v>
                </c:pt>
                <c:pt idx="32">
                  <c:v>31.579416021133408</c:v>
                </c:pt>
                <c:pt idx="33">
                  <c:v>31.579403180770218</c:v>
                </c:pt>
                <c:pt idx="34">
                  <c:v>31.57940354175372</c:v>
                </c:pt>
                <c:pt idx="35">
                  <c:v>31.579402726020056</c:v>
                </c:pt>
                <c:pt idx="36">
                  <c:v>31.579402573633722</c:v>
                </c:pt>
              </c:numCache>
            </c:numRef>
          </c:val>
          <c:smooth val="0"/>
        </c:ser>
        <c:dLbls>
          <c:showLegendKey val="0"/>
          <c:showVal val="0"/>
          <c:showCatName val="0"/>
          <c:showSerName val="0"/>
          <c:showPercent val="0"/>
          <c:showBubbleSize val="0"/>
        </c:dLbls>
        <c:smooth val="0"/>
        <c:axId val="325805952"/>
        <c:axId val="325805560"/>
      </c:lineChart>
      <c:catAx>
        <c:axId val="325805952"/>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325805560"/>
        <c:crosses val="autoZero"/>
        <c:auto val="1"/>
        <c:lblAlgn val="ctr"/>
        <c:lblOffset val="100"/>
        <c:tickLblSkip val="3"/>
        <c:noMultiLvlLbl val="0"/>
      </c:catAx>
      <c:valAx>
        <c:axId val="325805560"/>
        <c:scaling>
          <c:orientation val="minMax"/>
        </c:scaling>
        <c:delete val="0"/>
        <c:axPos val="l"/>
        <c:majorGridlines/>
        <c:title>
          <c:tx>
            <c:rich>
              <a:bodyPr rot="-5400000" vert="horz"/>
              <a:lstStyle/>
              <a:p>
                <a:pPr>
                  <a:defRPr/>
                </a:pPr>
                <a:r>
                  <a:rPr lang="en-US"/>
                  <a:t>£ (real 2014)</a:t>
                </a:r>
              </a:p>
            </c:rich>
          </c:tx>
          <c:overlay val="0"/>
        </c:title>
        <c:numFmt formatCode="_(* #,##0.00_);_(* \(#,##0.00\);_(* &quot;-&quot;??_);_(@_)" sourceLinked="1"/>
        <c:majorTickMark val="out"/>
        <c:minorTickMark val="none"/>
        <c:tickLblPos val="nextTo"/>
        <c:crossAx val="325805952"/>
        <c:crosses val="autoZero"/>
        <c:crossBetween val="between"/>
      </c:valAx>
    </c:plotArea>
    <c:legend>
      <c:legendPos val="r"/>
      <c:layout>
        <c:manualLayout>
          <c:xMode val="edge"/>
          <c:yMode val="edge"/>
          <c:x val="0.77583233504091331"/>
          <c:y val="0.46223188938734067"/>
          <c:w val="0.21597736644761217"/>
          <c:h val="0.14863748777671174"/>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70866141732283472" right="0.70866141732283472" top="0.74803149606299213" bottom="0.74803149606299213" header="0.31496062992125984" footer="0.31496062992125984"/>
  <pageSetup paperSize="9" orientation="landscape" verticalDpi="1200" r:id="rId1"/>
  <headerFooter>
    <oddHeader>&amp;C&amp;A</oddHeader>
  </headerFooter>
  <drawing r:id="rId2"/>
</chartsheet>
</file>

<file path=xl/chartsheets/sheet2.xml><?xml version="1.0" encoding="utf-8"?>
<chartsheet xmlns="http://schemas.openxmlformats.org/spreadsheetml/2006/main" xmlns:r="http://schemas.openxmlformats.org/officeDocument/2006/relationships">
  <sheetPr>
    <tabColor theme="0" tint="-0.14999847407452621"/>
  </sheetPr>
  <sheetViews>
    <sheetView zoomScale="102" workbookViewId="0" zoomToFit="1"/>
  </sheetViews>
  <pageMargins left="0.70866141732283472" right="0.70866141732283472" top="0.74803149606299213" bottom="0.74803149606299213" header="0.31496062992125984" footer="0.31496062992125984"/>
  <pageSetup paperSize="9" orientation="landscape" verticalDpi="1200" r:id="rId1"/>
  <headerFooter>
    <oddHeader xml:space="preserve">&amp;C&amp;A
</oddHeader>
  </headerFooter>
  <drawing r:id="rId2"/>
</chartsheet>
</file>

<file path=xl/chartsheets/sheet3.xml><?xml version="1.0" encoding="utf-8"?>
<chartsheet xmlns="http://schemas.openxmlformats.org/spreadsheetml/2006/main" xmlns:r="http://schemas.openxmlformats.org/officeDocument/2006/relationships">
  <sheetPr>
    <tabColor theme="0" tint="-0.14999847407452621"/>
  </sheetPr>
  <sheetViews>
    <sheetView zoomScale="102" workbookViewId="0" zoomToFit="1"/>
  </sheetViews>
  <pageMargins left="0.70866141732283472" right="0.70866141732283472" top="0.74803149606299213" bottom="0.74803149606299213" header="0.31496062992125984" footer="0.31496062992125984"/>
  <pageSetup paperSize="9" orientation="landscape" verticalDpi="1200" r:id="rId1"/>
  <headerFooter>
    <oddHeader>&amp;C&amp;A</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0866141732283472" right="0.70866141732283472" top="0.74803149606299213" bottom="0.74803149606299213" header="0.31496062992125984" footer="0.31496062992125984"/>
  <pageSetup paperSize="9" orientation="landscape" verticalDpi="1200" r:id="rId1"/>
  <headerFooter>
    <oddHeader>&amp;C&amp;A</oddHeader>
  </headerFooter>
  <drawing r:id="rId2"/>
</chartsheet>
</file>

<file path=xl/chartsheets/sheet5.xml><?xml version="1.0" encoding="utf-8"?>
<chartsheet xmlns="http://schemas.openxmlformats.org/spreadsheetml/2006/main" xmlns:r="http://schemas.openxmlformats.org/officeDocument/2006/relationships">
  <sheetPr>
    <tabColor theme="0" tint="-0.14999847407452621"/>
  </sheetPr>
  <sheetViews>
    <sheetView zoomScale="102" workbookViewId="0" zoomToFit="1"/>
  </sheetViews>
  <pageMargins left="0.70866141732283472" right="0.70866141732283472" top="0.74803149606299213" bottom="0.74803149606299213" header="0.31496062992125984" footer="0.31496062992125984"/>
  <pageSetup paperSize="9" orientation="landscape" verticalDpi="1200" r:id="rId1"/>
  <headerFooter>
    <oddHeader>&amp;C&amp;A</oddHeader>
  </headerFooter>
  <drawing r:id="rId2"/>
</chartsheet>
</file>

<file path=xl/chartsheets/sheet6.xml><?xml version="1.0" encoding="utf-8"?>
<chartsheet xmlns="http://schemas.openxmlformats.org/spreadsheetml/2006/main" xmlns:r="http://schemas.openxmlformats.org/officeDocument/2006/relationships">
  <sheetPr>
    <tabColor theme="0" tint="-0.14999847407452621"/>
  </sheetPr>
  <sheetViews>
    <sheetView zoomScale="102" workbookViewId="0" zoomToFit="1"/>
  </sheetViews>
  <pageMargins left="0.70866141732283472" right="0.70866141732283472" top="0.74803149606299213" bottom="0.74803149606299213" header="0.31496062992125984" footer="0.31496062992125984"/>
  <pageSetup paperSize="9" orientation="landscape" verticalDpi="1200" r:id="rId1"/>
  <headerFooter>
    <oddHeader>&amp;C&amp;A</oddHeader>
  </headerFooter>
  <drawing r:id="rId2"/>
</chartsheet>
</file>

<file path=xl/chartsheets/sheet7.xml><?xml version="1.0" encoding="utf-8"?>
<chartsheet xmlns="http://schemas.openxmlformats.org/spreadsheetml/2006/main" xmlns:r="http://schemas.openxmlformats.org/officeDocument/2006/relationships">
  <sheetPr>
    <tabColor theme="0" tint="-0.14999847407452621"/>
  </sheetPr>
  <sheetViews>
    <sheetView zoomScale="102" workbookViewId="0" zoomToFit="1"/>
  </sheetViews>
  <pageMargins left="0.70866141732283472" right="0.70866141732283472" top="0.74803149606299213" bottom="0.74803149606299213" header="0.31496062992125984" footer="0.31496062992125984"/>
  <pageSetup paperSize="9" orientation="landscape" verticalDpi="1200" r:id="rId1"/>
  <headerFooter>
    <oddHeader>&amp;C&amp;A</oddHead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98753</xdr:rowOff>
    </xdr:from>
    <xdr:to>
      <xdr:col>8</xdr:col>
      <xdr:colOff>466726</xdr:colOff>
      <xdr:row>30</xdr:row>
      <xdr:rowOff>47625</xdr:rowOff>
    </xdr:to>
    <xdr:sp macro="" textlink="">
      <xdr:nvSpPr>
        <xdr:cNvPr id="3" name="TextBox 2"/>
        <xdr:cNvSpPr txBox="1"/>
      </xdr:nvSpPr>
      <xdr:spPr>
        <a:xfrm>
          <a:off x="190500" y="479753"/>
          <a:ext cx="5153026" cy="52828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dk1"/>
              </a:solidFill>
              <a:effectLst/>
              <a:latin typeface="+mn-lt"/>
              <a:ea typeface="+mn-ea"/>
              <a:cs typeface="+mn-cs"/>
            </a:rPr>
            <a:t>Important notice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document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has been prepared for the Airports Commission in accordance with the terms of the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Provision of Consultancy for Commercial, Financial and Economic Option Appraisal and Analysis (DfT)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framework and the Contract Reference RM 2750 (650) dated 12th February 2014 and solely for the purpose and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on the terms agreed with the Airports Commission within the Project Inception Document reference 13.4 dated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23 September 2014 (version 1.7). We accept no liability (including for negligence) to anyone else in connection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with this document.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data and charts included in this document relate to the Figures presented in the technical report - "Funding</a:t>
          </a:r>
          <a:r>
            <a:rPr lang="en-GB" sz="1100" baseline="0">
              <a:solidFill>
                <a:schemeClr val="dk1"/>
              </a:solidFill>
              <a:effectLst/>
              <a:latin typeface="+mn-lt"/>
              <a:ea typeface="+mn-ea"/>
              <a:cs typeface="+mn-cs"/>
            </a:rPr>
            <a:t> and financing</a:t>
          </a:r>
          <a:r>
            <a:rPr lang="en-GB" sz="1100">
              <a:solidFill>
                <a:schemeClr val="dk1"/>
              </a:solidFill>
              <a:effectLst/>
              <a:latin typeface="+mn-lt"/>
              <a:ea typeface="+mn-ea"/>
              <a:cs typeface="+mn-cs"/>
            </a:rPr>
            <a:t>" -  supporting the Airports Commision's consultation on additional airport capacity, published in November 2014</a:t>
          </a:r>
          <a:r>
            <a:rPr lang="en-GB" sz="1100" baseline="0">
              <a:solidFill>
                <a:schemeClr val="dk1"/>
              </a:solidFill>
              <a:effectLst/>
              <a:latin typeface="+mn-lt"/>
              <a:ea typeface="+mn-ea"/>
              <a:cs typeface="+mn-cs"/>
            </a:rPr>
            <a:t> and should be reviewed in conjunction with that report.</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document contains information obtained or derived from a variety of third party sources as indicated within the document. PwC has not sought to establish the reliability of those sources or verified the information so provided.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Should any person other than the Airports Commission obtain access to and read this document, such person accepts and agrees to the following terms:</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1. The reader of this document understands that the work performed by PwC was performed in accordance with instructions provided by our client, the Airports Commission, and was performed exclusively for their benefit and use. The </a:t>
          </a:r>
        </a:p>
        <a:p>
          <a:pPr lvl="0"/>
          <a:r>
            <a:rPr lang="en-GB" sz="1100">
              <a:solidFill>
                <a:schemeClr val="dk1"/>
              </a:solidFill>
              <a:effectLst/>
              <a:latin typeface="+mn-lt"/>
              <a:ea typeface="+mn-ea"/>
              <a:cs typeface="+mn-cs"/>
            </a:rPr>
            <a:t>document may therefore not include all matters relevant to the reader.</a:t>
          </a:r>
        </a:p>
        <a:p>
          <a:pPr lvl="0"/>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2. The reader agrees that PwC accepts no liability (including for negligence) to them in connection with this document.</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2206"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2206"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2206"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2206"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2206"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2206"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2206"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PwC Orange 2">
      <a:dk1>
        <a:srgbClr val="000000"/>
      </a:dk1>
      <a:lt1>
        <a:srgbClr val="FFFFFF"/>
      </a:lt1>
      <a:dk2>
        <a:srgbClr val="DC6900"/>
      </a:dk2>
      <a:lt2>
        <a:srgbClr val="968C6D"/>
      </a:lt2>
      <a:accent1>
        <a:srgbClr val="EB8C00"/>
      </a:accent1>
      <a:accent2>
        <a:srgbClr val="FFB600"/>
      </a:accent2>
      <a:accent3>
        <a:srgbClr val="602320"/>
      </a:accent3>
      <a:accent4>
        <a:srgbClr val="DB536A"/>
      </a:accent4>
      <a:accent5>
        <a:srgbClr val="A32020"/>
      </a:accent5>
      <a:accent6>
        <a:srgbClr val="E0301E"/>
      </a:accent6>
      <a:hlink>
        <a:srgbClr val="DC6900"/>
      </a:hlink>
      <a:folHlink>
        <a:srgbClr val="DC69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2807/funding-and-financing.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4:B15"/>
  <sheetViews>
    <sheetView workbookViewId="0">
      <selection activeCell="A5" sqref="A5"/>
    </sheetView>
  </sheetViews>
  <sheetFormatPr defaultRowHeight="15" x14ac:dyDescent="0.25"/>
  <cols>
    <col min="1" max="1" width="9.140625" style="1"/>
    <col min="2" max="2" width="76.42578125" style="1" customWidth="1"/>
    <col min="3" max="16384" width="9.140625" style="1"/>
  </cols>
  <sheetData>
    <row r="4" spans="2:2" ht="113.25" customHeight="1" x14ac:dyDescent="0.35">
      <c r="B4" s="55" t="s">
        <v>42</v>
      </c>
    </row>
    <row r="5" spans="2:2" ht="21" x14ac:dyDescent="0.35">
      <c r="B5" s="55"/>
    </row>
    <row r="6" spans="2:2" ht="21" x14ac:dyDescent="0.35">
      <c r="B6" s="55" t="s">
        <v>43</v>
      </c>
    </row>
    <row r="7" spans="2:2" ht="42" x14ac:dyDescent="0.35">
      <c r="B7" s="57" t="s">
        <v>44</v>
      </c>
    </row>
    <row r="8" spans="2:2" s="56" customFormat="1" ht="21" x14ac:dyDescent="0.35">
      <c r="B8" s="55"/>
    </row>
    <row r="9" spans="2:2" ht="84" x14ac:dyDescent="0.35">
      <c r="B9" s="55" t="s">
        <v>45</v>
      </c>
    </row>
    <row r="10" spans="2:2" ht="21" x14ac:dyDescent="0.35">
      <c r="B10" s="55"/>
    </row>
    <row r="11" spans="2:2" ht="84" x14ac:dyDescent="0.35">
      <c r="B11" s="55" t="s">
        <v>46</v>
      </c>
    </row>
    <row r="13" spans="2:2" ht="42" x14ac:dyDescent="0.35">
      <c r="B13" s="55" t="s">
        <v>47</v>
      </c>
    </row>
    <row r="14" spans="2:2" ht="21" x14ac:dyDescent="0.35">
      <c r="B14" s="55"/>
    </row>
    <row r="15" spans="2:2" ht="126" x14ac:dyDescent="0.35">
      <c r="B15" s="55" t="s">
        <v>48</v>
      </c>
    </row>
  </sheetData>
  <hyperlinks>
    <hyperlink ref="B7" r:id="rId1"/>
  </hyperlinks>
  <pageMargins left="0.70866141732283472" right="0.70866141732283472" top="0.74803149606299213" bottom="0.74803149606299213" header="0.31496062992125984" footer="0.31496062992125984"/>
  <pageSetup paperSize="9" orientation="portrait" r:id="rId2"/>
  <headerFooter>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election activeCell="H10" sqref="H10"/>
    </sheetView>
  </sheetViews>
  <sheetFormatPr defaultRowHeight="15" x14ac:dyDescent="0.25"/>
  <cols>
    <col min="1" max="16384" width="9.140625" style="1"/>
  </cols>
  <sheetData/>
  <pageMargins left="0.70866141732283472" right="0.70866141732283472" top="0.74803149606299213" bottom="0.74803149606299213" header="0.31496062992125984" footer="0.31496062992125984"/>
  <pageSetup paperSize="9" orientation="portrait" r:id="rId1"/>
  <headerFooter>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tabSelected="1" workbookViewId="0">
      <selection activeCell="H10" sqref="H10"/>
    </sheetView>
  </sheetViews>
  <sheetFormatPr defaultRowHeight="15" x14ac:dyDescent="0.25"/>
  <cols>
    <col min="1" max="1" width="2.140625" customWidth="1"/>
    <col min="3" max="3" width="1.5703125" style="32" customWidth="1"/>
    <col min="4" max="4" width="35" customWidth="1"/>
    <col min="5" max="10" width="28.85546875" customWidth="1"/>
  </cols>
  <sheetData>
    <row r="1" spans="2:10" ht="15.75" thickBot="1" x14ac:dyDescent="0.3"/>
    <row r="2" spans="2:10" s="31" customFormat="1" ht="33" customHeight="1" thickBot="1" x14ac:dyDescent="0.3">
      <c r="B2" s="36" t="s">
        <v>32</v>
      </c>
      <c r="C2" s="37"/>
      <c r="D2" s="36" t="s">
        <v>19</v>
      </c>
      <c r="E2" s="38" t="s">
        <v>26</v>
      </c>
      <c r="F2" s="38" t="s">
        <v>27</v>
      </c>
      <c r="G2" s="38" t="s">
        <v>28</v>
      </c>
      <c r="H2" s="38" t="s">
        <v>29</v>
      </c>
      <c r="I2" s="38" t="s">
        <v>30</v>
      </c>
      <c r="J2" s="38" t="s">
        <v>31</v>
      </c>
    </row>
    <row r="3" spans="2:10" x14ac:dyDescent="0.25">
      <c r="B3" s="39" t="s">
        <v>22</v>
      </c>
      <c r="C3" s="40" t="str">
        <f t="shared" ref="C3" si="0">"'"&amp;B3&amp;" - Data'!"</f>
        <v>'NWR0 - Data'!</v>
      </c>
      <c r="D3" s="41" t="str">
        <f ca="1">IF($B3="","",INDIRECT($C3&amp;"C3"))</f>
        <v>LHR NWR - AoN CC</v>
      </c>
      <c r="E3" s="42">
        <v>28.91</v>
      </c>
      <c r="F3" s="42">
        <v>31.31</v>
      </c>
      <c r="G3" s="43" t="str">
        <f ca="1">IF($B3="","","£"&amp;ROUND(INDIRECT($C3&amp;"C29")/1000,1)&amp;"bn")</f>
        <v>£25.9bn</v>
      </c>
      <c r="H3" s="43" t="str">
        <f ca="1">IF($B3="","","£"&amp;ROUND(INDIRECT($C3&amp;"C30")/1000,1)&amp;"bn")</f>
        <v>£37.6bn</v>
      </c>
      <c r="I3" s="43" t="str">
        <f ca="1">IF($B3="","","£"&amp;ROUND(INDIRECT($C3&amp;"C31")/1000,1)&amp;"bn")</f>
        <v>£4.2bn</v>
      </c>
      <c r="J3" s="43" t="str">
        <f ca="1">IF($B3="","","£"&amp;ROUND(INDIRECT($C3&amp;"C32")/1000,1)&amp;"bn")</f>
        <v>£6.8bn</v>
      </c>
    </row>
    <row r="4" spans="2:10" x14ac:dyDescent="0.25">
      <c r="B4" s="44" t="s">
        <v>24</v>
      </c>
      <c r="C4" s="45" t="str">
        <f>"'"&amp;B4&amp;" - Data'!"</f>
        <v>'NWR1 - Data'!</v>
      </c>
      <c r="D4" s="46" t="str">
        <f ca="1">IF($B4="","",INDIRECT($C4&amp;"C3"))</f>
        <v>LHR NWR - AoN CC Revised Indexation</v>
      </c>
      <c r="E4" s="50">
        <v>29.13</v>
      </c>
      <c r="F4" s="50">
        <v>31.58</v>
      </c>
      <c r="G4" s="52" t="str">
        <f ca="1">IF($B4="","","£"&amp;ROUND(INDIRECT($C4&amp;"C29")/1000,1)&amp;"bn")</f>
        <v>£26.1bn</v>
      </c>
      <c r="H4" s="52" t="str">
        <f ca="1">IF($B4="","","£"&amp;ROUND(INDIRECT($C4&amp;"C30")/1000,1)&amp;"bn")</f>
        <v>£37.9bn</v>
      </c>
      <c r="I4" s="52" t="str">
        <f ca="1">IF($B4="","","£"&amp;ROUND(INDIRECT($C4&amp;"C31")/1000,1)&amp;"bn")</f>
        <v>£4.2bn</v>
      </c>
      <c r="J4" s="52" t="str">
        <f ca="1">IF($B4="","","£"&amp;ROUND(INDIRECT($C4&amp;"C32")/1000,1)&amp;"bn")</f>
        <v>£6.8bn</v>
      </c>
    </row>
    <row r="5" spans="2:10" x14ac:dyDescent="0.25">
      <c r="B5" s="44"/>
      <c r="C5" s="45" t="str">
        <f t="shared" ref="C5:C20" si="1">"'"&amp;B5&amp;" - Data'!"</f>
        <v>' - Data'!</v>
      </c>
      <c r="D5" s="46" t="str">
        <f t="shared" ref="D5:D20" ca="1" si="2">IF($B5="","",INDIRECT($C5&amp;"C3"))</f>
        <v/>
      </c>
      <c r="E5" s="44"/>
      <c r="F5" s="44"/>
      <c r="G5" s="52" t="str">
        <f t="shared" ref="G5:G20" ca="1" si="3">IF($B5="","","£"&amp;ROUND(INDIRECT($C5&amp;"C29")/1000,1)&amp;"bn")</f>
        <v/>
      </c>
      <c r="H5" s="53" t="str">
        <f t="shared" ref="H5:H20" ca="1" si="4">IF($B5="","","£"&amp;ROUND(INDIRECT($C5&amp;"C30")/1000,1)&amp;"bn")</f>
        <v/>
      </c>
      <c r="I5" s="53" t="str">
        <f t="shared" ref="I5:I20" ca="1" si="5">IF($B5="","","£"&amp;ROUND(INDIRECT($C5&amp;"C31")/1000,1)&amp;"bn")</f>
        <v/>
      </c>
      <c r="J5" s="53" t="str">
        <f t="shared" ref="J5:J20" ca="1" si="6">IF($B5="","","£"&amp;ROUND(INDIRECT($C5&amp;"C32")/1000,1)&amp;"bn")</f>
        <v/>
      </c>
    </row>
    <row r="6" spans="2:10" x14ac:dyDescent="0.25">
      <c r="B6" s="44"/>
      <c r="C6" s="45" t="str">
        <f t="shared" si="1"/>
        <v>' - Data'!</v>
      </c>
      <c r="D6" s="46" t="str">
        <f t="shared" ca="1" si="2"/>
        <v/>
      </c>
      <c r="E6" s="44"/>
      <c r="F6" s="44"/>
      <c r="G6" s="53" t="str">
        <f t="shared" ca="1" si="3"/>
        <v/>
      </c>
      <c r="H6" s="53" t="str">
        <f t="shared" ca="1" si="4"/>
        <v/>
      </c>
      <c r="I6" s="53" t="str">
        <f t="shared" ca="1" si="5"/>
        <v/>
      </c>
      <c r="J6" s="53" t="str">
        <f t="shared" ca="1" si="6"/>
        <v/>
      </c>
    </row>
    <row r="7" spans="2:10" x14ac:dyDescent="0.25">
      <c r="B7" s="44"/>
      <c r="C7" s="45" t="str">
        <f t="shared" si="1"/>
        <v>' - Data'!</v>
      </c>
      <c r="D7" s="46" t="str">
        <f t="shared" ca="1" si="2"/>
        <v/>
      </c>
      <c r="E7" s="44"/>
      <c r="F7" s="44"/>
      <c r="G7" s="53" t="str">
        <f t="shared" ca="1" si="3"/>
        <v/>
      </c>
      <c r="H7" s="53" t="str">
        <f t="shared" ca="1" si="4"/>
        <v/>
      </c>
      <c r="I7" s="53" t="str">
        <f t="shared" ca="1" si="5"/>
        <v/>
      </c>
      <c r="J7" s="53" t="str">
        <f t="shared" ca="1" si="6"/>
        <v/>
      </c>
    </row>
    <row r="8" spans="2:10" x14ac:dyDescent="0.25">
      <c r="B8" s="44"/>
      <c r="C8" s="45" t="str">
        <f t="shared" si="1"/>
        <v>' - Data'!</v>
      </c>
      <c r="D8" s="46" t="str">
        <f t="shared" ca="1" si="2"/>
        <v/>
      </c>
      <c r="E8" s="44"/>
      <c r="F8" s="44"/>
      <c r="G8" s="53" t="str">
        <f t="shared" ca="1" si="3"/>
        <v/>
      </c>
      <c r="H8" s="53" t="str">
        <f t="shared" ca="1" si="4"/>
        <v/>
      </c>
      <c r="I8" s="53" t="str">
        <f t="shared" ca="1" si="5"/>
        <v/>
      </c>
      <c r="J8" s="53" t="str">
        <f t="shared" ca="1" si="6"/>
        <v/>
      </c>
    </row>
    <row r="9" spans="2:10" x14ac:dyDescent="0.25">
      <c r="B9" s="44"/>
      <c r="C9" s="45" t="str">
        <f t="shared" si="1"/>
        <v>' - Data'!</v>
      </c>
      <c r="D9" s="46" t="str">
        <f t="shared" ca="1" si="2"/>
        <v/>
      </c>
      <c r="E9" s="44"/>
      <c r="F9" s="44"/>
      <c r="G9" s="53" t="str">
        <f t="shared" ca="1" si="3"/>
        <v/>
      </c>
      <c r="H9" s="53" t="str">
        <f t="shared" ca="1" si="4"/>
        <v/>
      </c>
      <c r="I9" s="53" t="str">
        <f t="shared" ca="1" si="5"/>
        <v/>
      </c>
      <c r="J9" s="53" t="str">
        <f t="shared" ca="1" si="6"/>
        <v/>
      </c>
    </row>
    <row r="10" spans="2:10" x14ac:dyDescent="0.25">
      <c r="B10" s="44"/>
      <c r="C10" s="45" t="str">
        <f t="shared" si="1"/>
        <v>' - Data'!</v>
      </c>
      <c r="D10" s="46" t="str">
        <f t="shared" ca="1" si="2"/>
        <v/>
      </c>
      <c r="E10" s="44"/>
      <c r="F10" s="44"/>
      <c r="G10" s="53" t="str">
        <f t="shared" ca="1" si="3"/>
        <v/>
      </c>
      <c r="H10" s="53" t="str">
        <f t="shared" ca="1" si="4"/>
        <v/>
      </c>
      <c r="I10" s="53" t="str">
        <f t="shared" ca="1" si="5"/>
        <v/>
      </c>
      <c r="J10" s="53" t="str">
        <f t="shared" ca="1" si="6"/>
        <v/>
      </c>
    </row>
    <row r="11" spans="2:10" x14ac:dyDescent="0.25">
      <c r="B11" s="44"/>
      <c r="C11" s="45" t="str">
        <f t="shared" si="1"/>
        <v>' - Data'!</v>
      </c>
      <c r="D11" s="46" t="str">
        <f t="shared" ca="1" si="2"/>
        <v/>
      </c>
      <c r="E11" s="44"/>
      <c r="F11" s="44"/>
      <c r="G11" s="53" t="str">
        <f t="shared" ca="1" si="3"/>
        <v/>
      </c>
      <c r="H11" s="53" t="str">
        <f t="shared" ca="1" si="4"/>
        <v/>
      </c>
      <c r="I11" s="53" t="str">
        <f t="shared" ca="1" si="5"/>
        <v/>
      </c>
      <c r="J11" s="53" t="str">
        <f t="shared" ca="1" si="6"/>
        <v/>
      </c>
    </row>
    <row r="12" spans="2:10" x14ac:dyDescent="0.25">
      <c r="B12" s="44"/>
      <c r="C12" s="45" t="str">
        <f t="shared" si="1"/>
        <v>' - Data'!</v>
      </c>
      <c r="D12" s="46" t="str">
        <f t="shared" ca="1" si="2"/>
        <v/>
      </c>
      <c r="E12" s="44"/>
      <c r="F12" s="44"/>
      <c r="G12" s="53" t="str">
        <f t="shared" ca="1" si="3"/>
        <v/>
      </c>
      <c r="H12" s="53" t="str">
        <f t="shared" ca="1" si="4"/>
        <v/>
      </c>
      <c r="I12" s="53" t="str">
        <f t="shared" ca="1" si="5"/>
        <v/>
      </c>
      <c r="J12" s="53" t="str">
        <f t="shared" ca="1" si="6"/>
        <v/>
      </c>
    </row>
    <row r="13" spans="2:10" x14ac:dyDescent="0.25">
      <c r="B13" s="44"/>
      <c r="C13" s="45" t="str">
        <f t="shared" si="1"/>
        <v>' - Data'!</v>
      </c>
      <c r="D13" s="46" t="str">
        <f t="shared" ca="1" si="2"/>
        <v/>
      </c>
      <c r="E13" s="44"/>
      <c r="F13" s="44"/>
      <c r="G13" s="53" t="str">
        <f t="shared" ca="1" si="3"/>
        <v/>
      </c>
      <c r="H13" s="53" t="str">
        <f t="shared" ca="1" si="4"/>
        <v/>
      </c>
      <c r="I13" s="53" t="str">
        <f t="shared" ca="1" si="5"/>
        <v/>
      </c>
      <c r="J13" s="53" t="str">
        <f t="shared" ca="1" si="6"/>
        <v/>
      </c>
    </row>
    <row r="14" spans="2:10" x14ac:dyDescent="0.25">
      <c r="B14" s="44"/>
      <c r="C14" s="45" t="str">
        <f t="shared" si="1"/>
        <v>' - Data'!</v>
      </c>
      <c r="D14" s="46" t="str">
        <f t="shared" ca="1" si="2"/>
        <v/>
      </c>
      <c r="E14" s="44"/>
      <c r="F14" s="44"/>
      <c r="G14" s="53" t="str">
        <f t="shared" ca="1" si="3"/>
        <v/>
      </c>
      <c r="H14" s="53" t="str">
        <f t="shared" ca="1" si="4"/>
        <v/>
      </c>
      <c r="I14" s="53" t="str">
        <f t="shared" ca="1" si="5"/>
        <v/>
      </c>
      <c r="J14" s="53" t="str">
        <f t="shared" ca="1" si="6"/>
        <v/>
      </c>
    </row>
    <row r="15" spans="2:10" x14ac:dyDescent="0.25">
      <c r="B15" s="44"/>
      <c r="C15" s="45" t="str">
        <f t="shared" si="1"/>
        <v>' - Data'!</v>
      </c>
      <c r="D15" s="46" t="str">
        <f t="shared" ca="1" si="2"/>
        <v/>
      </c>
      <c r="E15" s="44"/>
      <c r="F15" s="44"/>
      <c r="G15" s="53" t="str">
        <f t="shared" ca="1" si="3"/>
        <v/>
      </c>
      <c r="H15" s="53" t="str">
        <f t="shared" ca="1" si="4"/>
        <v/>
      </c>
      <c r="I15" s="53" t="str">
        <f t="shared" ca="1" si="5"/>
        <v/>
      </c>
      <c r="J15" s="53" t="str">
        <f t="shared" ca="1" si="6"/>
        <v/>
      </c>
    </row>
    <row r="16" spans="2:10" x14ac:dyDescent="0.25">
      <c r="B16" s="44"/>
      <c r="C16" s="45" t="str">
        <f t="shared" si="1"/>
        <v>' - Data'!</v>
      </c>
      <c r="D16" s="46" t="str">
        <f t="shared" ca="1" si="2"/>
        <v/>
      </c>
      <c r="E16" s="44"/>
      <c r="F16" s="44"/>
      <c r="G16" s="53" t="str">
        <f t="shared" ca="1" si="3"/>
        <v/>
      </c>
      <c r="H16" s="53" t="str">
        <f t="shared" ca="1" si="4"/>
        <v/>
      </c>
      <c r="I16" s="53" t="str">
        <f t="shared" ca="1" si="5"/>
        <v/>
      </c>
      <c r="J16" s="53" t="str">
        <f t="shared" ca="1" si="6"/>
        <v/>
      </c>
    </row>
    <row r="17" spans="2:10" x14ac:dyDescent="0.25">
      <c r="B17" s="44"/>
      <c r="C17" s="45" t="str">
        <f t="shared" si="1"/>
        <v>' - Data'!</v>
      </c>
      <c r="D17" s="46" t="str">
        <f t="shared" ca="1" si="2"/>
        <v/>
      </c>
      <c r="E17" s="44"/>
      <c r="F17" s="44"/>
      <c r="G17" s="53" t="str">
        <f t="shared" ca="1" si="3"/>
        <v/>
      </c>
      <c r="H17" s="53" t="str">
        <f t="shared" ca="1" si="4"/>
        <v/>
      </c>
      <c r="I17" s="53" t="str">
        <f t="shared" ca="1" si="5"/>
        <v/>
      </c>
      <c r="J17" s="53" t="str">
        <f t="shared" ca="1" si="6"/>
        <v/>
      </c>
    </row>
    <row r="18" spans="2:10" x14ac:dyDescent="0.25">
      <c r="B18" s="44"/>
      <c r="C18" s="45" t="str">
        <f t="shared" si="1"/>
        <v>' - Data'!</v>
      </c>
      <c r="D18" s="46" t="str">
        <f t="shared" ca="1" si="2"/>
        <v/>
      </c>
      <c r="E18" s="44"/>
      <c r="F18" s="44"/>
      <c r="G18" s="53" t="str">
        <f t="shared" ca="1" si="3"/>
        <v/>
      </c>
      <c r="H18" s="53" t="str">
        <f t="shared" ca="1" si="4"/>
        <v/>
      </c>
      <c r="I18" s="53" t="str">
        <f t="shared" ca="1" si="5"/>
        <v/>
      </c>
      <c r="J18" s="53" t="str">
        <f t="shared" ca="1" si="6"/>
        <v/>
      </c>
    </row>
    <row r="19" spans="2:10" x14ac:dyDescent="0.25">
      <c r="B19" s="44"/>
      <c r="C19" s="45" t="str">
        <f t="shared" si="1"/>
        <v>' - Data'!</v>
      </c>
      <c r="D19" s="46" t="str">
        <f t="shared" ca="1" si="2"/>
        <v/>
      </c>
      <c r="E19" s="44"/>
      <c r="F19" s="44"/>
      <c r="G19" s="53" t="str">
        <f t="shared" ca="1" si="3"/>
        <v/>
      </c>
      <c r="H19" s="53" t="str">
        <f t="shared" ca="1" si="4"/>
        <v/>
      </c>
      <c r="I19" s="53" t="str">
        <f t="shared" ca="1" si="5"/>
        <v/>
      </c>
      <c r="J19" s="53" t="str">
        <f t="shared" ca="1" si="6"/>
        <v/>
      </c>
    </row>
    <row r="20" spans="2:10" x14ac:dyDescent="0.25">
      <c r="B20" s="47"/>
      <c r="C20" s="48" t="str">
        <f t="shared" si="1"/>
        <v>' - Data'!</v>
      </c>
      <c r="D20" s="49" t="str">
        <f t="shared" ca="1" si="2"/>
        <v/>
      </c>
      <c r="E20" s="47"/>
      <c r="F20" s="47"/>
      <c r="G20" s="54" t="str">
        <f t="shared" ca="1" si="3"/>
        <v/>
      </c>
      <c r="H20" s="54" t="str">
        <f t="shared" ca="1" si="4"/>
        <v/>
      </c>
      <c r="I20" s="54" t="str">
        <f t="shared" ca="1" si="5"/>
        <v/>
      </c>
      <c r="J20" s="54" t="str">
        <f t="shared" ca="1" si="6"/>
        <v/>
      </c>
    </row>
    <row r="21" spans="2:10" s="34" customFormat="1" x14ac:dyDescent="0.25">
      <c r="B21" s="35" t="s">
        <v>34</v>
      </c>
      <c r="C21" s="33"/>
    </row>
  </sheetData>
  <pageMargins left="0.70866141732283472" right="0.70866141732283472" top="0.74803149606299213" bottom="0.74803149606299213" header="0.31496062992125984" footer="0.31496062992125984"/>
  <pageSetup paperSize="9" scale="56" fitToHeight="0" orientation="landscape"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N32"/>
  <sheetViews>
    <sheetView workbookViewId="0">
      <selection activeCell="H10" sqref="H10"/>
    </sheetView>
  </sheetViews>
  <sheetFormatPr defaultColWidth="0" defaultRowHeight="15" x14ac:dyDescent="0.25"/>
  <cols>
    <col min="1" max="1" width="5.7109375" style="1" customWidth="1"/>
    <col min="2" max="2" width="24.5703125" style="1" customWidth="1"/>
    <col min="3" max="3" width="30" style="1" customWidth="1"/>
    <col min="4" max="4" width="2.42578125" style="1" customWidth="1"/>
    <col min="5" max="5" width="10.140625" style="1" bestFit="1" customWidth="1"/>
    <col min="6" max="65" width="9.140625" style="1" customWidth="1"/>
    <col min="66" max="66" width="3" style="1" customWidth="1"/>
    <col min="67" max="16384" width="0" style="1" hidden="1"/>
  </cols>
  <sheetData>
    <row r="1" spans="1:66" x14ac:dyDescent="0.25">
      <c r="A1" s="27"/>
      <c r="B1" s="25"/>
      <c r="C1" s="25"/>
    </row>
    <row r="2" spans="1:66" x14ac:dyDescent="0.25">
      <c r="A2" s="27"/>
      <c r="B2" s="28" t="s">
        <v>18</v>
      </c>
      <c r="C2" s="58" t="s">
        <v>22</v>
      </c>
      <c r="D2" s="59"/>
      <c r="E2" s="59"/>
      <c r="F2" s="59"/>
      <c r="G2" s="59"/>
      <c r="H2" s="59"/>
      <c r="I2" s="59"/>
      <c r="J2" s="59"/>
      <c r="K2" s="59"/>
      <c r="L2" s="60"/>
    </row>
    <row r="3" spans="1:66" x14ac:dyDescent="0.25">
      <c r="A3" s="27"/>
      <c r="B3" s="29" t="s">
        <v>20</v>
      </c>
      <c r="C3" s="61" t="s">
        <v>23</v>
      </c>
      <c r="D3" s="62"/>
      <c r="E3" s="62"/>
      <c r="F3" s="62"/>
      <c r="G3" s="62"/>
      <c r="H3" s="62"/>
      <c r="I3" s="62"/>
      <c r="J3" s="62"/>
      <c r="K3" s="62"/>
      <c r="L3" s="63"/>
    </row>
    <row r="4" spans="1:66" ht="136.5" customHeight="1" x14ac:dyDescent="0.25">
      <c r="A4" s="27"/>
      <c r="B4" s="30" t="s">
        <v>21</v>
      </c>
      <c r="C4" s="64" t="s">
        <v>33</v>
      </c>
      <c r="D4" s="65"/>
      <c r="E4" s="65"/>
      <c r="F4" s="65"/>
      <c r="G4" s="65"/>
      <c r="H4" s="65"/>
      <c r="I4" s="65"/>
      <c r="J4" s="65"/>
      <c r="K4" s="65"/>
      <c r="L4" s="66"/>
    </row>
    <row r="5" spans="1:66" x14ac:dyDescent="0.25">
      <c r="A5" s="26"/>
      <c r="B5" s="25"/>
      <c r="C5" s="4"/>
    </row>
    <row r="6" spans="1:66" x14ac:dyDescent="0.25">
      <c r="B6" s="1" t="s">
        <v>0</v>
      </c>
      <c r="E6" s="1">
        <v>2014</v>
      </c>
      <c r="F6" s="1">
        <v>2015</v>
      </c>
      <c r="G6" s="1">
        <v>2016</v>
      </c>
      <c r="H6" s="1">
        <v>2017</v>
      </c>
      <c r="I6" s="1">
        <v>2018</v>
      </c>
      <c r="J6" s="1">
        <v>2019</v>
      </c>
      <c r="K6" s="1">
        <v>2020</v>
      </c>
      <c r="L6" s="1">
        <v>2021</v>
      </c>
      <c r="M6" s="1">
        <v>2022</v>
      </c>
      <c r="N6" s="1">
        <v>2023</v>
      </c>
      <c r="O6" s="1">
        <v>2024</v>
      </c>
      <c r="P6" s="1">
        <v>2025</v>
      </c>
      <c r="Q6" s="1">
        <v>2026</v>
      </c>
      <c r="R6" s="1">
        <v>2027</v>
      </c>
      <c r="S6" s="1">
        <v>2028</v>
      </c>
      <c r="T6" s="1">
        <v>2029</v>
      </c>
      <c r="U6" s="1">
        <v>2030</v>
      </c>
      <c r="V6" s="1">
        <v>2031</v>
      </c>
      <c r="W6" s="1">
        <v>2032</v>
      </c>
      <c r="X6" s="1">
        <v>2033</v>
      </c>
      <c r="Y6" s="1">
        <v>2034</v>
      </c>
      <c r="Z6" s="1">
        <v>2035</v>
      </c>
      <c r="AA6" s="1">
        <v>2036</v>
      </c>
      <c r="AB6" s="1">
        <v>2037</v>
      </c>
      <c r="AC6" s="1">
        <v>2038</v>
      </c>
      <c r="AD6" s="1">
        <v>2039</v>
      </c>
      <c r="AE6" s="1">
        <v>2040</v>
      </c>
      <c r="AF6" s="1">
        <v>2041</v>
      </c>
      <c r="AG6" s="1">
        <v>2042</v>
      </c>
      <c r="AH6" s="1">
        <v>2043</v>
      </c>
      <c r="AI6" s="1">
        <v>2044</v>
      </c>
      <c r="AJ6" s="1">
        <v>2045</v>
      </c>
      <c r="AK6" s="1">
        <v>2046</v>
      </c>
      <c r="AL6" s="1">
        <v>2047</v>
      </c>
      <c r="AM6" s="1">
        <v>2048</v>
      </c>
      <c r="AN6" s="1">
        <v>2049</v>
      </c>
      <c r="AO6" s="1">
        <v>2050</v>
      </c>
      <c r="AP6" s="1">
        <v>2051</v>
      </c>
      <c r="AQ6" s="1">
        <v>2052</v>
      </c>
      <c r="AR6" s="1">
        <v>2053</v>
      </c>
      <c r="AS6" s="1">
        <v>2054</v>
      </c>
      <c r="AT6" s="1">
        <v>2055</v>
      </c>
      <c r="AU6" s="1">
        <v>2056</v>
      </c>
      <c r="AV6" s="1">
        <v>2057</v>
      </c>
      <c r="AW6" s="1">
        <v>2058</v>
      </c>
      <c r="AX6" s="1">
        <v>2059</v>
      </c>
      <c r="AY6" s="1">
        <v>2060</v>
      </c>
      <c r="AZ6" s="1">
        <v>2061</v>
      </c>
      <c r="BA6" s="1">
        <v>2062</v>
      </c>
      <c r="BB6" s="1">
        <v>2063</v>
      </c>
      <c r="BC6" s="1">
        <v>2064</v>
      </c>
      <c r="BD6" s="1">
        <v>2065</v>
      </c>
      <c r="BE6" s="1">
        <v>2066</v>
      </c>
      <c r="BF6" s="1">
        <v>2067</v>
      </c>
      <c r="BG6" s="1">
        <v>2068</v>
      </c>
      <c r="BH6" s="1">
        <v>2069</v>
      </c>
      <c r="BI6" s="1">
        <v>2070</v>
      </c>
      <c r="BJ6" s="1">
        <v>2071</v>
      </c>
      <c r="BK6" s="1">
        <v>2072</v>
      </c>
      <c r="BL6" s="1">
        <v>2073</v>
      </c>
    </row>
    <row r="8" spans="1:66" s="12" customFormat="1" x14ac:dyDescent="0.25">
      <c r="A8" s="12" t="s">
        <v>15</v>
      </c>
      <c r="B8" s="13"/>
      <c r="D8" s="14"/>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row>
    <row r="9" spans="1:66" s="8" customFormat="1" x14ac:dyDescent="0.25">
      <c r="B9" s="5" t="s">
        <v>10</v>
      </c>
      <c r="D9" s="10"/>
      <c r="E9" s="22">
        <v>614.21570149253751</v>
      </c>
      <c r="F9" s="16">
        <v>726.4156768656718</v>
      </c>
      <c r="G9" s="16">
        <v>725.5426750656718</v>
      </c>
      <c r="H9" s="16">
        <v>615.0794770830895</v>
      </c>
      <c r="I9" s="16">
        <v>642.7470035234013</v>
      </c>
      <c r="J9" s="16">
        <v>845.77251961398804</v>
      </c>
      <c r="K9" s="16">
        <v>1435.606975282212</v>
      </c>
      <c r="L9" s="16">
        <v>2849.7624624147761</v>
      </c>
      <c r="M9" s="16">
        <v>4139.9189903080924</v>
      </c>
      <c r="N9" s="16">
        <v>6018.2303746015286</v>
      </c>
      <c r="O9" s="16">
        <v>7430.4071922569101</v>
      </c>
      <c r="P9" s="16">
        <v>7620.0498739038821</v>
      </c>
      <c r="Q9" s="16">
        <v>4743.3682871187475</v>
      </c>
      <c r="R9" s="16">
        <v>4214.7071286869341</v>
      </c>
      <c r="S9" s="16">
        <v>2665.550994280823</v>
      </c>
      <c r="T9" s="16">
        <v>2063.7741165558741</v>
      </c>
      <c r="U9" s="16">
        <v>1664.2247220681274</v>
      </c>
      <c r="V9" s="16">
        <v>990.36490273504489</v>
      </c>
      <c r="W9" s="16">
        <v>1956.920825567069</v>
      </c>
      <c r="X9" s="16">
        <v>2816.104397881561</v>
      </c>
      <c r="Y9" s="16">
        <v>2962.2741794937647</v>
      </c>
      <c r="Z9" s="16">
        <v>2472.9441440826708</v>
      </c>
      <c r="AA9" s="16">
        <v>1577.2463882244126</v>
      </c>
      <c r="AB9" s="16">
        <v>1029.7772021903615</v>
      </c>
      <c r="AC9" s="16">
        <v>1085.4606156469417</v>
      </c>
      <c r="AD9" s="16">
        <v>1141.4819084977671</v>
      </c>
      <c r="AE9" s="16">
        <v>1200.8400754271822</v>
      </c>
      <c r="AF9" s="16">
        <v>1249.2741937806109</v>
      </c>
      <c r="AG9" s="16">
        <v>1305.4073909591696</v>
      </c>
      <c r="AH9" s="16">
        <v>1367.9489910315715</v>
      </c>
      <c r="AI9" s="16">
        <v>1424.5300167762732</v>
      </c>
      <c r="AJ9" s="16">
        <v>1466.9339934071472</v>
      </c>
      <c r="AK9" s="16">
        <v>1537.6401009674523</v>
      </c>
      <c r="AL9" s="16">
        <v>1584.5290690883958</v>
      </c>
      <c r="AM9" s="16">
        <v>1653.3890854608153</v>
      </c>
      <c r="AN9" s="16">
        <v>1708.8502145903435</v>
      </c>
      <c r="AO9" s="16">
        <v>1788.0079722679361</v>
      </c>
      <c r="AP9" s="16">
        <v>1788.0079722679361</v>
      </c>
      <c r="AQ9" s="16"/>
      <c r="AR9" s="16"/>
      <c r="AS9" s="16"/>
      <c r="AT9" s="16"/>
      <c r="AU9" s="16"/>
      <c r="AV9" s="16"/>
      <c r="AW9" s="16"/>
      <c r="AX9" s="16"/>
      <c r="AY9" s="16"/>
      <c r="AZ9" s="16"/>
      <c r="BA9" s="16"/>
      <c r="BB9" s="16"/>
      <c r="BC9" s="16"/>
      <c r="BD9" s="16"/>
      <c r="BE9" s="16"/>
      <c r="BF9" s="16"/>
      <c r="BG9" s="16"/>
      <c r="BH9" s="16"/>
      <c r="BI9" s="16"/>
      <c r="BJ9" s="16"/>
      <c r="BK9" s="16"/>
      <c r="BL9" s="16"/>
      <c r="BM9" s="11"/>
      <c r="BN9" s="11"/>
    </row>
    <row r="10" spans="1:66" s="8" customFormat="1" x14ac:dyDescent="0.25">
      <c r="B10" s="5" t="s">
        <v>6</v>
      </c>
      <c r="D10" s="10"/>
      <c r="E10" s="16">
        <v>1136.6686467899181</v>
      </c>
      <c r="F10" s="16">
        <v>1118.1923822568447</v>
      </c>
      <c r="G10" s="16">
        <v>1123.2287207199222</v>
      </c>
      <c r="H10" s="16">
        <v>1137.2727135817449</v>
      </c>
      <c r="I10" s="16">
        <v>1152.6680332540889</v>
      </c>
      <c r="J10" s="16">
        <v>1186.5283421292149</v>
      </c>
      <c r="K10" s="16">
        <v>1221.6230132964595</v>
      </c>
      <c r="L10" s="16">
        <v>1253.8585143447885</v>
      </c>
      <c r="M10" s="16">
        <v>1286.0905417691142</v>
      </c>
      <c r="N10" s="16">
        <v>1330.474011353074</v>
      </c>
      <c r="O10" s="16">
        <v>1370.8972462779971</v>
      </c>
      <c r="P10" s="16">
        <v>1412.9904035721013</v>
      </c>
      <c r="Q10" s="16">
        <v>1724.7208339900724</v>
      </c>
      <c r="R10" s="16">
        <v>1826.4013025460401</v>
      </c>
      <c r="S10" s="16">
        <v>2067.6766232811838</v>
      </c>
      <c r="T10" s="16">
        <v>2146.2676797639765</v>
      </c>
      <c r="U10" s="16">
        <v>2253.111621358315</v>
      </c>
      <c r="V10" s="16">
        <v>2353.4819579439768</v>
      </c>
      <c r="W10" s="16">
        <v>2434.8505209489672</v>
      </c>
      <c r="X10" s="16">
        <v>2511.6327860979104</v>
      </c>
      <c r="Y10" s="16">
        <v>2600.9943442535755</v>
      </c>
      <c r="Z10" s="16">
        <v>2697.0865407793058</v>
      </c>
      <c r="AA10" s="16">
        <v>2891.7689787776926</v>
      </c>
      <c r="AB10" s="16">
        <v>2996.8973523495274</v>
      </c>
      <c r="AC10" s="16">
        <v>3129.0370591138908</v>
      </c>
      <c r="AD10" s="16">
        <v>3245.6988372692899</v>
      </c>
      <c r="AE10" s="16">
        <v>3369.6073770788103</v>
      </c>
      <c r="AF10" s="16">
        <v>3482.5976872586739</v>
      </c>
      <c r="AG10" s="16">
        <v>3604.8970280801041</v>
      </c>
      <c r="AH10" s="16">
        <v>3734.6708993004872</v>
      </c>
      <c r="AI10" s="16">
        <v>3858.3000203849188</v>
      </c>
      <c r="AJ10" s="16">
        <v>3972.8881137986205</v>
      </c>
      <c r="AK10" s="16">
        <v>4117.9673582438045</v>
      </c>
      <c r="AL10" s="16">
        <v>4240.3214672019903</v>
      </c>
      <c r="AM10" s="16">
        <v>4389.1244945409608</v>
      </c>
      <c r="AN10" s="16">
        <v>4526.9374304027451</v>
      </c>
      <c r="AO10" s="16">
        <v>4689.063614753305</v>
      </c>
      <c r="AP10" s="16">
        <v>4689.063614753305</v>
      </c>
      <c r="AQ10" s="16"/>
      <c r="AR10" s="16"/>
      <c r="AS10" s="16"/>
      <c r="AT10" s="16"/>
      <c r="AU10" s="16"/>
      <c r="AV10" s="16"/>
      <c r="AW10" s="16"/>
      <c r="AX10" s="16"/>
      <c r="AY10" s="16"/>
      <c r="AZ10" s="16"/>
      <c r="BA10" s="16"/>
      <c r="BB10" s="16"/>
      <c r="BC10" s="16"/>
      <c r="BD10" s="16"/>
      <c r="BE10" s="16"/>
      <c r="BF10" s="16"/>
      <c r="BG10" s="16"/>
      <c r="BH10" s="16"/>
      <c r="BI10" s="16"/>
      <c r="BJ10" s="16"/>
      <c r="BK10" s="16"/>
      <c r="BL10" s="16"/>
      <c r="BM10" s="11"/>
      <c r="BN10" s="11"/>
    </row>
    <row r="11" spans="1:66" s="8" customFormat="1" x14ac:dyDescent="0.25">
      <c r="B11" s="5" t="s">
        <v>9</v>
      </c>
      <c r="D11" s="10"/>
      <c r="E11" s="16">
        <v>240.55276527363094</v>
      </c>
      <c r="F11" s="16">
        <v>0</v>
      </c>
      <c r="G11" s="16">
        <v>0</v>
      </c>
      <c r="H11" s="16">
        <v>51.874729519939706</v>
      </c>
      <c r="I11" s="16">
        <v>251.31533544676813</v>
      </c>
      <c r="J11" s="16">
        <v>0</v>
      </c>
      <c r="K11" s="16">
        <v>139.36037754258223</v>
      </c>
      <c r="L11" s="16">
        <v>504.27324955215181</v>
      </c>
      <c r="M11" s="16">
        <v>109.44957451839673</v>
      </c>
      <c r="N11" s="16">
        <v>190.41972494037145</v>
      </c>
      <c r="O11" s="16">
        <v>127.69916466097675</v>
      </c>
      <c r="P11" s="16">
        <v>540.70840671025508</v>
      </c>
      <c r="Q11" s="16">
        <v>64.708943433728564</v>
      </c>
      <c r="R11" s="16">
        <v>570.61669689352766</v>
      </c>
      <c r="S11" s="16">
        <v>33.223813447519433</v>
      </c>
      <c r="T11" s="16">
        <v>414.51950771595875</v>
      </c>
      <c r="U11" s="16">
        <v>780.11657530160323</v>
      </c>
      <c r="V11" s="16">
        <v>1251.0161495747034</v>
      </c>
      <c r="W11" s="16">
        <v>1084.5950870281667</v>
      </c>
      <c r="X11" s="16">
        <v>1223.8261387533175</v>
      </c>
      <c r="Y11" s="16">
        <v>1458.9250389195531</v>
      </c>
      <c r="Z11" s="16">
        <v>1743.4886163819201</v>
      </c>
      <c r="AA11" s="16">
        <v>2148.1196975037919</v>
      </c>
      <c r="AB11" s="16">
        <v>833.48438441551616</v>
      </c>
      <c r="AC11" s="16">
        <v>477.8709270476761</v>
      </c>
      <c r="AD11" s="16">
        <v>694.70680628634773</v>
      </c>
      <c r="AE11" s="16">
        <v>648.62965122236574</v>
      </c>
      <c r="AF11" s="16">
        <v>647.05034833773607</v>
      </c>
      <c r="AG11" s="16">
        <v>648.10889605165357</v>
      </c>
      <c r="AH11" s="16">
        <v>637.23876305894282</v>
      </c>
      <c r="AI11" s="16">
        <v>615.19268082294684</v>
      </c>
      <c r="AJ11" s="16">
        <v>574.94377735676744</v>
      </c>
      <c r="AK11" s="16">
        <v>546.51430633074733</v>
      </c>
      <c r="AL11" s="16">
        <v>499.39798435722105</v>
      </c>
      <c r="AM11" s="16">
        <v>483.8920048908808</v>
      </c>
      <c r="AN11" s="16">
        <v>456.6883122238437</v>
      </c>
      <c r="AO11" s="16">
        <v>464.56685083080811</v>
      </c>
      <c r="AP11" s="16">
        <v>464.56685083080811</v>
      </c>
      <c r="AQ11" s="16"/>
      <c r="AR11" s="16"/>
      <c r="AS11" s="16"/>
      <c r="AT11" s="16"/>
      <c r="AU11" s="16"/>
      <c r="AV11" s="16"/>
      <c r="AW11" s="16"/>
      <c r="AX11" s="16"/>
      <c r="AY11" s="16"/>
      <c r="AZ11" s="16"/>
      <c r="BA11" s="16"/>
      <c r="BB11" s="16"/>
      <c r="BC11" s="16"/>
      <c r="BD11" s="16"/>
      <c r="BE11" s="16"/>
      <c r="BF11" s="16"/>
      <c r="BG11" s="16"/>
      <c r="BH11" s="16"/>
      <c r="BI11" s="16"/>
      <c r="BJ11" s="16"/>
      <c r="BK11" s="16"/>
      <c r="BL11" s="16"/>
      <c r="BM11" s="11"/>
      <c r="BN11" s="11"/>
    </row>
    <row r="12" spans="1:66" s="8" customFormat="1" x14ac:dyDescent="0.25">
      <c r="B12" s="5" t="s">
        <v>7</v>
      </c>
      <c r="D12" s="10"/>
      <c r="E12" s="16">
        <v>89.71633869830076</v>
      </c>
      <c r="F12" s="16">
        <v>117.76554682990759</v>
      </c>
      <c r="G12" s="16">
        <v>112.62367191154952</v>
      </c>
      <c r="H12" s="16">
        <v>132.08163847522002</v>
      </c>
      <c r="I12" s="16">
        <v>126.08137045417458</v>
      </c>
      <c r="J12" s="16">
        <v>158.33975116142352</v>
      </c>
      <c r="K12" s="16">
        <v>176.37038014181755</v>
      </c>
      <c r="L12" s="16">
        <v>211.83979249001823</v>
      </c>
      <c r="M12" s="16">
        <v>236.23760620133604</v>
      </c>
      <c r="N12" s="16">
        <v>265.56930342284733</v>
      </c>
      <c r="O12" s="16">
        <v>256.98075607420895</v>
      </c>
      <c r="P12" s="16">
        <v>242.44751864433977</v>
      </c>
      <c r="Q12" s="16">
        <v>228.37328475821451</v>
      </c>
      <c r="R12" s="16">
        <v>312.30576957590358</v>
      </c>
      <c r="S12" s="16">
        <v>305.41854517254615</v>
      </c>
      <c r="T12" s="16">
        <v>395.61631419056874</v>
      </c>
      <c r="U12" s="16">
        <v>443.02128908351915</v>
      </c>
      <c r="V12" s="16">
        <v>486.83062705691611</v>
      </c>
      <c r="W12" s="16">
        <v>544.38684288440754</v>
      </c>
      <c r="X12" s="16">
        <v>622.71647725646403</v>
      </c>
      <c r="Y12" s="16">
        <v>721.52575050202995</v>
      </c>
      <c r="Z12" s="16">
        <v>797.51293814265819</v>
      </c>
      <c r="AA12" s="16">
        <v>837.87746122486135</v>
      </c>
      <c r="AB12" s="16">
        <v>898.45445681194838</v>
      </c>
      <c r="AC12" s="16">
        <v>957.15566457949217</v>
      </c>
      <c r="AD12" s="16">
        <v>1018.3154975441165</v>
      </c>
      <c r="AE12" s="16">
        <v>1080.682313223436</v>
      </c>
      <c r="AF12" s="16">
        <v>1132.8059980693972</v>
      </c>
      <c r="AG12" s="16">
        <v>1200.9521254752451</v>
      </c>
      <c r="AH12" s="16">
        <v>1271.7705730682185</v>
      </c>
      <c r="AI12" s="16">
        <v>1332.3730860739604</v>
      </c>
      <c r="AJ12" s="16">
        <v>1385.9134738768871</v>
      </c>
      <c r="AK12" s="16">
        <v>1447.6810661305474</v>
      </c>
      <c r="AL12" s="16">
        <v>1501.497170157478</v>
      </c>
      <c r="AM12" s="16">
        <v>1570.9514729503485</v>
      </c>
      <c r="AN12" s="16">
        <v>1614.2122594583195</v>
      </c>
      <c r="AO12" s="16">
        <v>1689.37014918004</v>
      </c>
      <c r="AP12" s="16">
        <v>1689.37014918004</v>
      </c>
      <c r="AQ12" s="16"/>
      <c r="AR12" s="16"/>
      <c r="AS12" s="16"/>
      <c r="AT12" s="16"/>
      <c r="AU12" s="16"/>
      <c r="AV12" s="16"/>
      <c r="AW12" s="16"/>
      <c r="AX12" s="16"/>
      <c r="AY12" s="16"/>
      <c r="AZ12" s="16"/>
      <c r="BA12" s="16"/>
      <c r="BB12" s="16"/>
      <c r="BC12" s="16"/>
      <c r="BD12" s="16"/>
      <c r="BE12" s="16"/>
      <c r="BF12" s="16"/>
      <c r="BG12" s="16"/>
      <c r="BH12" s="16"/>
      <c r="BI12" s="16"/>
      <c r="BJ12" s="16"/>
      <c r="BK12" s="16"/>
      <c r="BL12" s="16"/>
      <c r="BM12" s="11"/>
      <c r="BN12" s="11"/>
    </row>
    <row r="13" spans="1:66" s="8" customFormat="1" x14ac:dyDescent="0.25">
      <c r="B13" s="5" t="s">
        <v>14</v>
      </c>
      <c r="D13" s="10"/>
      <c r="E13" s="16">
        <v>0</v>
      </c>
      <c r="F13" s="16">
        <v>0</v>
      </c>
      <c r="G13" s="16">
        <v>0</v>
      </c>
      <c r="H13" s="16">
        <v>187.15631245312818</v>
      </c>
      <c r="I13" s="16">
        <v>146.83340997958283</v>
      </c>
      <c r="J13" s="16">
        <v>546.66883385562892</v>
      </c>
      <c r="K13" s="16">
        <v>523.23861992316642</v>
      </c>
      <c r="L13" s="16">
        <v>719.17451960718722</v>
      </c>
      <c r="M13" s="16">
        <v>823.34685064027633</v>
      </c>
      <c r="N13" s="16">
        <v>923.68825051460135</v>
      </c>
      <c r="O13" s="16">
        <v>601.34409651905298</v>
      </c>
      <c r="P13" s="16">
        <v>559.67786691005006</v>
      </c>
      <c r="Q13" s="16">
        <v>447.66397173189443</v>
      </c>
      <c r="R13" s="16">
        <v>743.60575012546371</v>
      </c>
      <c r="S13" s="16">
        <v>302.13157265040445</v>
      </c>
      <c r="T13" s="16">
        <v>0</v>
      </c>
      <c r="U13" s="16">
        <v>0</v>
      </c>
      <c r="V13" s="16">
        <v>120.43789572917194</v>
      </c>
      <c r="W13" s="16">
        <v>33.224142407212639</v>
      </c>
      <c r="X13" s="16">
        <v>0</v>
      </c>
      <c r="Y13" s="16">
        <v>0</v>
      </c>
      <c r="Z13" s="16">
        <v>56.829521279718392</v>
      </c>
      <c r="AA13" s="16">
        <v>1889.5964997630429</v>
      </c>
      <c r="AB13" s="16">
        <v>2449.7009147929593</v>
      </c>
      <c r="AC13" s="16">
        <v>2421.3547534906666</v>
      </c>
      <c r="AD13" s="16">
        <v>2665.6918061516417</v>
      </c>
      <c r="AE13" s="16">
        <v>2867.3097251014215</v>
      </c>
      <c r="AF13" s="16">
        <v>3036.1545915295792</v>
      </c>
      <c r="AG13" s="16">
        <v>3272.5660103118425</v>
      </c>
      <c r="AH13" s="16">
        <v>3523.0597346619279</v>
      </c>
      <c r="AI13" s="16">
        <v>3751.6259918419828</v>
      </c>
      <c r="AJ13" s="16">
        <v>3953.1873890357065</v>
      </c>
      <c r="AK13" s="16">
        <v>4180.3825364858876</v>
      </c>
      <c r="AL13" s="16">
        <v>4368.8776326590969</v>
      </c>
      <c r="AM13" s="16">
        <v>4612.8225150027574</v>
      </c>
      <c r="AN13" s="16">
        <v>4734.2337965160204</v>
      </c>
      <c r="AO13" s="16">
        <v>4993.0619258454808</v>
      </c>
      <c r="AP13" s="16">
        <v>4993.0619258454808</v>
      </c>
      <c r="AQ13" s="16"/>
      <c r="AR13" s="16"/>
      <c r="AS13" s="16"/>
      <c r="AT13" s="16"/>
      <c r="AU13" s="16"/>
      <c r="AV13" s="16"/>
      <c r="AW13" s="16"/>
      <c r="AX13" s="16"/>
      <c r="AY13" s="16"/>
      <c r="AZ13" s="16"/>
      <c r="BA13" s="16"/>
      <c r="BB13" s="16"/>
      <c r="BC13" s="16"/>
      <c r="BD13" s="16"/>
      <c r="BE13" s="16"/>
      <c r="BF13" s="16"/>
      <c r="BG13" s="16"/>
      <c r="BH13" s="16"/>
      <c r="BI13" s="16"/>
      <c r="BJ13" s="16"/>
      <c r="BK13" s="16"/>
      <c r="BL13" s="16"/>
      <c r="BM13" s="11"/>
      <c r="BN13" s="11"/>
    </row>
    <row r="14" spans="1:66" x14ac:dyDescent="0.25">
      <c r="B14" s="5" t="s">
        <v>8</v>
      </c>
      <c r="E14" s="16">
        <v>631.05802756909645</v>
      </c>
      <c r="F14" s="16">
        <v>573.2626198403641</v>
      </c>
      <c r="G14" s="16">
        <v>662.25582118697173</v>
      </c>
      <c r="H14" s="16">
        <v>611.09253130632919</v>
      </c>
      <c r="I14" s="16">
        <v>690.2108405525388</v>
      </c>
      <c r="J14" s="16">
        <v>637.32641636359074</v>
      </c>
      <c r="K14" s="16">
        <v>737.69387714837944</v>
      </c>
      <c r="L14" s="16">
        <v>793.3712194064758</v>
      </c>
      <c r="M14" s="16">
        <v>911.9193539406416</v>
      </c>
      <c r="N14" s="16">
        <v>1128.9398412232035</v>
      </c>
      <c r="O14" s="16">
        <v>1388.9428173452281</v>
      </c>
      <c r="P14" s="16">
        <v>1554.5736994061667</v>
      </c>
      <c r="Q14" s="16">
        <v>1904.8123511794022</v>
      </c>
      <c r="R14" s="16">
        <v>1911.5056438923455</v>
      </c>
      <c r="S14" s="16">
        <v>2061.7220960347836</v>
      </c>
      <c r="T14" s="16">
        <v>2089.1993403894639</v>
      </c>
      <c r="U14" s="16">
        <v>2089.0546230161217</v>
      </c>
      <c r="V14" s="16">
        <v>2045.822133637183</v>
      </c>
      <c r="W14" s="16">
        <v>1979.8591344066747</v>
      </c>
      <c r="X14" s="16">
        <v>1970.0565820011366</v>
      </c>
      <c r="Y14" s="16">
        <v>1985.8148306410164</v>
      </c>
      <c r="Z14" s="16">
        <v>1864.9993498232336</v>
      </c>
      <c r="AA14" s="16">
        <v>1854.2351330209972</v>
      </c>
      <c r="AB14" s="16">
        <v>1750.5316551318429</v>
      </c>
      <c r="AC14" s="16">
        <v>1732.0481512456208</v>
      </c>
      <c r="AD14" s="16">
        <v>1734.8214946879323</v>
      </c>
      <c r="AE14" s="16">
        <v>1733.671017103414</v>
      </c>
      <c r="AF14" s="16">
        <v>1707.9755136477966</v>
      </c>
      <c r="AG14" s="16">
        <v>1644.2939628115666</v>
      </c>
      <c r="AH14" s="16">
        <v>1609.3547364954575</v>
      </c>
      <c r="AI14" s="16">
        <v>1588.0312811011017</v>
      </c>
      <c r="AJ14" s="16">
        <v>1494.6635260904945</v>
      </c>
      <c r="AK14" s="16">
        <v>1532.4044843896816</v>
      </c>
      <c r="AL14" s="16">
        <v>1458.3718731767096</v>
      </c>
      <c r="AM14" s="16">
        <v>1427.2251719436856</v>
      </c>
      <c r="AN14" s="16">
        <v>1437.9210055078772</v>
      </c>
      <c r="AO14" s="16">
        <v>1432.0601220342464</v>
      </c>
      <c r="AP14" s="16">
        <v>1432.0601220342464</v>
      </c>
      <c r="AQ14" s="16"/>
      <c r="AR14" s="16"/>
      <c r="AS14" s="16"/>
      <c r="AT14" s="16"/>
      <c r="AU14" s="16"/>
      <c r="AV14" s="16"/>
      <c r="AW14" s="16"/>
      <c r="AX14" s="16"/>
      <c r="AY14" s="16"/>
      <c r="AZ14" s="16"/>
      <c r="BA14" s="16"/>
      <c r="BB14" s="16"/>
      <c r="BC14" s="16"/>
      <c r="BD14" s="16"/>
      <c r="BE14" s="16"/>
      <c r="BF14" s="16"/>
      <c r="BG14" s="16"/>
      <c r="BH14" s="16"/>
      <c r="BI14" s="16"/>
      <c r="BJ14" s="16"/>
      <c r="BK14" s="16"/>
      <c r="BL14" s="16"/>
      <c r="BM14" s="20"/>
      <c r="BN14" s="20"/>
    </row>
    <row r="15" spans="1:66" x14ac:dyDescent="0.25">
      <c r="B15" s="5" t="s">
        <v>11</v>
      </c>
      <c r="E15" s="23">
        <v>2454.1931915271352</v>
      </c>
      <c r="F15" s="18">
        <v>2523.5686275019061</v>
      </c>
      <c r="G15" s="18">
        <v>2597.0097385173558</v>
      </c>
      <c r="H15" s="18">
        <v>2661.6704537880364</v>
      </c>
      <c r="I15" s="18">
        <v>2730.4696682403055</v>
      </c>
      <c r="J15" s="18">
        <v>2881.5190333742839</v>
      </c>
      <c r="K15" s="18">
        <v>3118.2155389973186</v>
      </c>
      <c r="L15" s="18">
        <v>3402.0306343683988</v>
      </c>
      <c r="M15" s="18">
        <v>3694.1910683388674</v>
      </c>
      <c r="N15" s="18">
        <v>4132.2625283373127</v>
      </c>
      <c r="O15" s="18">
        <v>4423.5988203874103</v>
      </c>
      <c r="P15" s="18">
        <v>4586.9449214267952</v>
      </c>
      <c r="Q15" s="18">
        <v>5197.2670351212964</v>
      </c>
      <c r="R15" s="18">
        <v>5751.1785788368597</v>
      </c>
      <c r="S15" s="18">
        <v>6125.0459644614612</v>
      </c>
      <c r="T15" s="18">
        <v>6450.0891610875678</v>
      </c>
      <c r="U15" s="18">
        <v>6793.5181343454014</v>
      </c>
      <c r="V15" s="18">
        <v>7073.3105818256072</v>
      </c>
      <c r="W15" s="18">
        <v>7388.9581566180641</v>
      </c>
      <c r="X15" s="18">
        <v>7857.4451853599439</v>
      </c>
      <c r="Y15" s="18">
        <v>8466.2750640480808</v>
      </c>
      <c r="Z15" s="18">
        <v>8827.7774641547985</v>
      </c>
      <c r="AA15" s="18">
        <v>9219.2591271132405</v>
      </c>
      <c r="AB15" s="18">
        <v>9580.0282568022394</v>
      </c>
      <c r="AC15" s="18">
        <v>10006.459097231218</v>
      </c>
      <c r="AD15" s="18">
        <v>10435.298519328569</v>
      </c>
      <c r="AE15" s="18">
        <v>10881.102970781805</v>
      </c>
      <c r="AF15" s="18">
        <v>11238.902962727479</v>
      </c>
      <c r="AG15" s="18">
        <v>11647.311893059532</v>
      </c>
      <c r="AH15" s="18">
        <v>12104.256852849099</v>
      </c>
      <c r="AI15" s="18">
        <v>12512.677175156545</v>
      </c>
      <c r="AJ15" s="18">
        <v>12804.094335867532</v>
      </c>
      <c r="AK15" s="18">
        <v>13300.258541953775</v>
      </c>
      <c r="AL15" s="18">
        <v>13623.58594957252</v>
      </c>
      <c r="AM15" s="18">
        <v>14096.729471849332</v>
      </c>
      <c r="AN15" s="18">
        <v>14474.007329346745</v>
      </c>
      <c r="AO15" s="18">
        <v>15016.641179855143</v>
      </c>
      <c r="AP15" s="16">
        <v>15016.641179855143</v>
      </c>
      <c r="AQ15" s="3">
        <v>0</v>
      </c>
      <c r="AR15" s="3">
        <v>0</v>
      </c>
      <c r="AS15" s="3">
        <v>0</v>
      </c>
      <c r="AT15" s="3">
        <v>0</v>
      </c>
      <c r="AU15" s="3">
        <v>0</v>
      </c>
      <c r="AV15" s="3">
        <v>0</v>
      </c>
      <c r="AW15" s="3">
        <v>0</v>
      </c>
      <c r="AX15" s="3">
        <v>0</v>
      </c>
      <c r="AY15" s="3">
        <v>0</v>
      </c>
      <c r="AZ15" s="3">
        <v>0</v>
      </c>
      <c r="BA15" s="3">
        <v>0</v>
      </c>
      <c r="BB15" s="3">
        <v>0</v>
      </c>
      <c r="BC15" s="3">
        <v>0</v>
      </c>
      <c r="BD15" s="3">
        <v>0</v>
      </c>
      <c r="BE15" s="3">
        <v>0</v>
      </c>
      <c r="BF15" s="3">
        <v>0</v>
      </c>
      <c r="BG15" s="3">
        <v>0</v>
      </c>
      <c r="BH15" s="3">
        <v>0</v>
      </c>
      <c r="BI15" s="3">
        <v>0</v>
      </c>
      <c r="BJ15" s="3">
        <v>0</v>
      </c>
      <c r="BK15" s="3">
        <v>0</v>
      </c>
      <c r="BL15" s="3">
        <v>0</v>
      </c>
      <c r="BM15" s="20"/>
      <c r="BN15" s="20"/>
    </row>
    <row r="16" spans="1:66" x14ac:dyDescent="0.25">
      <c r="B16" s="5" t="s">
        <v>12</v>
      </c>
      <c r="E16" s="23">
        <v>961.17667792713519</v>
      </c>
      <c r="F16" s="18">
        <v>989.11252653730639</v>
      </c>
      <c r="G16" s="18">
        <v>1020.4411735150998</v>
      </c>
      <c r="H16" s="18">
        <v>1053.0735868499651</v>
      </c>
      <c r="I16" s="18">
        <v>1086.6374994444923</v>
      </c>
      <c r="J16" s="18">
        <v>1114.8139676234575</v>
      </c>
      <c r="K16" s="18">
        <v>1144.1061296860605</v>
      </c>
      <c r="L16" s="18">
        <v>1169.6485184658407</v>
      </c>
      <c r="M16" s="18">
        <v>1192.3589886062209</v>
      </c>
      <c r="N16" s="18">
        <v>1226.088636764792</v>
      </c>
      <c r="O16" s="18">
        <v>1261.3932255134466</v>
      </c>
      <c r="P16" s="18">
        <v>1293.9330969595533</v>
      </c>
      <c r="Q16" s="18">
        <v>1390.9233182511728</v>
      </c>
      <c r="R16" s="18">
        <v>1493.6513366178699</v>
      </c>
      <c r="S16" s="18">
        <v>1579.3892898245037</v>
      </c>
      <c r="T16" s="18">
        <v>1634.670027013784</v>
      </c>
      <c r="U16" s="18">
        <v>1689.3642360478495</v>
      </c>
      <c r="V16" s="18">
        <v>1742.3708546799573</v>
      </c>
      <c r="W16" s="18">
        <v>1792.6237786495569</v>
      </c>
      <c r="X16" s="18">
        <v>1838.706342241938</v>
      </c>
      <c r="Y16" s="18">
        <v>1890.6445986234376</v>
      </c>
      <c r="Z16" s="18">
        <v>1947.704144790599</v>
      </c>
      <c r="AA16" s="18">
        <v>2011.3592270095464</v>
      </c>
      <c r="AB16" s="18">
        <v>2066.1589289292865</v>
      </c>
      <c r="AC16" s="18">
        <v>2124.5762349567713</v>
      </c>
      <c r="AD16" s="18">
        <v>2186.6641666285195</v>
      </c>
      <c r="AE16" s="18">
        <v>2245.4531638359776</v>
      </c>
      <c r="AF16" s="18">
        <v>2298.3474530604917</v>
      </c>
      <c r="AG16" s="18">
        <v>2350.1656765050125</v>
      </c>
      <c r="AH16" s="18">
        <v>2408.7531514879051</v>
      </c>
      <c r="AI16" s="18">
        <v>2464.9240274145177</v>
      </c>
      <c r="AJ16" s="18">
        <v>2507.2358166050699</v>
      </c>
      <c r="AK16" s="18">
        <v>2559.2290085437389</v>
      </c>
      <c r="AL16" s="18">
        <v>2608.4918169815746</v>
      </c>
      <c r="AM16" s="18">
        <v>2658.4705338908639</v>
      </c>
      <c r="AN16" s="18">
        <v>2709.1752961941806</v>
      </c>
      <c r="AO16" s="18">
        <v>2766.3035574471201</v>
      </c>
      <c r="AP16" s="16">
        <v>2766.3035574471201</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0</v>
      </c>
      <c r="BL16" s="3">
        <v>0</v>
      </c>
      <c r="BM16" s="20"/>
      <c r="BN16" s="20"/>
    </row>
    <row r="17" spans="1:66" x14ac:dyDescent="0.25">
      <c r="B17" s="5"/>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20"/>
      <c r="BN17" s="20"/>
    </row>
    <row r="18" spans="1:66" s="12" customFormat="1" x14ac:dyDescent="0.25">
      <c r="A18" s="12" t="s">
        <v>16</v>
      </c>
      <c r="B18" s="13"/>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row>
    <row r="19" spans="1:66" x14ac:dyDescent="0.25">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20"/>
      <c r="BN19" s="20"/>
    </row>
    <row r="20" spans="1:66" x14ac:dyDescent="0.25">
      <c r="B20" s="1" t="s">
        <v>41</v>
      </c>
      <c r="E20" s="17">
        <v>20.399999999999999</v>
      </c>
      <c r="F20" s="17">
        <v>20.13</v>
      </c>
      <c r="G20" s="17">
        <v>19.86</v>
      </c>
      <c r="H20" s="17">
        <v>19.46</v>
      </c>
      <c r="I20" s="17">
        <v>19.099999928364539</v>
      </c>
      <c r="J20" s="17">
        <v>19.718331608719041</v>
      </c>
      <c r="K20" s="17">
        <v>21.166860373821919</v>
      </c>
      <c r="L20" s="17">
        <v>23.221489503301754</v>
      </c>
      <c r="M20" s="17">
        <v>25.300134017771168</v>
      </c>
      <c r="N20" s="17">
        <v>27.819125643218975</v>
      </c>
      <c r="O20" s="17">
        <v>29.110344168876111</v>
      </c>
      <c r="P20" s="17">
        <v>29.110344168876093</v>
      </c>
      <c r="Q20" s="17">
        <v>29.1103442118625</v>
      </c>
      <c r="R20" s="17">
        <v>29.110344901109318</v>
      </c>
      <c r="S20" s="17">
        <v>29.110351280968839</v>
      </c>
      <c r="T20" s="17">
        <v>29.110348195080629</v>
      </c>
      <c r="U20" s="17">
        <v>29.110349068214209</v>
      </c>
      <c r="V20" s="17">
        <v>29.110350541723829</v>
      </c>
      <c r="W20" s="17">
        <v>29.110357703707759</v>
      </c>
      <c r="X20" s="17">
        <v>30.193345115863131</v>
      </c>
      <c r="Y20" s="17">
        <v>31.313169239837144</v>
      </c>
      <c r="Z20" s="17">
        <v>31.313171805611891</v>
      </c>
      <c r="AA20" s="17">
        <v>31.313204161072218</v>
      </c>
      <c r="AB20" s="17">
        <v>31.313224022502077</v>
      </c>
      <c r="AC20" s="17">
        <v>31.313127829659336</v>
      </c>
      <c r="AD20" s="17">
        <v>31.313145062887642</v>
      </c>
      <c r="AE20" s="17">
        <v>31.313141792160323</v>
      </c>
      <c r="AF20" s="17">
        <v>31.313142570134108</v>
      </c>
      <c r="AG20" s="17">
        <v>31.313141410579085</v>
      </c>
      <c r="AH20" s="17">
        <v>31.313141715371032</v>
      </c>
      <c r="AI20" s="17">
        <v>31.313142003815905</v>
      </c>
      <c r="AJ20" s="17">
        <v>31.31313810818672</v>
      </c>
      <c r="AK20" s="17">
        <v>31.313150096466277</v>
      </c>
      <c r="AL20" s="17">
        <v>31.313143820721322</v>
      </c>
      <c r="AM20" s="17">
        <v>31.313142423418448</v>
      </c>
      <c r="AN20" s="17">
        <v>31.313142530208392</v>
      </c>
      <c r="AO20" s="17">
        <v>31.313142422938299</v>
      </c>
      <c r="AP20" s="17" t="s">
        <v>13</v>
      </c>
      <c r="AQ20" s="17" t="s">
        <v>13</v>
      </c>
      <c r="AR20" s="17" t="s">
        <v>13</v>
      </c>
      <c r="AS20" s="17" t="s">
        <v>13</v>
      </c>
      <c r="AT20" s="17" t="s">
        <v>13</v>
      </c>
      <c r="AU20" s="17" t="s">
        <v>13</v>
      </c>
      <c r="AV20" s="17" t="s">
        <v>13</v>
      </c>
      <c r="AW20" s="17" t="s">
        <v>13</v>
      </c>
      <c r="AX20" s="17" t="s">
        <v>13</v>
      </c>
      <c r="AY20" s="17" t="s">
        <v>13</v>
      </c>
      <c r="AZ20" s="17" t="s">
        <v>13</v>
      </c>
      <c r="BA20" s="17" t="s">
        <v>13</v>
      </c>
      <c r="BB20" s="17" t="s">
        <v>13</v>
      </c>
      <c r="BC20" s="17" t="s">
        <v>13</v>
      </c>
      <c r="BD20" s="17" t="s">
        <v>13</v>
      </c>
      <c r="BE20" s="17" t="s">
        <v>13</v>
      </c>
      <c r="BF20" s="17" t="s">
        <v>13</v>
      </c>
      <c r="BG20" s="17" t="s">
        <v>13</v>
      </c>
      <c r="BH20" s="17" t="s">
        <v>13</v>
      </c>
      <c r="BI20" s="17" t="s">
        <v>13</v>
      </c>
      <c r="BJ20" s="17" t="s">
        <v>13</v>
      </c>
      <c r="BK20" s="17" t="s">
        <v>13</v>
      </c>
      <c r="BL20" s="17" t="s">
        <v>13</v>
      </c>
      <c r="BM20" s="20"/>
      <c r="BN20" s="20"/>
    </row>
    <row r="21" spans="1:66" x14ac:dyDescent="0.25">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row>
    <row r="22" spans="1:66" s="12" customFormat="1" x14ac:dyDescent="0.25">
      <c r="A22" s="12" t="s">
        <v>17</v>
      </c>
      <c r="B22" s="13"/>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row>
    <row r="23" spans="1:66" s="4" customFormat="1" x14ac:dyDescent="0.25">
      <c r="B23" s="5" t="s">
        <v>1</v>
      </c>
      <c r="D23" s="6"/>
      <c r="E23" s="16">
        <v>0</v>
      </c>
      <c r="F23" s="16">
        <v>0</v>
      </c>
      <c r="G23" s="16">
        <v>0</v>
      </c>
      <c r="H23" s="16">
        <v>0</v>
      </c>
      <c r="I23" s="16">
        <v>0</v>
      </c>
      <c r="J23" s="16">
        <v>494.22086495353483</v>
      </c>
      <c r="K23" s="16">
        <v>1023.0371904538172</v>
      </c>
      <c r="L23" s="16">
        <v>2117.6869842394017</v>
      </c>
      <c r="M23" s="16">
        <v>3083.3153988746467</v>
      </c>
      <c r="N23" s="16">
        <v>4575.2997350503674</v>
      </c>
      <c r="O23" s="16">
        <v>5320.4297570368635</v>
      </c>
      <c r="P23" s="16">
        <v>5099.7503646482555</v>
      </c>
      <c r="Q23" s="16">
        <v>2135.590595514816</v>
      </c>
      <c r="R23" s="16">
        <v>1534.0134388982551</v>
      </c>
      <c r="S23" s="16">
        <v>140.78674231377474</v>
      </c>
      <c r="T23" s="16">
        <v>97.142852196504577</v>
      </c>
      <c r="U23" s="16">
        <v>75.40713901753665</v>
      </c>
      <c r="V23" s="16">
        <v>11.149484126164348</v>
      </c>
      <c r="W23" s="16">
        <v>34.619148211740296</v>
      </c>
      <c r="X23" s="16">
        <v>71.661636798302396</v>
      </c>
      <c r="Y23" s="16">
        <v>74.169794086242973</v>
      </c>
      <c r="Z23" s="16">
        <v>51.17715791950765</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7"/>
      <c r="BN23" s="7"/>
    </row>
    <row r="24" spans="1:66" s="4" customFormat="1" x14ac:dyDescent="0.25">
      <c r="B24" s="5" t="s">
        <v>5</v>
      </c>
      <c r="D24" s="6"/>
      <c r="E24" s="16">
        <v>0</v>
      </c>
      <c r="F24" s="16">
        <v>0</v>
      </c>
      <c r="G24" s="16">
        <v>10.109314222424999</v>
      </c>
      <c r="H24" s="16">
        <v>21.986467516595244</v>
      </c>
      <c r="I24" s="16">
        <v>29.124849810214883</v>
      </c>
      <c r="J24" s="16">
        <v>0</v>
      </c>
      <c r="K24" s="16">
        <v>43.958126401276417</v>
      </c>
      <c r="L24" s="16">
        <v>350.27551711342181</v>
      </c>
      <c r="M24" s="16">
        <v>661.96833803099116</v>
      </c>
      <c r="N24" s="16">
        <v>1024.0003233171885</v>
      </c>
      <c r="O24" s="16">
        <v>1672.2441653034359</v>
      </c>
      <c r="P24" s="16">
        <v>2062.2463646927154</v>
      </c>
      <c r="Q24" s="16">
        <v>2075.7506509326263</v>
      </c>
      <c r="R24" s="16">
        <v>2082.7142478421642</v>
      </c>
      <c r="S24" s="16">
        <v>1883.2172510765727</v>
      </c>
      <c r="T24" s="16">
        <v>1283.712394182631</v>
      </c>
      <c r="U24" s="16">
        <v>861.43668507371319</v>
      </c>
      <c r="V24" s="16">
        <v>215.82798509018377</v>
      </c>
      <c r="W24" s="16">
        <v>1117.0198326393052</v>
      </c>
      <c r="X24" s="16">
        <v>1905.3901603249501</v>
      </c>
      <c r="Y24" s="16">
        <v>1999.9091925760281</v>
      </c>
      <c r="Z24" s="16">
        <v>1487.9383763223184</v>
      </c>
      <c r="AA24" s="16">
        <v>594.17392341722552</v>
      </c>
      <c r="AB24" s="16">
        <v>0</v>
      </c>
      <c r="AC24" s="16">
        <v>0</v>
      </c>
      <c r="AD24" s="16">
        <v>0</v>
      </c>
      <c r="AE24" s="16">
        <v>0</v>
      </c>
      <c r="AF24" s="16">
        <v>0</v>
      </c>
      <c r="AG24" s="16">
        <v>0</v>
      </c>
      <c r="AH24" s="16">
        <v>0</v>
      </c>
      <c r="AI24" s="16">
        <v>0</v>
      </c>
      <c r="AJ24" s="16">
        <v>0</v>
      </c>
      <c r="AK24" s="16">
        <v>0</v>
      </c>
      <c r="AL24" s="16">
        <v>0</v>
      </c>
      <c r="AM24" s="16">
        <v>0</v>
      </c>
      <c r="AN24" s="16">
        <v>0</v>
      </c>
      <c r="AO24" s="16">
        <v>0</v>
      </c>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7"/>
      <c r="BN24" s="7"/>
    </row>
    <row r="25" spans="1:66" s="4" customFormat="1" x14ac:dyDescent="0.25">
      <c r="B25" s="5" t="s">
        <v>4</v>
      </c>
      <c r="D25" s="6"/>
      <c r="E25" s="16">
        <v>614.21570149253751</v>
      </c>
      <c r="F25" s="16">
        <v>726.4156768656718</v>
      </c>
      <c r="G25" s="16">
        <v>715.43336084324676</v>
      </c>
      <c r="H25" s="16">
        <v>593.09300956649429</v>
      </c>
      <c r="I25" s="16">
        <v>613.62215371318644</v>
      </c>
      <c r="J25" s="16">
        <v>351.55165466045321</v>
      </c>
      <c r="K25" s="16">
        <v>368.61165842711858</v>
      </c>
      <c r="L25" s="16">
        <v>381.79996106195267</v>
      </c>
      <c r="M25" s="16">
        <v>394.6352534024544</v>
      </c>
      <c r="N25" s="16">
        <v>418.93031623397292</v>
      </c>
      <c r="O25" s="16">
        <v>437.7332699166106</v>
      </c>
      <c r="P25" s="16">
        <v>458.05314456291154</v>
      </c>
      <c r="Q25" s="16">
        <v>532.02704067130514</v>
      </c>
      <c r="R25" s="16">
        <v>597.97944194651495</v>
      </c>
      <c r="S25" s="16">
        <v>641.54700089047583</v>
      </c>
      <c r="T25" s="16">
        <v>682.91887017673844</v>
      </c>
      <c r="U25" s="16">
        <v>727.38089797687758</v>
      </c>
      <c r="V25" s="16">
        <v>763.38743351869675</v>
      </c>
      <c r="W25" s="16">
        <v>805.28184471602344</v>
      </c>
      <c r="X25" s="16">
        <v>839.05260075830847</v>
      </c>
      <c r="Y25" s="16">
        <v>888.19519283149407</v>
      </c>
      <c r="Z25" s="16">
        <v>933.82860984084493</v>
      </c>
      <c r="AA25" s="16">
        <v>983.07246480718709</v>
      </c>
      <c r="AB25" s="16">
        <v>1029.7772021903615</v>
      </c>
      <c r="AC25" s="16">
        <v>1085.4606156469417</v>
      </c>
      <c r="AD25" s="16">
        <v>1141.4819084977671</v>
      </c>
      <c r="AE25" s="16">
        <v>1200.8400754271822</v>
      </c>
      <c r="AF25" s="16">
        <v>1249.2741937806109</v>
      </c>
      <c r="AG25" s="16">
        <v>1305.4073909591696</v>
      </c>
      <c r="AH25" s="16">
        <v>1367.9489910315715</v>
      </c>
      <c r="AI25" s="16">
        <v>1424.5300167762732</v>
      </c>
      <c r="AJ25" s="16">
        <v>1466.9339934071472</v>
      </c>
      <c r="AK25" s="16">
        <v>1537.6401009674523</v>
      </c>
      <c r="AL25" s="16">
        <v>1584.5290690883958</v>
      </c>
      <c r="AM25" s="16">
        <v>1653.3890854608153</v>
      </c>
      <c r="AN25" s="16">
        <v>1708.8502145903435</v>
      </c>
      <c r="AO25" s="16">
        <v>1788.0079722679361</v>
      </c>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7"/>
      <c r="BN25" s="7"/>
    </row>
    <row r="26" spans="1:66" s="2" customFormat="1" x14ac:dyDescent="0.25">
      <c r="B26" s="2" t="s">
        <v>2</v>
      </c>
      <c r="D26" s="2">
        <v>11720</v>
      </c>
      <c r="E26" s="21">
        <v>11479.447234726369</v>
      </c>
      <c r="F26" s="3">
        <v>11479.447234726369</v>
      </c>
      <c r="G26" s="3">
        <v>11489.556548948794</v>
      </c>
      <c r="H26" s="3">
        <v>11458.277381999691</v>
      </c>
      <c r="I26" s="3">
        <v>11228.59506279109</v>
      </c>
      <c r="J26" s="3">
        <v>11722.815927744625</v>
      </c>
      <c r="K26" s="3">
        <v>12278.708691574404</v>
      </c>
      <c r="L26" s="3">
        <v>13114.086546883647</v>
      </c>
      <c r="M26" s="3">
        <v>16125.994207817323</v>
      </c>
      <c r="N26" s="3">
        <v>20113.251638613896</v>
      </c>
      <c r="O26" s="3">
        <v>25489.9620319108</v>
      </c>
      <c r="P26" s="3">
        <v>29783.375270984488</v>
      </c>
      <c r="Q26" s="3">
        <v>33593.573694372899</v>
      </c>
      <c r="R26" s="3">
        <v>35296.121233451348</v>
      </c>
      <c r="S26" s="3">
        <v>36950.675757926998</v>
      </c>
      <c r="T26" s="3">
        <v>37574.695384154344</v>
      </c>
      <c r="U26" s="3">
        <v>37354.381906007948</v>
      </c>
      <c r="V26" s="3">
        <v>36268.194348795027</v>
      </c>
      <c r="W26" s="3">
        <v>36079.924208487486</v>
      </c>
      <c r="X26" s="3">
        <v>36428.31719005543</v>
      </c>
      <c r="Y26" s="3">
        <v>36543.067485652893</v>
      </c>
      <c r="Z26" s="3">
        <v>35757.89025456908</v>
      </c>
      <c r="AA26" s="3">
        <v>33809.835234107988</v>
      </c>
      <c r="AB26" s="3">
        <v>32976.35084969247</v>
      </c>
      <c r="AC26" s="3">
        <v>32498.479922644798</v>
      </c>
      <c r="AD26" s="3">
        <v>31803.773116358454</v>
      </c>
      <c r="AE26" s="3">
        <v>31155.143465136083</v>
      </c>
      <c r="AF26" s="3">
        <v>30508.093116798351</v>
      </c>
      <c r="AG26" s="3">
        <v>29859.984220746701</v>
      </c>
      <c r="AH26" s="3">
        <v>29222.745457687757</v>
      </c>
      <c r="AI26" s="3">
        <v>28607.55277686481</v>
      </c>
      <c r="AJ26" s="3">
        <v>28032.608999508044</v>
      </c>
      <c r="AK26" s="3">
        <v>27486.094693177296</v>
      </c>
      <c r="AL26" s="3">
        <v>26986.696708820076</v>
      </c>
      <c r="AM26" s="3">
        <v>26502.804703929196</v>
      </c>
      <c r="AN26" s="3">
        <v>26046.116391705353</v>
      </c>
      <c r="AO26" s="3">
        <v>25581.549540874541</v>
      </c>
      <c r="AP26" s="18">
        <v>22074.179778251269</v>
      </c>
      <c r="AQ26" s="18">
        <v>22074.179778251269</v>
      </c>
      <c r="AR26" s="18">
        <v>22074.179778251269</v>
      </c>
      <c r="AS26" s="18">
        <v>22074.179778251269</v>
      </c>
      <c r="AT26" s="18">
        <v>22074.179778251269</v>
      </c>
      <c r="AU26" s="18">
        <v>22074.179778251269</v>
      </c>
      <c r="AV26" s="18">
        <v>22074.179778251269</v>
      </c>
      <c r="AW26" s="18">
        <v>22074.179778251269</v>
      </c>
      <c r="AX26" s="18">
        <v>22074.179778251269</v>
      </c>
      <c r="AY26" s="18">
        <v>22074.179778251269</v>
      </c>
      <c r="AZ26" s="18">
        <v>22074.179778251269</v>
      </c>
      <c r="BA26" s="18">
        <v>22074.179778251269</v>
      </c>
      <c r="BB26" s="18">
        <v>22074.179778251269</v>
      </c>
      <c r="BC26" s="18">
        <v>22074.179778251269</v>
      </c>
      <c r="BD26" s="18">
        <v>22074.179778251269</v>
      </c>
      <c r="BE26" s="18">
        <v>22074.179778251269</v>
      </c>
      <c r="BF26" s="18">
        <v>22074.179778251269</v>
      </c>
      <c r="BG26" s="18">
        <v>22074.179778251269</v>
      </c>
      <c r="BH26" s="18">
        <v>22074.179778251269</v>
      </c>
      <c r="BI26" s="18">
        <v>22074.179778251269</v>
      </c>
      <c r="BJ26" s="18">
        <v>22074.179778251269</v>
      </c>
      <c r="BK26" s="18">
        <v>22074.179778251269</v>
      </c>
      <c r="BL26" s="18">
        <v>22074.179778251269</v>
      </c>
      <c r="BM26" s="19"/>
      <c r="BN26" s="19"/>
    </row>
    <row r="27" spans="1:66" s="2" customFormat="1" x14ac:dyDescent="0.25">
      <c r="B27" s="2" t="s">
        <v>3</v>
      </c>
      <c r="D27" s="2">
        <v>2666</v>
      </c>
      <c r="E27" s="18">
        <v>2747.5527652736309</v>
      </c>
      <c r="F27" s="18">
        <v>2747.5527652736309</v>
      </c>
      <c r="G27" s="18">
        <v>2747.5527652736309</v>
      </c>
      <c r="H27" s="18">
        <v>2613.6620872862018</v>
      </c>
      <c r="I27" s="18">
        <v>2725.6358463254351</v>
      </c>
      <c r="J27" s="18">
        <v>2178.9670124698059</v>
      </c>
      <c r="K27" s="18">
        <v>2166.8309455719541</v>
      </c>
      <c r="L27" s="18">
        <v>3037.1652965397716</v>
      </c>
      <c r="M27" s="18">
        <v>2904.1187464028822</v>
      </c>
      <c r="N27" s="18">
        <v>3549.3973479906881</v>
      </c>
      <c r="O27" s="18">
        <v>4498.2285938666128</v>
      </c>
      <c r="P27" s="18">
        <v>6437.6847483091497</v>
      </c>
      <c r="Q27" s="18">
        <v>6021.7141307215916</v>
      </c>
      <c r="R27" s="18">
        <v>6822.8390593434051</v>
      </c>
      <c r="S27" s="18">
        <v>6520.7074866930006</v>
      </c>
      <c r="T27" s="18">
        <v>6520.7074866930006</v>
      </c>
      <c r="U27" s="18">
        <v>6520.7074866930006</v>
      </c>
      <c r="V27" s="18">
        <v>6400.2695909638287</v>
      </c>
      <c r="W27" s="18">
        <v>6367.0454485566161</v>
      </c>
      <c r="X27" s="18">
        <v>6367.0454485566161</v>
      </c>
      <c r="Y27" s="18">
        <v>6367.0454485566161</v>
      </c>
      <c r="Z27" s="18">
        <v>6310.2159272768977</v>
      </c>
      <c r="AA27" s="18">
        <v>6129.3639869766585</v>
      </c>
      <c r="AB27" s="18">
        <v>5819.3560322986723</v>
      </c>
      <c r="AC27" s="18">
        <v>5735.0258687020241</v>
      </c>
      <c r="AD27" s="18">
        <v>5612.4305499456104</v>
      </c>
      <c r="AE27" s="18">
        <v>5497.9664938475453</v>
      </c>
      <c r="AF27" s="18">
        <v>5383.7811382585332</v>
      </c>
      <c r="AG27" s="18">
        <v>5269.4089801317723</v>
      </c>
      <c r="AH27" s="18">
        <v>5156.9550807684282</v>
      </c>
      <c r="AI27" s="18">
        <v>5048.3916665055558</v>
      </c>
      <c r="AJ27" s="18">
        <v>4946.9309999131847</v>
      </c>
      <c r="AK27" s="18">
        <v>4850.4872987959943</v>
      </c>
      <c r="AL27" s="18">
        <v>4762.3582427329557</v>
      </c>
      <c r="AM27" s="18">
        <v>4676.965535987506</v>
      </c>
      <c r="AN27" s="18">
        <v>4596.3734808891813</v>
      </c>
      <c r="AO27" s="18">
        <v>4514.3910954484491</v>
      </c>
      <c r="AP27" s="18">
        <v>3895.4434902796361</v>
      </c>
      <c r="AQ27" s="18">
        <v>3895.4434902796361</v>
      </c>
      <c r="AR27" s="18">
        <v>3895.4434902796361</v>
      </c>
      <c r="AS27" s="18">
        <v>3895.4434902796361</v>
      </c>
      <c r="AT27" s="18">
        <v>3895.4434902796361</v>
      </c>
      <c r="AU27" s="18">
        <v>3895.4434902796361</v>
      </c>
      <c r="AV27" s="18">
        <v>3895.4434902796361</v>
      </c>
      <c r="AW27" s="18">
        <v>3895.4434902796361</v>
      </c>
      <c r="AX27" s="18">
        <v>3895.4434902796361</v>
      </c>
      <c r="AY27" s="18">
        <v>3895.4434902796361</v>
      </c>
      <c r="AZ27" s="18">
        <v>3895.4434902796361</v>
      </c>
      <c r="BA27" s="18">
        <v>3895.4434902796361</v>
      </c>
      <c r="BB27" s="18">
        <v>3895.4434902796361</v>
      </c>
      <c r="BC27" s="18">
        <v>3895.4434902796361</v>
      </c>
      <c r="BD27" s="18">
        <v>3895.4434902796361</v>
      </c>
      <c r="BE27" s="18">
        <v>3895.4434902796361</v>
      </c>
      <c r="BF27" s="18">
        <v>3895.4434902796361</v>
      </c>
      <c r="BG27" s="18">
        <v>3895.4434902796361</v>
      </c>
      <c r="BH27" s="18">
        <v>3895.4434902796361</v>
      </c>
      <c r="BI27" s="18">
        <v>3895.4434902796361</v>
      </c>
      <c r="BJ27" s="18">
        <v>3895.4434902796361</v>
      </c>
      <c r="BK27" s="18">
        <v>3895.4434902796361</v>
      </c>
      <c r="BL27" s="18">
        <v>3895.4434902796361</v>
      </c>
      <c r="BM27" s="19"/>
      <c r="BN27" s="19"/>
    </row>
    <row r="28" spans="1:66" s="8" customFormat="1" x14ac:dyDescent="0.25">
      <c r="B28" s="9"/>
      <c r="D28" s="10"/>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row>
    <row r="29" spans="1:66" x14ac:dyDescent="0.25">
      <c r="B29" s="1" t="s">
        <v>36</v>
      </c>
      <c r="C29" s="24">
        <f>MAX(E26:BL26)-D26</f>
        <v>25854.695384154344</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6" x14ac:dyDescent="0.25">
      <c r="B30" s="1" t="s">
        <v>37</v>
      </c>
      <c r="C30" s="24">
        <f>MAX(E26:BL26)</f>
        <v>37574.695384154344</v>
      </c>
    </row>
    <row r="31" spans="1:66" x14ac:dyDescent="0.25">
      <c r="B31" s="1" t="s">
        <v>38</v>
      </c>
      <c r="C31" s="51">
        <f>MAX(E27:BL27)-D27</f>
        <v>4156.8390593434051</v>
      </c>
    </row>
    <row r="32" spans="1:66" x14ac:dyDescent="0.25">
      <c r="B32" s="1" t="s">
        <v>39</v>
      </c>
      <c r="C32" s="51">
        <f>MAX(E27:BL27)</f>
        <v>6822.8390593434051</v>
      </c>
    </row>
  </sheetData>
  <mergeCells count="3">
    <mergeCell ref="C2:L2"/>
    <mergeCell ref="C3:L3"/>
    <mergeCell ref="C4:L4"/>
  </mergeCells>
  <pageMargins left="0.70866141732283472" right="0.70866141732283472" top="0.74803149606299213" bottom="0.74803149606299213" header="0.31496062992125984" footer="0.31496062992125984"/>
  <pageSetup paperSize="9" scale="20" fitToHeight="0" orientation="landscape"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N32"/>
  <sheetViews>
    <sheetView workbookViewId="0">
      <selection activeCell="H10" sqref="H10"/>
    </sheetView>
  </sheetViews>
  <sheetFormatPr defaultColWidth="0" defaultRowHeight="15" x14ac:dyDescent="0.25"/>
  <cols>
    <col min="1" max="1" width="5.7109375" style="1" customWidth="1"/>
    <col min="2" max="2" width="24.5703125" style="1" customWidth="1"/>
    <col min="3" max="3" width="30" style="1" customWidth="1"/>
    <col min="4" max="4" width="2.42578125" style="1" customWidth="1"/>
    <col min="5" max="5" width="10.140625" style="1" bestFit="1" customWidth="1"/>
    <col min="6" max="65" width="9.140625" style="1" customWidth="1"/>
    <col min="66" max="66" width="3" style="1" customWidth="1"/>
    <col min="67" max="16384" width="0" style="1" hidden="1"/>
  </cols>
  <sheetData>
    <row r="1" spans="1:66" x14ac:dyDescent="0.25">
      <c r="A1" s="27"/>
      <c r="B1" s="25"/>
      <c r="C1" s="25"/>
    </row>
    <row r="2" spans="1:66" x14ac:dyDescent="0.25">
      <c r="A2" s="27"/>
      <c r="B2" s="28" t="s">
        <v>18</v>
      </c>
      <c r="C2" s="67" t="s">
        <v>24</v>
      </c>
      <c r="D2" s="68"/>
      <c r="E2" s="68"/>
      <c r="F2" s="68"/>
      <c r="G2" s="68"/>
      <c r="H2" s="68"/>
      <c r="I2" s="68"/>
      <c r="J2" s="68"/>
      <c r="K2" s="68"/>
      <c r="L2" s="69"/>
    </row>
    <row r="3" spans="1:66" x14ac:dyDescent="0.25">
      <c r="A3" s="27"/>
      <c r="B3" s="29" t="s">
        <v>20</v>
      </c>
      <c r="C3" s="70" t="s">
        <v>25</v>
      </c>
      <c r="D3" s="71"/>
      <c r="E3" s="71"/>
      <c r="F3" s="71"/>
      <c r="G3" s="71"/>
      <c r="H3" s="71"/>
      <c r="I3" s="71"/>
      <c r="J3" s="71"/>
      <c r="K3" s="71"/>
      <c r="L3" s="72"/>
    </row>
    <row r="4" spans="1:66" ht="63.75" customHeight="1" x14ac:dyDescent="0.25">
      <c r="A4" s="27"/>
      <c r="B4" s="30" t="s">
        <v>21</v>
      </c>
      <c r="C4" s="64" t="s">
        <v>35</v>
      </c>
      <c r="D4" s="65"/>
      <c r="E4" s="65"/>
      <c r="F4" s="65"/>
      <c r="G4" s="65"/>
      <c r="H4" s="65"/>
      <c r="I4" s="65"/>
      <c r="J4" s="65"/>
      <c r="K4" s="65"/>
      <c r="L4" s="66"/>
    </row>
    <row r="5" spans="1:66" x14ac:dyDescent="0.25">
      <c r="A5" s="26"/>
      <c r="B5" s="25"/>
      <c r="C5" s="4"/>
    </row>
    <row r="6" spans="1:66" x14ac:dyDescent="0.25">
      <c r="B6" s="1" t="s">
        <v>0</v>
      </c>
      <c r="E6" s="1">
        <v>2014</v>
      </c>
      <c r="F6" s="1">
        <v>2015</v>
      </c>
      <c r="G6" s="1">
        <v>2016</v>
      </c>
      <c r="H6" s="1">
        <v>2017</v>
      </c>
      <c r="I6" s="1">
        <v>2018</v>
      </c>
      <c r="J6" s="1">
        <v>2019</v>
      </c>
      <c r="K6" s="1">
        <v>2020</v>
      </c>
      <c r="L6" s="1">
        <v>2021</v>
      </c>
      <c r="M6" s="1">
        <v>2022</v>
      </c>
      <c r="N6" s="1">
        <v>2023</v>
      </c>
      <c r="O6" s="1">
        <v>2024</v>
      </c>
      <c r="P6" s="1">
        <v>2025</v>
      </c>
      <c r="Q6" s="1">
        <v>2026</v>
      </c>
      <c r="R6" s="1">
        <v>2027</v>
      </c>
      <c r="S6" s="1">
        <v>2028</v>
      </c>
      <c r="T6" s="1">
        <v>2029</v>
      </c>
      <c r="U6" s="1">
        <v>2030</v>
      </c>
      <c r="V6" s="1">
        <v>2031</v>
      </c>
      <c r="W6" s="1">
        <v>2032</v>
      </c>
      <c r="X6" s="1">
        <v>2033</v>
      </c>
      <c r="Y6" s="1">
        <v>2034</v>
      </c>
      <c r="Z6" s="1">
        <v>2035</v>
      </c>
      <c r="AA6" s="1">
        <v>2036</v>
      </c>
      <c r="AB6" s="1">
        <v>2037</v>
      </c>
      <c r="AC6" s="1">
        <v>2038</v>
      </c>
      <c r="AD6" s="1">
        <v>2039</v>
      </c>
      <c r="AE6" s="1">
        <v>2040</v>
      </c>
      <c r="AF6" s="1">
        <v>2041</v>
      </c>
      <c r="AG6" s="1">
        <v>2042</v>
      </c>
      <c r="AH6" s="1">
        <v>2043</v>
      </c>
      <c r="AI6" s="1">
        <v>2044</v>
      </c>
      <c r="AJ6" s="1">
        <v>2045</v>
      </c>
      <c r="AK6" s="1">
        <v>2046</v>
      </c>
      <c r="AL6" s="1">
        <v>2047</v>
      </c>
      <c r="AM6" s="1">
        <v>2048</v>
      </c>
      <c r="AN6" s="1">
        <v>2049</v>
      </c>
      <c r="AO6" s="1">
        <v>2050</v>
      </c>
      <c r="AP6" s="1">
        <v>2051</v>
      </c>
      <c r="AQ6" s="1">
        <v>2052</v>
      </c>
      <c r="AR6" s="1">
        <v>2053</v>
      </c>
      <c r="AS6" s="1">
        <v>2054</v>
      </c>
      <c r="AT6" s="1">
        <v>2055</v>
      </c>
      <c r="AU6" s="1">
        <v>2056</v>
      </c>
      <c r="AV6" s="1">
        <v>2057</v>
      </c>
      <c r="AW6" s="1">
        <v>2058</v>
      </c>
      <c r="AX6" s="1">
        <v>2059</v>
      </c>
      <c r="AY6" s="1">
        <v>2060</v>
      </c>
      <c r="AZ6" s="1">
        <v>2061</v>
      </c>
      <c r="BA6" s="1">
        <v>2062</v>
      </c>
      <c r="BB6" s="1">
        <v>2063</v>
      </c>
      <c r="BC6" s="1">
        <v>2064</v>
      </c>
      <c r="BD6" s="1">
        <v>2065</v>
      </c>
      <c r="BE6" s="1">
        <v>2066</v>
      </c>
      <c r="BF6" s="1">
        <v>2067</v>
      </c>
      <c r="BG6" s="1">
        <v>2068</v>
      </c>
      <c r="BH6" s="1">
        <v>2069</v>
      </c>
      <c r="BI6" s="1">
        <v>2070</v>
      </c>
      <c r="BJ6" s="1">
        <v>2071</v>
      </c>
      <c r="BK6" s="1">
        <v>2072</v>
      </c>
      <c r="BL6" s="1">
        <v>2073</v>
      </c>
    </row>
    <row r="8" spans="1:66" s="12" customFormat="1" x14ac:dyDescent="0.25">
      <c r="A8" s="12" t="s">
        <v>15</v>
      </c>
      <c r="B8" s="13"/>
      <c r="D8" s="14"/>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row>
    <row r="9" spans="1:66" s="8" customFormat="1" x14ac:dyDescent="0.25">
      <c r="B9" s="5" t="s">
        <v>10</v>
      </c>
      <c r="D9" s="10"/>
      <c r="E9" s="22">
        <v>614.21570149253751</v>
      </c>
      <c r="F9" s="16">
        <v>726.4156768656718</v>
      </c>
      <c r="G9" s="16">
        <v>725.54267506567157</v>
      </c>
      <c r="H9" s="16">
        <v>615.0794770830895</v>
      </c>
      <c r="I9" s="16">
        <v>642.74700352340119</v>
      </c>
      <c r="J9" s="16">
        <v>854.74215030902837</v>
      </c>
      <c r="K9" s="16">
        <v>1446.1334471584921</v>
      </c>
      <c r="L9" s="16">
        <v>2868.4409314052591</v>
      </c>
      <c r="M9" s="16">
        <v>4166.8776004598922</v>
      </c>
      <c r="N9" s="16">
        <v>6055.0458888616822</v>
      </c>
      <c r="O9" s="16">
        <v>7484.2420074765168</v>
      </c>
      <c r="P9" s="16">
        <v>7684.3538120001167</v>
      </c>
      <c r="Q9" s="16">
        <v>4809.904178838683</v>
      </c>
      <c r="R9" s="16">
        <v>4283.1034285910073</v>
      </c>
      <c r="S9" s="16">
        <v>2729.9688476231922</v>
      </c>
      <c r="T9" s="16">
        <v>2113.9515397617506</v>
      </c>
      <c r="U9" s="16">
        <v>1704.7624546397888</v>
      </c>
      <c r="V9" s="16">
        <v>1015.3489998353537</v>
      </c>
      <c r="W9" s="16">
        <v>2005.967205812349</v>
      </c>
      <c r="X9" s="16">
        <v>2886.1272173001457</v>
      </c>
      <c r="Y9" s="16">
        <v>3035.9624395329702</v>
      </c>
      <c r="Z9" s="16">
        <v>2534.7340836473277</v>
      </c>
      <c r="AA9" s="16">
        <v>1617.4888886647061</v>
      </c>
      <c r="AB9" s="16">
        <v>1056.0513530281405</v>
      </c>
      <c r="AC9" s="16">
        <v>1113.155495552337</v>
      </c>
      <c r="AD9" s="16">
        <v>1170.6061382619075</v>
      </c>
      <c r="AE9" s="16">
        <v>1231.4787934010444</v>
      </c>
      <c r="AF9" s="16">
        <v>1281.1486793832437</v>
      </c>
      <c r="AG9" s="16">
        <v>1338.7140815926955</v>
      </c>
      <c r="AH9" s="16">
        <v>1402.8513932718829</v>
      </c>
      <c r="AI9" s="16">
        <v>1460.8760501261204</v>
      </c>
      <c r="AJ9" s="16">
        <v>1504.3619389179466</v>
      </c>
      <c r="AK9" s="16">
        <v>1576.8720706217655</v>
      </c>
      <c r="AL9" s="16">
        <v>1624.957382785301</v>
      </c>
      <c r="AM9" s="16">
        <v>1695.5743213861531</v>
      </c>
      <c r="AN9" s="16">
        <v>1752.4505081313316</v>
      </c>
      <c r="AO9" s="16">
        <v>1833.6279287620155</v>
      </c>
      <c r="AP9" s="16">
        <v>1833.6279287620155</v>
      </c>
      <c r="AQ9" s="16">
        <v>0</v>
      </c>
      <c r="AR9" s="16">
        <v>0</v>
      </c>
      <c r="AS9" s="16">
        <v>0</v>
      </c>
      <c r="AT9" s="16">
        <v>0</v>
      </c>
      <c r="AU9" s="16">
        <v>0</v>
      </c>
      <c r="AV9" s="16">
        <v>0</v>
      </c>
      <c r="AW9" s="16">
        <v>0</v>
      </c>
      <c r="AX9" s="16">
        <v>0</v>
      </c>
      <c r="AY9" s="16">
        <v>0</v>
      </c>
      <c r="AZ9" s="16">
        <v>0</v>
      </c>
      <c r="BA9" s="16">
        <v>0</v>
      </c>
      <c r="BB9" s="16">
        <v>0</v>
      </c>
      <c r="BC9" s="16">
        <v>0</v>
      </c>
      <c r="BD9" s="16">
        <v>0</v>
      </c>
      <c r="BE9" s="16">
        <v>0</v>
      </c>
      <c r="BF9" s="16">
        <v>0</v>
      </c>
      <c r="BG9" s="16">
        <v>0</v>
      </c>
      <c r="BH9" s="16">
        <v>0</v>
      </c>
      <c r="BI9" s="16">
        <v>0</v>
      </c>
      <c r="BJ9" s="16">
        <v>0</v>
      </c>
      <c r="BK9" s="16">
        <v>0</v>
      </c>
      <c r="BL9" s="16">
        <v>0</v>
      </c>
      <c r="BM9" s="11"/>
      <c r="BN9" s="11"/>
    </row>
    <row r="10" spans="1:66" s="8" customFormat="1" x14ac:dyDescent="0.25">
      <c r="B10" s="5" t="s">
        <v>6</v>
      </c>
      <c r="D10" s="10"/>
      <c r="E10" s="16">
        <v>1136.6686467899181</v>
      </c>
      <c r="F10" s="16">
        <v>1118.1923822568447</v>
      </c>
      <c r="G10" s="16">
        <v>1123.2287207199222</v>
      </c>
      <c r="H10" s="16">
        <v>1137.2727135817449</v>
      </c>
      <c r="I10" s="16">
        <v>1152.6680332540889</v>
      </c>
      <c r="J10" s="16">
        <v>1186.5283421292149</v>
      </c>
      <c r="K10" s="16">
        <v>1221.6230132964595</v>
      </c>
      <c r="L10" s="16">
        <v>1253.8585143447885</v>
      </c>
      <c r="M10" s="16">
        <v>1286.0905417691142</v>
      </c>
      <c r="N10" s="16">
        <v>1330.474011353074</v>
      </c>
      <c r="O10" s="16">
        <v>1370.8972462779971</v>
      </c>
      <c r="P10" s="16">
        <v>1412.9904035721013</v>
      </c>
      <c r="Q10" s="16">
        <v>1724.7208339900724</v>
      </c>
      <c r="R10" s="16">
        <v>1826.4013025460401</v>
      </c>
      <c r="S10" s="16">
        <v>2067.6766232811838</v>
      </c>
      <c r="T10" s="16">
        <v>2146.2676797639765</v>
      </c>
      <c r="U10" s="16">
        <v>2253.111621358315</v>
      </c>
      <c r="V10" s="16">
        <v>2353.4819579439768</v>
      </c>
      <c r="W10" s="16">
        <v>2434.8505209489672</v>
      </c>
      <c r="X10" s="16">
        <v>2511.6327860979104</v>
      </c>
      <c r="Y10" s="16">
        <v>2600.9943442535755</v>
      </c>
      <c r="Z10" s="16">
        <v>2697.0865407793058</v>
      </c>
      <c r="AA10" s="16">
        <v>2891.7689787776926</v>
      </c>
      <c r="AB10" s="16">
        <v>2996.8973523495274</v>
      </c>
      <c r="AC10" s="16">
        <v>3129.0370591138908</v>
      </c>
      <c r="AD10" s="16">
        <v>3245.6988372692899</v>
      </c>
      <c r="AE10" s="16">
        <v>3369.6073770788103</v>
      </c>
      <c r="AF10" s="16">
        <v>3482.5976872586739</v>
      </c>
      <c r="AG10" s="16">
        <v>3604.8970280801041</v>
      </c>
      <c r="AH10" s="16">
        <v>3734.6708993004872</v>
      </c>
      <c r="AI10" s="16">
        <v>3858.3000203849188</v>
      </c>
      <c r="AJ10" s="16">
        <v>3972.8881137986205</v>
      </c>
      <c r="AK10" s="16">
        <v>4117.9673582438045</v>
      </c>
      <c r="AL10" s="16">
        <v>4240.3214672019903</v>
      </c>
      <c r="AM10" s="16">
        <v>4389.1244945409608</v>
      </c>
      <c r="AN10" s="16">
        <v>4526.9374304027451</v>
      </c>
      <c r="AO10" s="16">
        <v>4689.063614753305</v>
      </c>
      <c r="AP10" s="16">
        <v>4689.063614753305</v>
      </c>
      <c r="AQ10" s="16">
        <v>0</v>
      </c>
      <c r="AR10" s="16">
        <v>0</v>
      </c>
      <c r="AS10" s="16">
        <v>0</v>
      </c>
      <c r="AT10" s="16">
        <v>0</v>
      </c>
      <c r="AU10" s="16">
        <v>0</v>
      </c>
      <c r="AV10" s="16">
        <v>0</v>
      </c>
      <c r="AW10" s="16">
        <v>0</v>
      </c>
      <c r="AX10" s="16">
        <v>0</v>
      </c>
      <c r="AY10" s="16">
        <v>0</v>
      </c>
      <c r="AZ10" s="16">
        <v>0</v>
      </c>
      <c r="BA10" s="16">
        <v>0</v>
      </c>
      <c r="BB10" s="16">
        <v>0</v>
      </c>
      <c r="BC10" s="16">
        <v>0</v>
      </c>
      <c r="BD10" s="16">
        <v>0</v>
      </c>
      <c r="BE10" s="16">
        <v>0</v>
      </c>
      <c r="BF10" s="16">
        <v>0</v>
      </c>
      <c r="BG10" s="16">
        <v>0</v>
      </c>
      <c r="BH10" s="16">
        <v>0</v>
      </c>
      <c r="BI10" s="16">
        <v>0</v>
      </c>
      <c r="BJ10" s="16">
        <v>0</v>
      </c>
      <c r="BK10" s="16">
        <v>0</v>
      </c>
      <c r="BL10" s="16">
        <v>0</v>
      </c>
      <c r="BM10" s="11"/>
      <c r="BN10" s="11"/>
    </row>
    <row r="11" spans="1:66" s="8" customFormat="1" x14ac:dyDescent="0.25">
      <c r="B11" s="5" t="s">
        <v>9</v>
      </c>
      <c r="D11" s="10"/>
      <c r="E11" s="16">
        <v>240.55276527363094</v>
      </c>
      <c r="F11" s="16">
        <v>0</v>
      </c>
      <c r="G11" s="16">
        <v>0</v>
      </c>
      <c r="H11" s="16">
        <v>52.625104375276578</v>
      </c>
      <c r="I11" s="16">
        <v>251.83289868588986</v>
      </c>
      <c r="J11" s="16">
        <v>0</v>
      </c>
      <c r="K11" s="16">
        <v>135.17969161276801</v>
      </c>
      <c r="L11" s="16">
        <v>501.00752058881153</v>
      </c>
      <c r="M11" s="16">
        <v>108.21546656946384</v>
      </c>
      <c r="N11" s="16">
        <v>189.10611534812779</v>
      </c>
      <c r="O11" s="16">
        <v>126.80819169831648</v>
      </c>
      <c r="P11" s="16">
        <v>537.39042501360018</v>
      </c>
      <c r="Q11" s="16">
        <v>67.647602505786381</v>
      </c>
      <c r="R11" s="16">
        <v>555.72564691792377</v>
      </c>
      <c r="S11" s="16">
        <v>37.303989164411405</v>
      </c>
      <c r="T11" s="16">
        <v>435.44288731289816</v>
      </c>
      <c r="U11" s="16">
        <v>777.49490908440794</v>
      </c>
      <c r="V11" s="16">
        <v>1250.3309977040471</v>
      </c>
      <c r="W11" s="16">
        <v>1083.7793662938038</v>
      </c>
      <c r="X11" s="16">
        <v>1222.7614704529078</v>
      </c>
      <c r="Y11" s="16">
        <v>1455.8137262099772</v>
      </c>
      <c r="Z11" s="16">
        <v>1740.4231453645539</v>
      </c>
      <c r="AA11" s="16">
        <v>2171.2401977642489</v>
      </c>
      <c r="AB11" s="16">
        <v>755.25948068834282</v>
      </c>
      <c r="AC11" s="16">
        <v>470.49326882770697</v>
      </c>
      <c r="AD11" s="16">
        <v>697.09083962059981</v>
      </c>
      <c r="AE11" s="16">
        <v>649.11849776055624</v>
      </c>
      <c r="AF11" s="16">
        <v>647.68132148265613</v>
      </c>
      <c r="AG11" s="16">
        <v>648.84944857515347</v>
      </c>
      <c r="AH11" s="16">
        <v>637.95431777592876</v>
      </c>
      <c r="AI11" s="16">
        <v>615.80745693295148</v>
      </c>
      <c r="AJ11" s="16">
        <v>575.68155201092554</v>
      </c>
      <c r="AK11" s="16">
        <v>547.74104500837075</v>
      </c>
      <c r="AL11" s="16">
        <v>500.38627683105346</v>
      </c>
      <c r="AM11" s="16">
        <v>485.22476280075875</v>
      </c>
      <c r="AN11" s="16">
        <v>457.74302335190259</v>
      </c>
      <c r="AO11" s="16">
        <v>465.75391580777705</v>
      </c>
      <c r="AP11" s="16">
        <v>465.75391580777705</v>
      </c>
      <c r="AQ11" s="16">
        <v>0</v>
      </c>
      <c r="AR11" s="16">
        <v>0</v>
      </c>
      <c r="AS11" s="16">
        <v>0</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6">
        <v>0</v>
      </c>
      <c r="BL11" s="16">
        <v>0</v>
      </c>
      <c r="BM11" s="11"/>
      <c r="BN11" s="11"/>
    </row>
    <row r="12" spans="1:66" s="8" customFormat="1" x14ac:dyDescent="0.25">
      <c r="B12" s="5" t="s">
        <v>7</v>
      </c>
      <c r="D12" s="10"/>
      <c r="E12" s="16">
        <v>89.71633869830076</v>
      </c>
      <c r="F12" s="16">
        <v>117.76554682990759</v>
      </c>
      <c r="G12" s="16">
        <v>112.6211717262463</v>
      </c>
      <c r="H12" s="16">
        <v>132.08041240350818</v>
      </c>
      <c r="I12" s="16">
        <v>126.08558591068049</v>
      </c>
      <c r="J12" s="16">
        <v>160.29597679140622</v>
      </c>
      <c r="K12" s="16">
        <v>178.4984871399933</v>
      </c>
      <c r="L12" s="16">
        <v>214.29417077091682</v>
      </c>
      <c r="M12" s="16">
        <v>238.20776457160983</v>
      </c>
      <c r="N12" s="16">
        <v>267.27695903480259</v>
      </c>
      <c r="O12" s="16">
        <v>260.55178399967792</v>
      </c>
      <c r="P12" s="16">
        <v>245.68306808559393</v>
      </c>
      <c r="Q12" s="16">
        <v>232.008545412892</v>
      </c>
      <c r="R12" s="16">
        <v>315.58878351472822</v>
      </c>
      <c r="S12" s="16">
        <v>309.03772414984365</v>
      </c>
      <c r="T12" s="16">
        <v>399.72935959402071</v>
      </c>
      <c r="U12" s="16">
        <v>446.99929346895334</v>
      </c>
      <c r="V12" s="16">
        <v>491.14167999727692</v>
      </c>
      <c r="W12" s="16">
        <v>548.87319395510667</v>
      </c>
      <c r="X12" s="16">
        <v>627.94006701091064</v>
      </c>
      <c r="Y12" s="16">
        <v>727.63248808076435</v>
      </c>
      <c r="Z12" s="16">
        <v>803.6458159915976</v>
      </c>
      <c r="AA12" s="16">
        <v>844.55349199515479</v>
      </c>
      <c r="AB12" s="16">
        <v>904.1956281366738</v>
      </c>
      <c r="AC12" s="16">
        <v>963.67874611805564</v>
      </c>
      <c r="AD12" s="16">
        <v>1025.5806033596041</v>
      </c>
      <c r="AE12" s="16">
        <v>1088.5045212670736</v>
      </c>
      <c r="AF12" s="16">
        <v>1141.1044701261976</v>
      </c>
      <c r="AG12" s="16">
        <v>1209.8140759398461</v>
      </c>
      <c r="AH12" s="16">
        <v>1281.2710740200478</v>
      </c>
      <c r="AI12" s="16">
        <v>1342.4112911114948</v>
      </c>
      <c r="AJ12" s="16">
        <v>1397.0291349864967</v>
      </c>
      <c r="AK12" s="16">
        <v>1459.332230375345</v>
      </c>
      <c r="AL12" s="16">
        <v>1513.1695794488223</v>
      </c>
      <c r="AM12" s="16">
        <v>1583.0888823735804</v>
      </c>
      <c r="AN12" s="16">
        <v>1626.8559232494965</v>
      </c>
      <c r="AO12" s="16">
        <v>1702.8341914005332</v>
      </c>
      <c r="AP12" s="16">
        <v>1702.8341914005332</v>
      </c>
      <c r="AQ12" s="16">
        <v>0</v>
      </c>
      <c r="AR12" s="16">
        <v>0</v>
      </c>
      <c r="AS12" s="16">
        <v>0</v>
      </c>
      <c r="AT12" s="16">
        <v>0</v>
      </c>
      <c r="AU12" s="16">
        <v>0</v>
      </c>
      <c r="AV12" s="16">
        <v>0</v>
      </c>
      <c r="AW12" s="16">
        <v>0</v>
      </c>
      <c r="AX12" s="16">
        <v>0</v>
      </c>
      <c r="AY12" s="16">
        <v>0</v>
      </c>
      <c r="AZ12" s="16">
        <v>0</v>
      </c>
      <c r="BA12" s="16">
        <v>0</v>
      </c>
      <c r="BB12" s="16">
        <v>0</v>
      </c>
      <c r="BC12" s="16">
        <v>0</v>
      </c>
      <c r="BD12" s="16">
        <v>0</v>
      </c>
      <c r="BE12" s="16">
        <v>0</v>
      </c>
      <c r="BF12" s="16">
        <v>0</v>
      </c>
      <c r="BG12" s="16">
        <v>0</v>
      </c>
      <c r="BH12" s="16">
        <v>0</v>
      </c>
      <c r="BI12" s="16">
        <v>0</v>
      </c>
      <c r="BJ12" s="16">
        <v>0</v>
      </c>
      <c r="BK12" s="16">
        <v>0</v>
      </c>
      <c r="BL12" s="16">
        <v>0</v>
      </c>
      <c r="BM12" s="11"/>
      <c r="BN12" s="11"/>
    </row>
    <row r="13" spans="1:66" s="8" customFormat="1" x14ac:dyDescent="0.25">
      <c r="B13" s="5" t="s">
        <v>14</v>
      </c>
      <c r="D13" s="10"/>
      <c r="E13" s="16">
        <v>0</v>
      </c>
      <c r="F13" s="16">
        <v>0</v>
      </c>
      <c r="G13" s="16">
        <v>0</v>
      </c>
      <c r="H13" s="16">
        <v>187.71019601955143</v>
      </c>
      <c r="I13" s="16">
        <v>147.58920961513377</v>
      </c>
      <c r="J13" s="16">
        <v>545.59735464495634</v>
      </c>
      <c r="K13" s="16">
        <v>506.73560506860804</v>
      </c>
      <c r="L13" s="16">
        <v>703.51781102586551</v>
      </c>
      <c r="M13" s="16">
        <v>805.59161702340555</v>
      </c>
      <c r="N13" s="16">
        <v>880.42935744113629</v>
      </c>
      <c r="O13" s="16">
        <v>551.09315748405061</v>
      </c>
      <c r="P13" s="16">
        <v>507.92454779846707</v>
      </c>
      <c r="Q13" s="16">
        <v>396.00233257078753</v>
      </c>
      <c r="R13" s="16">
        <v>689.27424974322219</v>
      </c>
      <c r="S13" s="16">
        <v>259.55555889233074</v>
      </c>
      <c r="T13" s="16">
        <v>0</v>
      </c>
      <c r="U13" s="16">
        <v>0</v>
      </c>
      <c r="V13" s="16">
        <v>117.85277532617965</v>
      </c>
      <c r="W13" s="16">
        <v>28.84371219606237</v>
      </c>
      <c r="X13" s="16">
        <v>0</v>
      </c>
      <c r="Y13" s="16">
        <v>0</v>
      </c>
      <c r="Z13" s="16">
        <v>35.258461035442451</v>
      </c>
      <c r="AA13" s="16">
        <v>1974.7326226709229</v>
      </c>
      <c r="AB13" s="16">
        <v>2459.285475592209</v>
      </c>
      <c r="AC13" s="16">
        <v>2423.1235611160273</v>
      </c>
      <c r="AD13" s="16">
        <v>2671.1459107247015</v>
      </c>
      <c r="AE13" s="16">
        <v>2873.6000577881759</v>
      </c>
      <c r="AF13" s="16">
        <v>3043.278718896283</v>
      </c>
      <c r="AG13" s="16">
        <v>3280.8221530377245</v>
      </c>
      <c r="AH13" s="16">
        <v>3532.6732506613548</v>
      </c>
      <c r="AI13" s="16">
        <v>3762.1334635692706</v>
      </c>
      <c r="AJ13" s="16">
        <v>3966.7523252288483</v>
      </c>
      <c r="AK13" s="16">
        <v>4194.8542804217723</v>
      </c>
      <c r="AL13" s="16">
        <v>4382.19329344989</v>
      </c>
      <c r="AM13" s="16">
        <v>4626.8272335674319</v>
      </c>
      <c r="AN13" s="16">
        <v>4749.015789965003</v>
      </c>
      <c r="AO13" s="16">
        <v>5009.9397855006664</v>
      </c>
      <c r="AP13" s="16">
        <v>5009.9397855006664</v>
      </c>
      <c r="AQ13" s="16">
        <v>0</v>
      </c>
      <c r="AR13" s="16">
        <v>0</v>
      </c>
      <c r="AS13" s="16">
        <v>0</v>
      </c>
      <c r="AT13" s="16">
        <v>0</v>
      </c>
      <c r="AU13" s="16">
        <v>0</v>
      </c>
      <c r="AV13" s="16">
        <v>0</v>
      </c>
      <c r="AW13" s="16">
        <v>0</v>
      </c>
      <c r="AX13" s="16">
        <v>0</v>
      </c>
      <c r="AY13" s="16">
        <v>0</v>
      </c>
      <c r="AZ13" s="16">
        <v>0</v>
      </c>
      <c r="BA13" s="16">
        <v>0</v>
      </c>
      <c r="BB13" s="16">
        <v>0</v>
      </c>
      <c r="BC13" s="16">
        <v>0</v>
      </c>
      <c r="BD13" s="16">
        <v>0</v>
      </c>
      <c r="BE13" s="16">
        <v>0</v>
      </c>
      <c r="BF13" s="16">
        <v>0</v>
      </c>
      <c r="BG13" s="16">
        <v>0</v>
      </c>
      <c r="BH13" s="16">
        <v>0</v>
      </c>
      <c r="BI13" s="16">
        <v>0</v>
      </c>
      <c r="BJ13" s="16">
        <v>0</v>
      </c>
      <c r="BK13" s="16">
        <v>0</v>
      </c>
      <c r="BL13" s="16">
        <v>0</v>
      </c>
      <c r="BM13" s="11"/>
      <c r="BN13" s="11"/>
    </row>
    <row r="14" spans="1:66" x14ac:dyDescent="0.25">
      <c r="B14" s="5" t="s">
        <v>8</v>
      </c>
      <c r="E14" s="16">
        <v>631.05802756909645</v>
      </c>
      <c r="F14" s="16">
        <v>573.2626198403641</v>
      </c>
      <c r="G14" s="16">
        <v>662.26900993514141</v>
      </c>
      <c r="H14" s="16">
        <v>611.10602973764526</v>
      </c>
      <c r="I14" s="16">
        <v>690.1995337395839</v>
      </c>
      <c r="J14" s="16">
        <v>637.31957828005602</v>
      </c>
      <c r="K14" s="16">
        <v>738.63026282170097</v>
      </c>
      <c r="L14" s="16">
        <v>794.83858005769832</v>
      </c>
      <c r="M14" s="16">
        <v>914.45560410243013</v>
      </c>
      <c r="N14" s="16">
        <v>1132.9878160747892</v>
      </c>
      <c r="O14" s="16">
        <v>1395.1347747862317</v>
      </c>
      <c r="P14" s="16">
        <v>1563.5176964684945</v>
      </c>
      <c r="Q14" s="16">
        <v>1915.1965280512638</v>
      </c>
      <c r="R14" s="16">
        <v>1926.6912143290142</v>
      </c>
      <c r="S14" s="16">
        <v>2077.0201194426977</v>
      </c>
      <c r="T14" s="16">
        <v>2103.4511412313677</v>
      </c>
      <c r="U14" s="16">
        <v>2104.7511790666272</v>
      </c>
      <c r="V14" s="16">
        <v>2061.330615288884</v>
      </c>
      <c r="W14" s="16">
        <v>1996.2562447779271</v>
      </c>
      <c r="X14" s="16">
        <v>1988.4446588834701</v>
      </c>
      <c r="Y14" s="16">
        <v>2006.7198113590077</v>
      </c>
      <c r="Z14" s="16">
        <v>1888.0265151029657</v>
      </c>
      <c r="AA14" s="16">
        <v>1877.6168427921293</v>
      </c>
      <c r="AB14" s="16">
        <v>1778.0266574245477</v>
      </c>
      <c r="AC14" s="16">
        <v>1760.4920382041389</v>
      </c>
      <c r="AD14" s="16">
        <v>1762.6951131835629</v>
      </c>
      <c r="AE14" s="16">
        <v>1761.7325223061318</v>
      </c>
      <c r="AF14" s="16">
        <v>1735.9780845458545</v>
      </c>
      <c r="AG14" s="16">
        <v>1672.2292366132297</v>
      </c>
      <c r="AH14" s="16">
        <v>1637.1856444162936</v>
      </c>
      <c r="AI14" s="16">
        <v>1615.8563528514985</v>
      </c>
      <c r="AJ14" s="16">
        <v>1518.9017399628819</v>
      </c>
      <c r="AK14" s="16">
        <v>1557.4299427012747</v>
      </c>
      <c r="AL14" s="16">
        <v>1485.3128919179105</v>
      </c>
      <c r="AM14" s="16">
        <v>1455.1417142038406</v>
      </c>
      <c r="AN14" s="16">
        <v>1465.7754273247115</v>
      </c>
      <c r="AO14" s="16">
        <v>1459.642392624379</v>
      </c>
      <c r="AP14" s="16">
        <v>1459.642392624379</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6">
        <v>0</v>
      </c>
      <c r="BL14" s="16">
        <v>0</v>
      </c>
      <c r="BM14" s="20"/>
      <c r="BN14" s="20"/>
    </row>
    <row r="15" spans="1:66" x14ac:dyDescent="0.25">
      <c r="B15" s="5" t="s">
        <v>11</v>
      </c>
      <c r="E15" s="23">
        <v>2454.1931915271352</v>
      </c>
      <c r="F15" s="18">
        <v>2523.5686275019061</v>
      </c>
      <c r="G15" s="18">
        <v>2597.0097385173558</v>
      </c>
      <c r="H15" s="18">
        <v>2661.6704537880364</v>
      </c>
      <c r="I15" s="18">
        <v>2730.4696653851761</v>
      </c>
      <c r="J15" s="18">
        <v>2891.360697435935</v>
      </c>
      <c r="K15" s="18">
        <v>3129.9456571314736</v>
      </c>
      <c r="L15" s="18">
        <v>3415.6491228722716</v>
      </c>
      <c r="M15" s="18">
        <v>3706.6138289999531</v>
      </c>
      <c r="N15" s="18">
        <v>4145.0946701621815</v>
      </c>
      <c r="O15" s="18">
        <v>4447.5480702391433</v>
      </c>
      <c r="P15" s="18">
        <v>4611.8848440797456</v>
      </c>
      <c r="Q15" s="18">
        <v>5226.0946476698136</v>
      </c>
      <c r="R15" s="18">
        <v>5783.4257282109957</v>
      </c>
      <c r="S15" s="18">
        <v>6159.469465940304</v>
      </c>
      <c r="T15" s="18">
        <v>6486.5607749628525</v>
      </c>
      <c r="U15" s="18">
        <v>6832.176584466114</v>
      </c>
      <c r="V15" s="18">
        <v>7113.6867281800087</v>
      </c>
      <c r="W15" s="18">
        <v>7431.3424638779088</v>
      </c>
      <c r="X15" s="18">
        <v>7905.904377712257</v>
      </c>
      <c r="Y15" s="18">
        <v>8522.1894615627461</v>
      </c>
      <c r="Z15" s="18">
        <v>8886.2808128999386</v>
      </c>
      <c r="AA15" s="18">
        <v>9280.5515401603461</v>
      </c>
      <c r="AB15" s="18">
        <v>9643.923269498122</v>
      </c>
      <c r="AC15" s="18">
        <v>10073.479181007626</v>
      </c>
      <c r="AD15" s="18">
        <v>10505.438052894733</v>
      </c>
      <c r="AE15" s="18">
        <v>10954.533098318941</v>
      </c>
      <c r="AF15" s="18">
        <v>11314.925604847798</v>
      </c>
      <c r="AG15" s="18">
        <v>11726.366888378834</v>
      </c>
      <c r="AH15" s="18">
        <v>12186.699034988475</v>
      </c>
      <c r="AI15" s="18">
        <v>12598.114616274745</v>
      </c>
      <c r="AJ15" s="18">
        <v>12891.647291543773</v>
      </c>
      <c r="AK15" s="18">
        <v>13391.593018101325</v>
      </c>
      <c r="AL15" s="18">
        <v>13717.248595885318</v>
      </c>
      <c r="AM15" s="18">
        <v>14193.990985096612</v>
      </c>
      <c r="AN15" s="18">
        <v>14574.04540370535</v>
      </c>
      <c r="AO15" s="18">
        <v>15120.807561413283</v>
      </c>
      <c r="AP15" s="16">
        <v>15120.807561413283</v>
      </c>
      <c r="AQ15" s="3">
        <v>0</v>
      </c>
      <c r="AR15" s="3">
        <v>0</v>
      </c>
      <c r="AS15" s="3">
        <v>0</v>
      </c>
      <c r="AT15" s="3">
        <v>0</v>
      </c>
      <c r="AU15" s="3">
        <v>0</v>
      </c>
      <c r="AV15" s="3">
        <v>0</v>
      </c>
      <c r="AW15" s="3">
        <v>0</v>
      </c>
      <c r="AX15" s="3">
        <v>0</v>
      </c>
      <c r="AY15" s="3">
        <v>0</v>
      </c>
      <c r="AZ15" s="3">
        <v>0</v>
      </c>
      <c r="BA15" s="3">
        <v>0</v>
      </c>
      <c r="BB15" s="3">
        <v>0</v>
      </c>
      <c r="BC15" s="3">
        <v>0</v>
      </c>
      <c r="BD15" s="3">
        <v>0</v>
      </c>
      <c r="BE15" s="3">
        <v>0</v>
      </c>
      <c r="BF15" s="3">
        <v>0</v>
      </c>
      <c r="BG15" s="3">
        <v>0</v>
      </c>
      <c r="BH15" s="3">
        <v>0</v>
      </c>
      <c r="BI15" s="3">
        <v>0</v>
      </c>
      <c r="BJ15" s="3">
        <v>0</v>
      </c>
      <c r="BK15" s="3">
        <v>0</v>
      </c>
      <c r="BL15" s="3">
        <v>0</v>
      </c>
      <c r="BM15" s="20"/>
      <c r="BN15" s="20"/>
    </row>
    <row r="16" spans="1:66" x14ac:dyDescent="0.25">
      <c r="B16" s="5" t="s">
        <v>12</v>
      </c>
      <c r="E16" s="23">
        <v>961.17667792713519</v>
      </c>
      <c r="F16" s="18">
        <v>989.11252653730639</v>
      </c>
      <c r="G16" s="18">
        <v>1020.4411735150998</v>
      </c>
      <c r="H16" s="18">
        <v>1053.0735868499651</v>
      </c>
      <c r="I16" s="18">
        <v>1086.6374994444923</v>
      </c>
      <c r="J16" s="18">
        <v>1114.8139676234575</v>
      </c>
      <c r="K16" s="18">
        <v>1144.1061296860605</v>
      </c>
      <c r="L16" s="18">
        <v>1169.6485184658407</v>
      </c>
      <c r="M16" s="18">
        <v>1192.3589886062209</v>
      </c>
      <c r="N16" s="18">
        <v>1226.088636764792</v>
      </c>
      <c r="O16" s="18">
        <v>1261.3932255134466</v>
      </c>
      <c r="P16" s="18">
        <v>1293.9330969595533</v>
      </c>
      <c r="Q16" s="18">
        <v>1390.9233182511728</v>
      </c>
      <c r="R16" s="18">
        <v>1493.6513366178699</v>
      </c>
      <c r="S16" s="18">
        <v>1579.3892898245037</v>
      </c>
      <c r="T16" s="18">
        <v>1634.670027013784</v>
      </c>
      <c r="U16" s="18">
        <v>1689.3642360478495</v>
      </c>
      <c r="V16" s="18">
        <v>1742.3708546799573</v>
      </c>
      <c r="W16" s="18">
        <v>1792.6237786495569</v>
      </c>
      <c r="X16" s="18">
        <v>1838.706342241938</v>
      </c>
      <c r="Y16" s="18">
        <v>1890.6445986234376</v>
      </c>
      <c r="Z16" s="18">
        <v>1947.704144790599</v>
      </c>
      <c r="AA16" s="18">
        <v>2011.3592270095464</v>
      </c>
      <c r="AB16" s="18">
        <v>2066.1589289292865</v>
      </c>
      <c r="AC16" s="18">
        <v>2124.5762349567713</v>
      </c>
      <c r="AD16" s="18">
        <v>2186.6641666285195</v>
      </c>
      <c r="AE16" s="18">
        <v>2245.4531638359776</v>
      </c>
      <c r="AF16" s="18">
        <v>2298.3474530604917</v>
      </c>
      <c r="AG16" s="18">
        <v>2350.1656765050125</v>
      </c>
      <c r="AH16" s="18">
        <v>2408.7531514879051</v>
      </c>
      <c r="AI16" s="18">
        <v>2464.9240274145177</v>
      </c>
      <c r="AJ16" s="18">
        <v>2507.2358166050699</v>
      </c>
      <c r="AK16" s="18">
        <v>2559.2290085437389</v>
      </c>
      <c r="AL16" s="18">
        <v>2608.4918169815746</v>
      </c>
      <c r="AM16" s="18">
        <v>2658.4705338908639</v>
      </c>
      <c r="AN16" s="18">
        <v>2709.1752961941806</v>
      </c>
      <c r="AO16" s="18">
        <v>2766.3035574471201</v>
      </c>
      <c r="AP16" s="16">
        <v>2766.3035574471201</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0</v>
      </c>
      <c r="BL16" s="3">
        <v>0</v>
      </c>
      <c r="BM16" s="20"/>
      <c r="BN16" s="20"/>
    </row>
    <row r="17" spans="1:66" x14ac:dyDescent="0.25">
      <c r="B17" s="5"/>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20"/>
      <c r="BN17" s="20"/>
    </row>
    <row r="18" spans="1:66" s="12" customFormat="1" x14ac:dyDescent="0.25">
      <c r="A18" s="12" t="s">
        <v>16</v>
      </c>
      <c r="B18" s="13"/>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row>
    <row r="19" spans="1:66" x14ac:dyDescent="0.25">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20"/>
      <c r="BN19" s="20"/>
    </row>
    <row r="20" spans="1:66" x14ac:dyDescent="0.25">
      <c r="B20" s="1" t="s">
        <v>40</v>
      </c>
      <c r="E20" s="17">
        <v>20.399999999999999</v>
      </c>
      <c r="F20" s="17">
        <v>20.13</v>
      </c>
      <c r="G20" s="17">
        <v>19.86</v>
      </c>
      <c r="H20" s="17">
        <v>19.46</v>
      </c>
      <c r="I20" s="17">
        <v>19.099999895190244</v>
      </c>
      <c r="J20" s="17">
        <v>19.828175180977539</v>
      </c>
      <c r="K20" s="17">
        <v>21.292633429531488</v>
      </c>
      <c r="L20" s="17">
        <v>23.363150550302059</v>
      </c>
      <c r="M20" s="17">
        <v>25.425760958181073</v>
      </c>
      <c r="N20" s="17">
        <v>27.941960332062887</v>
      </c>
      <c r="O20" s="17">
        <v>29.330813991236969</v>
      </c>
      <c r="P20" s="17">
        <v>29.330813991236962</v>
      </c>
      <c r="Q20" s="17">
        <v>29.330813456501183</v>
      </c>
      <c r="R20" s="17">
        <v>29.330831015924975</v>
      </c>
      <c r="S20" s="17">
        <v>29.330799126482844</v>
      </c>
      <c r="T20" s="17">
        <v>29.330827731666243</v>
      </c>
      <c r="U20" s="17">
        <v>29.330828505134296</v>
      </c>
      <c r="V20" s="17">
        <v>29.330830200857005</v>
      </c>
      <c r="W20" s="17">
        <v>29.330827436577049</v>
      </c>
      <c r="X20" s="17">
        <v>30.436443405532632</v>
      </c>
      <c r="Y20" s="17">
        <v>31.579433745047169</v>
      </c>
      <c r="Z20" s="17">
        <v>31.579437196316981</v>
      </c>
      <c r="AA20" s="17">
        <v>31.579476150121504</v>
      </c>
      <c r="AB20" s="17">
        <v>31.57949946051707</v>
      </c>
      <c r="AC20" s="17">
        <v>31.579385078988654</v>
      </c>
      <c r="AD20" s="17">
        <v>31.579406033527178</v>
      </c>
      <c r="AE20" s="17">
        <v>31.579401778008457</v>
      </c>
      <c r="AF20" s="17">
        <v>31.579402069188479</v>
      </c>
      <c r="AG20" s="17">
        <v>31.579401636027427</v>
      </c>
      <c r="AH20" s="17">
        <v>31.579401603683202</v>
      </c>
      <c r="AI20" s="17">
        <v>31.579402001134611</v>
      </c>
      <c r="AJ20" s="17">
        <v>31.579389974009814</v>
      </c>
      <c r="AK20" s="17">
        <v>31.579416021133408</v>
      </c>
      <c r="AL20" s="17">
        <v>31.579403180770218</v>
      </c>
      <c r="AM20" s="17">
        <v>31.57940354175372</v>
      </c>
      <c r="AN20" s="17">
        <v>31.579402726020056</v>
      </c>
      <c r="AO20" s="17">
        <v>31.579402573633722</v>
      </c>
      <c r="AP20" s="17" t="s">
        <v>13</v>
      </c>
      <c r="AQ20" s="17" t="s">
        <v>13</v>
      </c>
      <c r="AR20" s="17" t="s">
        <v>13</v>
      </c>
      <c r="AS20" s="17" t="s">
        <v>13</v>
      </c>
      <c r="AT20" s="17" t="s">
        <v>13</v>
      </c>
      <c r="AU20" s="17" t="s">
        <v>13</v>
      </c>
      <c r="AV20" s="17" t="s">
        <v>13</v>
      </c>
      <c r="AW20" s="17" t="s">
        <v>13</v>
      </c>
      <c r="AX20" s="17" t="s">
        <v>13</v>
      </c>
      <c r="AY20" s="17" t="s">
        <v>13</v>
      </c>
      <c r="AZ20" s="17" t="s">
        <v>13</v>
      </c>
      <c r="BA20" s="17" t="s">
        <v>13</v>
      </c>
      <c r="BB20" s="17" t="s">
        <v>13</v>
      </c>
      <c r="BC20" s="17" t="s">
        <v>13</v>
      </c>
      <c r="BD20" s="17" t="s">
        <v>13</v>
      </c>
      <c r="BE20" s="17" t="s">
        <v>13</v>
      </c>
      <c r="BF20" s="17" t="s">
        <v>13</v>
      </c>
      <c r="BG20" s="17" t="s">
        <v>13</v>
      </c>
      <c r="BH20" s="17" t="s">
        <v>13</v>
      </c>
      <c r="BI20" s="17" t="s">
        <v>13</v>
      </c>
      <c r="BJ20" s="17" t="s">
        <v>13</v>
      </c>
      <c r="BK20" s="17" t="s">
        <v>13</v>
      </c>
      <c r="BL20" s="17" t="s">
        <v>13</v>
      </c>
      <c r="BM20" s="20"/>
      <c r="BN20" s="20"/>
    </row>
    <row r="21" spans="1:66" x14ac:dyDescent="0.25">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row>
    <row r="22" spans="1:66" s="12" customFormat="1" x14ac:dyDescent="0.25">
      <c r="A22" s="12" t="s">
        <v>17</v>
      </c>
      <c r="B22" s="13"/>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row>
    <row r="23" spans="1:66" s="4" customFormat="1" x14ac:dyDescent="0.25">
      <c r="B23" s="5" t="s">
        <v>1</v>
      </c>
      <c r="D23" s="6"/>
      <c r="E23" s="16">
        <v>0</v>
      </c>
      <c r="F23" s="16">
        <v>0</v>
      </c>
      <c r="G23" s="16">
        <v>0</v>
      </c>
      <c r="H23" s="16">
        <v>0</v>
      </c>
      <c r="I23" s="16">
        <v>0</v>
      </c>
      <c r="J23" s="16">
        <v>494.22086495353483</v>
      </c>
      <c r="K23" s="16">
        <v>1023.0371904538172</v>
      </c>
      <c r="L23" s="16">
        <v>2117.6869842394017</v>
      </c>
      <c r="M23" s="16">
        <v>3083.3153988746467</v>
      </c>
      <c r="N23" s="16">
        <v>4575.2997350503674</v>
      </c>
      <c r="O23" s="16">
        <v>5320.4297570368635</v>
      </c>
      <c r="P23" s="16">
        <v>5099.7503646482555</v>
      </c>
      <c r="Q23" s="16">
        <v>2135.590595514816</v>
      </c>
      <c r="R23" s="16">
        <v>1534.0134388982551</v>
      </c>
      <c r="S23" s="16">
        <v>140.78674231377474</v>
      </c>
      <c r="T23" s="16">
        <v>97.142852196504577</v>
      </c>
      <c r="U23" s="16">
        <v>75.40713901753665</v>
      </c>
      <c r="V23" s="16">
        <v>11.149484126164348</v>
      </c>
      <c r="W23" s="16">
        <v>34.619148211740296</v>
      </c>
      <c r="X23" s="16">
        <v>71.661636798302396</v>
      </c>
      <c r="Y23" s="16">
        <v>74.169794086242973</v>
      </c>
      <c r="Z23" s="16">
        <v>51.17715791950765</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16">
        <v>0</v>
      </c>
      <c r="AW23" s="16">
        <v>0</v>
      </c>
      <c r="AX23" s="16">
        <v>0</v>
      </c>
      <c r="AY23" s="16">
        <v>0</v>
      </c>
      <c r="AZ23" s="16">
        <v>0</v>
      </c>
      <c r="BA23" s="16">
        <v>0</v>
      </c>
      <c r="BB23" s="16">
        <v>0</v>
      </c>
      <c r="BC23" s="16">
        <v>0</v>
      </c>
      <c r="BD23" s="16">
        <v>0</v>
      </c>
      <c r="BE23" s="16">
        <v>0</v>
      </c>
      <c r="BF23" s="16">
        <v>0</v>
      </c>
      <c r="BG23" s="16">
        <v>0</v>
      </c>
      <c r="BH23" s="16">
        <v>0</v>
      </c>
      <c r="BI23" s="16">
        <v>0</v>
      </c>
      <c r="BJ23" s="16">
        <v>0</v>
      </c>
      <c r="BK23" s="16">
        <v>0</v>
      </c>
      <c r="BL23" s="16">
        <v>0</v>
      </c>
      <c r="BM23" s="7"/>
      <c r="BN23" s="7"/>
    </row>
    <row r="24" spans="1:66" s="4" customFormat="1" x14ac:dyDescent="0.25">
      <c r="B24" s="5" t="s">
        <v>5</v>
      </c>
      <c r="D24" s="6"/>
      <c r="E24" s="16">
        <v>0</v>
      </c>
      <c r="F24" s="16">
        <v>0</v>
      </c>
      <c r="G24" s="16">
        <v>10.367247342503331</v>
      </c>
      <c r="H24" s="16">
        <v>22.547439115784091</v>
      </c>
      <c r="I24" s="16">
        <v>29.867952974096909</v>
      </c>
      <c r="J24" s="16">
        <v>0</v>
      </c>
      <c r="K24" s="16">
        <v>45.079691766247251</v>
      </c>
      <c r="L24" s="16">
        <v>359.21258792043096</v>
      </c>
      <c r="M24" s="16">
        <v>678.85806517416859</v>
      </c>
      <c r="N24" s="16">
        <v>1050.1270805376271</v>
      </c>
      <c r="O24" s="16">
        <v>1714.9104773399847</v>
      </c>
      <c r="P24" s="16">
        <v>2114.8633501293198</v>
      </c>
      <c r="Q24" s="16">
        <v>2128.7121901745286</v>
      </c>
      <c r="R24" s="16">
        <v>2135.8534591039806</v>
      </c>
      <c r="S24" s="16">
        <v>1931.266415507333</v>
      </c>
      <c r="T24" s="16">
        <v>1316.4655499189778</v>
      </c>
      <c r="U24" s="16">
        <v>883.41572806736349</v>
      </c>
      <c r="V24" s="16">
        <v>221.33470734351354</v>
      </c>
      <c r="W24" s="16">
        <v>1145.5199271346289</v>
      </c>
      <c r="X24" s="16">
        <v>1954.0050533044341</v>
      </c>
      <c r="Y24" s="16">
        <v>2050.9356822631535</v>
      </c>
      <c r="Z24" s="16">
        <v>1525.9022361297191</v>
      </c>
      <c r="AA24" s="16">
        <v>609.33391652499006</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16">
        <v>0</v>
      </c>
      <c r="AW24" s="16">
        <v>0</v>
      </c>
      <c r="AX24" s="16">
        <v>0</v>
      </c>
      <c r="AY24" s="16">
        <v>0</v>
      </c>
      <c r="AZ24" s="16">
        <v>0</v>
      </c>
      <c r="BA24" s="16">
        <v>0</v>
      </c>
      <c r="BB24" s="16">
        <v>0</v>
      </c>
      <c r="BC24" s="16">
        <v>0</v>
      </c>
      <c r="BD24" s="16">
        <v>0</v>
      </c>
      <c r="BE24" s="16">
        <v>0</v>
      </c>
      <c r="BF24" s="16">
        <v>0</v>
      </c>
      <c r="BG24" s="16">
        <v>0</v>
      </c>
      <c r="BH24" s="16">
        <v>0</v>
      </c>
      <c r="BI24" s="16">
        <v>0</v>
      </c>
      <c r="BJ24" s="16">
        <v>0</v>
      </c>
      <c r="BK24" s="16">
        <v>0</v>
      </c>
      <c r="BL24" s="16">
        <v>0</v>
      </c>
      <c r="BM24" s="7"/>
      <c r="BN24" s="7"/>
    </row>
    <row r="25" spans="1:66" s="4" customFormat="1" x14ac:dyDescent="0.25">
      <c r="B25" s="5" t="s">
        <v>4</v>
      </c>
      <c r="D25" s="6"/>
      <c r="E25" s="16">
        <v>614.21570149253751</v>
      </c>
      <c r="F25" s="16">
        <v>726.4156768656718</v>
      </c>
      <c r="G25" s="16">
        <v>715.17542772316824</v>
      </c>
      <c r="H25" s="16">
        <v>592.53203796730543</v>
      </c>
      <c r="I25" s="16">
        <v>612.87905054930434</v>
      </c>
      <c r="J25" s="16">
        <v>360.52128535549355</v>
      </c>
      <c r="K25" s="16">
        <v>378.01656493842785</v>
      </c>
      <c r="L25" s="16">
        <v>391.54135924542641</v>
      </c>
      <c r="M25" s="16">
        <v>404.7041364110766</v>
      </c>
      <c r="N25" s="16">
        <v>429.61907327368743</v>
      </c>
      <c r="O25" s="16">
        <v>448.90177309966811</v>
      </c>
      <c r="P25" s="16">
        <v>469.74009722254124</v>
      </c>
      <c r="Q25" s="16">
        <v>545.60139314933861</v>
      </c>
      <c r="R25" s="16">
        <v>613.23653058877176</v>
      </c>
      <c r="S25" s="16">
        <v>657.91568980208456</v>
      </c>
      <c r="T25" s="16">
        <v>700.34313764626825</v>
      </c>
      <c r="U25" s="16">
        <v>745.93958755488859</v>
      </c>
      <c r="V25" s="16">
        <v>782.8648083656758</v>
      </c>
      <c r="W25" s="16">
        <v>825.82813046597971</v>
      </c>
      <c r="X25" s="16">
        <v>860.46052719740931</v>
      </c>
      <c r="Y25" s="16">
        <v>910.85696318357338</v>
      </c>
      <c r="Z25" s="16">
        <v>957.65468959810096</v>
      </c>
      <c r="AA25" s="16">
        <v>1008.1549721397161</v>
      </c>
      <c r="AB25" s="16">
        <v>1056.0513530281405</v>
      </c>
      <c r="AC25" s="16">
        <v>1113.155495552337</v>
      </c>
      <c r="AD25" s="16">
        <v>1170.6061382619075</v>
      </c>
      <c r="AE25" s="16">
        <v>1231.4787934010444</v>
      </c>
      <c r="AF25" s="16">
        <v>1281.1486793832437</v>
      </c>
      <c r="AG25" s="16">
        <v>1338.7140815926955</v>
      </c>
      <c r="AH25" s="16">
        <v>1402.8513932718829</v>
      </c>
      <c r="AI25" s="16">
        <v>1460.8760501261204</v>
      </c>
      <c r="AJ25" s="16">
        <v>1504.3619389179466</v>
      </c>
      <c r="AK25" s="16">
        <v>1576.8720706217655</v>
      </c>
      <c r="AL25" s="16">
        <v>1624.957382785301</v>
      </c>
      <c r="AM25" s="16">
        <v>1695.5743213861531</v>
      </c>
      <c r="AN25" s="16">
        <v>1752.4505081313316</v>
      </c>
      <c r="AO25" s="16">
        <v>1833.6279287620155</v>
      </c>
      <c r="AP25" s="16">
        <v>1833.6279287620155</v>
      </c>
      <c r="AQ25" s="16">
        <v>0</v>
      </c>
      <c r="AR25" s="16">
        <v>0</v>
      </c>
      <c r="AS25" s="16">
        <v>0</v>
      </c>
      <c r="AT25" s="16">
        <v>0</v>
      </c>
      <c r="AU25" s="16">
        <v>0</v>
      </c>
      <c r="AV25" s="16">
        <v>0</v>
      </c>
      <c r="AW25" s="16">
        <v>0</v>
      </c>
      <c r="AX25" s="16">
        <v>0</v>
      </c>
      <c r="AY25" s="16">
        <v>0</v>
      </c>
      <c r="AZ25" s="16">
        <v>0</v>
      </c>
      <c r="BA25" s="16">
        <v>0</v>
      </c>
      <c r="BB25" s="16">
        <v>0</v>
      </c>
      <c r="BC25" s="16">
        <v>0</v>
      </c>
      <c r="BD25" s="16">
        <v>0</v>
      </c>
      <c r="BE25" s="16">
        <v>0</v>
      </c>
      <c r="BF25" s="16">
        <v>0</v>
      </c>
      <c r="BG25" s="16">
        <v>0</v>
      </c>
      <c r="BH25" s="16">
        <v>0</v>
      </c>
      <c r="BI25" s="16">
        <v>0</v>
      </c>
      <c r="BJ25" s="16">
        <v>0</v>
      </c>
      <c r="BK25" s="16">
        <v>0</v>
      </c>
      <c r="BL25" s="16">
        <v>0</v>
      </c>
      <c r="BM25" s="7"/>
      <c r="BN25" s="7"/>
    </row>
    <row r="26" spans="1:66" s="2" customFormat="1" x14ac:dyDescent="0.25">
      <c r="B26" s="2" t="s">
        <v>2</v>
      </c>
      <c r="D26" s="2">
        <v>11720</v>
      </c>
      <c r="E26" s="21">
        <v>11479.447234726369</v>
      </c>
      <c r="F26" s="3">
        <v>11479.447234726369</v>
      </c>
      <c r="G26" s="3">
        <v>11489.814482068872</v>
      </c>
      <c r="H26" s="3">
        <v>11458.289790788815</v>
      </c>
      <c r="I26" s="3">
        <v>11228.626039370491</v>
      </c>
      <c r="J26" s="3">
        <v>11722.846904324026</v>
      </c>
      <c r="K26" s="3">
        <v>12294.814818069073</v>
      </c>
      <c r="L26" s="3">
        <v>13145.64312222823</v>
      </c>
      <c r="M26" s="3">
        <v>16179.927821796929</v>
      </c>
      <c r="N26" s="3">
        <v>20197.845039008749</v>
      </c>
      <c r="O26" s="3">
        <v>25619.479126514379</v>
      </c>
      <c r="P26" s="3">
        <v>29966.47607657711</v>
      </c>
      <c r="Q26" s="3">
        <v>33806.995630364829</v>
      </c>
      <c r="R26" s="3">
        <v>35593.214099322009</v>
      </c>
      <c r="S26" s="3">
        <v>37241.484025241494</v>
      </c>
      <c r="T26" s="3">
        <v>37855.030528287905</v>
      </c>
      <c r="U26" s="3">
        <v>37654.810170970566</v>
      </c>
      <c r="V26" s="3">
        <v>36573.651631726476</v>
      </c>
      <c r="W26" s="3">
        <v>36410.203929282121</v>
      </c>
      <c r="X26" s="3">
        <v>36801.77442738571</v>
      </c>
      <c r="Y26" s="3">
        <v>36963.960236531886</v>
      </c>
      <c r="Z26" s="3">
        <v>36210.405983414617</v>
      </c>
      <c r="AA26" s="3">
        <v>34250.246139455419</v>
      </c>
      <c r="AB26" s="3">
        <v>33494.986658767077</v>
      </c>
      <c r="AC26" s="3">
        <v>33024.493389939373</v>
      </c>
      <c r="AD26" s="3">
        <v>32327.402550318773</v>
      </c>
      <c r="AE26" s="3">
        <v>31678.284052558221</v>
      </c>
      <c r="AF26" s="3">
        <v>31030.602731075563</v>
      </c>
      <c r="AG26" s="3">
        <v>30381.753282500409</v>
      </c>
      <c r="AH26" s="3">
        <v>29743.798964724479</v>
      </c>
      <c r="AI26" s="3">
        <v>29127.991507791528</v>
      </c>
      <c r="AJ26" s="3">
        <v>28552.309955780602</v>
      </c>
      <c r="AK26" s="3">
        <v>28004.568910772232</v>
      </c>
      <c r="AL26" s="3">
        <v>27504.182633941178</v>
      </c>
      <c r="AM26" s="3">
        <v>27018.957871140421</v>
      </c>
      <c r="AN26" s="3">
        <v>26561.21484778852</v>
      </c>
      <c r="AO26" s="3">
        <v>26095.460931980742</v>
      </c>
      <c r="AP26" s="18">
        <v>26095.460931980742</v>
      </c>
      <c r="AQ26" s="18">
        <v>26095.460931980742</v>
      </c>
      <c r="AR26" s="18">
        <v>26095.460931980742</v>
      </c>
      <c r="AS26" s="18">
        <v>26095.460931980742</v>
      </c>
      <c r="AT26" s="18">
        <v>26095.460931980742</v>
      </c>
      <c r="AU26" s="18">
        <v>26095.460931980742</v>
      </c>
      <c r="AV26" s="18">
        <v>26095.460931980742</v>
      </c>
      <c r="AW26" s="18">
        <v>26095.460931980742</v>
      </c>
      <c r="AX26" s="18">
        <v>26095.460931980742</v>
      </c>
      <c r="AY26" s="18">
        <v>26095.460931980742</v>
      </c>
      <c r="AZ26" s="18">
        <v>26095.460931980742</v>
      </c>
      <c r="BA26" s="18">
        <v>26095.460931980742</v>
      </c>
      <c r="BB26" s="18">
        <v>26095.460931980742</v>
      </c>
      <c r="BC26" s="18">
        <v>26095.460931980742</v>
      </c>
      <c r="BD26" s="18">
        <v>26095.460931980742</v>
      </c>
      <c r="BE26" s="18">
        <v>26095.460931980742</v>
      </c>
      <c r="BF26" s="18">
        <v>26095.460931980742</v>
      </c>
      <c r="BG26" s="18">
        <v>26095.460931980742</v>
      </c>
      <c r="BH26" s="18">
        <v>26095.460931980742</v>
      </c>
      <c r="BI26" s="18">
        <v>26095.460931980742</v>
      </c>
      <c r="BJ26" s="18">
        <v>26095.460931980742</v>
      </c>
      <c r="BK26" s="18">
        <v>26095.460931980742</v>
      </c>
      <c r="BL26" s="18">
        <v>26095.460931980742</v>
      </c>
      <c r="BM26" s="19"/>
      <c r="BN26" s="19"/>
    </row>
    <row r="27" spans="1:66" s="2" customFormat="1" x14ac:dyDescent="0.25">
      <c r="B27" s="2" t="s">
        <v>3</v>
      </c>
      <c r="D27" s="2">
        <v>2666</v>
      </c>
      <c r="E27" s="18">
        <v>2747.5527652736309</v>
      </c>
      <c r="F27" s="18">
        <v>2747.5527652736309</v>
      </c>
      <c r="G27" s="18">
        <v>2747.5527652736309</v>
      </c>
      <c r="H27" s="18">
        <v>2613.9146996499212</v>
      </c>
      <c r="I27" s="18">
        <v>2725.857194427208</v>
      </c>
      <c r="J27" s="18">
        <v>2180.2598397822517</v>
      </c>
      <c r="K27" s="18">
        <v>2169.6732031886604</v>
      </c>
      <c r="L27" s="18">
        <v>3033.1338423514617</v>
      </c>
      <c r="M27" s="18">
        <v>2896.3381719961631</v>
      </c>
      <c r="N27" s="18">
        <v>3564.3255951191918</v>
      </c>
      <c r="O27" s="18">
        <v>4521.084551737833</v>
      </c>
      <c r="P27" s="18">
        <v>6456.9935367525859</v>
      </c>
      <c r="Q27" s="18">
        <v>6060.9912041817988</v>
      </c>
      <c r="R27" s="18">
        <v>6831.5821515820071</v>
      </c>
      <c r="S27" s="18">
        <v>6572.0265926896764</v>
      </c>
      <c r="T27" s="18">
        <v>6572.0265926896764</v>
      </c>
      <c r="U27" s="18">
        <v>6572.0265926896764</v>
      </c>
      <c r="V27" s="18">
        <v>6454.1738173634967</v>
      </c>
      <c r="W27" s="18">
        <v>6425.3301051674343</v>
      </c>
      <c r="X27" s="18">
        <v>6425.3301051674343</v>
      </c>
      <c r="Y27" s="18">
        <v>6425.3301051674343</v>
      </c>
      <c r="Z27" s="18">
        <v>6390.0716441319919</v>
      </c>
      <c r="AA27" s="18">
        <v>6229.5733012569153</v>
      </c>
      <c r="AB27" s="18">
        <v>5910.8799986059557</v>
      </c>
      <c r="AC27" s="18">
        <v>5827.8517746951848</v>
      </c>
      <c r="AD27" s="18">
        <v>5704.8357441739017</v>
      </c>
      <c r="AE27" s="18">
        <v>5590.2854210396863</v>
      </c>
      <c r="AF27" s="18">
        <v>5475.9887172486297</v>
      </c>
      <c r="AG27" s="18">
        <v>5361.4858733824267</v>
      </c>
      <c r="AH27" s="18">
        <v>5248.9056996572626</v>
      </c>
      <c r="AI27" s="18">
        <v>5140.2337954926243</v>
      </c>
      <c r="AJ27" s="18">
        <v>5038.6429333730475</v>
      </c>
      <c r="AK27" s="18">
        <v>4941.9827489598065</v>
      </c>
      <c r="AL27" s="18">
        <v>4853.6792883425614</v>
      </c>
      <c r="AM27" s="18">
        <v>4768.0513890247812</v>
      </c>
      <c r="AN27" s="18">
        <v>4687.2732084332692</v>
      </c>
      <c r="AO27" s="18">
        <v>4605.0813409377788</v>
      </c>
      <c r="AP27" s="18">
        <v>4605.0813409377788</v>
      </c>
      <c r="AQ27" s="18">
        <v>4605.0813409377788</v>
      </c>
      <c r="AR27" s="18">
        <v>4605.0813409377788</v>
      </c>
      <c r="AS27" s="18">
        <v>4605.0813409377788</v>
      </c>
      <c r="AT27" s="18">
        <v>4605.0813409377788</v>
      </c>
      <c r="AU27" s="18">
        <v>4605.0813409377788</v>
      </c>
      <c r="AV27" s="18">
        <v>4605.0813409377788</v>
      </c>
      <c r="AW27" s="18">
        <v>4605.0813409377788</v>
      </c>
      <c r="AX27" s="18">
        <v>4605.0813409377788</v>
      </c>
      <c r="AY27" s="18">
        <v>4605.0813409377788</v>
      </c>
      <c r="AZ27" s="18">
        <v>4605.0813409377788</v>
      </c>
      <c r="BA27" s="18">
        <v>4605.0813409377788</v>
      </c>
      <c r="BB27" s="18">
        <v>4605.0813409377788</v>
      </c>
      <c r="BC27" s="18">
        <v>4605.0813409377788</v>
      </c>
      <c r="BD27" s="18">
        <v>4605.0813409377788</v>
      </c>
      <c r="BE27" s="18">
        <v>4605.0813409377788</v>
      </c>
      <c r="BF27" s="18">
        <v>4605.0813409377788</v>
      </c>
      <c r="BG27" s="18">
        <v>4605.0813409377788</v>
      </c>
      <c r="BH27" s="18">
        <v>4605.0813409377788</v>
      </c>
      <c r="BI27" s="18">
        <v>4605.0813409377788</v>
      </c>
      <c r="BJ27" s="18">
        <v>4605.0813409377788</v>
      </c>
      <c r="BK27" s="18">
        <v>4605.0813409377788</v>
      </c>
      <c r="BL27" s="18">
        <v>4605.0813409377788</v>
      </c>
      <c r="BM27" s="19"/>
      <c r="BN27" s="19"/>
    </row>
    <row r="28" spans="1:66" s="8" customFormat="1" x14ac:dyDescent="0.25">
      <c r="B28" s="9"/>
      <c r="D28" s="10"/>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row>
    <row r="29" spans="1:66" x14ac:dyDescent="0.25">
      <c r="B29" s="1" t="s">
        <v>36</v>
      </c>
      <c r="C29" s="24">
        <f>MAX(E26:BL26)-D26</f>
        <v>26135.030528287905</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6" x14ac:dyDescent="0.25">
      <c r="B30" s="1" t="s">
        <v>37</v>
      </c>
      <c r="C30" s="24">
        <f>MAX(E26:BL26)</f>
        <v>37855.030528287905</v>
      </c>
    </row>
    <row r="31" spans="1:66" x14ac:dyDescent="0.25">
      <c r="B31" s="1" t="s">
        <v>38</v>
      </c>
      <c r="C31" s="51">
        <f>MAX(E27:BL27)-D27</f>
        <v>4165.5821515820071</v>
      </c>
    </row>
    <row r="32" spans="1:66" x14ac:dyDescent="0.25">
      <c r="B32" s="1" t="s">
        <v>39</v>
      </c>
      <c r="C32" s="51">
        <f>MAX(E27:BL27)</f>
        <v>6831.5821515820071</v>
      </c>
    </row>
  </sheetData>
  <mergeCells count="3">
    <mergeCell ref="C2:L2"/>
    <mergeCell ref="C3:L3"/>
    <mergeCell ref="C4:L4"/>
  </mergeCells>
  <pageMargins left="0.70866141732283472" right="0.70866141732283472" top="0.74803149606299213" bottom="0.74803149606299213" header="0.31496062992125984" footer="0.31496062992125984"/>
  <pageSetup paperSize="9" scale="20" fitToHeight="0"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7</vt:i4>
      </vt:variant>
      <vt:variant>
        <vt:lpstr>Named Ranges</vt:lpstr>
      </vt:variant>
      <vt:variant>
        <vt:i4>3</vt:i4>
      </vt:variant>
    </vt:vector>
  </HeadingPairs>
  <TitlesOfParts>
    <vt:vector size="15" baseType="lpstr">
      <vt:lpstr>Cover</vt:lpstr>
      <vt:lpstr>Important Notice</vt:lpstr>
      <vt:lpstr>Summary</vt:lpstr>
      <vt:lpstr>NWR0 - Data</vt:lpstr>
      <vt:lpstr>NWR1 - Data</vt:lpstr>
      <vt:lpstr>NWR0 - Cash Flows</vt:lpstr>
      <vt:lpstr>NWR0 - Charge Profile</vt:lpstr>
      <vt:lpstr>NWR0 - Debt Equity vs Capex</vt:lpstr>
      <vt:lpstr>NWR1 - Cash Flows</vt:lpstr>
      <vt:lpstr>NWR1 - Charge Profile</vt:lpstr>
      <vt:lpstr>NWR1 - Debt Equity vs Capex</vt:lpstr>
      <vt:lpstr>NWR1 vs NWR0 - Charge profile</vt:lpstr>
      <vt:lpstr>'NWR0 - Data'!Print_Titles</vt:lpstr>
      <vt:lpstr>'NWR1 - Data'!Print_Titles</vt:lpstr>
      <vt:lpstr>Summary!Print_Titles</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Gibbons</dc:creator>
  <cp:lastModifiedBy>Hayley</cp:lastModifiedBy>
  <cp:lastPrinted>2015-01-21T18:10:35Z</cp:lastPrinted>
  <dcterms:created xsi:type="dcterms:W3CDTF">2014-10-06T16:42:40Z</dcterms:created>
  <dcterms:modified xsi:type="dcterms:W3CDTF">2015-01-23T13:53:52Z</dcterms:modified>
</cp:coreProperties>
</file>