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480" windowHeight="790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Capacity'!$B$2:$I$21</definedName>
    <definedName name="_xlnm.Print_Area" localSheetId="1">'Landfill Inputs'!$B$2:$J$20</definedName>
  </definedNames>
  <calcPr calcId="125725"/>
</workbook>
</file>

<file path=xl/calcChain.xml><?xml version="1.0" encoding="utf-8"?>
<calcChain xmlns="http://schemas.openxmlformats.org/spreadsheetml/2006/main">
  <c r="F56" i="17"/>
  <c r="F25"/>
  <c r="E22" i="2"/>
  <c r="E19"/>
  <c r="E12"/>
  <c r="E13" i="4"/>
  <c r="H56" i="14"/>
  <c r="G56"/>
  <c r="H39"/>
  <c r="G39"/>
  <c r="H22"/>
  <c r="G22"/>
  <c r="I168" i="16"/>
  <c r="H168"/>
  <c r="H169" s="1"/>
  <c r="G168"/>
  <c r="F168"/>
  <c r="E168"/>
  <c r="K167"/>
  <c r="K166"/>
  <c r="I165"/>
  <c r="H165"/>
  <c r="G165"/>
  <c r="F165"/>
  <c r="E165"/>
  <c r="K164"/>
  <c r="K163"/>
  <c r="K162"/>
  <c r="K161"/>
  <c r="K160"/>
  <c r="K159"/>
  <c r="I158"/>
  <c r="H158"/>
  <c r="G158"/>
  <c r="F158"/>
  <c r="E158"/>
  <c r="K157"/>
  <c r="K156"/>
  <c r="I154"/>
  <c r="I155" s="1"/>
  <c r="H154"/>
  <c r="G154"/>
  <c r="F154"/>
  <c r="E154"/>
  <c r="E155" s="1"/>
  <c r="K153"/>
  <c r="K154" s="1"/>
  <c r="K152"/>
  <c r="I151"/>
  <c r="H151"/>
  <c r="G151"/>
  <c r="F151"/>
  <c r="E151"/>
  <c r="K150"/>
  <c r="K149"/>
  <c r="K148"/>
  <c r="K147"/>
  <c r="K146"/>
  <c r="K145"/>
  <c r="I144"/>
  <c r="H144"/>
  <c r="G144"/>
  <c r="F144"/>
  <c r="E144"/>
  <c r="K143"/>
  <c r="K142"/>
  <c r="K144" s="1"/>
  <c r="I140"/>
  <c r="H140"/>
  <c r="G140"/>
  <c r="F140"/>
  <c r="F141" s="1"/>
  <c r="E140"/>
  <c r="K139"/>
  <c r="K138"/>
  <c r="I137"/>
  <c r="H137"/>
  <c r="G137"/>
  <c r="F137"/>
  <c r="E137"/>
  <c r="E141" s="1"/>
  <c r="K136"/>
  <c r="K135"/>
  <c r="K134"/>
  <c r="K133"/>
  <c r="K132"/>
  <c r="K131"/>
  <c r="I130"/>
  <c r="H130"/>
  <c r="G130"/>
  <c r="F130"/>
  <c r="E130"/>
  <c r="K129"/>
  <c r="K128"/>
  <c r="I126"/>
  <c r="H126"/>
  <c r="G126"/>
  <c r="F126"/>
  <c r="E126"/>
  <c r="K125"/>
  <c r="K124"/>
  <c r="K126" s="1"/>
  <c r="I123"/>
  <c r="H123"/>
  <c r="G123"/>
  <c r="F123"/>
  <c r="E123"/>
  <c r="K122"/>
  <c r="K121"/>
  <c r="K120"/>
  <c r="K119"/>
  <c r="K118"/>
  <c r="K117"/>
  <c r="I116"/>
  <c r="H116"/>
  <c r="G116"/>
  <c r="F116"/>
  <c r="E116"/>
  <c r="K115"/>
  <c r="K116" s="1"/>
  <c r="K114"/>
  <c r="I112"/>
  <c r="H112"/>
  <c r="G112"/>
  <c r="F112"/>
  <c r="E112"/>
  <c r="K111"/>
  <c r="K110"/>
  <c r="I109"/>
  <c r="H109"/>
  <c r="G109"/>
  <c r="F109"/>
  <c r="E109"/>
  <c r="K108"/>
  <c r="K107"/>
  <c r="K106"/>
  <c r="K105"/>
  <c r="K104"/>
  <c r="K103"/>
  <c r="I102"/>
  <c r="H102"/>
  <c r="G102"/>
  <c r="F102"/>
  <c r="E102"/>
  <c r="K101"/>
  <c r="K100"/>
  <c r="I98"/>
  <c r="H98"/>
  <c r="G98"/>
  <c r="F98"/>
  <c r="E98"/>
  <c r="K97"/>
  <c r="K96"/>
  <c r="I95"/>
  <c r="H95"/>
  <c r="G95"/>
  <c r="F95"/>
  <c r="E95"/>
  <c r="K94"/>
  <c r="K93"/>
  <c r="K92"/>
  <c r="K91"/>
  <c r="K90"/>
  <c r="K89"/>
  <c r="I88"/>
  <c r="H88"/>
  <c r="G88"/>
  <c r="F88"/>
  <c r="E88"/>
  <c r="K87"/>
  <c r="K86"/>
  <c r="K88" s="1"/>
  <c r="I84"/>
  <c r="H84"/>
  <c r="G84"/>
  <c r="F84"/>
  <c r="E84"/>
  <c r="K83"/>
  <c r="K82"/>
  <c r="I81"/>
  <c r="H81"/>
  <c r="G81"/>
  <c r="F81"/>
  <c r="E81"/>
  <c r="K80"/>
  <c r="K79"/>
  <c r="K78"/>
  <c r="K77"/>
  <c r="K76"/>
  <c r="K75"/>
  <c r="I74"/>
  <c r="H74"/>
  <c r="G74"/>
  <c r="F74"/>
  <c r="E74"/>
  <c r="K73"/>
  <c r="K72"/>
  <c r="I70"/>
  <c r="H70"/>
  <c r="G70"/>
  <c r="F70"/>
  <c r="E70"/>
  <c r="K69"/>
  <c r="K68"/>
  <c r="I67"/>
  <c r="H67"/>
  <c r="G67"/>
  <c r="F67"/>
  <c r="E67"/>
  <c r="K66"/>
  <c r="K65"/>
  <c r="K64"/>
  <c r="K63"/>
  <c r="K62"/>
  <c r="K61"/>
  <c r="I60"/>
  <c r="H60"/>
  <c r="G60"/>
  <c r="F60"/>
  <c r="E60"/>
  <c r="K59"/>
  <c r="K58"/>
  <c r="J56"/>
  <c r="I56"/>
  <c r="H56"/>
  <c r="G56"/>
  <c r="F56"/>
  <c r="E56"/>
  <c r="K55"/>
  <c r="K54"/>
  <c r="J53"/>
  <c r="I53"/>
  <c r="H53"/>
  <c r="G53"/>
  <c r="F53"/>
  <c r="E53"/>
  <c r="K52"/>
  <c r="K51"/>
  <c r="K50"/>
  <c r="K49"/>
  <c r="K48"/>
  <c r="K47"/>
  <c r="J46"/>
  <c r="I46"/>
  <c r="H46"/>
  <c r="H57" s="1"/>
  <c r="G46"/>
  <c r="F46"/>
  <c r="E46"/>
  <c r="K45"/>
  <c r="K44"/>
  <c r="J42"/>
  <c r="I42"/>
  <c r="H42"/>
  <c r="G42"/>
  <c r="F42"/>
  <c r="E42"/>
  <c r="K41"/>
  <c r="K40"/>
  <c r="J39"/>
  <c r="I39"/>
  <c r="H39"/>
  <c r="G39"/>
  <c r="F39"/>
  <c r="E39"/>
  <c r="K38"/>
  <c r="K37"/>
  <c r="K36"/>
  <c r="K35"/>
  <c r="K34"/>
  <c r="K33"/>
  <c r="J32"/>
  <c r="J43" s="1"/>
  <c r="I32"/>
  <c r="H32"/>
  <c r="G32"/>
  <c r="F32"/>
  <c r="F43" s="1"/>
  <c r="E32"/>
  <c r="K31"/>
  <c r="K30"/>
  <c r="J28"/>
  <c r="I28"/>
  <c r="H28"/>
  <c r="G28"/>
  <c r="F28"/>
  <c r="E28"/>
  <c r="K27"/>
  <c r="K28" s="1"/>
  <c r="J26"/>
  <c r="I26"/>
  <c r="H26"/>
  <c r="G26"/>
  <c r="F26"/>
  <c r="E26"/>
  <c r="K25"/>
  <c r="K24"/>
  <c r="K23"/>
  <c r="K22"/>
  <c r="K21"/>
  <c r="J20"/>
  <c r="J29" s="1"/>
  <c r="I20"/>
  <c r="H20"/>
  <c r="G20"/>
  <c r="F20"/>
  <c r="F29" s="1"/>
  <c r="E20"/>
  <c r="E29" s="1"/>
  <c r="K19"/>
  <c r="K18"/>
  <c r="J16"/>
  <c r="I16"/>
  <c r="H16"/>
  <c r="G16"/>
  <c r="F16"/>
  <c r="E16"/>
  <c r="K15"/>
  <c r="K16" s="1"/>
  <c r="J14"/>
  <c r="I14"/>
  <c r="H14"/>
  <c r="G14"/>
  <c r="G17" s="1"/>
  <c r="F14"/>
  <c r="E14"/>
  <c r="K13"/>
  <c r="K12"/>
  <c r="K11"/>
  <c r="K10"/>
  <c r="K9"/>
  <c r="J8"/>
  <c r="I8"/>
  <c r="I17" s="1"/>
  <c r="H8"/>
  <c r="H17" s="1"/>
  <c r="G8"/>
  <c r="F8"/>
  <c r="E8"/>
  <c r="E17" s="1"/>
  <c r="K7"/>
  <c r="K6"/>
  <c r="E85" l="1"/>
  <c r="G169"/>
  <c r="I29"/>
  <c r="G29"/>
  <c r="K74"/>
  <c r="I85"/>
  <c r="F71"/>
  <c r="H127"/>
  <c r="K20"/>
  <c r="K95"/>
  <c r="K98"/>
  <c r="G99"/>
  <c r="E113"/>
  <c r="I113"/>
  <c r="K140"/>
  <c r="F155"/>
  <c r="K158"/>
  <c r="E169"/>
  <c r="I169"/>
  <c r="K32"/>
  <c r="K39"/>
  <c r="K43" s="1"/>
  <c r="K42"/>
  <c r="K46"/>
  <c r="K53"/>
  <c r="K56"/>
  <c r="K81"/>
  <c r="H85"/>
  <c r="G127"/>
  <c r="I141"/>
  <c r="H155"/>
  <c r="K168"/>
  <c r="F85"/>
  <c r="H99"/>
  <c r="F113"/>
  <c r="K112"/>
  <c r="G113"/>
  <c r="F127"/>
  <c r="G155"/>
  <c r="G43"/>
  <c r="J57"/>
  <c r="K84"/>
  <c r="K85" s="1"/>
  <c r="E127"/>
  <c r="I127"/>
  <c r="K165"/>
  <c r="K8"/>
  <c r="K17" s="1"/>
  <c r="K14"/>
  <c r="H29"/>
  <c r="E43"/>
  <c r="I43"/>
  <c r="E57"/>
  <c r="I57"/>
  <c r="E71"/>
  <c r="I71"/>
  <c r="E99"/>
  <c r="I99"/>
  <c r="K102"/>
  <c r="K137"/>
  <c r="H141"/>
  <c r="K151"/>
  <c r="K155" s="1"/>
  <c r="F169"/>
  <c r="G57"/>
  <c r="F57"/>
  <c r="G71"/>
  <c r="G85"/>
  <c r="F99"/>
  <c r="K130"/>
  <c r="F17"/>
  <c r="J17"/>
  <c r="K26"/>
  <c r="K29" s="1"/>
  <c r="H43"/>
  <c r="H71"/>
  <c r="K109"/>
  <c r="K113" s="1"/>
  <c r="H113"/>
  <c r="K123"/>
  <c r="K127" s="1"/>
  <c r="G141"/>
  <c r="K57"/>
  <c r="H53" i="15"/>
  <c r="G53"/>
  <c r="F53"/>
  <c r="E53"/>
  <c r="D53"/>
  <c r="J52"/>
  <c r="J51"/>
  <c r="J50"/>
  <c r="H49"/>
  <c r="G49"/>
  <c r="F49"/>
  <c r="E49"/>
  <c r="D49"/>
  <c r="J48"/>
  <c r="J47"/>
  <c r="J46"/>
  <c r="H45"/>
  <c r="G45"/>
  <c r="F45"/>
  <c r="E45"/>
  <c r="D45"/>
  <c r="J44"/>
  <c r="J43"/>
  <c r="J42"/>
  <c r="H41"/>
  <c r="G41"/>
  <c r="F41"/>
  <c r="E41"/>
  <c r="D41"/>
  <c r="J40"/>
  <c r="J39"/>
  <c r="J38"/>
  <c r="H37"/>
  <c r="G37"/>
  <c r="F37"/>
  <c r="E37"/>
  <c r="D37"/>
  <c r="J36"/>
  <c r="J35"/>
  <c r="J34"/>
  <c r="H33"/>
  <c r="G33"/>
  <c r="F33"/>
  <c r="E33"/>
  <c r="D33"/>
  <c r="J32"/>
  <c r="J31"/>
  <c r="J30"/>
  <c r="H29"/>
  <c r="G29"/>
  <c r="F29"/>
  <c r="E29"/>
  <c r="D29"/>
  <c r="J28"/>
  <c r="J27"/>
  <c r="F27"/>
  <c r="J26"/>
  <c r="H25"/>
  <c r="G25"/>
  <c r="E25"/>
  <c r="D25"/>
  <c r="J24"/>
  <c r="F23"/>
  <c r="F25" s="1"/>
  <c r="J22"/>
  <c r="I21"/>
  <c r="H21"/>
  <c r="G21"/>
  <c r="F21"/>
  <c r="E21"/>
  <c r="D21"/>
  <c r="J20"/>
  <c r="J19"/>
  <c r="J21" s="1"/>
  <c r="J18"/>
  <c r="I17"/>
  <c r="H17"/>
  <c r="G17"/>
  <c r="F17"/>
  <c r="E17"/>
  <c r="D17"/>
  <c r="J16"/>
  <c r="J15"/>
  <c r="J17" s="1"/>
  <c r="J14"/>
  <c r="I13"/>
  <c r="H13"/>
  <c r="G13"/>
  <c r="F13"/>
  <c r="E13"/>
  <c r="D13"/>
  <c r="J12"/>
  <c r="J11"/>
  <c r="J13" s="1"/>
  <c r="J10"/>
  <c r="I9"/>
  <c r="H9"/>
  <c r="G9"/>
  <c r="F9"/>
  <c r="E9"/>
  <c r="D9"/>
  <c r="J8"/>
  <c r="J7"/>
  <c r="J9" s="1"/>
  <c r="J6"/>
  <c r="I208" i="14"/>
  <c r="H208"/>
  <c r="G208"/>
  <c r="F208"/>
  <c r="E208"/>
  <c r="K207"/>
  <c r="K206"/>
  <c r="K205"/>
  <c r="I204"/>
  <c r="H204"/>
  <c r="G204"/>
  <c r="F204"/>
  <c r="E204"/>
  <c r="K203"/>
  <c r="K202"/>
  <c r="K201"/>
  <c r="I200"/>
  <c r="H200"/>
  <c r="G200"/>
  <c r="F200"/>
  <c r="E200"/>
  <c r="K199"/>
  <c r="K198"/>
  <c r="K197"/>
  <c r="I196"/>
  <c r="H196"/>
  <c r="G196"/>
  <c r="F196"/>
  <c r="E196"/>
  <c r="K195"/>
  <c r="K194"/>
  <c r="K193"/>
  <c r="I191"/>
  <c r="H191"/>
  <c r="G191"/>
  <c r="F191"/>
  <c r="E191"/>
  <c r="K190"/>
  <c r="K189"/>
  <c r="K188"/>
  <c r="I187"/>
  <c r="H187"/>
  <c r="G187"/>
  <c r="F187"/>
  <c r="E187"/>
  <c r="K186"/>
  <c r="K185"/>
  <c r="K184"/>
  <c r="I183"/>
  <c r="H183"/>
  <c r="G183"/>
  <c r="F183"/>
  <c r="E183"/>
  <c r="K182"/>
  <c r="K181"/>
  <c r="K180"/>
  <c r="I179"/>
  <c r="H179"/>
  <c r="G179"/>
  <c r="F179"/>
  <c r="E179"/>
  <c r="K178"/>
  <c r="K177"/>
  <c r="K176"/>
  <c r="I174"/>
  <c r="H174"/>
  <c r="G174"/>
  <c r="F174"/>
  <c r="E174"/>
  <c r="K173"/>
  <c r="K172"/>
  <c r="K171"/>
  <c r="I170"/>
  <c r="H170"/>
  <c r="G170"/>
  <c r="F170"/>
  <c r="E170"/>
  <c r="K169"/>
  <c r="K168"/>
  <c r="K167"/>
  <c r="I166"/>
  <c r="H166"/>
  <c r="G166"/>
  <c r="F166"/>
  <c r="E166"/>
  <c r="K165"/>
  <c r="K164"/>
  <c r="K163"/>
  <c r="I162"/>
  <c r="H162"/>
  <c r="G162"/>
  <c r="F162"/>
  <c r="E162"/>
  <c r="K161"/>
  <c r="K160"/>
  <c r="K159"/>
  <c r="I157"/>
  <c r="H157"/>
  <c r="G157"/>
  <c r="F157"/>
  <c r="E157"/>
  <c r="K156"/>
  <c r="K155"/>
  <c r="K154"/>
  <c r="I153"/>
  <c r="H153"/>
  <c r="G153"/>
  <c r="F153"/>
  <c r="E153"/>
  <c r="K152"/>
  <c r="K151"/>
  <c r="K150"/>
  <c r="I149"/>
  <c r="H149"/>
  <c r="G149"/>
  <c r="F149"/>
  <c r="E149"/>
  <c r="K148"/>
  <c r="K147"/>
  <c r="K146"/>
  <c r="I145"/>
  <c r="H145"/>
  <c r="G145"/>
  <c r="F145"/>
  <c r="E145"/>
  <c r="K144"/>
  <c r="K143"/>
  <c r="K142"/>
  <c r="I140"/>
  <c r="H140"/>
  <c r="G140"/>
  <c r="F140"/>
  <c r="E140"/>
  <c r="K139"/>
  <c r="K138"/>
  <c r="K137"/>
  <c r="I136"/>
  <c r="H136"/>
  <c r="G136"/>
  <c r="F136"/>
  <c r="E136"/>
  <c r="K135"/>
  <c r="K134"/>
  <c r="K133"/>
  <c r="I132"/>
  <c r="H132"/>
  <c r="G132"/>
  <c r="F132"/>
  <c r="E132"/>
  <c r="K131"/>
  <c r="K130"/>
  <c r="K129"/>
  <c r="I128"/>
  <c r="H128"/>
  <c r="G128"/>
  <c r="F128"/>
  <c r="E128"/>
  <c r="K127"/>
  <c r="K126"/>
  <c r="K125"/>
  <c r="I123"/>
  <c r="H123"/>
  <c r="G123"/>
  <c r="F123"/>
  <c r="E123"/>
  <c r="K122"/>
  <c r="K121"/>
  <c r="K120"/>
  <c r="I119"/>
  <c r="H119"/>
  <c r="G119"/>
  <c r="F119"/>
  <c r="E119"/>
  <c r="K118"/>
  <c r="K117"/>
  <c r="K116"/>
  <c r="I115"/>
  <c r="H115"/>
  <c r="G115"/>
  <c r="F115"/>
  <c r="E115"/>
  <c r="K114"/>
  <c r="K113"/>
  <c r="K112"/>
  <c r="I111"/>
  <c r="H111"/>
  <c r="G111"/>
  <c r="F111"/>
  <c r="E111"/>
  <c r="K110"/>
  <c r="K109"/>
  <c r="K108"/>
  <c r="I106"/>
  <c r="H106"/>
  <c r="G106"/>
  <c r="F106"/>
  <c r="E106"/>
  <c r="K105"/>
  <c r="K104"/>
  <c r="K103"/>
  <c r="I102"/>
  <c r="H102"/>
  <c r="G102"/>
  <c r="F102"/>
  <c r="E102"/>
  <c r="K101"/>
  <c r="K100"/>
  <c r="K99"/>
  <c r="I98"/>
  <c r="H98"/>
  <c r="G98"/>
  <c r="F98"/>
  <c r="E98"/>
  <c r="K97"/>
  <c r="K96"/>
  <c r="K95"/>
  <c r="I94"/>
  <c r="H94"/>
  <c r="G94"/>
  <c r="F94"/>
  <c r="E94"/>
  <c r="K93"/>
  <c r="K92"/>
  <c r="K91"/>
  <c r="I89"/>
  <c r="H89"/>
  <c r="G89"/>
  <c r="F89"/>
  <c r="E89"/>
  <c r="K88"/>
  <c r="K87"/>
  <c r="K86"/>
  <c r="I85"/>
  <c r="H85"/>
  <c r="G85"/>
  <c r="F85"/>
  <c r="E85"/>
  <c r="K84"/>
  <c r="K83"/>
  <c r="K82"/>
  <c r="I81"/>
  <c r="H81"/>
  <c r="G81"/>
  <c r="F81"/>
  <c r="E81"/>
  <c r="K80"/>
  <c r="K79"/>
  <c r="K78"/>
  <c r="I77"/>
  <c r="H77"/>
  <c r="G77"/>
  <c r="G90" s="1"/>
  <c r="F77"/>
  <c r="F90" s="1"/>
  <c r="E77"/>
  <c r="K76"/>
  <c r="K75"/>
  <c r="K74"/>
  <c r="J72"/>
  <c r="I72"/>
  <c r="H72"/>
  <c r="G72"/>
  <c r="F72"/>
  <c r="E72"/>
  <c r="K71"/>
  <c r="K70"/>
  <c r="K72" s="1"/>
  <c r="K69"/>
  <c r="J68"/>
  <c r="I68"/>
  <c r="H68"/>
  <c r="H73" s="1"/>
  <c r="G68"/>
  <c r="F68"/>
  <c r="E68"/>
  <c r="K67"/>
  <c r="K66"/>
  <c r="K65"/>
  <c r="J64"/>
  <c r="I64"/>
  <c r="H64"/>
  <c r="G64"/>
  <c r="F64"/>
  <c r="E64"/>
  <c r="K63"/>
  <c r="K62"/>
  <c r="K61"/>
  <c r="J60"/>
  <c r="J73" s="1"/>
  <c r="I60"/>
  <c r="H60"/>
  <c r="G60"/>
  <c r="F60"/>
  <c r="F73" s="1"/>
  <c r="E60"/>
  <c r="K59"/>
  <c r="K58"/>
  <c r="K57"/>
  <c r="K60" s="1"/>
  <c r="J55"/>
  <c r="I55"/>
  <c r="F55"/>
  <c r="E55"/>
  <c r="K54"/>
  <c r="K53"/>
  <c r="K52"/>
  <c r="J51"/>
  <c r="I51"/>
  <c r="F51"/>
  <c r="E51"/>
  <c r="K50"/>
  <c r="K49"/>
  <c r="K48"/>
  <c r="K51" s="1"/>
  <c r="J47"/>
  <c r="I47"/>
  <c r="F47"/>
  <c r="E47"/>
  <c r="K46"/>
  <c r="K45"/>
  <c r="K44"/>
  <c r="J43"/>
  <c r="J56" s="1"/>
  <c r="I43"/>
  <c r="I56" s="1"/>
  <c r="F43"/>
  <c r="E43"/>
  <c r="E56" s="1"/>
  <c r="K42"/>
  <c r="K41"/>
  <c r="K40"/>
  <c r="E39"/>
  <c r="J38"/>
  <c r="I38"/>
  <c r="F38"/>
  <c r="E38"/>
  <c r="K37"/>
  <c r="K36"/>
  <c r="K35"/>
  <c r="J34"/>
  <c r="I34"/>
  <c r="F34"/>
  <c r="E34"/>
  <c r="K33"/>
  <c r="K32"/>
  <c r="K31"/>
  <c r="J30"/>
  <c r="I30"/>
  <c r="F30"/>
  <c r="E30"/>
  <c r="K29"/>
  <c r="K28"/>
  <c r="K27"/>
  <c r="J26"/>
  <c r="I26"/>
  <c r="F26"/>
  <c r="F39" s="1"/>
  <c r="E26"/>
  <c r="K25"/>
  <c r="K24"/>
  <c r="K23"/>
  <c r="K26" s="1"/>
  <c r="J21"/>
  <c r="I21"/>
  <c r="F21"/>
  <c r="E21"/>
  <c r="K20"/>
  <c r="K19"/>
  <c r="K21" s="1"/>
  <c r="K18"/>
  <c r="J17"/>
  <c r="I17"/>
  <c r="F17"/>
  <c r="E17"/>
  <c r="K16"/>
  <c r="K15"/>
  <c r="K14"/>
  <c r="J13"/>
  <c r="I13"/>
  <c r="F13"/>
  <c r="E13"/>
  <c r="K12"/>
  <c r="K11"/>
  <c r="K10"/>
  <c r="J9"/>
  <c r="J22" s="1"/>
  <c r="I9"/>
  <c r="I22" s="1"/>
  <c r="F9"/>
  <c r="F22" s="1"/>
  <c r="E9"/>
  <c r="K8"/>
  <c r="K7"/>
  <c r="K6"/>
  <c r="F15" i="18"/>
  <c r="E15"/>
  <c r="D15"/>
  <c r="E10" i="12"/>
  <c r="E18" i="5"/>
  <c r="E9"/>
  <c r="E34" i="11"/>
  <c r="E15"/>
  <c r="K141" i="16" l="1"/>
  <c r="K99"/>
  <c r="K169"/>
  <c r="J53" i="15"/>
  <c r="J29"/>
  <c r="J33"/>
  <c r="J37"/>
  <c r="J41"/>
  <c r="J45"/>
  <c r="J49"/>
  <c r="J23"/>
  <c r="J25" s="1"/>
  <c r="E90" i="14"/>
  <c r="E107"/>
  <c r="I124"/>
  <c r="E141"/>
  <c r="E158"/>
  <c r="E175"/>
  <c r="I192"/>
  <c r="E209"/>
  <c r="K9"/>
  <c r="K55"/>
  <c r="I73"/>
  <c r="H90"/>
  <c r="H158"/>
  <c r="H209"/>
  <c r="K13"/>
  <c r="J39"/>
  <c r="K34"/>
  <c r="K43"/>
  <c r="F56"/>
  <c r="K64"/>
  <c r="G73"/>
  <c r="K68"/>
  <c r="G107"/>
  <c r="G124"/>
  <c r="G141"/>
  <c r="G158"/>
  <c r="G175"/>
  <c r="G192"/>
  <c r="G209"/>
  <c r="I90"/>
  <c r="I107"/>
  <c r="E124"/>
  <c r="I141"/>
  <c r="I158"/>
  <c r="I175"/>
  <c r="E192"/>
  <c r="I209"/>
  <c r="K30"/>
  <c r="K39" s="1"/>
  <c r="E73"/>
  <c r="H107"/>
  <c r="H124"/>
  <c r="H141"/>
  <c r="H175"/>
  <c r="H192"/>
  <c r="E22"/>
  <c r="K17"/>
  <c r="I39"/>
  <c r="K38"/>
  <c r="K47"/>
  <c r="K56" s="1"/>
  <c r="K81"/>
  <c r="K85"/>
  <c r="K89"/>
  <c r="K94"/>
  <c r="K98"/>
  <c r="K102"/>
  <c r="F107"/>
  <c r="K106"/>
  <c r="K107" s="1"/>
  <c r="K111"/>
  <c r="K115"/>
  <c r="K119"/>
  <c r="K123"/>
  <c r="K124" s="1"/>
  <c r="F124"/>
  <c r="K128"/>
  <c r="K132"/>
  <c r="K136"/>
  <c r="F141"/>
  <c r="K140"/>
  <c r="K145"/>
  <c r="K149"/>
  <c r="K158" s="1"/>
  <c r="K153"/>
  <c r="K157"/>
  <c r="F158"/>
  <c r="K162"/>
  <c r="K166"/>
  <c r="K170"/>
  <c r="F175"/>
  <c r="K174"/>
  <c r="K175" s="1"/>
  <c r="K179"/>
  <c r="K183"/>
  <c r="K187"/>
  <c r="K191"/>
  <c r="K192" s="1"/>
  <c r="F192"/>
  <c r="K196"/>
  <c r="K200"/>
  <c r="K204"/>
  <c r="K208"/>
  <c r="F209"/>
  <c r="K22"/>
  <c r="K73"/>
  <c r="K141"/>
  <c r="K77"/>
  <c r="K90" s="1"/>
  <c r="D13" i="10"/>
  <c r="K209" i="14" l="1"/>
  <c r="F10" i="12"/>
  <c r="F34" i="11"/>
  <c r="F15"/>
  <c r="F22" i="2"/>
  <c r="F19"/>
  <c r="F12"/>
  <c r="G13" i="10"/>
  <c r="H12"/>
  <c r="H11"/>
  <c r="H10"/>
  <c r="H9"/>
  <c r="H8"/>
  <c r="H7"/>
  <c r="Q63" i="19"/>
  <c r="Q36"/>
  <c r="K83"/>
  <c r="K82"/>
  <c r="K81"/>
  <c r="K80"/>
  <c r="K79"/>
  <c r="K78"/>
  <c r="K77"/>
  <c r="K76"/>
  <c r="K74"/>
  <c r="K73"/>
  <c r="K72"/>
  <c r="K71"/>
  <c r="K70"/>
  <c r="K69"/>
  <c r="P63"/>
  <c r="O63"/>
  <c r="N63"/>
  <c r="M63"/>
  <c r="L63"/>
  <c r="K63"/>
  <c r="J63"/>
  <c r="I63"/>
  <c r="H63"/>
  <c r="G63"/>
  <c r="F63"/>
  <c r="E63"/>
  <c r="D63"/>
  <c r="P36"/>
  <c r="O36"/>
  <c r="N36"/>
  <c r="M36"/>
  <c r="L36"/>
  <c r="K36"/>
  <c r="J36"/>
  <c r="I36"/>
  <c r="H36"/>
  <c r="G36"/>
  <c r="F36"/>
  <c r="E36"/>
  <c r="D36"/>
  <c r="G15" i="18"/>
  <c r="C15"/>
  <c r="H14"/>
  <c r="H13"/>
  <c r="H12"/>
  <c r="H11"/>
  <c r="H10"/>
  <c r="H9"/>
  <c r="H8"/>
  <c r="H7"/>
  <c r="H6"/>
  <c r="H5"/>
  <c r="H56" i="17"/>
  <c r="G56"/>
  <c r="E56"/>
  <c r="D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H25"/>
  <c r="G25"/>
  <c r="E25"/>
  <c r="D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9" i="12"/>
  <c r="G10"/>
  <c r="D10"/>
  <c r="C10"/>
  <c r="H8" i="5"/>
  <c r="G9"/>
  <c r="D9"/>
  <c r="C9"/>
  <c r="H7"/>
  <c r="H9" s="1"/>
  <c r="H8" i="12"/>
  <c r="H7"/>
  <c r="H7" i="11"/>
  <c r="H8"/>
  <c r="H9"/>
  <c r="H10"/>
  <c r="H11"/>
  <c r="H12"/>
  <c r="H13"/>
  <c r="H14"/>
  <c r="C15"/>
  <c r="D15"/>
  <c r="G15"/>
  <c r="H26"/>
  <c r="H27"/>
  <c r="H28"/>
  <c r="H29"/>
  <c r="H30"/>
  <c r="H31"/>
  <c r="H32"/>
  <c r="H33"/>
  <c r="C34"/>
  <c r="D34"/>
  <c r="G34"/>
  <c r="H17" i="5"/>
  <c r="H18" s="1"/>
  <c r="G18"/>
  <c r="D18"/>
  <c r="C18"/>
  <c r="H13" i="2"/>
  <c r="H14"/>
  <c r="H15"/>
  <c r="H16"/>
  <c r="H17"/>
  <c r="H18"/>
  <c r="G19"/>
  <c r="D19"/>
  <c r="C19"/>
  <c r="H7"/>
  <c r="H8"/>
  <c r="H9"/>
  <c r="H10"/>
  <c r="H11"/>
  <c r="G12"/>
  <c r="D12"/>
  <c r="C12"/>
  <c r="C13" i="10"/>
  <c r="E13"/>
  <c r="F13"/>
  <c r="F13" i="4"/>
  <c r="H7"/>
  <c r="H8"/>
  <c r="H9"/>
  <c r="H10"/>
  <c r="H11"/>
  <c r="H12"/>
  <c r="H21" i="2"/>
  <c r="H22" s="1"/>
  <c r="H20"/>
  <c r="D13" i="4"/>
  <c r="C13"/>
  <c r="G13"/>
  <c r="D22" i="2"/>
  <c r="G22"/>
  <c r="C22"/>
  <c r="H12" l="1"/>
  <c r="I25" i="17"/>
  <c r="H19" i="2"/>
  <c r="H15" i="18"/>
  <c r="I56" i="17"/>
  <c r="H13" i="4"/>
  <c r="H13" i="10"/>
  <c r="H10" i="12"/>
  <c r="H34" i="11"/>
  <c r="H15"/>
</calcChain>
</file>

<file path=xl/sharedStrings.xml><?xml version="1.0" encoding="utf-8"?>
<sst xmlns="http://schemas.openxmlformats.org/spreadsheetml/2006/main" count="1111" uniqueCount="258">
  <si>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</si>
  <si>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</si>
  <si>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</si>
  <si>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</si>
  <si>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</si>
  <si>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</si>
  <si>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</si>
  <si>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</si>
  <si>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</si>
  <si>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</si>
  <si>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</si>
  <si>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</si>
  <si>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</si>
  <si>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</si>
  <si>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</si>
  <si>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</si>
  <si>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</si>
  <si>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</si>
  <si>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</si>
  <si>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</si>
  <si>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</si>
  <si>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</si>
  <si>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</si>
  <si>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</si>
  <si>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</si>
  <si>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</si>
  <si>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</si>
  <si>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</si>
  <si>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</si>
  <si>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</si>
  <si>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</si>
  <si>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</si>
  <si>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</si>
  <si>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</si>
  <si>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</si>
  <si>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</si>
  <si>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</si>
  <si>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</si>
  <si>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</si>
  <si>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</si>
  <si>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</si>
  <si>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</si>
  <si>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</si>
  <si>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</si>
  <si>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</si>
  <si>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</si>
  <si>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</si>
  <si>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</si>
  <si>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</si>
  <si>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</si>
  <si>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</si>
  <si>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</si>
  <si>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</si>
  <si>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</si>
  <si>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</si>
  <si>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</si>
  <si>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</si>
  <si>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</si>
  <si>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</si>
  <si>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</si>
  <si>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</si>
  <si>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</si>
  <si>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</si>
  <si>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</si>
  <si>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</si>
  <si>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</si>
  <si>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</si>
  <si>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</si>
  <si>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</si>
  <si>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</si>
  <si>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</si>
  <si>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</si>
  <si>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</si>
  <si>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</si>
  <si>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</si>
  <si>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</si>
  <si>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</si>
  <si>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</si>
  <si>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</si>
  <si>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</si>
  <si>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</si>
  <si>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</si>
  <si>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</si>
  <si>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</si>
  <si>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</si>
  <si>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</si>
  <si>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Waste Management Information 2013 </t>
  </si>
  <si>
    <t xml:space="preserve">Landfill </t>
  </si>
  <si>
    <t>Category</t>
  </si>
  <si>
    <t>Transfer, Treatment &amp; MRS</t>
  </si>
  <si>
    <t>Landfill capacity 2013</t>
  </si>
  <si>
    <t>Landfill capacity trends 2000-2013</t>
  </si>
  <si>
    <t>Landfill input trends 2000-2013</t>
  </si>
  <si>
    <t>Landfill inputs 2013</t>
  </si>
  <si>
    <t>Transfer, treatment &amp; MRS input trends 2000 - 2013</t>
  </si>
  <si>
    <t>Transfer, treatment &amp; MRS inputs 2013</t>
  </si>
  <si>
    <t>Incineration</t>
  </si>
  <si>
    <t>Incineration inputs and capacity 2013</t>
  </si>
  <si>
    <t>Land disposal</t>
  </si>
  <si>
    <t>Use of waste</t>
  </si>
  <si>
    <t>Land disposal inputs 2013</t>
  </si>
  <si>
    <t>Use of waste inputs 2013</t>
  </si>
  <si>
    <t>Hazardous waste management and deposits 2013</t>
  </si>
  <si>
    <t>Hazardous waste deposits by fate 2013</t>
  </si>
  <si>
    <t>Hazardous waste - trends data 2000-2013</t>
  </si>
  <si>
    <t>Data for 2013 is classified into Landfill Directive categories..</t>
  </si>
  <si>
    <t>2013 landfill capacity data was obtained from environmental monitoring reports required by permits or directly from the operator.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</si>
  <si>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</si>
  <si>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</si>
  <si>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</si>
  <si>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</si>
  <si>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</si>
  <si>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</si>
  <si>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</si>
  <si>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</si>
  <si>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</si>
  <si>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</si>
  <si>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</si>
  <si>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</si>
  <si>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</si>
  <si>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</si>
  <si>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</si>
  <si>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</si>
  <si>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</si>
  <si>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</si>
  <si>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</si>
  <si>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</si>
  <si>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</si>
  <si>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</si>
  <si>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</si>
  <si>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</si>
  <si>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</si>
  <si>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</si>
  <si>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</si>
  <si>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</si>
  <si>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</si>
  <si>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</si>
  <si>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</si>
  <si>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</si>
  <si>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</si>
  <si>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</si>
  <si>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</si>
  <si>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</si>
  <si>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</si>
  <si>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</si>
  <si>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</si>
  <si>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</si>
  <si>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</si>
  <si>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</si>
  <si>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</si>
  <si>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</si>
  <si>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</si>
  <si>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</si>
  <si>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</si>
  <si>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</si>
  <si>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</si>
  <si>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</si>
  <si>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</si>
  <si>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</si>
  <si>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</si>
  <si>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</si>
  <si>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</si>
  <si>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</si>
  <si>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</si>
  <si>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</si>
  <si>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</si>
  <si>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</si>
  <si>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</si>
  <si>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</si>
  <si>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</si>
  <si>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</si>
  <si>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</si>
  <si>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</si>
  <si>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</si>
  <si>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</si>
  <si>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</si>
  <si>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</si>
  <si>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</si>
  <si>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</si>
  <si>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</si>
  <si>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</si>
  <si>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North West Planning Region</t>
  </si>
  <si>
    <t>North West -  Landfill Inputs 2013</t>
  </si>
  <si>
    <t>North West - Waste Deposit Trends -  Landfill deposits by site type, waste type and sub-region 2000/1 to 2013 (000s tonnes)</t>
  </si>
  <si>
    <t>North West - Landfill Capacity 2013</t>
  </si>
  <si>
    <t>North West - Landfill Capacity Trends 1998/99 - 2013 (000s cubic metres)</t>
  </si>
  <si>
    <t>North West - Transfer, Treatment &amp; Metal Recycling Site Inputs 2013</t>
  </si>
  <si>
    <t>North West - Waste Deposit Trends - Transfer &amp; treatment deposits by site type, waste type and sub-region 2000/1 to 2013 (000s tonnes)</t>
  </si>
  <si>
    <t>North West - Incineration Throughput 2013</t>
  </si>
  <si>
    <t>North West - Borehole &amp; lagoon inputs 2013</t>
  </si>
  <si>
    <t>North West - Use of waste inputs 2013</t>
  </si>
  <si>
    <t>North West - Hazardous waste managed by EWC chapter and former planning sub-region 2013 (tonnes)</t>
  </si>
  <si>
    <t>North West - Hazardous waste deposited by fate and former planning sub-region 2013 (tonnes)</t>
  </si>
  <si>
    <t>North West - Hazardous waste managed by EWC chapter from 1998 - 2013 (tonnes)</t>
  </si>
  <si>
    <t>Cheshire</t>
  </si>
  <si>
    <t>Cumbria</t>
  </si>
  <si>
    <t>Greater Manchester</t>
  </si>
  <si>
    <t>Lancashire</t>
  </si>
  <si>
    <t>Merseyside</t>
  </si>
  <si>
    <t>NORTH WEST</t>
  </si>
  <si>
    <t>North West - Incineration Capacity 2013</t>
  </si>
  <si>
    <t>North West - Deposit in landfill for recovery inputs 2013</t>
  </si>
  <si>
    <t>North West - Hazardous waste deposited by EWC chapter and former planning sub-region 2013 (tonnes)</t>
  </si>
  <si>
    <t>North West - Hazardous waste deposited by EWC chapter from 1998 - 2013 (tonnes)</t>
  </si>
  <si>
    <t>North West - Hazardous waste deposited by fate from 1998 - 2013 (tonnes)</t>
  </si>
  <si>
    <t>Waste type</t>
  </si>
  <si>
    <t>Warrington &amp; Halton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</si>
  <si>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</si>
  <si>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</si>
  <si>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</si>
  <si>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</si>
  <si>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</si>
  <si>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</si>
  <si>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</si>
  <si>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</si>
  <si>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</si>
  <si>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</si>
  <si>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</si>
  <si>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</si>
  <si>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</si>
  <si>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</si>
  <si>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</si>
  <si>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</si>
  <si>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</si>
  <si>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</si>
  <si>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</si>
  <si>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See table note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</si>
  <si>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</si>
  <si>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</si>
  <si>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</si>
  <si>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</si>
  <si>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</si>
  <si>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</si>
  <si>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</si>
  <si>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</si>
  <si>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</si>
  <si>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</si>
  <si>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</si>
  <si>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In 2005, data for Warrington &amp; Halton was reported in a separate category.  From 2006, Halton is included in Merseyside and Warrington in Cheshire.</t>
  </si>
  <si>
    <t>2013 Total</t>
  </si>
  <si>
    <t>1998/99</t>
  </si>
  <si>
    <t>Non-Inert</t>
  </si>
  <si>
    <t>Restricted User</t>
  </si>
  <si>
    <t>2000/01</t>
  </si>
  <si>
    <t>See Table Note</t>
  </si>
  <si>
    <t>Table Note:</t>
  </si>
  <si>
    <t>Landfill site classifications were changed in 2005. The categories above include:</t>
  </si>
  <si>
    <t>Inert - Inert landfill only.</t>
  </si>
  <si>
    <t>Non -Inert:  Non hazardous landfill sites, non-hazardous landfill sites with a Stable Non Reactive Hazardous Waste Cell(SNHRW), merchant hazardous landfill sites.</t>
  </si>
  <si>
    <t>Restricted User:  Non-hazardous and hazardous restricted landfill sites.</t>
  </si>
  <si>
    <t>In 2005 and previous years, data for Warrington &amp; Halton was reported in a separate category.  From 2006, Halton is included in Merseyside and Warrington in Cheshire.</t>
  </si>
  <si>
    <t>Transfer</t>
  </si>
  <si>
    <t>Civic amenity</t>
  </si>
  <si>
    <t>MRS</t>
  </si>
  <si>
    <t>Metal recycling</t>
  </si>
  <si>
    <t>MRS Total</t>
  </si>
  <si>
    <t>Click on the link to go to the tab</t>
  </si>
  <si>
    <t>North West - Hazardous waste trends 1998-2013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</si>
</sst>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_-;\-* #,##0_-;_-* &quot;-&quot;??_-;_-@_-"/>
  </numFmts>
  <fonts count="3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u/>
      <sz val="2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4" fillId="0" borderId="0"/>
    <xf numFmtId="0" fontId="24" fillId="0" borderId="0"/>
    <xf numFmtId="0" fontId="24" fillId="0" borderId="0"/>
  </cellStyleXfs>
  <cellXfs count="479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6" fillId="4" borderId="0" xfId="0" applyFont="1" applyFill="1"/>
    <xf numFmtId="0" fontId="0" fillId="4" borderId="0" xfId="0" applyFill="1"/>
    <xf numFmtId="0" fontId="8" fillId="0" borderId="0" xfId="7" applyFont="1" applyAlignment="1" applyProtection="1"/>
    <xf numFmtId="0" fontId="9" fillId="0" borderId="0" xfId="7" applyFont="1" applyAlignment="1" applyProtection="1"/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Alignment="1"/>
    <xf numFmtId="0" fontId="12" fillId="0" borderId="0" xfId="0" applyFont="1" applyAlignment="1"/>
    <xf numFmtId="0" fontId="13" fillId="0" borderId="0" xfId="0" applyFont="1"/>
    <xf numFmtId="0" fontId="10" fillId="0" borderId="9" xfId="0" applyFont="1" applyFill="1" applyBorder="1" applyAlignment="1"/>
    <xf numFmtId="41" fontId="10" fillId="0" borderId="0" xfId="0" applyNumberFormat="1" applyFont="1" applyFill="1" applyBorder="1" applyAlignment="1">
      <alignment horizontal="center"/>
    </xf>
    <xf numFmtId="41" fontId="12" fillId="0" borderId="6" xfId="0" applyNumberFormat="1" applyFont="1" applyFill="1" applyBorder="1" applyAlignment="1"/>
    <xf numFmtId="41" fontId="10" fillId="0" borderId="0" xfId="0" applyNumberFormat="1" applyFont="1"/>
    <xf numFmtId="0" fontId="10" fillId="0" borderId="11" xfId="0" applyFont="1" applyFill="1" applyBorder="1" applyAlignment="1"/>
    <xf numFmtId="0" fontId="10" fillId="0" borderId="25" xfId="6" applyFont="1" applyBorder="1"/>
    <xf numFmtId="41" fontId="12" fillId="0" borderId="12" xfId="0" applyNumberFormat="1" applyFont="1" applyFill="1" applyBorder="1" applyAlignment="1"/>
    <xf numFmtId="0" fontId="15" fillId="2" borderId="0" xfId="0" applyFont="1" applyFill="1" applyAlignment="1">
      <alignment vertical="center"/>
    </xf>
    <xf numFmtId="0" fontId="16" fillId="2" borderId="0" xfId="6" applyFont="1" applyFill="1" applyAlignment="1">
      <alignment vertical="center"/>
    </xf>
    <xf numFmtId="0" fontId="17" fillId="0" borderId="0" xfId="6" applyFont="1" applyFill="1" applyAlignment="1">
      <alignment readingOrder="1"/>
    </xf>
    <xf numFmtId="0" fontId="16" fillId="2" borderId="0" xfId="0" applyFont="1" applyFill="1" applyAlignment="1">
      <alignment vertical="center"/>
    </xf>
    <xf numFmtId="0" fontId="18" fillId="0" borderId="0" xfId="0" applyFont="1" applyAlignment="1"/>
    <xf numFmtId="0" fontId="19" fillId="0" borderId="0" xfId="0" applyFont="1" applyAlignment="1"/>
    <xf numFmtId="0" fontId="14" fillId="5" borderId="13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/>
    <xf numFmtId="41" fontId="14" fillId="5" borderId="5" xfId="0" applyNumberFormat="1" applyFont="1" applyFill="1" applyBorder="1" applyAlignment="1">
      <alignment horizontal="center"/>
    </xf>
    <xf numFmtId="41" fontId="14" fillId="5" borderId="7" xfId="0" applyNumberFormat="1" applyFont="1" applyFill="1" applyBorder="1" applyAlignment="1">
      <alignment horizontal="center"/>
    </xf>
    <xf numFmtId="41" fontId="14" fillId="5" borderId="8" xfId="0" applyNumberFormat="1" applyFont="1" applyFill="1" applyBorder="1" applyAlignment="1"/>
    <xf numFmtId="0" fontId="14" fillId="5" borderId="5" xfId="0" applyFont="1" applyFill="1" applyBorder="1" applyAlignment="1"/>
    <xf numFmtId="41" fontId="14" fillId="5" borderId="18" xfId="0" applyNumberFormat="1" applyFont="1" applyFill="1" applyBorder="1" applyAlignment="1">
      <alignment horizontal="center"/>
    </xf>
    <xf numFmtId="41" fontId="14" fillId="5" borderId="15" xfId="0" applyNumberFormat="1" applyFont="1" applyFill="1" applyBorder="1" applyAlignment="1"/>
    <xf numFmtId="0" fontId="11" fillId="0" borderId="0" xfId="0" applyFont="1"/>
    <xf numFmtId="3" fontId="10" fillId="0" borderId="0" xfId="0" applyNumberFormat="1" applyFont="1" applyFill="1" applyBorder="1"/>
    <xf numFmtId="1" fontId="10" fillId="0" borderId="0" xfId="0" applyNumberFormat="1" applyFont="1" applyFill="1" applyBorder="1"/>
    <xf numFmtId="0" fontId="12" fillId="0" borderId="0" xfId="0" applyFont="1"/>
    <xf numFmtId="0" fontId="20" fillId="0" borderId="0" xfId="0" applyFont="1"/>
    <xf numFmtId="0" fontId="10" fillId="0" borderId="10" xfId="0" applyFont="1" applyFill="1" applyBorder="1"/>
    <xf numFmtId="0" fontId="10" fillId="0" borderId="9" xfId="0" applyFont="1" applyFill="1" applyBorder="1"/>
    <xf numFmtId="0" fontId="10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0" fillId="0" borderId="11" xfId="0" applyFont="1" applyFill="1" applyBorder="1"/>
    <xf numFmtId="0" fontId="10" fillId="0" borderId="12" xfId="0" applyFont="1" applyFill="1" applyBorder="1"/>
    <xf numFmtId="0" fontId="14" fillId="5" borderId="5" xfId="0" applyFont="1" applyFill="1" applyBorder="1"/>
    <xf numFmtId="41" fontId="14" fillId="5" borderId="7" xfId="0" applyNumberFormat="1" applyFont="1" applyFill="1" applyBorder="1"/>
    <xf numFmtId="41" fontId="14" fillId="5" borderId="15" xfId="0" applyNumberFormat="1" applyFont="1" applyFill="1" applyBorder="1"/>
    <xf numFmtId="0" fontId="17" fillId="0" borderId="0" xfId="0" applyFont="1"/>
    <xf numFmtId="0" fontId="12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10" fillId="0" borderId="0" xfId="0" applyFont="1" applyAlignment="1">
      <alignment vertical="top" wrapText="1"/>
    </xf>
    <xf numFmtId="0" fontId="17" fillId="0" borderId="0" xfId="0" applyFont="1" applyFill="1" applyBorder="1"/>
    <xf numFmtId="0" fontId="18" fillId="0" borderId="0" xfId="0" applyFont="1"/>
    <xf numFmtId="0" fontId="19" fillId="0" borderId="0" xfId="0" applyFont="1"/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4" xfId="0" applyFont="1" applyFill="1" applyBorder="1"/>
    <xf numFmtId="0" fontId="10" fillId="0" borderId="32" xfId="0" applyFont="1" applyFill="1" applyBorder="1"/>
    <xf numFmtId="41" fontId="14" fillId="5" borderId="18" xfId="0" applyNumberFormat="1" applyFont="1" applyFill="1" applyBorder="1"/>
    <xf numFmtId="3" fontId="21" fillId="0" borderId="0" xfId="0" applyNumberFormat="1" applyFont="1" applyFill="1" applyBorder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41" fontId="12" fillId="0" borderId="6" xfId="0" applyNumberFormat="1" applyFont="1" applyBorder="1"/>
    <xf numFmtId="0" fontId="10" fillId="0" borderId="9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1" fontId="10" fillId="0" borderId="0" xfId="0" applyNumberFormat="1" applyFont="1" applyBorder="1"/>
    <xf numFmtId="0" fontId="10" fillId="0" borderId="30" xfId="0" applyFont="1" applyFill="1" applyBorder="1" applyAlignment="1">
      <alignment horizontal="left"/>
    </xf>
    <xf numFmtId="41" fontId="14" fillId="5" borderId="8" xfId="0" applyNumberFormat="1" applyFont="1" applyFill="1" applyBorder="1"/>
    <xf numFmtId="3" fontId="10" fillId="0" borderId="0" xfId="0" applyNumberFormat="1" applyFont="1"/>
    <xf numFmtId="41" fontId="14" fillId="5" borderId="7" xfId="2" applyNumberFormat="1" applyFont="1" applyFill="1" applyBorder="1"/>
    <xf numFmtId="41" fontId="14" fillId="5" borderId="8" xfId="2" applyNumberFormat="1" applyFont="1" applyFill="1" applyBorder="1"/>
    <xf numFmtId="0" fontId="10" fillId="0" borderId="26" xfId="0" applyFont="1" applyFill="1" applyBorder="1"/>
    <xf numFmtId="0" fontId="10" fillId="0" borderId="27" xfId="0" applyFont="1" applyFill="1" applyBorder="1"/>
    <xf numFmtId="41" fontId="14" fillId="5" borderId="5" xfId="0" applyNumberFormat="1" applyFont="1" applyFill="1" applyBorder="1"/>
    <xf numFmtId="0" fontId="10" fillId="0" borderId="14" xfId="0" applyFont="1" applyFill="1" applyBorder="1"/>
    <xf numFmtId="0" fontId="10" fillId="0" borderId="31" xfId="0" applyFont="1" applyFill="1" applyBorder="1"/>
    <xf numFmtId="41" fontId="14" fillId="5" borderId="19" xfId="0" applyNumberFormat="1" applyFont="1" applyFill="1" applyBorder="1"/>
    <xf numFmtId="41" fontId="14" fillId="5" borderId="20" xfId="0" applyNumberFormat="1" applyFont="1" applyFill="1" applyBorder="1"/>
    <xf numFmtId="0" fontId="10" fillId="0" borderId="8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1" fontId="10" fillId="0" borderId="6" xfId="0" applyNumberFormat="1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41" fontId="14" fillId="5" borderId="18" xfId="0" applyNumberFormat="1" applyFont="1" applyFill="1" applyBorder="1" applyAlignment="1">
      <alignment horizontal="center" vertical="center"/>
    </xf>
    <xf numFmtId="41" fontId="14" fillId="5" borderId="7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41" fontId="14" fillId="5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41" fontId="12" fillId="0" borderId="8" xfId="0" applyNumberFormat="1" applyFont="1" applyBorder="1" applyAlignment="1">
      <alignment vertical="center"/>
    </xf>
    <xf numFmtId="41" fontId="14" fillId="5" borderId="20" xfId="0" applyNumberFormat="1" applyFont="1" applyFill="1" applyBorder="1" applyAlignment="1">
      <alignment horizontal="center" vertical="center"/>
    </xf>
    <xf numFmtId="0" fontId="22" fillId="0" borderId="0" xfId="0" applyFont="1"/>
    <xf numFmtId="0" fontId="0" fillId="0" borderId="0" xfId="0" applyBorder="1"/>
    <xf numFmtId="0" fontId="23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23" fillId="0" borderId="0" xfId="0" applyFont="1" applyBorder="1" applyAlignment="1">
      <alignment wrapText="1"/>
    </xf>
    <xf numFmtId="0" fontId="29" fillId="0" borderId="26" xfId="0" applyFont="1" applyBorder="1"/>
    <xf numFmtId="0" fontId="29" fillId="0" borderId="46" xfId="0" applyFont="1" applyBorder="1"/>
    <xf numFmtId="41" fontId="30" fillId="0" borderId="6" xfId="0" applyNumberFormat="1" applyFont="1" applyBorder="1"/>
    <xf numFmtId="0" fontId="29" fillId="0" borderId="31" xfId="0" applyFont="1" applyBorder="1"/>
    <xf numFmtId="0" fontId="29" fillId="0" borderId="33" xfId="0" applyFont="1" applyBorder="1"/>
    <xf numFmtId="0" fontId="29" fillId="0" borderId="29" xfId="0" applyFont="1" applyBorder="1"/>
    <xf numFmtId="0" fontId="29" fillId="0" borderId="47" xfId="0" applyFont="1" applyBorder="1"/>
    <xf numFmtId="0" fontId="16" fillId="0" borderId="0" xfId="0" applyFont="1" applyFill="1" applyBorder="1"/>
    <xf numFmtId="0" fontId="12" fillId="0" borderId="0" xfId="0" applyFont="1" applyFill="1" applyBorder="1"/>
    <xf numFmtId="0" fontId="29" fillId="0" borderId="0" xfId="0" applyFont="1" applyFill="1" applyBorder="1"/>
    <xf numFmtId="0" fontId="29" fillId="0" borderId="31" xfId="0" applyFont="1" applyFill="1" applyBorder="1" applyAlignment="1">
      <alignment wrapText="1"/>
    </xf>
    <xf numFmtId="0" fontId="29" fillId="0" borderId="33" xfId="0" applyFont="1" applyFill="1" applyBorder="1" applyAlignment="1">
      <alignment wrapText="1"/>
    </xf>
    <xf numFmtId="41" fontId="30" fillId="0" borderId="6" xfId="0" applyNumberFormat="1" applyFont="1" applyBorder="1" applyAlignment="1">
      <alignment horizontal="right"/>
    </xf>
    <xf numFmtId="0" fontId="29" fillId="0" borderId="29" xfId="0" applyFont="1" applyFill="1" applyBorder="1" applyAlignment="1">
      <alignment wrapText="1"/>
    </xf>
    <xf numFmtId="0" fontId="29" fillId="0" borderId="47" xfId="0" applyFont="1" applyFill="1" applyBorder="1" applyAlignment="1">
      <alignment wrapText="1"/>
    </xf>
    <xf numFmtId="0" fontId="16" fillId="0" borderId="0" xfId="0" applyFont="1"/>
    <xf numFmtId="3" fontId="29" fillId="0" borderId="22" xfId="0" applyNumberFormat="1" applyFont="1" applyBorder="1"/>
    <xf numFmtId="41" fontId="30" fillId="0" borderId="48" xfId="0" applyNumberFormat="1" applyFont="1" applyBorder="1"/>
    <xf numFmtId="3" fontId="29" fillId="0" borderId="21" xfId="0" applyNumberFormat="1" applyFont="1" applyBorder="1"/>
    <xf numFmtId="0" fontId="29" fillId="0" borderId="0" xfId="0" applyFont="1"/>
    <xf numFmtId="0" fontId="31" fillId="0" borderId="0" xfId="8" applyFont="1"/>
    <xf numFmtId="0" fontId="16" fillId="0" borderId="0" xfId="10" applyFont="1" applyFill="1" applyBorder="1"/>
    <xf numFmtId="0" fontId="16" fillId="0" borderId="0" xfId="10" applyNumberFormat="1" applyFont="1" applyFill="1" applyBorder="1" applyAlignment="1"/>
    <xf numFmtId="0" fontId="31" fillId="0" borderId="0" xfId="11" applyFont="1"/>
    <xf numFmtId="0" fontId="25" fillId="5" borderId="50" xfId="8" applyFont="1" applyFill="1" applyBorder="1" applyAlignment="1">
      <alignment horizontal="center" vertical="center"/>
    </xf>
    <xf numFmtId="0" fontId="25" fillId="6" borderId="51" xfId="8" applyFont="1" applyFill="1" applyBorder="1" applyAlignment="1">
      <alignment horizontal="center" vertical="center" wrapText="1"/>
    </xf>
    <xf numFmtId="0" fontId="25" fillId="6" borderId="52" xfId="8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Border="1"/>
    <xf numFmtId="0" fontId="14" fillId="5" borderId="54" xfId="0" applyFont="1" applyFill="1" applyBorder="1" applyAlignment="1">
      <alignment horizontal="center" vertical="center" wrapText="1"/>
    </xf>
    <xf numFmtId="0" fontId="14" fillId="5" borderId="55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3" fontId="10" fillId="0" borderId="0" xfId="0" applyNumberFormat="1" applyFont="1" applyAlignment="1"/>
    <xf numFmtId="41" fontId="10" fillId="0" borderId="0" xfId="0" applyNumberFormat="1" applyFont="1" applyAlignment="1"/>
    <xf numFmtId="41" fontId="12" fillId="0" borderId="14" xfId="0" applyNumberFormat="1" applyFont="1" applyFill="1" applyBorder="1" applyAlignment="1"/>
    <xf numFmtId="41" fontId="14" fillId="5" borderId="18" xfId="0" applyNumberFormat="1" applyFont="1" applyFill="1" applyBorder="1" applyAlignment="1"/>
    <xf numFmtId="41" fontId="14" fillId="5" borderId="7" xfId="0" applyNumberFormat="1" applyFont="1" applyFill="1" applyBorder="1" applyAlignment="1"/>
    <xf numFmtId="41" fontId="14" fillId="5" borderId="40" xfId="0" applyNumberFormat="1" applyFont="1" applyFill="1" applyBorder="1" applyAlignment="1"/>
    <xf numFmtId="41" fontId="10" fillId="0" borderId="31" xfId="0" applyNumberFormat="1" applyFont="1" applyBorder="1" applyAlignment="1"/>
    <xf numFmtId="0" fontId="32" fillId="0" borderId="0" xfId="0" applyFont="1" applyFill="1" applyBorder="1"/>
    <xf numFmtId="0" fontId="14" fillId="5" borderId="5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4" fillId="5" borderId="53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56" xfId="0" applyFont="1" applyFill="1" applyBorder="1" applyAlignment="1">
      <alignment horizontal="center" vertical="center" wrapText="1"/>
    </xf>
    <xf numFmtId="41" fontId="10" fillId="0" borderId="26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31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29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41" fontId="14" fillId="5" borderId="19" xfId="0" applyNumberFormat="1" applyFont="1" applyFill="1" applyBorder="1" applyAlignment="1"/>
    <xf numFmtId="41" fontId="12" fillId="0" borderId="6" xfId="0" applyNumberFormat="1" applyFont="1" applyBorder="1" applyAlignment="1">
      <alignment vertical="center"/>
    </xf>
    <xf numFmtId="41" fontId="10" fillId="9" borderId="0" xfId="2" applyFont="1" applyFill="1" applyBorder="1"/>
    <xf numFmtId="41" fontId="29" fillId="9" borderId="14" xfId="0" applyNumberFormat="1" applyFont="1" applyFill="1" applyBorder="1"/>
    <xf numFmtId="41" fontId="29" fillId="9" borderId="6" xfId="0" applyNumberFormat="1" applyFont="1" applyFill="1" applyBorder="1"/>
    <xf numFmtId="41" fontId="29" fillId="9" borderId="7" xfId="0" applyNumberFormat="1" applyFont="1" applyFill="1" applyBorder="1"/>
    <xf numFmtId="41" fontId="29" fillId="9" borderId="8" xfId="0" applyNumberFormat="1" applyFont="1" applyFill="1" applyBorder="1"/>
    <xf numFmtId="41" fontId="29" fillId="9" borderId="31" xfId="0" applyNumberFormat="1" applyFont="1" applyFill="1" applyBorder="1"/>
    <xf numFmtId="41" fontId="29" fillId="9" borderId="0" xfId="0" applyNumberFormat="1" applyFont="1" applyFill="1" applyBorder="1"/>
    <xf numFmtId="41" fontId="29" fillId="9" borderId="42" xfId="0" applyNumberFormat="1" applyFont="1" applyFill="1" applyBorder="1"/>
    <xf numFmtId="41" fontId="29" fillId="9" borderId="29" xfId="0" applyNumberFormat="1" applyFont="1" applyFill="1" applyBorder="1"/>
    <xf numFmtId="41" fontId="29" fillId="9" borderId="17" xfId="0" applyNumberFormat="1" applyFont="1" applyFill="1" applyBorder="1"/>
    <xf numFmtId="41" fontId="29" fillId="9" borderId="12" xfId="0" applyNumberFormat="1" applyFont="1" applyFill="1" applyBorder="1"/>
    <xf numFmtId="41" fontId="10" fillId="9" borderId="0" xfId="0" applyNumberFormat="1" applyFont="1" applyFill="1" applyBorder="1" applyAlignment="1"/>
    <xf numFmtId="41" fontId="10" fillId="9" borderId="33" xfId="0" applyNumberFormat="1" applyFont="1" applyFill="1" applyBorder="1" applyAlignment="1"/>
    <xf numFmtId="166" fontId="10" fillId="9" borderId="0" xfId="1" applyNumberFormat="1" applyFont="1" applyFill="1"/>
    <xf numFmtId="41" fontId="10" fillId="9" borderId="26" xfId="2" applyFont="1" applyFill="1" applyBorder="1"/>
    <xf numFmtId="41" fontId="10" fillId="9" borderId="42" xfId="2" applyFont="1" applyFill="1" applyBorder="1"/>
    <xf numFmtId="41" fontId="10" fillId="9" borderId="31" xfId="2" applyFont="1" applyFill="1" applyBorder="1"/>
    <xf numFmtId="41" fontId="10" fillId="9" borderId="29" xfId="2" applyFont="1" applyFill="1" applyBorder="1"/>
    <xf numFmtId="41" fontId="10" fillId="9" borderId="17" xfId="2" applyFont="1" applyFill="1" applyBorder="1"/>
    <xf numFmtId="41" fontId="14" fillId="5" borderId="17" xfId="0" applyNumberFormat="1" applyFont="1" applyFill="1" applyBorder="1" applyAlignment="1">
      <alignment horizontal="center"/>
    </xf>
    <xf numFmtId="3" fontId="10" fillId="9" borderId="0" xfId="0" applyNumberFormat="1" applyFont="1" applyFill="1"/>
    <xf numFmtId="41" fontId="10" fillId="0" borderId="22" xfId="0" applyNumberFormat="1" applyFont="1" applyBorder="1" applyAlignment="1">
      <alignment vertical="center"/>
    </xf>
    <xf numFmtId="41" fontId="10" fillId="0" borderId="23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2" fillId="0" borderId="14" xfId="0" applyNumberFormat="1" applyFont="1" applyFill="1" applyBorder="1" applyAlignment="1">
      <alignment vertical="center"/>
    </xf>
    <xf numFmtId="41" fontId="12" fillId="0" borderId="6" xfId="0" applyNumberFormat="1" applyFont="1" applyFill="1" applyBorder="1" applyAlignment="1">
      <alignment vertical="center"/>
    </xf>
    <xf numFmtId="0" fontId="14" fillId="5" borderId="39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41" fontId="0" fillId="0" borderId="0" xfId="0" applyNumberFormat="1"/>
    <xf numFmtId="41" fontId="10" fillId="0" borderId="31" xfId="0" applyNumberFormat="1" applyFont="1" applyBorder="1"/>
    <xf numFmtId="164" fontId="10" fillId="0" borderId="42" xfId="2" applyNumberFormat="1" applyFont="1" applyBorder="1" applyAlignment="1">
      <alignment vertical="center"/>
    </xf>
    <xf numFmtId="3" fontId="10" fillId="0" borderId="0" xfId="8" applyNumberFormat="1" applyFont="1" applyBorder="1" applyAlignment="1">
      <alignment vertical="center"/>
    </xf>
    <xf numFmtId="165" fontId="10" fillId="0" borderId="33" xfId="1" applyNumberFormat="1" applyFont="1" applyBorder="1" applyAlignment="1">
      <alignment vertical="center"/>
    </xf>
    <xf numFmtId="164" fontId="10" fillId="0" borderId="0" xfId="2" applyNumberFormat="1" applyFont="1" applyBorder="1" applyAlignment="1">
      <alignment vertical="center"/>
    </xf>
    <xf numFmtId="164" fontId="10" fillId="0" borderId="0" xfId="2" applyNumberFormat="1" applyFont="1" applyBorder="1" applyAlignment="1">
      <alignment horizontal="center" vertical="center"/>
    </xf>
    <xf numFmtId="164" fontId="10" fillId="0" borderId="42" xfId="2" applyNumberFormat="1" applyFont="1" applyBorder="1" applyAlignment="1">
      <alignment horizontal="center" vertical="center"/>
    </xf>
    <xf numFmtId="3" fontId="10" fillId="0" borderId="0" xfId="12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10" fillId="0" borderId="42" xfId="8" applyNumberFormat="1" applyFont="1" applyBorder="1" applyAlignment="1">
      <alignment horizontal="center" vertical="center"/>
    </xf>
    <xf numFmtId="3" fontId="10" fillId="0" borderId="0" xfId="8" applyNumberFormat="1" applyFont="1" applyBorder="1" applyAlignment="1">
      <alignment horizontal="center" vertical="center"/>
    </xf>
    <xf numFmtId="165" fontId="10" fillId="0" borderId="46" xfId="1" applyNumberFormat="1" applyFont="1" applyBorder="1" applyAlignment="1">
      <alignment horizontal="center" vertical="center"/>
    </xf>
    <xf numFmtId="1" fontId="12" fillId="0" borderId="46" xfId="8" applyNumberFormat="1" applyFont="1" applyBorder="1" applyAlignment="1">
      <alignment horizontal="center" vertical="center"/>
    </xf>
    <xf numFmtId="165" fontId="10" fillId="0" borderId="33" xfId="1" applyNumberFormat="1" applyFont="1" applyBorder="1" applyAlignment="1">
      <alignment horizontal="center" vertical="center"/>
    </xf>
    <xf numFmtId="1" fontId="12" fillId="0" borderId="33" xfId="8" applyNumberFormat="1" applyFont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10" fillId="0" borderId="17" xfId="2" applyNumberFormat="1" applyFont="1" applyBorder="1" applyAlignment="1">
      <alignment horizontal="center" vertical="center"/>
    </xf>
    <xf numFmtId="41" fontId="10" fillId="0" borderId="17" xfId="12" applyNumberFormat="1" applyFont="1" applyBorder="1" applyAlignment="1">
      <alignment horizontal="center" vertical="center"/>
    </xf>
    <xf numFmtId="41" fontId="10" fillId="0" borderId="0" xfId="12" applyNumberFormat="1" applyFont="1" applyBorder="1" applyAlignment="1">
      <alignment horizontal="center" vertical="center"/>
    </xf>
    <xf numFmtId="41" fontId="10" fillId="0" borderId="0" xfId="8" applyNumberFormat="1" applyFont="1" applyBorder="1" applyAlignment="1">
      <alignment horizontal="center" vertical="center"/>
    </xf>
    <xf numFmtId="41" fontId="10" fillId="0" borderId="17" xfId="8" applyNumberFormat="1" applyFont="1" applyBorder="1" applyAlignment="1">
      <alignment horizontal="center" vertical="center"/>
    </xf>
    <xf numFmtId="41" fontId="10" fillId="0" borderId="12" xfId="8" applyNumberFormat="1" applyFont="1" applyBorder="1" applyAlignment="1">
      <alignment horizontal="center" vertical="center"/>
    </xf>
    <xf numFmtId="3" fontId="10" fillId="0" borderId="0" xfId="12" applyNumberFormat="1" applyFont="1" applyFill="1" applyBorder="1" applyAlignment="1">
      <alignment horizontal="center" vertical="center" wrapText="1"/>
    </xf>
    <xf numFmtId="3" fontId="29" fillId="0" borderId="42" xfId="0" applyNumberFormat="1" applyFont="1" applyBorder="1" applyAlignment="1">
      <alignment horizontal="center" vertical="center"/>
    </xf>
    <xf numFmtId="166" fontId="12" fillId="0" borderId="46" xfId="1" applyNumberFormat="1" applyFont="1" applyBorder="1" applyAlignment="1">
      <alignment horizontal="center" vertical="center"/>
    </xf>
    <xf numFmtId="3" fontId="10" fillId="0" borderId="0" xfId="2" applyNumberFormat="1" applyFont="1" applyBorder="1" applyAlignment="1">
      <alignment horizontal="center" vertical="center"/>
    </xf>
    <xf numFmtId="166" fontId="12" fillId="0" borderId="33" xfId="1" applyNumberFormat="1" applyFont="1" applyBorder="1" applyAlignment="1">
      <alignment horizontal="center" vertical="center"/>
    </xf>
    <xf numFmtId="3" fontId="10" fillId="0" borderId="31" xfId="2" applyNumberFormat="1" applyFont="1" applyBorder="1" applyAlignment="1">
      <alignment horizontal="center" vertical="center"/>
    </xf>
    <xf numFmtId="3" fontId="10" fillId="0" borderId="31" xfId="12" applyNumberFormat="1" applyFont="1" applyBorder="1" applyAlignment="1">
      <alignment horizontal="center" vertical="center"/>
    </xf>
    <xf numFmtId="3" fontId="10" fillId="0" borderId="17" xfId="12" applyNumberFormat="1" applyFont="1" applyBorder="1" applyAlignment="1">
      <alignment horizontal="center" vertical="center"/>
    </xf>
    <xf numFmtId="41" fontId="10" fillId="0" borderId="0" xfId="11" applyNumberFormat="1" applyFont="1" applyBorder="1" applyAlignment="1">
      <alignment horizontal="center" vertical="center"/>
    </xf>
    <xf numFmtId="41" fontId="10" fillId="0" borderId="17" xfId="11" applyNumberFormat="1" applyFont="1" applyBorder="1" applyAlignment="1">
      <alignment horizontal="center" vertical="center"/>
    </xf>
    <xf numFmtId="0" fontId="10" fillId="0" borderId="47" xfId="8" applyFont="1" applyBorder="1" applyAlignment="1">
      <alignment horizontal="center" vertical="center"/>
    </xf>
    <xf numFmtId="0" fontId="26" fillId="0" borderId="6" xfId="8" applyFont="1" applyFill="1" applyBorder="1" applyAlignment="1">
      <alignment horizontal="center" vertical="center"/>
    </xf>
    <xf numFmtId="164" fontId="29" fillId="0" borderId="0" xfId="2" applyNumberFormat="1" applyFont="1" applyAlignment="1">
      <alignment vertical="center"/>
    </xf>
    <xf numFmtId="3" fontId="27" fillId="0" borderId="6" xfId="9" applyNumberFormat="1" applyFont="1" applyBorder="1" applyAlignment="1">
      <alignment vertical="center"/>
    </xf>
    <xf numFmtId="164" fontId="29" fillId="0" borderId="0" xfId="2" applyNumberFormat="1" applyFont="1" applyBorder="1" applyAlignment="1">
      <alignment vertical="center"/>
    </xf>
    <xf numFmtId="3" fontId="27" fillId="0" borderId="6" xfId="2" applyNumberFormat="1" applyFont="1" applyBorder="1" applyAlignment="1">
      <alignment vertical="center"/>
    </xf>
    <xf numFmtId="0" fontId="26" fillId="0" borderId="12" xfId="8" applyFont="1" applyFill="1" applyBorder="1" applyAlignment="1">
      <alignment horizontal="center" vertical="center"/>
    </xf>
    <xf numFmtId="164" fontId="29" fillId="0" borderId="17" xfId="2" applyNumberFormat="1" applyFont="1" applyBorder="1" applyAlignment="1">
      <alignment vertical="center"/>
    </xf>
    <xf numFmtId="3" fontId="27" fillId="0" borderId="12" xfId="2" applyNumberFormat="1" applyFont="1" applyBorder="1" applyAlignment="1">
      <alignment vertical="center"/>
    </xf>
    <xf numFmtId="0" fontId="31" fillId="0" borderId="0" xfId="8" applyFont="1" applyFill="1" applyAlignment="1">
      <alignment vertical="center"/>
    </xf>
    <xf numFmtId="3" fontId="31" fillId="0" borderId="0" xfId="9" applyNumberFormat="1" applyFont="1" applyAlignment="1">
      <alignment vertical="center"/>
    </xf>
    <xf numFmtId="0" fontId="26" fillId="0" borderId="26" xfId="8" applyFont="1" applyFill="1" applyBorder="1" applyAlignment="1">
      <alignment horizontal="center" vertical="center"/>
    </xf>
    <xf numFmtId="164" fontId="10" fillId="0" borderId="26" xfId="2" applyNumberFormat="1" applyFont="1" applyBorder="1" applyAlignment="1">
      <alignment vertical="center"/>
    </xf>
    <xf numFmtId="164" fontId="10" fillId="0" borderId="46" xfId="2" applyNumberFormat="1" applyFont="1" applyBorder="1" applyAlignment="1">
      <alignment vertical="center"/>
    </xf>
    <xf numFmtId="3" fontId="28" fillId="0" borderId="46" xfId="2" applyNumberFormat="1" applyFont="1" applyBorder="1" applyAlignment="1">
      <alignment vertical="center"/>
    </xf>
    <xf numFmtId="0" fontId="26" fillId="0" borderId="31" xfId="8" applyFont="1" applyFill="1" applyBorder="1" applyAlignment="1">
      <alignment horizontal="center" vertical="center"/>
    </xf>
    <xf numFmtId="164" fontId="10" fillId="0" borderId="31" xfId="2" applyNumberFormat="1" applyFont="1" applyBorder="1" applyAlignment="1">
      <alignment vertical="center"/>
    </xf>
    <xf numFmtId="164" fontId="10" fillId="0" borderId="33" xfId="2" applyNumberFormat="1" applyFont="1" applyBorder="1" applyAlignment="1">
      <alignment vertical="center"/>
    </xf>
    <xf numFmtId="3" fontId="28" fillId="0" borderId="33" xfId="2" applyNumberFormat="1" applyFont="1" applyBorder="1" applyAlignment="1">
      <alignment vertical="center"/>
    </xf>
    <xf numFmtId="41" fontId="29" fillId="0" borderId="31" xfId="0" applyNumberFormat="1" applyFont="1" applyBorder="1" applyAlignment="1">
      <alignment vertical="center"/>
    </xf>
    <xf numFmtId="41" fontId="29" fillId="0" borderId="0" xfId="0" applyNumberFormat="1" applyFont="1" applyBorder="1" applyAlignment="1">
      <alignment vertical="center"/>
    </xf>
    <xf numFmtId="41" fontId="10" fillId="0" borderId="0" xfId="2" applyNumberFormat="1" applyFont="1" applyFill="1" applyBorder="1" applyAlignment="1">
      <alignment vertical="center"/>
    </xf>
    <xf numFmtId="41" fontId="10" fillId="0" borderId="33" xfId="2" applyNumberFormat="1" applyFont="1" applyFill="1" applyBorder="1" applyAlignment="1">
      <alignment vertical="center"/>
    </xf>
    <xf numFmtId="3" fontId="28" fillId="0" borderId="6" xfId="2" applyNumberFormat="1" applyFont="1" applyBorder="1" applyAlignment="1">
      <alignment vertical="center"/>
    </xf>
    <xf numFmtId="3" fontId="10" fillId="0" borderId="31" xfId="8" applyNumberFormat="1" applyFont="1" applyBorder="1" applyAlignment="1">
      <alignment vertical="center"/>
    </xf>
    <xf numFmtId="3" fontId="10" fillId="0" borderId="33" xfId="8" applyNumberFormat="1" applyFont="1" applyBorder="1" applyAlignment="1">
      <alignment vertical="center"/>
    </xf>
    <xf numFmtId="165" fontId="10" fillId="0" borderId="31" xfId="1" applyNumberFormat="1" applyFont="1" applyBorder="1" applyAlignment="1">
      <alignment vertical="center"/>
    </xf>
    <xf numFmtId="165" fontId="10" fillId="0" borderId="0" xfId="1" applyNumberFormat="1" applyFont="1" applyBorder="1" applyAlignment="1">
      <alignment vertical="center"/>
    </xf>
    <xf numFmtId="0" fontId="27" fillId="0" borderId="29" xfId="8" applyFont="1" applyFill="1" applyBorder="1" applyAlignment="1">
      <alignment horizontal="center" vertical="center"/>
    </xf>
    <xf numFmtId="41" fontId="12" fillId="0" borderId="29" xfId="8" applyNumberFormat="1" applyFont="1" applyBorder="1" applyAlignment="1">
      <alignment horizontal="right" vertical="center"/>
    </xf>
    <xf numFmtId="41" fontId="12" fillId="0" borderId="17" xfId="8" applyNumberFormat="1" applyFont="1" applyBorder="1" applyAlignment="1">
      <alignment horizontal="right" vertical="center"/>
    </xf>
    <xf numFmtId="41" fontId="12" fillId="0" borderId="17" xfId="8" applyNumberFormat="1" applyFont="1" applyBorder="1" applyAlignment="1">
      <alignment horizontal="center" vertical="center"/>
    </xf>
    <xf numFmtId="3" fontId="28" fillId="0" borderId="12" xfId="2" applyNumberFormat="1" applyFont="1" applyBorder="1" applyAlignment="1">
      <alignment vertical="center"/>
    </xf>
    <xf numFmtId="0" fontId="32" fillId="0" borderId="0" xfId="0" applyFont="1"/>
    <xf numFmtId="41" fontId="10" fillId="0" borderId="26" xfId="0" applyNumberFormat="1" applyFont="1" applyBorder="1"/>
    <xf numFmtId="41" fontId="10" fillId="0" borderId="29" xfId="0" applyNumberFormat="1" applyFont="1" applyBorder="1"/>
    <xf numFmtId="0" fontId="10" fillId="0" borderId="28" xfId="0" applyFont="1" applyFill="1" applyBorder="1"/>
    <xf numFmtId="0" fontId="10" fillId="0" borderId="32" xfId="0" applyFont="1" applyFill="1" applyBorder="1" applyAlignment="1">
      <alignment horizontal="left"/>
    </xf>
    <xf numFmtId="0" fontId="10" fillId="0" borderId="64" xfId="0" applyFont="1" applyFill="1" applyBorder="1" applyAlignment="1">
      <alignment horizontal="left"/>
    </xf>
    <xf numFmtId="41" fontId="10" fillId="0" borderId="42" xfId="0" applyNumberFormat="1" applyFont="1" applyBorder="1"/>
    <xf numFmtId="41" fontId="10" fillId="0" borderId="46" xfId="0" applyNumberFormat="1" applyFont="1" applyBorder="1"/>
    <xf numFmtId="41" fontId="10" fillId="0" borderId="33" xfId="0" applyNumberFormat="1" applyFont="1" applyBorder="1"/>
    <xf numFmtId="41" fontId="10" fillId="0" borderId="17" xfId="0" applyNumberFormat="1" applyFont="1" applyBorder="1"/>
    <xf numFmtId="41" fontId="10" fillId="0" borderId="47" xfId="0" applyNumberFormat="1" applyFont="1" applyBorder="1"/>
    <xf numFmtId="0" fontId="10" fillId="0" borderId="28" xfId="0" applyFont="1" applyFill="1" applyBorder="1" applyAlignment="1">
      <alignment horizontal="left"/>
    </xf>
    <xf numFmtId="0" fontId="14" fillId="5" borderId="41" xfId="0" applyFont="1" applyFill="1" applyBorder="1" applyAlignment="1">
      <alignment horizontal="center" vertical="center" wrapText="1"/>
    </xf>
    <xf numFmtId="0" fontId="14" fillId="5" borderId="43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29" fillId="9" borderId="0" xfId="0" applyFont="1" applyFill="1" applyBorder="1"/>
    <xf numFmtId="41" fontId="29" fillId="9" borderId="33" xfId="0" applyNumberFormat="1" applyFont="1" applyFill="1" applyBorder="1"/>
    <xf numFmtId="0" fontId="30" fillId="9" borderId="5" xfId="0" applyNumberFormat="1" applyFont="1" applyFill="1" applyBorder="1" applyAlignment="1">
      <alignment vertical="center"/>
    </xf>
    <xf numFmtId="0" fontId="29" fillId="9" borderId="7" xfId="0" applyFont="1" applyFill="1" applyBorder="1"/>
    <xf numFmtId="41" fontId="29" fillId="9" borderId="5" xfId="0" applyNumberFormat="1" applyFont="1" applyFill="1" applyBorder="1"/>
    <xf numFmtId="41" fontId="29" fillId="9" borderId="20" xfId="0" applyNumberFormat="1" applyFont="1" applyFill="1" applyBorder="1"/>
    <xf numFmtId="0" fontId="30" fillId="9" borderId="5" xfId="0" applyFont="1" applyFill="1" applyBorder="1" applyAlignment="1">
      <alignment vertical="center"/>
    </xf>
    <xf numFmtId="0" fontId="29" fillId="9" borderId="31" xfId="0" applyFont="1" applyFill="1" applyBorder="1"/>
    <xf numFmtId="0" fontId="30" fillId="9" borderId="5" xfId="0" applyFont="1" applyFill="1" applyBorder="1"/>
    <xf numFmtId="0" fontId="14" fillId="5" borderId="5" xfId="0" applyNumberFormat="1" applyFont="1" applyFill="1" applyBorder="1" applyAlignment="1">
      <alignment horizontal="center" vertical="center"/>
    </xf>
    <xf numFmtId="0" fontId="33" fillId="5" borderId="7" xfId="0" applyFont="1" applyFill="1" applyBorder="1"/>
    <xf numFmtId="0" fontId="30" fillId="9" borderId="26" xfId="0" applyFont="1" applyFill="1" applyBorder="1"/>
    <xf numFmtId="0" fontId="29" fillId="9" borderId="42" xfId="0" applyFont="1" applyFill="1" applyBorder="1"/>
    <xf numFmtId="41" fontId="29" fillId="9" borderId="26" xfId="0" applyNumberFormat="1" applyFont="1" applyFill="1" applyBorder="1"/>
    <xf numFmtId="41" fontId="29" fillId="9" borderId="46" xfId="0" applyNumberFormat="1" applyFont="1" applyFill="1" applyBorder="1"/>
    <xf numFmtId="0" fontId="30" fillId="9" borderId="26" xfId="0" applyFont="1" applyFill="1" applyBorder="1" applyAlignment="1">
      <alignment vertical="center"/>
    </xf>
    <xf numFmtId="0" fontId="33" fillId="5" borderId="7" xfId="0" applyFont="1" applyFill="1" applyBorder="1" applyAlignment="1">
      <alignment vertical="center"/>
    </xf>
    <xf numFmtId="41" fontId="14" fillId="5" borderId="42" xfId="0" applyNumberFormat="1" applyFont="1" applyFill="1" applyBorder="1"/>
    <xf numFmtId="41" fontId="14" fillId="5" borderId="0" xfId="0" applyNumberFormat="1" applyFont="1" applyFill="1" applyBorder="1"/>
    <xf numFmtId="0" fontId="29" fillId="9" borderId="46" xfId="0" applyFont="1" applyFill="1" applyBorder="1"/>
    <xf numFmtId="0" fontId="29" fillId="9" borderId="47" xfId="0" applyFont="1" applyFill="1" applyBorder="1"/>
    <xf numFmtId="0" fontId="29" fillId="9" borderId="20" xfId="0" applyFont="1" applyFill="1" applyBorder="1"/>
    <xf numFmtId="41" fontId="14" fillId="5" borderId="17" xfId="0" applyNumberFormat="1" applyFont="1" applyFill="1" applyBorder="1"/>
    <xf numFmtId="3" fontId="10" fillId="9" borderId="21" xfId="0" applyNumberFormat="1" applyFont="1" applyFill="1" applyBorder="1"/>
    <xf numFmtId="3" fontId="10" fillId="9" borderId="26" xfId="0" applyNumberFormat="1" applyFont="1" applyFill="1" applyBorder="1"/>
    <xf numFmtId="3" fontId="10" fillId="9" borderId="42" xfId="0" applyNumberFormat="1" applyFont="1" applyFill="1" applyBorder="1"/>
    <xf numFmtId="3" fontId="10" fillId="9" borderId="46" xfId="0" applyNumberFormat="1" applyFont="1" applyFill="1" applyBorder="1"/>
    <xf numFmtId="0" fontId="29" fillId="9" borderId="17" xfId="0" applyFont="1" applyFill="1" applyBorder="1"/>
    <xf numFmtId="3" fontId="10" fillId="9" borderId="29" xfId="0" applyNumberFormat="1" applyFont="1" applyFill="1" applyBorder="1"/>
    <xf numFmtId="3" fontId="10" fillId="9" borderId="17" xfId="0" applyNumberFormat="1" applyFont="1" applyFill="1" applyBorder="1"/>
    <xf numFmtId="3" fontId="10" fillId="9" borderId="47" xfId="0" applyNumberFormat="1" applyFont="1" applyFill="1" applyBorder="1"/>
    <xf numFmtId="41" fontId="29" fillId="9" borderId="47" xfId="0" applyNumberFormat="1" applyFont="1" applyFill="1" applyBorder="1"/>
    <xf numFmtId="41" fontId="10" fillId="9" borderId="22" xfId="0" applyNumberFormat="1" applyFont="1" applyFill="1" applyBorder="1"/>
    <xf numFmtId="41" fontId="10" fillId="9" borderId="23" xfId="0" applyNumberFormat="1" applyFont="1" applyFill="1" applyBorder="1"/>
    <xf numFmtId="41" fontId="10" fillId="9" borderId="21" xfId="0" applyNumberFormat="1" applyFont="1" applyFill="1" applyBorder="1"/>
    <xf numFmtId="41" fontId="10" fillId="9" borderId="0" xfId="0" applyNumberFormat="1" applyFont="1" applyFill="1"/>
    <xf numFmtId="3" fontId="10" fillId="9" borderId="22" xfId="0" applyNumberFormat="1" applyFont="1" applyFill="1" applyBorder="1"/>
    <xf numFmtId="3" fontId="10" fillId="9" borderId="23" xfId="0" applyNumberFormat="1" applyFont="1" applyFill="1" applyBorder="1"/>
    <xf numFmtId="3" fontId="34" fillId="10" borderId="26" xfId="0" applyNumberFormat="1" applyFont="1" applyFill="1" applyBorder="1"/>
    <xf numFmtId="3" fontId="34" fillId="10" borderId="42" xfId="0" applyNumberFormat="1" applyFont="1" applyFill="1" applyBorder="1"/>
    <xf numFmtId="3" fontId="34" fillId="10" borderId="46" xfId="0" applyNumberFormat="1" applyFont="1" applyFill="1" applyBorder="1"/>
    <xf numFmtId="3" fontId="10" fillId="0" borderId="0" xfId="0" applyNumberFormat="1" applyFont="1" applyAlignment="1">
      <alignment horizontal="right"/>
    </xf>
    <xf numFmtId="0" fontId="35" fillId="5" borderId="5" xfId="0" applyFont="1" applyFill="1" applyBorder="1"/>
    <xf numFmtId="0" fontId="35" fillId="5" borderId="7" xfId="0" applyFont="1" applyFill="1" applyBorder="1"/>
    <xf numFmtId="41" fontId="35" fillId="5" borderId="5" xfId="0" applyNumberFormat="1" applyFont="1" applyFill="1" applyBorder="1"/>
    <xf numFmtId="41" fontId="35" fillId="5" borderId="7" xfId="0" applyNumberFormat="1" applyFont="1" applyFill="1" applyBorder="1"/>
    <xf numFmtId="41" fontId="35" fillId="5" borderId="20" xfId="0" applyNumberFormat="1" applyFont="1" applyFill="1" applyBorder="1"/>
    <xf numFmtId="41" fontId="35" fillId="5" borderId="8" xfId="0" applyNumberFormat="1" applyFont="1" applyFill="1" applyBorder="1"/>
    <xf numFmtId="0" fontId="36" fillId="5" borderId="7" xfId="0" applyFont="1" applyFill="1" applyBorder="1"/>
    <xf numFmtId="41" fontId="35" fillId="5" borderId="5" xfId="0" applyNumberFormat="1" applyFont="1" applyFill="1" applyBorder="1" applyAlignment="1">
      <alignment horizontal="right"/>
    </xf>
    <xf numFmtId="41" fontId="35" fillId="5" borderId="7" xfId="0" applyNumberFormat="1" applyFont="1" applyFill="1" applyBorder="1" applyAlignment="1">
      <alignment horizontal="right"/>
    </xf>
    <xf numFmtId="41" fontId="35" fillId="5" borderId="20" xfId="0" applyNumberFormat="1" applyFont="1" applyFill="1" applyBorder="1" applyAlignment="1">
      <alignment horizontal="right"/>
    </xf>
    <xf numFmtId="41" fontId="35" fillId="5" borderId="8" xfId="0" applyNumberFormat="1" applyFont="1" applyFill="1" applyBorder="1" applyAlignment="1">
      <alignment horizontal="right"/>
    </xf>
    <xf numFmtId="0" fontId="35" fillId="6" borderId="5" xfId="0" applyFont="1" applyFill="1" applyBorder="1" applyAlignment="1">
      <alignment horizontal="left" wrapText="1"/>
    </xf>
    <xf numFmtId="164" fontId="35" fillId="5" borderId="7" xfId="2" applyNumberFormat="1" applyFont="1" applyFill="1" applyBorder="1" applyAlignment="1">
      <alignment horizontal="center" vertical="center"/>
    </xf>
    <xf numFmtId="41" fontId="35" fillId="5" borderId="7" xfId="9" applyNumberFormat="1" applyFont="1" applyFill="1" applyBorder="1" applyAlignment="1">
      <alignment horizontal="center" vertical="center"/>
    </xf>
    <xf numFmtId="41" fontId="35" fillId="5" borderId="17" xfId="9" applyNumberFormat="1" applyFont="1" applyFill="1" applyBorder="1" applyAlignment="1">
      <alignment horizontal="center" vertical="center"/>
    </xf>
    <xf numFmtId="41" fontId="35" fillId="5" borderId="12" xfId="9" applyNumberFormat="1" applyFont="1" applyFill="1" applyBorder="1" applyAlignment="1">
      <alignment horizontal="center" vertical="center"/>
    </xf>
    <xf numFmtId="3" fontId="35" fillId="5" borderId="5" xfId="9" applyNumberFormat="1" applyFont="1" applyFill="1" applyBorder="1" applyAlignment="1">
      <alignment horizontal="center" vertical="center"/>
    </xf>
    <xf numFmtId="3" fontId="35" fillId="5" borderId="7" xfId="9" applyNumberFormat="1" applyFont="1" applyFill="1" applyBorder="1" applyAlignment="1">
      <alignment horizontal="center" vertical="center"/>
    </xf>
    <xf numFmtId="41" fontId="35" fillId="5" borderId="47" xfId="9" applyNumberFormat="1" applyFont="1" applyFill="1" applyBorder="1" applyAlignment="1">
      <alignment horizontal="center" vertical="center"/>
    </xf>
    <xf numFmtId="41" fontId="35" fillId="5" borderId="8" xfId="9" applyNumberFormat="1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0" fillId="7" borderId="14" xfId="0" applyFont="1" applyFill="1" applyBorder="1"/>
    <xf numFmtId="41" fontId="10" fillId="7" borderId="26" xfId="0" applyNumberFormat="1" applyFont="1" applyFill="1" applyBorder="1"/>
    <xf numFmtId="41" fontId="10" fillId="7" borderId="42" xfId="0" applyNumberFormat="1" applyFont="1" applyFill="1" applyBorder="1"/>
    <xf numFmtId="41" fontId="10" fillId="7" borderId="14" xfId="0" applyNumberFormat="1" applyFont="1" applyFill="1" applyBorder="1"/>
    <xf numFmtId="0" fontId="10" fillId="7" borderId="6" xfId="0" applyFont="1" applyFill="1" applyBorder="1"/>
    <xf numFmtId="41" fontId="10" fillId="7" borderId="31" xfId="0" applyNumberFormat="1" applyFont="1" applyFill="1" applyBorder="1"/>
    <xf numFmtId="41" fontId="10" fillId="7" borderId="0" xfId="0" applyNumberFormat="1" applyFont="1" applyFill="1" applyBorder="1"/>
    <xf numFmtId="41" fontId="10" fillId="7" borderId="6" xfId="0" applyNumberFormat="1" applyFont="1" applyFill="1" applyBorder="1"/>
    <xf numFmtId="41" fontId="10" fillId="7" borderId="33" xfId="0" applyNumberFormat="1" applyFont="1" applyFill="1" applyBorder="1"/>
    <xf numFmtId="0" fontId="10" fillId="7" borderId="12" xfId="0" applyFont="1" applyFill="1" applyBorder="1"/>
    <xf numFmtId="41" fontId="10" fillId="7" borderId="29" xfId="0" applyNumberFormat="1" applyFont="1" applyFill="1" applyBorder="1"/>
    <xf numFmtId="41" fontId="10" fillId="7" borderId="17" xfId="0" applyNumberFormat="1" applyFont="1" applyFill="1" applyBorder="1"/>
    <xf numFmtId="41" fontId="10" fillId="7" borderId="47" xfId="0" applyNumberFormat="1" applyFont="1" applyFill="1" applyBorder="1"/>
    <xf numFmtId="41" fontId="10" fillId="7" borderId="12" xfId="0" applyNumberFormat="1" applyFont="1" applyFill="1" applyBorder="1"/>
    <xf numFmtId="0" fontId="10" fillId="0" borderId="60" xfId="0" applyFont="1" applyBorder="1"/>
    <xf numFmtId="41" fontId="10" fillId="0" borderId="22" xfId="0" applyNumberFormat="1" applyFont="1" applyBorder="1"/>
    <xf numFmtId="41" fontId="10" fillId="0" borderId="23" xfId="0" applyNumberFormat="1" applyFont="1" applyBorder="1"/>
    <xf numFmtId="41" fontId="10" fillId="0" borderId="21" xfId="0" applyNumberFormat="1" applyFont="1" applyBorder="1"/>
    <xf numFmtId="3" fontId="10" fillId="0" borderId="22" xfId="0" applyNumberFormat="1" applyFont="1" applyBorder="1"/>
    <xf numFmtId="3" fontId="10" fillId="0" borderId="23" xfId="0" applyNumberFormat="1" applyFont="1" applyBorder="1"/>
    <xf numFmtId="3" fontId="10" fillId="0" borderId="21" xfId="0" applyNumberFormat="1" applyFont="1" applyBorder="1"/>
    <xf numFmtId="0" fontId="14" fillId="5" borderId="39" xfId="0" applyFont="1" applyFill="1" applyBorder="1" applyAlignment="1">
      <alignment horizontal="center" vertical="center" wrapText="1"/>
    </xf>
    <xf numFmtId="0" fontId="14" fillId="5" borderId="53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57" xfId="0" applyFont="1" applyFill="1" applyBorder="1" applyAlignment="1">
      <alignment horizontal="center" vertical="center" wrapText="1"/>
    </xf>
    <xf numFmtId="0" fontId="14" fillId="5" borderId="58" xfId="0" applyFont="1" applyFill="1" applyBorder="1" applyAlignment="1">
      <alignment horizontal="center" vertical="center" wrapText="1"/>
    </xf>
    <xf numFmtId="0" fontId="29" fillId="9" borderId="14" xfId="0" applyFont="1" applyFill="1" applyBorder="1" applyAlignment="1">
      <alignment horizontal="right"/>
    </xf>
    <xf numFmtId="0" fontId="29" fillId="9" borderId="6" xfId="0" applyFont="1" applyFill="1" applyBorder="1" applyAlignment="1">
      <alignment horizontal="right"/>
    </xf>
    <xf numFmtId="0" fontId="29" fillId="9" borderId="12" xfId="0" applyFont="1" applyFill="1" applyBorder="1" applyAlignment="1">
      <alignment horizontal="right"/>
    </xf>
    <xf numFmtId="0" fontId="30" fillId="9" borderId="5" xfId="0" applyNumberFormat="1" applyFont="1" applyFill="1" applyBorder="1" applyAlignment="1">
      <alignment vertical="center" wrapText="1"/>
    </xf>
    <xf numFmtId="0" fontId="29" fillId="9" borderId="7" xfId="0" applyFont="1" applyFill="1" applyBorder="1" applyAlignment="1">
      <alignment horizontal="right"/>
    </xf>
    <xf numFmtId="0" fontId="29" fillId="9" borderId="0" xfId="0" applyFont="1" applyFill="1" applyBorder="1" applyAlignment="1">
      <alignment horizontal="right"/>
    </xf>
    <xf numFmtId="0" fontId="30" fillId="9" borderId="5" xfId="0" applyFont="1" applyFill="1" applyBorder="1" applyAlignment="1">
      <alignment horizontal="left" vertical="center"/>
    </xf>
    <xf numFmtId="0" fontId="14" fillId="5" borderId="5" xfId="0" applyNumberFormat="1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right"/>
    </xf>
    <xf numFmtId="0" fontId="30" fillId="9" borderId="5" xfId="0" applyFont="1" applyFill="1" applyBorder="1" applyAlignment="1">
      <alignment vertical="center" wrapText="1"/>
    </xf>
    <xf numFmtId="0" fontId="29" fillId="9" borderId="17" xfId="0" applyFont="1" applyFill="1" applyBorder="1" applyAlignment="1">
      <alignment horizontal="right"/>
    </xf>
    <xf numFmtId="0" fontId="14" fillId="5" borderId="7" xfId="0" applyFont="1" applyFill="1" applyBorder="1" applyAlignment="1">
      <alignment horizontal="right"/>
    </xf>
    <xf numFmtId="0" fontId="30" fillId="9" borderId="7" xfId="0" applyFont="1" applyFill="1" applyBorder="1" applyAlignment="1">
      <alignment horizontal="right"/>
    </xf>
    <xf numFmtId="0" fontId="14" fillId="9" borderId="0" xfId="0" applyFont="1" applyFill="1" applyBorder="1" applyAlignment="1">
      <alignment horizontal="center" vertical="center" wrapText="1"/>
    </xf>
    <xf numFmtId="0" fontId="33" fillId="9" borderId="0" xfId="0" applyFont="1" applyFill="1" applyBorder="1"/>
    <xf numFmtId="0" fontId="14" fillId="9" borderId="0" xfId="0" applyFont="1" applyFill="1" applyBorder="1" applyAlignment="1">
      <alignment horizontal="right"/>
    </xf>
    <xf numFmtId="41" fontId="14" fillId="9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41" fontId="10" fillId="0" borderId="61" xfId="0" applyNumberFormat="1" applyFont="1" applyBorder="1"/>
    <xf numFmtId="0" fontId="14" fillId="5" borderId="5" xfId="8" applyFont="1" applyFill="1" applyBorder="1" applyAlignment="1">
      <alignment horizontal="center" vertical="center" wrapText="1"/>
    </xf>
    <xf numFmtId="0" fontId="14" fillId="5" borderId="7" xfId="8" applyFont="1" applyFill="1" applyBorder="1" applyAlignment="1">
      <alignment horizontal="center" vertical="center" wrapText="1"/>
    </xf>
    <xf numFmtId="0" fontId="14" fillId="5" borderId="49" xfId="8" applyFont="1" applyFill="1" applyBorder="1" applyAlignment="1">
      <alignment horizontal="center" vertical="center" wrapText="1"/>
    </xf>
    <xf numFmtId="0" fontId="14" fillId="5" borderId="42" xfId="8" applyFont="1" applyFill="1" applyBorder="1" applyAlignment="1">
      <alignment horizontal="center" vertical="center" wrapText="1"/>
    </xf>
    <xf numFmtId="0" fontId="14" fillId="5" borderId="20" xfId="8" applyFont="1" applyFill="1" applyBorder="1" applyAlignment="1">
      <alignment horizontal="center" vertical="center" wrapText="1"/>
    </xf>
    <xf numFmtId="0" fontId="29" fillId="0" borderId="26" xfId="8" applyFont="1" applyFill="1" applyBorder="1" applyAlignment="1">
      <alignment horizontal="center" vertical="center" wrapText="1"/>
    </xf>
    <xf numFmtId="0" fontId="29" fillId="0" borderId="14" xfId="8" applyFont="1" applyFill="1" applyBorder="1" applyAlignment="1">
      <alignment horizontal="center" vertical="center" wrapText="1"/>
    </xf>
    <xf numFmtId="0" fontId="29" fillId="0" borderId="31" xfId="8" applyFont="1" applyFill="1" applyBorder="1" applyAlignment="1">
      <alignment horizontal="center" vertical="center" wrapText="1"/>
    </xf>
    <xf numFmtId="0" fontId="29" fillId="0" borderId="6" xfId="8" applyFont="1" applyFill="1" applyBorder="1" applyAlignment="1">
      <alignment horizontal="center" vertical="center" wrapText="1"/>
    </xf>
    <xf numFmtId="0" fontId="29" fillId="0" borderId="29" xfId="8" applyFont="1" applyFill="1" applyBorder="1" applyAlignment="1">
      <alignment horizontal="center" vertical="center" wrapText="1"/>
    </xf>
    <xf numFmtId="0" fontId="29" fillId="0" borderId="12" xfId="8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/>
    </xf>
    <xf numFmtId="0" fontId="35" fillId="5" borderId="8" xfId="8" applyFont="1" applyFill="1" applyBorder="1" applyAlignment="1">
      <alignment horizontal="center" vertical="center"/>
    </xf>
    <xf numFmtId="0" fontId="10" fillId="0" borderId="26" xfId="11" applyFont="1" applyFill="1" applyBorder="1" applyAlignment="1">
      <alignment horizontal="center" vertical="center"/>
    </xf>
    <xf numFmtId="0" fontId="10" fillId="0" borderId="14" xfId="11" applyFont="1" applyFill="1" applyBorder="1" applyAlignment="1">
      <alignment horizontal="center" vertical="center" wrapText="1"/>
    </xf>
    <xf numFmtId="0" fontId="10" fillId="0" borderId="31" xfId="11" applyFont="1" applyFill="1" applyBorder="1" applyAlignment="1">
      <alignment horizontal="center" vertical="center"/>
    </xf>
    <xf numFmtId="0" fontId="10" fillId="0" borderId="6" xfId="11" applyFont="1" applyFill="1" applyBorder="1" applyAlignment="1">
      <alignment horizontal="center" vertical="center" wrapText="1"/>
    </xf>
    <xf numFmtId="0" fontId="10" fillId="0" borderId="31" xfId="11" applyFont="1" applyFill="1" applyBorder="1" applyAlignment="1">
      <alignment horizontal="center" vertical="center" wrapText="1"/>
    </xf>
    <xf numFmtId="0" fontId="10" fillId="0" borderId="12" xfId="11" applyFont="1" applyFill="1" applyBorder="1" applyAlignment="1">
      <alignment horizontal="center" vertical="center"/>
    </xf>
    <xf numFmtId="0" fontId="10" fillId="0" borderId="12" xfId="11" applyFont="1" applyFill="1" applyBorder="1" applyAlignment="1">
      <alignment horizontal="center" vertical="center" wrapText="1"/>
    </xf>
    <xf numFmtId="0" fontId="10" fillId="0" borderId="0" xfId="11" applyFont="1" applyFill="1" applyAlignment="1">
      <alignment horizontal="center" vertical="center"/>
    </xf>
    <xf numFmtId="0" fontId="35" fillId="5" borderId="5" xfId="11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/>
    <xf numFmtId="0" fontId="14" fillId="5" borderId="39" xfId="0" applyFont="1" applyFill="1" applyBorder="1" applyAlignment="1">
      <alignment horizontal="center" vertical="center" wrapText="1"/>
    </xf>
    <xf numFmtId="0" fontId="14" fillId="5" borderId="53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14" fillId="5" borderId="43" xfId="0" applyFont="1" applyFill="1" applyBorder="1" applyAlignment="1">
      <alignment horizontal="center"/>
    </xf>
    <xf numFmtId="0" fontId="14" fillId="5" borderId="37" xfId="0" applyFont="1" applyFill="1" applyBorder="1" applyAlignment="1">
      <alignment horizontal="center" vertical="center"/>
    </xf>
    <xf numFmtId="0" fontId="29" fillId="9" borderId="14" xfId="0" applyFont="1" applyFill="1" applyBorder="1" applyAlignment="1">
      <alignment horizontal="center" vertical="center" wrapText="1"/>
    </xf>
    <xf numFmtId="0" fontId="29" fillId="9" borderId="6" xfId="0" applyFont="1" applyFill="1" applyBorder="1" applyAlignment="1">
      <alignment horizontal="center" vertical="center" wrapText="1"/>
    </xf>
    <xf numFmtId="0" fontId="29" fillId="9" borderId="12" xfId="0" applyFont="1" applyFill="1" applyBorder="1" applyAlignment="1">
      <alignment horizontal="center" vertical="center" wrapText="1"/>
    </xf>
    <xf numFmtId="0" fontId="29" fillId="9" borderId="14" xfId="0" applyFont="1" applyFill="1" applyBorder="1" applyAlignment="1">
      <alignment vertical="center" wrapText="1"/>
    </xf>
    <xf numFmtId="0" fontId="29" fillId="9" borderId="6" xfId="0" applyFont="1" applyFill="1" applyBorder="1" applyAlignment="1">
      <alignment vertical="center" wrapText="1"/>
    </xf>
    <xf numFmtId="0" fontId="29" fillId="9" borderId="12" xfId="0" applyFont="1" applyFill="1" applyBorder="1" applyAlignment="1">
      <alignment vertical="center" wrapText="1"/>
    </xf>
    <xf numFmtId="0" fontId="29" fillId="9" borderId="14" xfId="0" applyFont="1" applyFill="1" applyBorder="1" applyAlignment="1">
      <alignment vertical="center"/>
    </xf>
    <xf numFmtId="0" fontId="29" fillId="9" borderId="6" xfId="0" applyFont="1" applyFill="1" applyBorder="1" applyAlignment="1">
      <alignment vertical="center"/>
    </xf>
    <xf numFmtId="0" fontId="29" fillId="9" borderId="12" xfId="0" applyFont="1" applyFill="1" applyBorder="1" applyAlignment="1">
      <alignment vertical="center"/>
    </xf>
    <xf numFmtId="0" fontId="29" fillId="9" borderId="14" xfId="0" applyFont="1" applyFill="1" applyBorder="1" applyAlignment="1">
      <alignment horizontal="left" vertical="center"/>
    </xf>
    <xf numFmtId="0" fontId="29" fillId="9" borderId="6" xfId="0" applyFont="1" applyFill="1" applyBorder="1" applyAlignment="1">
      <alignment horizontal="left" vertical="center"/>
    </xf>
    <xf numFmtId="0" fontId="29" fillId="9" borderId="12" xfId="0" applyFont="1" applyFill="1" applyBorder="1" applyAlignment="1">
      <alignment horizontal="left" vertical="center"/>
    </xf>
    <xf numFmtId="0" fontId="29" fillId="9" borderId="33" xfId="0" applyFont="1" applyFill="1" applyBorder="1" applyAlignment="1">
      <alignment horizontal="left" vertical="center"/>
    </xf>
    <xf numFmtId="0" fontId="29" fillId="9" borderId="33" xfId="0" applyFont="1" applyFill="1" applyBorder="1" applyAlignment="1">
      <alignment vertical="center"/>
    </xf>
    <xf numFmtId="0" fontId="29" fillId="9" borderId="47" xfId="0" applyFont="1" applyFill="1" applyBorder="1" applyAlignment="1">
      <alignment vertical="center"/>
    </xf>
    <xf numFmtId="166" fontId="10" fillId="9" borderId="14" xfId="1" applyNumberFormat="1" applyFont="1" applyFill="1" applyBorder="1" applyAlignment="1">
      <alignment horizontal="center" vertical="center"/>
    </xf>
    <xf numFmtId="166" fontId="10" fillId="9" borderId="6" xfId="1" applyNumberFormat="1" applyFont="1" applyFill="1" applyBorder="1" applyAlignment="1">
      <alignment horizontal="center" vertical="center"/>
    </xf>
    <xf numFmtId="166" fontId="10" fillId="9" borderId="12" xfId="1" applyNumberFormat="1" applyFont="1" applyFill="1" applyBorder="1" applyAlignment="1">
      <alignment horizontal="center" vertical="center"/>
    </xf>
    <xf numFmtId="166" fontId="10" fillId="9" borderId="3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4" fillId="5" borderId="4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4" fillId="5" borderId="36" xfId="0" applyFont="1" applyFill="1" applyBorder="1" applyAlignment="1">
      <alignment horizontal="center"/>
    </xf>
    <xf numFmtId="0" fontId="14" fillId="5" borderId="37" xfId="0" applyFont="1" applyFill="1" applyBorder="1" applyAlignment="1">
      <alignment horizontal="center"/>
    </xf>
    <xf numFmtId="0" fontId="14" fillId="5" borderId="38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41" fontId="10" fillId="8" borderId="46" xfId="0" applyNumberFormat="1" applyFont="1" applyFill="1" applyBorder="1" applyAlignment="1">
      <alignment horizontal="center" vertical="center" wrapText="1"/>
    </xf>
    <xf numFmtId="41" fontId="10" fillId="8" borderId="33" xfId="0" applyNumberFormat="1" applyFont="1" applyFill="1" applyBorder="1" applyAlignment="1">
      <alignment horizontal="center" vertical="center" wrapText="1"/>
    </xf>
    <xf numFmtId="41" fontId="10" fillId="8" borderId="47" xfId="0" applyNumberFormat="1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29" fillId="9" borderId="26" xfId="0" applyFont="1" applyFill="1" applyBorder="1" applyAlignment="1">
      <alignment vertical="center"/>
    </xf>
    <xf numFmtId="0" fontId="29" fillId="9" borderId="29" xfId="0" applyFont="1" applyFill="1" applyBorder="1" applyAlignment="1">
      <alignment vertical="center"/>
    </xf>
    <xf numFmtId="41" fontId="29" fillId="9" borderId="46" xfId="0" applyNumberFormat="1" applyFont="1" applyFill="1" applyBorder="1" applyAlignment="1">
      <alignment horizontal="center" vertical="center" textRotation="90"/>
    </xf>
    <xf numFmtId="41" fontId="29" fillId="9" borderId="33" xfId="0" applyNumberFormat="1" applyFont="1" applyFill="1" applyBorder="1" applyAlignment="1">
      <alignment horizontal="center" vertical="center" textRotation="90"/>
    </xf>
    <xf numFmtId="41" fontId="29" fillId="9" borderId="6" xfId="0" applyNumberFormat="1" applyFont="1" applyFill="1" applyBorder="1" applyAlignment="1">
      <alignment horizontal="center" vertical="center" textRotation="90"/>
    </xf>
    <xf numFmtId="0" fontId="29" fillId="9" borderId="31" xfId="0" applyFont="1" applyFill="1" applyBorder="1" applyAlignment="1">
      <alignment vertical="center"/>
    </xf>
    <xf numFmtId="41" fontId="29" fillId="9" borderId="14" xfId="0" applyNumberFormat="1" applyFont="1" applyFill="1" applyBorder="1" applyAlignment="1">
      <alignment horizontal="center" vertical="center" textRotation="90"/>
    </xf>
    <xf numFmtId="41" fontId="29" fillId="9" borderId="12" xfId="0" applyNumberFormat="1" applyFont="1" applyFill="1" applyBorder="1" applyAlignment="1">
      <alignment horizontal="center" vertical="center" textRotation="90"/>
    </xf>
    <xf numFmtId="0" fontId="14" fillId="5" borderId="37" xfId="0" applyFont="1" applyFill="1" applyBorder="1" applyAlignment="1">
      <alignment horizontal="center" vertical="center" wrapText="1"/>
    </xf>
    <xf numFmtId="0" fontId="29" fillId="9" borderId="14" xfId="0" applyFont="1" applyFill="1" applyBorder="1" applyAlignment="1">
      <alignment horizontal="center" vertical="center"/>
    </xf>
    <xf numFmtId="0" fontId="29" fillId="9" borderId="6" xfId="0" applyFont="1" applyFill="1" applyBorder="1" applyAlignment="1">
      <alignment horizontal="center" vertical="center"/>
    </xf>
    <xf numFmtId="0" fontId="29" fillId="9" borderId="12" xfId="0" applyFont="1" applyFill="1" applyBorder="1" applyAlignment="1">
      <alignment horizontal="center" vertical="center"/>
    </xf>
    <xf numFmtId="0" fontId="29" fillId="9" borderId="0" xfId="0" applyFont="1" applyFill="1" applyBorder="1"/>
    <xf numFmtId="0" fontId="14" fillId="5" borderId="44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6" fillId="11" borderId="0" xfId="0" applyFont="1" applyFill="1"/>
    <xf numFmtId="0" fontId="0" fillId="11" borderId="0" xfId="0" applyFill="1"/>
  </cellXfs>
  <cellStyles count="13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nwhaztables06_1902546" xfId="12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workbookViewId="0"/>
  </sheetViews>
  <sheetFormatPr defaultRowHeight="12.75"/>
  <cols>
    <col min="1" max="1" width="24.7109375" customWidth="1"/>
    <col min="2" max="2" width="12.5703125" customWidth="1"/>
    <col min="4" max="4" width="3.140625" customWidth="1"/>
  </cols>
  <sheetData>
    <row r="1" spans="1:15" ht="34.5" customHeight="1">
      <c r="A1" s="477" t="s">
        <v>86</v>
      </c>
      <c r="B1" s="478"/>
      <c r="C1" s="478"/>
      <c r="D1" s="478"/>
      <c r="E1" s="478"/>
      <c r="F1" s="478"/>
      <c r="G1" s="478"/>
    </row>
    <row r="2" spans="1:15" ht="34.5" customHeight="1">
      <c r="A2" s="11" t="s">
        <v>181</v>
      </c>
      <c r="B2" s="12"/>
      <c r="C2" s="12"/>
      <c r="D2" s="12"/>
      <c r="E2" s="12"/>
      <c r="F2" s="12"/>
      <c r="G2" s="12"/>
    </row>
    <row r="3" spans="1:15" ht="26.25">
      <c r="A3" s="10"/>
    </row>
    <row r="4" spans="1:15" ht="26.25">
      <c r="A4" s="11" t="s">
        <v>88</v>
      </c>
      <c r="B4" s="12"/>
      <c r="C4" s="12"/>
      <c r="D4" s="11"/>
      <c r="E4" s="11" t="s">
        <v>256</v>
      </c>
      <c r="F4" s="12"/>
      <c r="G4" s="12"/>
      <c r="H4" s="12"/>
      <c r="I4" s="12"/>
      <c r="J4" s="12"/>
      <c r="K4" s="12"/>
      <c r="L4" s="12"/>
      <c r="M4" s="12"/>
      <c r="N4" s="12"/>
    </row>
    <row r="5" spans="1:15" ht="26.25">
      <c r="A5" s="10" t="s">
        <v>87</v>
      </c>
      <c r="D5" s="10"/>
      <c r="E5" s="14" t="s">
        <v>93</v>
      </c>
      <c r="F5" s="13"/>
      <c r="G5" s="13"/>
      <c r="H5" s="13"/>
      <c r="N5" s="99"/>
      <c r="O5" s="264"/>
    </row>
    <row r="6" spans="1:15" ht="26.25">
      <c r="A6" s="10" t="s">
        <v>87</v>
      </c>
      <c r="D6" s="10"/>
      <c r="E6" s="14" t="s">
        <v>92</v>
      </c>
      <c r="O6" s="264"/>
    </row>
    <row r="7" spans="1:15" ht="26.25">
      <c r="A7" s="10" t="s">
        <v>87</v>
      </c>
      <c r="D7" s="10"/>
      <c r="E7" s="14" t="s">
        <v>90</v>
      </c>
      <c r="O7" s="264"/>
    </row>
    <row r="8" spans="1:15" ht="26.25">
      <c r="A8" s="10" t="s">
        <v>87</v>
      </c>
      <c r="D8" s="10"/>
      <c r="E8" s="14" t="s">
        <v>91</v>
      </c>
      <c r="O8" s="264"/>
    </row>
    <row r="9" spans="1:15" ht="26.25">
      <c r="A9" s="10" t="s">
        <v>89</v>
      </c>
      <c r="E9" s="14" t="s">
        <v>95</v>
      </c>
      <c r="O9" s="264"/>
    </row>
    <row r="10" spans="1:15" ht="26.25">
      <c r="A10" s="10" t="s">
        <v>89</v>
      </c>
      <c r="E10" s="14" t="s">
        <v>94</v>
      </c>
      <c r="O10" s="264"/>
    </row>
    <row r="11" spans="1:15" ht="26.25">
      <c r="A11" s="10" t="s">
        <v>96</v>
      </c>
      <c r="E11" s="14" t="s">
        <v>97</v>
      </c>
      <c r="N11" s="99"/>
      <c r="O11" s="264"/>
    </row>
    <row r="12" spans="1:15" ht="26.25">
      <c r="A12" s="10" t="s">
        <v>98</v>
      </c>
      <c r="E12" s="14" t="s">
        <v>100</v>
      </c>
      <c r="N12" s="99"/>
      <c r="O12" s="264"/>
    </row>
    <row r="13" spans="1:15" ht="26.25">
      <c r="A13" s="10" t="s">
        <v>99</v>
      </c>
      <c r="E13" s="14" t="s">
        <v>101</v>
      </c>
      <c r="N13" s="99"/>
      <c r="O13" s="264"/>
    </row>
    <row r="14" spans="1:15" ht="26.25">
      <c r="A14" s="10" t="s">
        <v>33</v>
      </c>
      <c r="E14" s="14" t="s">
        <v>102</v>
      </c>
      <c r="N14" s="99"/>
      <c r="O14" s="264"/>
    </row>
    <row r="15" spans="1:15" ht="26.25">
      <c r="A15" s="10" t="s">
        <v>33</v>
      </c>
      <c r="E15" s="14" t="s">
        <v>103</v>
      </c>
      <c r="N15" s="99"/>
      <c r="O15" s="264"/>
    </row>
    <row r="16" spans="1:15" ht="26.25">
      <c r="A16" s="10" t="s">
        <v>33</v>
      </c>
      <c r="E16" s="14" t="s">
        <v>104</v>
      </c>
      <c r="N16" s="99"/>
      <c r="O16" s="264"/>
    </row>
    <row r="17" spans="1:1" ht="26.25">
      <c r="A17" s="10"/>
    </row>
    <row r="18" spans="1:1" ht="26.25">
      <c r="A18" s="10"/>
    </row>
    <row r="19" spans="1:1" ht="26.25">
      <c r="A19" s="10"/>
    </row>
    <row r="20" spans="1:1" ht="26.25">
      <c r="A20" s="10"/>
    </row>
    <row r="21" spans="1:1" ht="26.25">
      <c r="A21" s="10"/>
    </row>
    <row r="22" spans="1:1" ht="26.25">
      <c r="A22" s="10"/>
    </row>
    <row r="23" spans="1:1" ht="26.25">
      <c r="A23" s="10"/>
    </row>
    <row r="24" spans="1:1" ht="26.25">
      <c r="A24" s="10"/>
    </row>
    <row r="25" spans="1:1" ht="26.25">
      <c r="A25" s="10"/>
    </row>
    <row r="26" spans="1:1" ht="26.25">
      <c r="A26" s="10"/>
    </row>
    <row r="27" spans="1:1" ht="26.25">
      <c r="A27" s="10"/>
    </row>
    <row r="28" spans="1:1" ht="26.25">
      <c r="A28" s="10"/>
    </row>
    <row r="29" spans="1:1" ht="26.25">
      <c r="A29" s="10"/>
    </row>
    <row r="30" spans="1:1" ht="26.25">
      <c r="A30" s="10"/>
    </row>
    <row r="31" spans="1:1" ht="26.25">
      <c r="A31" s="10"/>
    </row>
    <row r="32" spans="1:1" ht="26.25">
      <c r="A32" s="10"/>
    </row>
    <row r="33" spans="1:1" ht="26.25">
      <c r="A33" s="10"/>
    </row>
    <row r="34" spans="1:1" ht="26.25">
      <c r="A34" s="10"/>
    </row>
    <row r="35" spans="1:1" ht="26.25">
      <c r="A35" s="10"/>
    </row>
  </sheetData>
  <hyperlinks>
    <hyperlink ref="E5:H5" location="'Landfill Inputs'!A1" display="Landfill inputs 2013"/>
    <hyperlink ref="E6" location="'Landfill Input Trends'!A1" display="Landfill input trends 2000-2013"/>
    <hyperlink ref="E7" location="'Landfill Capacity'!A1" display="Landfill capacity 2013"/>
    <hyperlink ref="E8" location="'Landfill Capacity Trends'!A1" display="Landfill capacity trends 2000-2013"/>
    <hyperlink ref="E9" location="'Transfer Treatment &amp; MRS Inputs'!A1" display="Transfer, treatment &amp; MRS inputs 2013"/>
    <hyperlink ref="E10" location="'Transfer Treatment &amp; MRS Trends'!A1" display="Transfer, treatment &amp; MRS input trends 2000 - 2013"/>
    <hyperlink ref="E11" location="'Incineration Input &amp; Capacity'!A1" display="Incineration inputs and capacity 2013"/>
    <hyperlink ref="E12" location="'Land Disposal'!A1" display="Land disposal inputs 2013"/>
    <hyperlink ref="E13" location="'Use of Waste'!A1" display="Use of waste inputs 2013"/>
    <hyperlink ref="E14" location="'Haz Waste Managed &amp; Deposits'!A1" display="Hazardous waste management and deposits 2013"/>
    <hyperlink ref="E15" location="'Haz Waste Deposits by Fate'!A1" display="Hazardous waste deposits by fate 2013"/>
    <hyperlink ref="E16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theme="0"/>
    <pageSetUpPr fitToPage="1"/>
  </sheetPr>
  <dimension ref="A1:H38"/>
  <sheetViews>
    <sheetView showGridLines="0" workbookViewId="0"/>
  </sheetViews>
  <sheetFormatPr defaultRowHeight="12.75"/>
  <cols>
    <col min="1" max="1" width="5.7109375" style="16" customWidth="1"/>
    <col min="2" max="2" width="50.85546875" style="16" customWidth="1"/>
    <col min="3" max="3" width="12.7109375" style="16" customWidth="1"/>
    <col min="4" max="5" width="16.140625" style="16" customWidth="1"/>
    <col min="6" max="6" width="17.28515625" style="16" customWidth="1"/>
    <col min="7" max="7" width="15.5703125" style="16" customWidth="1"/>
    <col min="8" max="8" width="12.7109375" style="16" customWidth="1"/>
    <col min="9" max="16384" width="9.140625" style="16"/>
  </cols>
  <sheetData>
    <row r="1" spans="1:8">
      <c r="A1" s="152"/>
    </row>
    <row r="2" spans="1:8" ht="18.75">
      <c r="B2" s="31" t="s">
        <v>188</v>
      </c>
    </row>
    <row r="3" spans="1:8" ht="18.75">
      <c r="B3" s="32" t="s">
        <v>24</v>
      </c>
      <c r="C3" s="19"/>
    </row>
    <row r="4" spans="1:8">
      <c r="B4" s="18"/>
    </row>
    <row r="5" spans="1:8">
      <c r="B5" s="416" t="s">
        <v>19</v>
      </c>
      <c r="C5" s="449" t="s">
        <v>13</v>
      </c>
      <c r="D5" s="450"/>
      <c r="E5" s="450"/>
      <c r="F5" s="450"/>
      <c r="G5" s="450"/>
      <c r="H5" s="420" t="s">
        <v>199</v>
      </c>
    </row>
    <row r="6" spans="1:8" ht="39.75" customHeight="1">
      <c r="B6" s="417"/>
      <c r="C6" s="33" t="s">
        <v>194</v>
      </c>
      <c r="D6" s="33" t="s">
        <v>195</v>
      </c>
      <c r="E6" s="33" t="s">
        <v>196</v>
      </c>
      <c r="F6" s="33" t="s">
        <v>197</v>
      </c>
      <c r="G6" s="33" t="s">
        <v>198</v>
      </c>
      <c r="H6" s="446"/>
    </row>
    <row r="7" spans="1:8" ht="24" customHeight="1">
      <c r="B7" s="20" t="s">
        <v>71</v>
      </c>
      <c r="C7" s="323">
        <v>23.006</v>
      </c>
      <c r="D7" s="21">
        <v>0</v>
      </c>
      <c r="E7" s="21">
        <v>0</v>
      </c>
      <c r="F7" s="21">
        <v>0</v>
      </c>
      <c r="G7" s="21">
        <v>0</v>
      </c>
      <c r="H7" s="22">
        <f t="shared" ref="H7:H14" si="0">SUM(C7:G7)</f>
        <v>23.006</v>
      </c>
    </row>
    <row r="8" spans="1:8" ht="24" customHeight="1">
      <c r="B8" s="20" t="s">
        <v>72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2">
        <f t="shared" si="0"/>
        <v>0</v>
      </c>
    </row>
    <row r="9" spans="1:8" ht="24" customHeight="1">
      <c r="B9" s="20" t="s">
        <v>22</v>
      </c>
      <c r="C9" s="21">
        <v>0</v>
      </c>
      <c r="D9" s="21">
        <v>0</v>
      </c>
      <c r="E9" s="77">
        <v>16.0124</v>
      </c>
      <c r="F9" s="21">
        <v>0</v>
      </c>
      <c r="G9" s="21">
        <v>0</v>
      </c>
      <c r="H9" s="22">
        <f t="shared" si="0"/>
        <v>16.0124</v>
      </c>
    </row>
    <row r="10" spans="1:8" ht="24" customHeight="1">
      <c r="B10" s="24" t="s">
        <v>36</v>
      </c>
      <c r="C10" s="21">
        <v>0</v>
      </c>
      <c r="D10" s="21">
        <v>0</v>
      </c>
      <c r="E10" s="21">
        <v>0</v>
      </c>
      <c r="F10" s="77">
        <v>52.335999999999999</v>
      </c>
      <c r="G10" s="21">
        <v>0</v>
      </c>
      <c r="H10" s="22">
        <f t="shared" si="0"/>
        <v>52.335999999999999</v>
      </c>
    </row>
    <row r="11" spans="1:8" ht="24" customHeight="1">
      <c r="B11" s="24" t="s">
        <v>37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2">
        <f t="shared" si="0"/>
        <v>0</v>
      </c>
    </row>
    <row r="12" spans="1:8" ht="24" customHeight="1">
      <c r="B12" s="24" t="s">
        <v>21</v>
      </c>
      <c r="C12" s="77">
        <v>84.721000000000004</v>
      </c>
      <c r="D12" s="21">
        <v>0</v>
      </c>
      <c r="E12" s="21">
        <v>0</v>
      </c>
      <c r="F12" s="21">
        <v>0</v>
      </c>
      <c r="G12" s="21">
        <v>0</v>
      </c>
      <c r="H12" s="22">
        <f t="shared" si="0"/>
        <v>84.721000000000004</v>
      </c>
    </row>
    <row r="13" spans="1:8" ht="24" customHeight="1">
      <c r="B13" s="25" t="s">
        <v>78</v>
      </c>
      <c r="C13" s="21">
        <v>0</v>
      </c>
      <c r="D13" s="21">
        <v>0</v>
      </c>
      <c r="E13" s="77">
        <v>79.427509999999998</v>
      </c>
      <c r="F13" s="21">
        <v>0</v>
      </c>
      <c r="G13" s="21">
        <v>0</v>
      </c>
      <c r="H13" s="22">
        <f t="shared" si="0"/>
        <v>79.427509999999998</v>
      </c>
    </row>
    <row r="14" spans="1:8" ht="24" customHeight="1">
      <c r="B14" s="20" t="s">
        <v>20</v>
      </c>
      <c r="C14" s="21">
        <v>0</v>
      </c>
      <c r="D14" s="21">
        <v>0</v>
      </c>
      <c r="E14" s="21">
        <v>0</v>
      </c>
      <c r="F14" s="21">
        <v>0</v>
      </c>
      <c r="G14" s="77">
        <v>28.326000000000001</v>
      </c>
      <c r="H14" s="26">
        <f t="shared" si="0"/>
        <v>28.326000000000001</v>
      </c>
    </row>
    <row r="15" spans="1:8" ht="24" customHeight="1">
      <c r="B15" s="34" t="s">
        <v>34</v>
      </c>
      <c r="C15" s="35">
        <f t="shared" ref="C15:H15" si="1">SUM(C7:C14)</f>
        <v>107.727</v>
      </c>
      <c r="D15" s="36">
        <f t="shared" si="1"/>
        <v>0</v>
      </c>
      <c r="E15" s="36">
        <f t="shared" si="1"/>
        <v>95.439909999999998</v>
      </c>
      <c r="F15" s="36">
        <f t="shared" si="1"/>
        <v>52.335999999999999</v>
      </c>
      <c r="G15" s="36">
        <f t="shared" si="1"/>
        <v>28.326000000000001</v>
      </c>
      <c r="H15" s="37">
        <f t="shared" si="1"/>
        <v>283.82891000000001</v>
      </c>
    </row>
    <row r="16" spans="1:8">
      <c r="B16" s="27"/>
    </row>
    <row r="17" spans="2:8">
      <c r="B17" s="27" t="s">
        <v>32</v>
      </c>
    </row>
    <row r="18" spans="2:8">
      <c r="B18" s="28" t="s">
        <v>77</v>
      </c>
    </row>
    <row r="19" spans="2:8">
      <c r="B19" s="29"/>
    </row>
    <row r="21" spans="2:8" ht="18.75">
      <c r="B21" s="31" t="s">
        <v>200</v>
      </c>
    </row>
    <row r="22" spans="2:8" ht="18.75">
      <c r="B22" s="32" t="s">
        <v>24</v>
      </c>
    </row>
    <row r="23" spans="2:8">
      <c r="B23" s="18"/>
    </row>
    <row r="24" spans="2:8">
      <c r="B24" s="416" t="s">
        <v>19</v>
      </c>
      <c r="C24" s="449" t="s">
        <v>13</v>
      </c>
      <c r="D24" s="450"/>
      <c r="E24" s="450"/>
      <c r="F24" s="450"/>
      <c r="G24" s="450"/>
      <c r="H24" s="420" t="s">
        <v>199</v>
      </c>
    </row>
    <row r="25" spans="2:8" ht="36.75" customHeight="1">
      <c r="B25" s="417"/>
      <c r="C25" s="33" t="s">
        <v>194</v>
      </c>
      <c r="D25" s="33" t="s">
        <v>195</v>
      </c>
      <c r="E25" s="33" t="s">
        <v>196</v>
      </c>
      <c r="F25" s="33" t="s">
        <v>197</v>
      </c>
      <c r="G25" s="33" t="s">
        <v>198</v>
      </c>
      <c r="H25" s="446"/>
    </row>
    <row r="26" spans="2:8" ht="24" customHeight="1">
      <c r="B26" s="20" t="s">
        <v>71</v>
      </c>
      <c r="C26" s="21">
        <v>100</v>
      </c>
      <c r="D26" s="21">
        <v>0</v>
      </c>
      <c r="E26" s="21">
        <v>0</v>
      </c>
      <c r="F26" s="21">
        <v>0</v>
      </c>
      <c r="G26" s="21">
        <v>0</v>
      </c>
      <c r="H26" s="22">
        <f t="shared" ref="H26:H33" si="2">SUM(C26:G26)</f>
        <v>100</v>
      </c>
    </row>
    <row r="27" spans="2:8" ht="24" customHeight="1">
      <c r="B27" s="20" t="s">
        <v>72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2">
        <f t="shared" si="2"/>
        <v>0</v>
      </c>
    </row>
    <row r="28" spans="2:8" ht="24" customHeight="1">
      <c r="B28" s="20" t="s">
        <v>22</v>
      </c>
      <c r="C28" s="21">
        <v>0</v>
      </c>
      <c r="D28" s="21">
        <v>0</v>
      </c>
      <c r="E28" s="21">
        <v>20.57</v>
      </c>
      <c r="F28" s="21">
        <v>0</v>
      </c>
      <c r="G28" s="21">
        <v>0</v>
      </c>
      <c r="H28" s="22">
        <f t="shared" si="2"/>
        <v>20.57</v>
      </c>
    </row>
    <row r="29" spans="2:8" ht="24" customHeight="1">
      <c r="B29" s="24" t="s">
        <v>36</v>
      </c>
      <c r="C29" s="21">
        <v>0</v>
      </c>
      <c r="D29" s="21">
        <v>0</v>
      </c>
      <c r="E29" s="21">
        <v>0</v>
      </c>
      <c r="F29" s="21">
        <v>175.428</v>
      </c>
      <c r="G29" s="21">
        <v>0</v>
      </c>
      <c r="H29" s="22">
        <f t="shared" si="2"/>
        <v>175.428</v>
      </c>
    </row>
    <row r="30" spans="2:8" ht="24" customHeight="1">
      <c r="B30" s="24" t="s">
        <v>37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2">
        <f t="shared" si="2"/>
        <v>0</v>
      </c>
    </row>
    <row r="31" spans="2:8" ht="24" customHeight="1">
      <c r="B31" s="24" t="s">
        <v>21</v>
      </c>
      <c r="C31" s="21">
        <v>100</v>
      </c>
      <c r="D31" s="21">
        <v>0</v>
      </c>
      <c r="E31" s="21">
        <v>0</v>
      </c>
      <c r="F31" s="21">
        <v>15</v>
      </c>
      <c r="G31" s="21">
        <v>0</v>
      </c>
      <c r="H31" s="22">
        <f t="shared" si="2"/>
        <v>115</v>
      </c>
    </row>
    <row r="32" spans="2:8" ht="24" customHeight="1">
      <c r="B32" s="25" t="s">
        <v>78</v>
      </c>
      <c r="C32" s="21">
        <v>0</v>
      </c>
      <c r="D32" s="21">
        <v>0</v>
      </c>
      <c r="E32" s="21">
        <v>127.1</v>
      </c>
      <c r="F32" s="21">
        <v>0</v>
      </c>
      <c r="G32" s="21">
        <v>0</v>
      </c>
      <c r="H32" s="22">
        <f t="shared" si="2"/>
        <v>127.1</v>
      </c>
    </row>
    <row r="33" spans="2:8" ht="24" customHeight="1">
      <c r="B33" s="20" t="s">
        <v>20</v>
      </c>
      <c r="C33" s="21">
        <v>0</v>
      </c>
      <c r="D33" s="21">
        <v>0</v>
      </c>
      <c r="E33" s="21">
        <v>0</v>
      </c>
      <c r="F33" s="21">
        <v>0</v>
      </c>
      <c r="G33" s="21">
        <v>100</v>
      </c>
      <c r="H33" s="26">
        <f t="shared" si="2"/>
        <v>100</v>
      </c>
    </row>
    <row r="34" spans="2:8" ht="24" customHeight="1">
      <c r="B34" s="38" t="s">
        <v>34</v>
      </c>
      <c r="C34" s="39">
        <f t="shared" ref="C34:H34" si="3">SUM(C26:C33)</f>
        <v>200</v>
      </c>
      <c r="D34" s="36">
        <f t="shared" si="3"/>
        <v>0</v>
      </c>
      <c r="E34" s="36">
        <f t="shared" si="3"/>
        <v>147.66999999999999</v>
      </c>
      <c r="F34" s="36">
        <f t="shared" si="3"/>
        <v>190.428</v>
      </c>
      <c r="G34" s="36">
        <f t="shared" si="3"/>
        <v>100</v>
      </c>
      <c r="H34" s="40">
        <f t="shared" si="3"/>
        <v>638.09799999999996</v>
      </c>
    </row>
    <row r="35" spans="2:8">
      <c r="B35" s="30"/>
    </row>
    <row r="36" spans="2:8">
      <c r="B36" s="27" t="s">
        <v>32</v>
      </c>
    </row>
    <row r="37" spans="2:8">
      <c r="B37" s="28" t="s">
        <v>77</v>
      </c>
    </row>
    <row r="38" spans="2:8">
      <c r="B38" s="29"/>
    </row>
  </sheetData>
  <mergeCells count="6">
    <mergeCell ref="C5:G5"/>
    <mergeCell ref="B5:B6"/>
    <mergeCell ref="H5:H6"/>
    <mergeCell ref="B24:B25"/>
    <mergeCell ref="C24:G24"/>
    <mergeCell ref="H24:H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theme="0"/>
    <pageSetUpPr fitToPage="1"/>
  </sheetPr>
  <dimension ref="A1:M21"/>
  <sheetViews>
    <sheetView showGridLines="0" zoomScaleNormal="100" workbookViewId="0"/>
  </sheetViews>
  <sheetFormatPr defaultRowHeight="12.75"/>
  <cols>
    <col min="1" max="1" width="5.7109375" style="16" customWidth="1"/>
    <col min="2" max="2" width="17.140625" style="16" customWidth="1"/>
    <col min="3" max="3" width="14" style="16" customWidth="1"/>
    <col min="4" max="5" width="17.5703125" style="16" customWidth="1"/>
    <col min="6" max="6" width="18" style="16" customWidth="1"/>
    <col min="7" max="7" width="18.28515625" style="16" customWidth="1"/>
    <col min="8" max="8" width="15.140625" style="16" customWidth="1"/>
    <col min="9" max="9" width="17.5703125" style="16" customWidth="1"/>
    <col min="10" max="10" width="15.85546875" style="16" customWidth="1"/>
    <col min="11" max="11" width="17.85546875" style="16" customWidth="1"/>
    <col min="12" max="16384" width="9.140625" style="16"/>
  </cols>
  <sheetData>
    <row r="1" spans="1:10">
      <c r="A1" s="152"/>
    </row>
    <row r="2" spans="1:10" ht="18.75">
      <c r="B2" s="60" t="s">
        <v>189</v>
      </c>
      <c r="E2" s="165"/>
    </row>
    <row r="3" spans="1:10" ht="18.75">
      <c r="B3" s="61" t="s">
        <v>17</v>
      </c>
    </row>
    <row r="5" spans="1:10">
      <c r="B5" s="460" t="s">
        <v>12</v>
      </c>
      <c r="C5" s="422" t="s">
        <v>13</v>
      </c>
      <c r="D5" s="423"/>
      <c r="E5" s="423"/>
      <c r="F5" s="423"/>
      <c r="G5" s="424"/>
      <c r="H5" s="420" t="s">
        <v>199</v>
      </c>
    </row>
    <row r="6" spans="1:10" ht="36" customHeight="1">
      <c r="B6" s="461"/>
      <c r="C6" s="33" t="s">
        <v>194</v>
      </c>
      <c r="D6" s="33" t="s">
        <v>195</v>
      </c>
      <c r="E6" s="33" t="s">
        <v>196</v>
      </c>
      <c r="F6" s="33" t="s">
        <v>197</v>
      </c>
      <c r="G6" s="33" t="s">
        <v>198</v>
      </c>
      <c r="H6" s="446"/>
    </row>
    <row r="7" spans="1:10" ht="20.100000000000001" customHeight="1">
      <c r="B7" s="83" t="s">
        <v>15</v>
      </c>
      <c r="C7" s="163">
        <v>7.1929999999999996</v>
      </c>
      <c r="D7" s="163">
        <v>0</v>
      </c>
      <c r="E7" s="163">
        <v>0</v>
      </c>
      <c r="F7" s="163">
        <v>0</v>
      </c>
      <c r="G7" s="163">
        <v>0</v>
      </c>
      <c r="H7" s="167">
        <f>SUM(C7:G7)</f>
        <v>7.1929999999999996</v>
      </c>
    </row>
    <row r="8" spans="1:10" ht="20.100000000000001" customHeight="1">
      <c r="B8" s="84" t="s">
        <v>16</v>
      </c>
      <c r="C8" s="164">
        <v>4.4209700000000005</v>
      </c>
      <c r="D8" s="163">
        <v>0</v>
      </c>
      <c r="E8" s="163">
        <v>0</v>
      </c>
      <c r="F8" s="163">
        <v>0</v>
      </c>
      <c r="G8" s="163">
        <v>0</v>
      </c>
      <c r="H8" s="167">
        <f>SUM(C8:G8)</f>
        <v>4.4209700000000005</v>
      </c>
    </row>
    <row r="9" spans="1:10">
      <c r="B9" s="52" t="s">
        <v>34</v>
      </c>
      <c r="C9" s="67">
        <f t="shared" ref="C9:H9" si="0">SUM(C7:C8)</f>
        <v>11.61397</v>
      </c>
      <c r="D9" s="53">
        <f t="shared" si="0"/>
        <v>0</v>
      </c>
      <c r="E9" s="53">
        <f t="shared" si="0"/>
        <v>0</v>
      </c>
      <c r="F9" s="53"/>
      <c r="G9" s="85">
        <f t="shared" si="0"/>
        <v>0</v>
      </c>
      <c r="H9" s="86">
        <f t="shared" si="0"/>
        <v>11.61397</v>
      </c>
    </row>
    <row r="12" spans="1:10" ht="18.75">
      <c r="B12" s="60" t="s">
        <v>201</v>
      </c>
      <c r="F12" s="23"/>
      <c r="G12" s="23"/>
      <c r="H12" s="23"/>
      <c r="I12" s="23"/>
      <c r="J12" s="23"/>
    </row>
    <row r="13" spans="1:10" ht="18.75">
      <c r="B13" s="61" t="s">
        <v>17</v>
      </c>
    </row>
    <row r="15" spans="1:10">
      <c r="B15" s="460" t="s">
        <v>12</v>
      </c>
      <c r="C15" s="422" t="s">
        <v>13</v>
      </c>
      <c r="D15" s="423"/>
      <c r="E15" s="423"/>
      <c r="F15" s="423"/>
      <c r="G15" s="424"/>
      <c r="H15" s="420" t="s">
        <v>199</v>
      </c>
      <c r="I15" s="23"/>
      <c r="J15" s="23"/>
    </row>
    <row r="16" spans="1:10" ht="36" customHeight="1">
      <c r="B16" s="461"/>
      <c r="C16" s="33" t="s">
        <v>194</v>
      </c>
      <c r="D16" s="33" t="s">
        <v>195</v>
      </c>
      <c r="E16" s="33" t="s">
        <v>196</v>
      </c>
      <c r="F16" s="33" t="s">
        <v>197</v>
      </c>
      <c r="G16" s="33" t="s">
        <v>198</v>
      </c>
      <c r="H16" s="446"/>
      <c r="I16" s="23"/>
      <c r="J16" s="23"/>
    </row>
    <row r="17" spans="2:13" ht="35.25" customHeight="1">
      <c r="B17" s="87" t="s">
        <v>74</v>
      </c>
      <c r="C17" s="161">
        <v>198.75899999999999</v>
      </c>
      <c r="D17" s="161">
        <v>40.009279999999997</v>
      </c>
      <c r="E17" s="161">
        <v>98.533000000000001</v>
      </c>
      <c r="F17" s="161">
        <v>107.85647899999999</v>
      </c>
      <c r="G17" s="161">
        <v>115.742</v>
      </c>
      <c r="H17" s="97">
        <f>SUM(C17:G17)</f>
        <v>560.8997589999999</v>
      </c>
    </row>
    <row r="18" spans="2:13">
      <c r="B18" s="52" t="s">
        <v>34</v>
      </c>
      <c r="C18" s="92">
        <f t="shared" ref="C18:H18" si="1">SUM(C17:C17)</f>
        <v>198.75899999999999</v>
      </c>
      <c r="D18" s="149">
        <f t="shared" si="1"/>
        <v>40.009279999999997</v>
      </c>
      <c r="E18" s="149">
        <f t="shared" si="1"/>
        <v>98.533000000000001</v>
      </c>
      <c r="F18" s="149"/>
      <c r="G18" s="166">
        <f t="shared" si="1"/>
        <v>115.742</v>
      </c>
      <c r="H18" s="98">
        <f t="shared" si="1"/>
        <v>560.8997589999999</v>
      </c>
      <c r="M18" s="48"/>
    </row>
    <row r="20" spans="2:13">
      <c r="B20" s="16" t="s">
        <v>75</v>
      </c>
    </row>
    <row r="21" spans="2:13">
      <c r="B21" s="16" t="s">
        <v>76</v>
      </c>
    </row>
  </sheetData>
  <mergeCells count="6">
    <mergeCell ref="B5:B6"/>
    <mergeCell ref="C5:G5"/>
    <mergeCell ref="H5:H6"/>
    <mergeCell ref="B15:B16"/>
    <mergeCell ref="C15:G15"/>
    <mergeCell ref="H15:H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H12"/>
  <sheetViews>
    <sheetView showGridLines="0" workbookViewId="0"/>
  </sheetViews>
  <sheetFormatPr defaultRowHeight="12.75"/>
  <cols>
    <col min="1" max="1" width="5.7109375" style="16" customWidth="1"/>
    <col min="2" max="2" width="20.28515625" style="16" customWidth="1"/>
    <col min="3" max="3" width="13" style="16" customWidth="1"/>
    <col min="4" max="5" width="14.5703125" style="16" customWidth="1"/>
    <col min="6" max="6" width="16.85546875" style="16" customWidth="1"/>
    <col min="7" max="7" width="17.28515625" style="16" customWidth="1"/>
    <col min="8" max="8" width="12.5703125" style="16" customWidth="1"/>
    <col min="9" max="16384" width="9.140625" style="16"/>
  </cols>
  <sheetData>
    <row r="1" spans="1:8">
      <c r="A1" s="152"/>
    </row>
    <row r="2" spans="1:8" ht="18.75">
      <c r="B2" s="60" t="s">
        <v>190</v>
      </c>
    </row>
    <row r="3" spans="1:8" ht="18.75">
      <c r="B3" s="61" t="s">
        <v>24</v>
      </c>
    </row>
    <row r="4" spans="1:8">
      <c r="B4" s="44"/>
    </row>
    <row r="5" spans="1:8" ht="12.75" customHeight="1">
      <c r="B5" s="460" t="s">
        <v>12</v>
      </c>
      <c r="C5" s="449" t="s">
        <v>85</v>
      </c>
      <c r="D5" s="450"/>
      <c r="E5" s="450"/>
      <c r="F5" s="450"/>
      <c r="G5" s="450"/>
      <c r="H5" s="475" t="s">
        <v>199</v>
      </c>
    </row>
    <row r="6" spans="1:8" ht="40.5" customHeight="1">
      <c r="B6" s="461"/>
      <c r="C6" s="159" t="s">
        <v>194</v>
      </c>
      <c r="D6" s="33" t="s">
        <v>195</v>
      </c>
      <c r="E6" s="33" t="s">
        <v>196</v>
      </c>
      <c r="F6" s="33" t="s">
        <v>197</v>
      </c>
      <c r="G6" s="33" t="s">
        <v>198</v>
      </c>
      <c r="H6" s="476"/>
    </row>
    <row r="7" spans="1:8" ht="28.5" customHeight="1">
      <c r="B7" s="88" t="s">
        <v>82</v>
      </c>
      <c r="C7" s="160">
        <v>0</v>
      </c>
      <c r="D7" s="161">
        <v>30.128199999999996</v>
      </c>
      <c r="E7" s="161">
        <v>73.417000000000002</v>
      </c>
      <c r="F7" s="161">
        <v>112.26900000000001</v>
      </c>
      <c r="G7" s="161">
        <v>2.7170000000000001</v>
      </c>
      <c r="H7" s="90">
        <f>SUM(C7:G7)</f>
        <v>218.53120000000001</v>
      </c>
    </row>
    <row r="8" spans="1:8" ht="25.5">
      <c r="B8" s="89" t="s">
        <v>83</v>
      </c>
      <c r="C8" s="162">
        <v>27.402999999999999</v>
      </c>
      <c r="D8" s="161">
        <v>66.287629999999993</v>
      </c>
      <c r="E8" s="163">
        <v>0</v>
      </c>
      <c r="F8" s="163">
        <v>0</v>
      </c>
      <c r="G8" s="161">
        <v>46.887</v>
      </c>
      <c r="H8" s="90">
        <f>SUM(C8:G8)</f>
        <v>140.57763</v>
      </c>
    </row>
    <row r="9" spans="1:8" ht="33.75" customHeight="1">
      <c r="B9" s="94" t="s">
        <v>107</v>
      </c>
      <c r="C9" s="164">
        <v>0</v>
      </c>
      <c r="D9" s="163">
        <v>0</v>
      </c>
      <c r="E9" s="163">
        <v>0</v>
      </c>
      <c r="F9" s="163">
        <v>0</v>
      </c>
      <c r="G9" s="163">
        <v>0</v>
      </c>
      <c r="H9" s="90">
        <f>SUM(C9:G9)</f>
        <v>0</v>
      </c>
    </row>
    <row r="10" spans="1:8" ht="21" customHeight="1">
      <c r="B10" s="91" t="s">
        <v>34</v>
      </c>
      <c r="C10" s="92">
        <f>+C8+C7+C9</f>
        <v>27.402999999999999</v>
      </c>
      <c r="D10" s="93">
        <f>+D8+D7+D9</f>
        <v>96.415829999999985</v>
      </c>
      <c r="E10" s="93">
        <f>+E8+E7+E9</f>
        <v>73.417000000000002</v>
      </c>
      <c r="F10" s="93">
        <f t="shared" ref="F10" si="0">+F8+F7+F9</f>
        <v>112.26900000000001</v>
      </c>
      <c r="G10" s="93">
        <f>+G8+G7+G9</f>
        <v>49.603999999999999</v>
      </c>
      <c r="H10" s="95">
        <f>+H8+H7+H9</f>
        <v>359.10883000000001</v>
      </c>
    </row>
    <row r="12" spans="1:8">
      <c r="B12" s="16" t="s">
        <v>84</v>
      </c>
    </row>
  </sheetData>
  <mergeCells count="3">
    <mergeCell ref="B5:B6"/>
    <mergeCell ref="C5:G5"/>
    <mergeCell ref="H5:H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R3"/>
  <sheetViews>
    <sheetView workbookViewId="0">
      <selection activeCell="A25" sqref="A25"/>
    </sheetView>
  </sheetViews>
  <sheetFormatPr defaultRowHeight="12.75"/>
  <cols>
    <col min="1" max="1" width="14.85546875" customWidth="1"/>
    <col min="3" max="3" width="19.28515625" customWidth="1"/>
  </cols>
  <sheetData>
    <row r="1" spans="1:18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L61"/>
  <sheetViews>
    <sheetView showGridLines="0" workbookViewId="0"/>
  </sheetViews>
  <sheetFormatPr defaultRowHeight="12.75"/>
  <cols>
    <col min="1" max="1" width="3.5703125" customWidth="1"/>
    <col min="3" max="3" width="47.85546875" customWidth="1"/>
    <col min="4" max="4" width="18.28515625" customWidth="1"/>
    <col min="5" max="6" width="16.28515625" customWidth="1"/>
    <col min="7" max="7" width="13.5703125" customWidth="1"/>
    <col min="8" max="8" width="11.42578125" customWidth="1"/>
    <col min="9" max="9" width="12.140625" customWidth="1"/>
  </cols>
  <sheetData>
    <row r="1" spans="1:10">
      <c r="A1" s="152"/>
    </row>
    <row r="2" spans="1:10" ht="18.75">
      <c r="B2" s="60" t="s">
        <v>191</v>
      </c>
      <c r="C2" s="100"/>
      <c r="D2" s="100"/>
      <c r="E2" s="100"/>
      <c r="F2" s="100"/>
      <c r="G2" s="100"/>
      <c r="H2" s="100"/>
      <c r="I2" s="100"/>
      <c r="J2" s="100"/>
    </row>
    <row r="3" spans="1:10">
      <c r="B3" s="101"/>
      <c r="C3" s="100"/>
      <c r="D3" s="100"/>
      <c r="E3" s="100"/>
      <c r="F3" s="100"/>
      <c r="G3" s="100"/>
      <c r="H3" s="100"/>
      <c r="I3" s="100"/>
      <c r="J3" s="100"/>
    </row>
    <row r="4" spans="1:10" ht="47.25" customHeight="1">
      <c r="B4" s="153" t="s">
        <v>108</v>
      </c>
      <c r="C4" s="154" t="s">
        <v>109</v>
      </c>
      <c r="D4" s="140" t="s">
        <v>194</v>
      </c>
      <c r="E4" s="141" t="s">
        <v>195</v>
      </c>
      <c r="F4" s="141" t="s">
        <v>196</v>
      </c>
      <c r="G4" s="141" t="s">
        <v>197</v>
      </c>
      <c r="H4" s="142" t="s">
        <v>198</v>
      </c>
      <c r="I4" s="143" t="s">
        <v>199</v>
      </c>
      <c r="J4" s="102"/>
    </row>
    <row r="5" spans="1:10">
      <c r="B5" s="105" t="s">
        <v>110</v>
      </c>
      <c r="C5" s="106" t="s">
        <v>111</v>
      </c>
      <c r="D5" s="199">
        <v>0.1</v>
      </c>
      <c r="E5" s="23">
        <v>0.61499999999999999</v>
      </c>
      <c r="F5" s="23">
        <v>15.5075</v>
      </c>
      <c r="G5" s="23">
        <v>28.09</v>
      </c>
      <c r="H5" s="23">
        <v>23.009999999999998</v>
      </c>
      <c r="I5" s="107">
        <f>SUM(D5:H5)</f>
        <v>67.322499999999991</v>
      </c>
      <c r="J5" s="100"/>
    </row>
    <row r="6" spans="1:10">
      <c r="B6" s="108" t="s">
        <v>112</v>
      </c>
      <c r="C6" s="109" t="s">
        <v>113</v>
      </c>
      <c r="D6" s="199">
        <v>1E-3</v>
      </c>
      <c r="E6" s="23">
        <v>6.4999999999999988E-2</v>
      </c>
      <c r="F6" s="23">
        <v>27.672999999999998</v>
      </c>
      <c r="G6" s="23">
        <v>4.375</v>
      </c>
      <c r="H6" s="23">
        <v>3.3800000000000003</v>
      </c>
      <c r="I6" s="107">
        <f t="shared" ref="I6:I24" si="0">SUM(D6:H6)</f>
        <v>35.494</v>
      </c>
      <c r="J6" s="100"/>
    </row>
    <row r="7" spans="1:10">
      <c r="B7" s="108" t="s">
        <v>114</v>
      </c>
      <c r="C7" s="109" t="s">
        <v>115</v>
      </c>
      <c r="D7" s="199">
        <v>0</v>
      </c>
      <c r="E7" s="23">
        <v>17.399999999999999</v>
      </c>
      <c r="F7" s="23">
        <v>2</v>
      </c>
      <c r="G7" s="23">
        <v>44.83</v>
      </c>
      <c r="H7" s="23">
        <v>0</v>
      </c>
      <c r="I7" s="107">
        <f t="shared" si="0"/>
        <v>64.22999999999999</v>
      </c>
      <c r="J7" s="100"/>
    </row>
    <row r="8" spans="1:10">
      <c r="B8" s="108" t="s">
        <v>116</v>
      </c>
      <c r="C8" s="109" t="s">
        <v>117</v>
      </c>
      <c r="D8" s="199">
        <v>1.2</v>
      </c>
      <c r="E8" s="23">
        <v>0</v>
      </c>
      <c r="F8" s="23">
        <v>17.695</v>
      </c>
      <c r="G8" s="23">
        <v>41.542999999999999</v>
      </c>
      <c r="H8" s="23">
        <v>20.9</v>
      </c>
      <c r="I8" s="107">
        <f t="shared" si="0"/>
        <v>81.337999999999994</v>
      </c>
      <c r="J8" s="100"/>
    </row>
    <row r="9" spans="1:10">
      <c r="B9" s="108" t="s">
        <v>118</v>
      </c>
      <c r="C9" s="109" t="s">
        <v>119</v>
      </c>
      <c r="D9" s="199">
        <v>518.43399999999997</v>
      </c>
      <c r="E9" s="23">
        <v>0.25999999999999995</v>
      </c>
      <c r="F9" s="23">
        <v>9.1509999999999998</v>
      </c>
      <c r="G9" s="23">
        <v>73.358999999999995</v>
      </c>
      <c r="H9" s="23">
        <v>96.900999999999996</v>
      </c>
      <c r="I9" s="107">
        <f t="shared" si="0"/>
        <v>698.1049999999999</v>
      </c>
      <c r="J9" s="100"/>
    </row>
    <row r="10" spans="1:10">
      <c r="B10" s="108" t="s">
        <v>120</v>
      </c>
      <c r="C10" s="109" t="s">
        <v>121</v>
      </c>
      <c r="D10" s="199">
        <v>7155.0237999999999</v>
      </c>
      <c r="E10" s="23">
        <v>229.53399999999999</v>
      </c>
      <c r="F10" s="23">
        <v>837.16449999999998</v>
      </c>
      <c r="G10" s="23">
        <v>1817.8515</v>
      </c>
      <c r="H10" s="23">
        <v>6386.3442499999992</v>
      </c>
      <c r="I10" s="107">
        <f t="shared" si="0"/>
        <v>16425.91805</v>
      </c>
      <c r="J10" s="100"/>
    </row>
    <row r="11" spans="1:10">
      <c r="B11" s="108" t="s">
        <v>122</v>
      </c>
      <c r="C11" s="109" t="s">
        <v>123</v>
      </c>
      <c r="D11" s="199">
        <v>7730.7823900000003</v>
      </c>
      <c r="E11" s="23">
        <v>9024.52</v>
      </c>
      <c r="F11" s="23">
        <v>3645.3373000000001</v>
      </c>
      <c r="G11" s="23">
        <v>2704.01028</v>
      </c>
      <c r="H11" s="23">
        <v>71157.783809999994</v>
      </c>
      <c r="I11" s="107">
        <f t="shared" si="0"/>
        <v>94262.433779999992</v>
      </c>
      <c r="J11" s="100"/>
    </row>
    <row r="12" spans="1:10">
      <c r="B12" s="108" t="s">
        <v>124</v>
      </c>
      <c r="C12" s="109" t="s">
        <v>125</v>
      </c>
      <c r="D12" s="199">
        <v>1801.76622</v>
      </c>
      <c r="E12" s="23">
        <v>487.41595999999998</v>
      </c>
      <c r="F12" s="23">
        <v>2918.1088100000002</v>
      </c>
      <c r="G12" s="23">
        <v>3352.8212200000003</v>
      </c>
      <c r="H12" s="23">
        <v>10380.70851</v>
      </c>
      <c r="I12" s="107">
        <f t="shared" si="0"/>
        <v>18940.82072</v>
      </c>
      <c r="J12" s="100"/>
    </row>
    <row r="13" spans="1:10">
      <c r="B13" s="108" t="s">
        <v>126</v>
      </c>
      <c r="C13" s="109" t="s">
        <v>127</v>
      </c>
      <c r="D13" s="199">
        <v>152.33699999999999</v>
      </c>
      <c r="E13" s="23">
        <v>27.514500000000002</v>
      </c>
      <c r="F13" s="23">
        <v>302.738</v>
      </c>
      <c r="G13" s="23">
        <v>140.16300000000001</v>
      </c>
      <c r="H13" s="23">
        <v>377.93819999999999</v>
      </c>
      <c r="I13" s="107">
        <f t="shared" si="0"/>
        <v>1000.6907000000001</v>
      </c>
      <c r="J13" s="100"/>
    </row>
    <row r="14" spans="1:10">
      <c r="B14" s="108" t="s">
        <v>128</v>
      </c>
      <c r="C14" s="109" t="s">
        <v>129</v>
      </c>
      <c r="D14" s="199">
        <v>44161.083529999996</v>
      </c>
      <c r="E14" s="23">
        <v>2.6110000000000002</v>
      </c>
      <c r="F14" s="23">
        <v>1835.4471000000001</v>
      </c>
      <c r="G14" s="23">
        <v>147.28131999999999</v>
      </c>
      <c r="H14" s="23">
        <v>816.27981</v>
      </c>
      <c r="I14" s="107">
        <f t="shared" si="0"/>
        <v>46962.702759999993</v>
      </c>
      <c r="J14" s="100"/>
    </row>
    <row r="15" spans="1:10">
      <c r="B15" s="108" t="s">
        <v>130</v>
      </c>
      <c r="C15" s="109" t="s">
        <v>131</v>
      </c>
      <c r="D15" s="199">
        <v>1118.68345</v>
      </c>
      <c r="E15" s="23">
        <v>49.774000000000001</v>
      </c>
      <c r="F15" s="23">
        <v>2410.70588</v>
      </c>
      <c r="G15" s="23">
        <v>4089.69308</v>
      </c>
      <c r="H15" s="23">
        <v>3096.1406000000002</v>
      </c>
      <c r="I15" s="107">
        <f t="shared" si="0"/>
        <v>10764.997010000001</v>
      </c>
      <c r="J15" s="100"/>
    </row>
    <row r="16" spans="1:10">
      <c r="B16" s="108" t="s">
        <v>132</v>
      </c>
      <c r="C16" s="109" t="s">
        <v>133</v>
      </c>
      <c r="D16" s="199">
        <v>409.26600000000002</v>
      </c>
      <c r="E16" s="23">
        <v>398.7</v>
      </c>
      <c r="F16" s="23">
        <v>707.55230999999992</v>
      </c>
      <c r="G16" s="23">
        <v>1206.6680000000001</v>
      </c>
      <c r="H16" s="23">
        <v>817.33900000000006</v>
      </c>
      <c r="I16" s="107">
        <f t="shared" si="0"/>
        <v>3539.52531</v>
      </c>
      <c r="J16" s="100"/>
    </row>
    <row r="17" spans="2:10">
      <c r="B17" s="108" t="s">
        <v>134</v>
      </c>
      <c r="C17" s="109" t="s">
        <v>135</v>
      </c>
      <c r="D17" s="199">
        <v>16089.99793</v>
      </c>
      <c r="E17" s="23">
        <v>5018.42292</v>
      </c>
      <c r="F17" s="23">
        <v>14901.36483</v>
      </c>
      <c r="G17" s="23">
        <v>16115.309429999999</v>
      </c>
      <c r="H17" s="23">
        <v>30523.401960000003</v>
      </c>
      <c r="I17" s="107">
        <f t="shared" si="0"/>
        <v>82648.497070000012</v>
      </c>
      <c r="J17" s="100"/>
    </row>
    <row r="18" spans="2:10">
      <c r="B18" s="108" t="s">
        <v>136</v>
      </c>
      <c r="C18" s="109" t="s">
        <v>137</v>
      </c>
      <c r="D18" s="199">
        <v>439.97913</v>
      </c>
      <c r="E18" s="23">
        <v>32.288310000000003</v>
      </c>
      <c r="F18" s="23">
        <v>1933.16841</v>
      </c>
      <c r="G18" s="23">
        <v>634.22727999999995</v>
      </c>
      <c r="H18" s="23">
        <v>2693.3585600000001</v>
      </c>
      <c r="I18" s="107">
        <f t="shared" si="0"/>
        <v>5733.0216899999996</v>
      </c>
      <c r="J18" s="100"/>
    </row>
    <row r="19" spans="2:10">
      <c r="B19" s="108" t="s">
        <v>138</v>
      </c>
      <c r="C19" s="109" t="s">
        <v>139</v>
      </c>
      <c r="D19" s="199">
        <v>2109.6854800000001</v>
      </c>
      <c r="E19" s="23">
        <v>691.29309999999998</v>
      </c>
      <c r="F19" s="23">
        <v>1525.9014299999999</v>
      </c>
      <c r="G19" s="23">
        <v>2758.2936100000002</v>
      </c>
      <c r="H19" s="23">
        <v>6020.8420699999997</v>
      </c>
      <c r="I19" s="107">
        <f t="shared" si="0"/>
        <v>13106.01569</v>
      </c>
      <c r="J19" s="100"/>
    </row>
    <row r="20" spans="2:10">
      <c r="B20" s="108" t="s">
        <v>140</v>
      </c>
      <c r="C20" s="109" t="s">
        <v>141</v>
      </c>
      <c r="D20" s="199">
        <v>15486.8513</v>
      </c>
      <c r="E20" s="23">
        <v>2991.1433000000002</v>
      </c>
      <c r="F20" s="23">
        <v>16993.033870000003</v>
      </c>
      <c r="G20" s="23">
        <v>34884.011149999998</v>
      </c>
      <c r="H20" s="23">
        <v>18242.998539999997</v>
      </c>
      <c r="I20" s="107">
        <f t="shared" si="0"/>
        <v>88598.038159999996</v>
      </c>
      <c r="J20" s="100"/>
    </row>
    <row r="21" spans="2:10">
      <c r="B21" s="108" t="s">
        <v>142</v>
      </c>
      <c r="C21" s="109" t="s">
        <v>143</v>
      </c>
      <c r="D21" s="199">
        <v>8568.5906600000108</v>
      </c>
      <c r="E21" s="23">
        <v>5644.2373299999999</v>
      </c>
      <c r="F21" s="23">
        <v>26376.860489999999</v>
      </c>
      <c r="G21" s="23">
        <v>9346.3887200000117</v>
      </c>
      <c r="H21" s="23">
        <v>11023.466060000001</v>
      </c>
      <c r="I21" s="107">
        <f t="shared" si="0"/>
        <v>60959.54326000002</v>
      </c>
      <c r="J21" s="100"/>
    </row>
    <row r="22" spans="2:10">
      <c r="B22" s="108" t="s">
        <v>144</v>
      </c>
      <c r="C22" s="109" t="s">
        <v>145</v>
      </c>
      <c r="D22" s="199">
        <v>2251.0100199999997</v>
      </c>
      <c r="E22" s="23">
        <v>1046.1251600000001</v>
      </c>
      <c r="F22" s="23">
        <v>11928.68605</v>
      </c>
      <c r="G22" s="23">
        <v>4168.9301100000002</v>
      </c>
      <c r="H22" s="23">
        <v>4501.6746000000003</v>
      </c>
      <c r="I22" s="107">
        <f t="shared" si="0"/>
        <v>23896.425940000001</v>
      </c>
      <c r="J22" s="100"/>
    </row>
    <row r="23" spans="2:10">
      <c r="B23" s="108" t="s">
        <v>146</v>
      </c>
      <c r="C23" s="109" t="s">
        <v>147</v>
      </c>
      <c r="D23" s="199">
        <v>4768.8240000000005</v>
      </c>
      <c r="E23" s="23">
        <v>23.174400000000002</v>
      </c>
      <c r="F23" s="23">
        <v>13893.79365</v>
      </c>
      <c r="G23" s="23">
        <v>48553.296999999999</v>
      </c>
      <c r="H23" s="23">
        <v>7397.9005000000006</v>
      </c>
      <c r="I23" s="107">
        <f t="shared" si="0"/>
        <v>74636.989549999998</v>
      </c>
      <c r="J23" s="100"/>
    </row>
    <row r="24" spans="2:10">
      <c r="B24" s="110" t="s">
        <v>148</v>
      </c>
      <c r="C24" s="111" t="s">
        <v>149</v>
      </c>
      <c r="D24" s="266">
        <v>3152.53386</v>
      </c>
      <c r="E24" s="23">
        <v>2096.7098900000001</v>
      </c>
      <c r="F24" s="23">
        <v>7126.4519800000107</v>
      </c>
      <c r="G24" s="23">
        <v>6093.8918100000001</v>
      </c>
      <c r="H24" s="23">
        <v>3670.8981600000002</v>
      </c>
      <c r="I24" s="107">
        <f t="shared" si="0"/>
        <v>22140.485700000012</v>
      </c>
      <c r="J24" s="100"/>
    </row>
    <row r="25" spans="2:10">
      <c r="B25" s="324" t="s">
        <v>150</v>
      </c>
      <c r="C25" s="325"/>
      <c r="D25" s="326">
        <f>SUM(D5:D24)</f>
        <v>115916.14977000002</v>
      </c>
      <c r="E25" s="327">
        <f t="shared" ref="E25:I25" si="1">SUM(E5:E24)</f>
        <v>27781.803870000003</v>
      </c>
      <c r="F25" s="327">
        <f t="shared" si="1"/>
        <v>107408.34111000001</v>
      </c>
      <c r="G25" s="327">
        <f t="shared" si="1"/>
        <v>136205.03451000003</v>
      </c>
      <c r="H25" s="328">
        <f t="shared" si="1"/>
        <v>177251.26563000001</v>
      </c>
      <c r="I25" s="329">
        <f t="shared" si="1"/>
        <v>564562.59488999995</v>
      </c>
      <c r="J25" s="100"/>
    </row>
    <row r="26" spans="2:10">
      <c r="B26" s="103"/>
      <c r="C26" s="100"/>
      <c r="D26" s="100"/>
      <c r="E26" s="100"/>
      <c r="F26" s="100"/>
      <c r="G26" s="100"/>
      <c r="H26" s="100"/>
      <c r="I26" s="100"/>
      <c r="J26" s="100"/>
    </row>
    <row r="27" spans="2:10">
      <c r="B27" s="113" t="s">
        <v>151</v>
      </c>
      <c r="C27" s="100"/>
      <c r="D27" s="100"/>
      <c r="E27" s="100"/>
      <c r="F27" s="100"/>
      <c r="G27" s="100"/>
      <c r="H27" s="100"/>
      <c r="I27" s="100"/>
      <c r="J27" s="100"/>
    </row>
    <row r="28" spans="2:10">
      <c r="B28" s="16" t="s">
        <v>152</v>
      </c>
      <c r="C28" s="100"/>
      <c r="D28" s="100"/>
      <c r="E28" s="100"/>
      <c r="F28" s="100"/>
      <c r="G28" s="100"/>
      <c r="H28" s="100"/>
      <c r="I28" s="100"/>
      <c r="J28" s="100"/>
    </row>
    <row r="29" spans="2:10">
      <c r="B29" s="16" t="s">
        <v>153</v>
      </c>
      <c r="C29" s="100"/>
      <c r="D29" s="100"/>
      <c r="E29" s="100"/>
      <c r="F29" s="100"/>
      <c r="G29" s="100"/>
      <c r="H29" s="100"/>
      <c r="I29" s="100"/>
      <c r="J29" s="100"/>
    </row>
    <row r="30" spans="2:10">
      <c r="B30" s="114" t="s">
        <v>154</v>
      </c>
      <c r="C30" s="100"/>
      <c r="D30" s="100"/>
      <c r="E30" s="100"/>
      <c r="F30" s="100"/>
      <c r="G30" s="100"/>
      <c r="H30" s="100"/>
      <c r="I30" s="100"/>
      <c r="J30" s="100"/>
    </row>
    <row r="33" spans="2:12" ht="18.75">
      <c r="B33" s="60" t="s">
        <v>202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 ht="47.25" customHeight="1">
      <c r="B35" s="153" t="s">
        <v>108</v>
      </c>
      <c r="C35" s="154" t="s">
        <v>109</v>
      </c>
      <c r="D35" s="140" t="s">
        <v>194</v>
      </c>
      <c r="E35" s="141" t="s">
        <v>195</v>
      </c>
      <c r="F35" s="141" t="s">
        <v>196</v>
      </c>
      <c r="G35" s="141" t="s">
        <v>197</v>
      </c>
      <c r="H35" s="142" t="s">
        <v>198</v>
      </c>
      <c r="I35" s="143" t="s">
        <v>199</v>
      </c>
      <c r="J35" s="104"/>
      <c r="K35" s="104"/>
      <c r="L35" s="104"/>
    </row>
    <row r="36" spans="2:12">
      <c r="B36" s="115" t="s">
        <v>110</v>
      </c>
      <c r="C36" s="116" t="s">
        <v>111</v>
      </c>
      <c r="D36" s="265">
        <v>37.81</v>
      </c>
      <c r="E36" s="270">
        <v>0</v>
      </c>
      <c r="F36" s="270">
        <v>10289.4995</v>
      </c>
      <c r="G36" s="270">
        <v>43.29</v>
      </c>
      <c r="H36" s="271">
        <v>123.8621</v>
      </c>
      <c r="I36" s="117">
        <f>SUM(D36:H36)</f>
        <v>10494.461600000001</v>
      </c>
      <c r="J36" s="100"/>
      <c r="K36" s="100"/>
      <c r="L36" s="100"/>
    </row>
    <row r="37" spans="2:12">
      <c r="B37" s="115" t="s">
        <v>112</v>
      </c>
      <c r="C37" s="116" t="s">
        <v>113</v>
      </c>
      <c r="D37" s="199">
        <v>30.855</v>
      </c>
      <c r="E37" s="74">
        <v>0</v>
      </c>
      <c r="F37" s="74">
        <v>4.6039999999999992</v>
      </c>
      <c r="G37" s="74">
        <v>4.1869999999999994</v>
      </c>
      <c r="H37" s="272">
        <v>30.881</v>
      </c>
      <c r="I37" s="117">
        <f t="shared" ref="I37:I55" si="2">SUM(D37:H37)</f>
        <v>70.527000000000001</v>
      </c>
      <c r="J37" s="100"/>
      <c r="K37" s="100"/>
      <c r="L37" s="100"/>
    </row>
    <row r="38" spans="2:12">
      <c r="B38" s="115" t="s">
        <v>114</v>
      </c>
      <c r="C38" s="116" t="s">
        <v>115</v>
      </c>
      <c r="D38" s="199">
        <v>26.539000000000001</v>
      </c>
      <c r="E38" s="74">
        <v>0</v>
      </c>
      <c r="F38" s="74">
        <v>0</v>
      </c>
      <c r="G38" s="74">
        <v>1.05</v>
      </c>
      <c r="H38" s="272">
        <v>9.8809999999999985</v>
      </c>
      <c r="I38" s="117">
        <f t="shared" si="2"/>
        <v>37.47</v>
      </c>
      <c r="J38" s="100"/>
      <c r="K38" s="100"/>
      <c r="L38" s="100"/>
    </row>
    <row r="39" spans="2:12">
      <c r="B39" s="115" t="s">
        <v>116</v>
      </c>
      <c r="C39" s="116" t="s">
        <v>117</v>
      </c>
      <c r="D39" s="199">
        <v>0.188</v>
      </c>
      <c r="E39" s="74">
        <v>0</v>
      </c>
      <c r="F39" s="74">
        <v>15.372999999999999</v>
      </c>
      <c r="G39" s="74">
        <v>61.150000000000006</v>
      </c>
      <c r="H39" s="272">
        <v>11.672000000000001</v>
      </c>
      <c r="I39" s="117">
        <f t="shared" si="2"/>
        <v>88.38300000000001</v>
      </c>
      <c r="J39" s="100"/>
      <c r="K39" s="100"/>
      <c r="L39" s="100"/>
    </row>
    <row r="40" spans="2:12">
      <c r="B40" s="115" t="s">
        <v>118</v>
      </c>
      <c r="C40" s="116" t="s">
        <v>119</v>
      </c>
      <c r="D40" s="199">
        <v>2189.9470000000001</v>
      </c>
      <c r="E40" s="74">
        <v>0</v>
      </c>
      <c r="F40" s="74">
        <v>36.144000000000005</v>
      </c>
      <c r="G40" s="74">
        <v>1647.5249999999999</v>
      </c>
      <c r="H40" s="272">
        <v>17359.594999999998</v>
      </c>
      <c r="I40" s="117">
        <f t="shared" si="2"/>
        <v>21233.210999999996</v>
      </c>
      <c r="J40" s="100"/>
      <c r="K40" s="100"/>
      <c r="L40" s="100"/>
    </row>
    <row r="41" spans="2:12">
      <c r="B41" s="115" t="s">
        <v>120</v>
      </c>
      <c r="C41" s="116" t="s">
        <v>121</v>
      </c>
      <c r="D41" s="199">
        <v>2910.9690000000001</v>
      </c>
      <c r="E41" s="74">
        <v>12.911999999999999</v>
      </c>
      <c r="F41" s="74">
        <v>9404.5433000000012</v>
      </c>
      <c r="G41" s="74">
        <v>5320.03</v>
      </c>
      <c r="H41" s="272">
        <v>6300.4241000000002</v>
      </c>
      <c r="I41" s="117">
        <f t="shared" si="2"/>
        <v>23948.878400000001</v>
      </c>
      <c r="J41" s="100"/>
      <c r="K41" s="100"/>
      <c r="L41" s="100"/>
    </row>
    <row r="42" spans="2:12">
      <c r="B42" s="115" t="s">
        <v>122</v>
      </c>
      <c r="C42" s="116" t="s">
        <v>123</v>
      </c>
      <c r="D42" s="199">
        <v>41239.826240000002</v>
      </c>
      <c r="E42" s="74">
        <v>7.3250000000000002</v>
      </c>
      <c r="F42" s="74">
        <v>7199.9650000000001</v>
      </c>
      <c r="G42" s="74">
        <v>44994.453000000096</v>
      </c>
      <c r="H42" s="272">
        <v>34425.738940000003</v>
      </c>
      <c r="I42" s="117">
        <f t="shared" si="2"/>
        <v>127867.30818000011</v>
      </c>
      <c r="J42" s="100"/>
      <c r="K42" s="100"/>
      <c r="L42" s="100"/>
    </row>
    <row r="43" spans="2:12">
      <c r="B43" s="115" t="s">
        <v>124</v>
      </c>
      <c r="C43" s="116" t="s">
        <v>125</v>
      </c>
      <c r="D43" s="199">
        <v>4093.6192599999995</v>
      </c>
      <c r="E43" s="74">
        <v>4.7949999999999999</v>
      </c>
      <c r="F43" s="74">
        <v>3261.4123199999999</v>
      </c>
      <c r="G43" s="74">
        <v>11567.417000000001</v>
      </c>
      <c r="H43" s="272">
        <v>5461.3030799999897</v>
      </c>
      <c r="I43" s="117">
        <f t="shared" si="2"/>
        <v>24388.546659999993</v>
      </c>
      <c r="J43" s="100"/>
      <c r="K43" s="100"/>
      <c r="L43" s="100"/>
    </row>
    <row r="44" spans="2:12">
      <c r="B44" s="115" t="s">
        <v>126</v>
      </c>
      <c r="C44" s="116" t="s">
        <v>127</v>
      </c>
      <c r="D44" s="199">
        <v>1440.76116</v>
      </c>
      <c r="E44" s="74">
        <v>4.5049999999999999</v>
      </c>
      <c r="F44" s="74">
        <v>2621.489</v>
      </c>
      <c r="G44" s="74">
        <v>80.343999999999994</v>
      </c>
      <c r="H44" s="272">
        <v>1145.7594099999999</v>
      </c>
      <c r="I44" s="117">
        <f t="shared" si="2"/>
        <v>5292.8585699999994</v>
      </c>
      <c r="J44" s="100"/>
      <c r="K44" s="100"/>
      <c r="L44" s="100"/>
    </row>
    <row r="45" spans="2:12">
      <c r="B45" s="115" t="s">
        <v>128</v>
      </c>
      <c r="C45" s="116" t="s">
        <v>129</v>
      </c>
      <c r="D45" s="199">
        <v>5007.2139999999999</v>
      </c>
      <c r="E45" s="74">
        <v>0.05</v>
      </c>
      <c r="F45" s="74">
        <v>1439.1410000000001</v>
      </c>
      <c r="G45" s="74">
        <v>47290.692999999999</v>
      </c>
      <c r="H45" s="272">
        <v>327.30700000000002</v>
      </c>
      <c r="I45" s="117">
        <f t="shared" si="2"/>
        <v>54064.404999999999</v>
      </c>
      <c r="J45" s="100"/>
      <c r="K45" s="100"/>
      <c r="L45" s="100"/>
    </row>
    <row r="46" spans="2:12">
      <c r="B46" s="115" t="s">
        <v>130</v>
      </c>
      <c r="C46" s="116" t="s">
        <v>131</v>
      </c>
      <c r="D46" s="199">
        <v>299.548</v>
      </c>
      <c r="E46" s="74">
        <v>0</v>
      </c>
      <c r="F46" s="74">
        <v>6243.5542999999998</v>
      </c>
      <c r="G46" s="74">
        <v>526.81399999999996</v>
      </c>
      <c r="H46" s="272">
        <v>13879.9604</v>
      </c>
      <c r="I46" s="117">
        <f t="shared" si="2"/>
        <v>20949.876700000001</v>
      </c>
      <c r="J46" s="100"/>
      <c r="K46" s="100"/>
      <c r="L46" s="100"/>
    </row>
    <row r="47" spans="2:12">
      <c r="B47" s="115" t="s">
        <v>132</v>
      </c>
      <c r="C47" s="116" t="s">
        <v>133</v>
      </c>
      <c r="D47" s="199">
        <v>133.04191</v>
      </c>
      <c r="E47" s="74">
        <v>72.789999999999992</v>
      </c>
      <c r="F47" s="74">
        <v>936.40730999999903</v>
      </c>
      <c r="G47" s="74">
        <v>1972.039</v>
      </c>
      <c r="H47" s="272">
        <v>1653.2394999999999</v>
      </c>
      <c r="I47" s="117">
        <f t="shared" si="2"/>
        <v>4767.5177199999989</v>
      </c>
      <c r="J47" s="100"/>
      <c r="K47" s="100"/>
      <c r="L47" s="100"/>
    </row>
    <row r="48" spans="2:12">
      <c r="B48" s="115" t="s">
        <v>134</v>
      </c>
      <c r="C48" s="116" t="s">
        <v>135</v>
      </c>
      <c r="D48" s="199">
        <v>17776.36477</v>
      </c>
      <c r="E48" s="74">
        <v>11526.461499999999</v>
      </c>
      <c r="F48" s="74">
        <v>17394.282929999998</v>
      </c>
      <c r="G48" s="74">
        <v>10992.42273</v>
      </c>
      <c r="H48" s="272">
        <v>49459.446470000104</v>
      </c>
      <c r="I48" s="117">
        <f t="shared" si="2"/>
        <v>107148.97840000009</v>
      </c>
      <c r="J48" s="100"/>
      <c r="K48" s="100"/>
      <c r="L48" s="100"/>
    </row>
    <row r="49" spans="2:12">
      <c r="B49" s="115" t="s">
        <v>136</v>
      </c>
      <c r="C49" s="116" t="s">
        <v>137</v>
      </c>
      <c r="D49" s="199">
        <v>4655.6198000000004</v>
      </c>
      <c r="E49" s="74">
        <v>4.74</v>
      </c>
      <c r="F49" s="74">
        <v>5091.4542199999905</v>
      </c>
      <c r="G49" s="74">
        <v>3633.7082600000003</v>
      </c>
      <c r="H49" s="272">
        <v>767.2453099999999</v>
      </c>
      <c r="I49" s="117">
        <f t="shared" si="2"/>
        <v>14152.76758999999</v>
      </c>
      <c r="J49" s="100"/>
      <c r="K49" s="100"/>
      <c r="L49" s="100"/>
    </row>
    <row r="50" spans="2:12">
      <c r="B50" s="115" t="s">
        <v>138</v>
      </c>
      <c r="C50" s="116" t="s">
        <v>139</v>
      </c>
      <c r="D50" s="199">
        <v>4239.2974400000103</v>
      </c>
      <c r="E50" s="74">
        <v>22.762</v>
      </c>
      <c r="F50" s="74">
        <v>2911.5383999999999</v>
      </c>
      <c r="G50" s="74">
        <v>5695.7240000000002</v>
      </c>
      <c r="H50" s="272">
        <v>9354.2252799999915</v>
      </c>
      <c r="I50" s="117">
        <f t="shared" si="2"/>
        <v>22223.547120000003</v>
      </c>
      <c r="J50" s="100"/>
      <c r="K50" s="100"/>
      <c r="L50" s="100"/>
    </row>
    <row r="51" spans="2:12">
      <c r="B51" s="115" t="s">
        <v>140</v>
      </c>
      <c r="C51" s="116" t="s">
        <v>141</v>
      </c>
      <c r="D51" s="199">
        <v>33724.180160000004</v>
      </c>
      <c r="E51" s="74">
        <v>162.17787000000001</v>
      </c>
      <c r="F51" s="74">
        <v>39698.666179999993</v>
      </c>
      <c r="G51" s="74">
        <v>10026.028820000001</v>
      </c>
      <c r="H51" s="272">
        <v>27461.37945</v>
      </c>
      <c r="I51" s="117">
        <f t="shared" si="2"/>
        <v>111072.43248000002</v>
      </c>
      <c r="J51" s="100"/>
      <c r="K51" s="100"/>
      <c r="L51" s="100"/>
    </row>
    <row r="52" spans="2:12">
      <c r="B52" s="115" t="s">
        <v>142</v>
      </c>
      <c r="C52" s="116" t="s">
        <v>143</v>
      </c>
      <c r="D52" s="199">
        <v>25141.256590000001</v>
      </c>
      <c r="E52" s="74">
        <v>1554.7389700000001</v>
      </c>
      <c r="F52" s="74">
        <v>13841.298710000001</v>
      </c>
      <c r="G52" s="74">
        <v>17600.095419999998</v>
      </c>
      <c r="H52" s="272">
        <v>4124.0972499999998</v>
      </c>
      <c r="I52" s="117">
        <f t="shared" si="2"/>
        <v>62261.486939999995</v>
      </c>
      <c r="J52" s="100"/>
      <c r="K52" s="100"/>
      <c r="L52" s="100"/>
    </row>
    <row r="53" spans="2:12">
      <c r="B53" s="115" t="s">
        <v>144</v>
      </c>
      <c r="C53" s="116" t="s">
        <v>145</v>
      </c>
      <c r="D53" s="199">
        <v>669.27566999999999</v>
      </c>
      <c r="E53" s="74">
        <v>60.363900000000001</v>
      </c>
      <c r="F53" s="74">
        <v>19034.037189999999</v>
      </c>
      <c r="G53" s="74">
        <v>429.21092999999996</v>
      </c>
      <c r="H53" s="272">
        <v>1840.7254399999999</v>
      </c>
      <c r="I53" s="117">
        <f t="shared" si="2"/>
        <v>22033.613129999998</v>
      </c>
      <c r="J53" s="100"/>
      <c r="K53" s="100"/>
      <c r="L53" s="100"/>
    </row>
    <row r="54" spans="2:12">
      <c r="B54" s="115" t="s">
        <v>146</v>
      </c>
      <c r="C54" s="116" t="s">
        <v>147</v>
      </c>
      <c r="D54" s="199">
        <v>38331.484000000004</v>
      </c>
      <c r="E54" s="74">
        <v>1198.9833999999998</v>
      </c>
      <c r="F54" s="74">
        <v>6525.7470000000003</v>
      </c>
      <c r="G54" s="74">
        <v>35954.462</v>
      </c>
      <c r="H54" s="272">
        <v>6625.7823499999995</v>
      </c>
      <c r="I54" s="117">
        <f t="shared" si="2"/>
        <v>88636.458749999991</v>
      </c>
      <c r="J54" s="100"/>
      <c r="K54" s="100"/>
      <c r="L54" s="100"/>
    </row>
    <row r="55" spans="2:12">
      <c r="B55" s="118" t="s">
        <v>148</v>
      </c>
      <c r="C55" s="119" t="s">
        <v>149</v>
      </c>
      <c r="D55" s="266">
        <v>12720.92217</v>
      </c>
      <c r="E55" s="273">
        <v>907.05902000000003</v>
      </c>
      <c r="F55" s="273">
        <v>4654.3213800000094</v>
      </c>
      <c r="G55" s="273">
        <v>8756.2054100000096</v>
      </c>
      <c r="H55" s="274">
        <v>10765.570809999999</v>
      </c>
      <c r="I55" s="117">
        <f t="shared" si="2"/>
        <v>37804.078790000021</v>
      </c>
      <c r="J55" s="100"/>
      <c r="K55" s="100"/>
      <c r="L55" s="100"/>
    </row>
    <row r="56" spans="2:12">
      <c r="B56" s="324" t="s">
        <v>150</v>
      </c>
      <c r="C56" s="330"/>
      <c r="D56" s="331">
        <f>SUM(D36:D55)</f>
        <v>194668.71917000003</v>
      </c>
      <c r="E56" s="332">
        <f t="shared" ref="E56:I56" si="3">SUM(E36:E55)</f>
        <v>15539.66366</v>
      </c>
      <c r="F56" s="332">
        <f t="shared" si="3"/>
        <v>150603.47873999999</v>
      </c>
      <c r="G56" s="332">
        <f t="shared" si="3"/>
        <v>206596.84957000014</v>
      </c>
      <c r="H56" s="333">
        <f t="shared" si="3"/>
        <v>191128.09589000008</v>
      </c>
      <c r="I56" s="334">
        <f t="shared" si="3"/>
        <v>758536.80703000014</v>
      </c>
      <c r="J56" s="101"/>
      <c r="K56" s="101"/>
      <c r="L56" s="101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13" t="s">
        <v>151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6" t="s">
        <v>152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6" t="s">
        <v>153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14" t="s">
        <v>154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</sheetData>
  <pageMargins left="0.7" right="0.7" top="0.75" bottom="0.75" header="0.3" footer="0.3"/>
  <pageSetup paperSize="9" orientation="portrait" verticalDpi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showGridLines="0" workbookViewId="0"/>
  </sheetViews>
  <sheetFormatPr defaultRowHeight="12.75"/>
  <cols>
    <col min="1" max="1" width="4.85546875" customWidth="1"/>
    <col min="2" max="2" width="31.42578125" customWidth="1"/>
    <col min="3" max="5" width="14.85546875" customWidth="1"/>
    <col min="6" max="6" width="13.85546875" customWidth="1"/>
    <col min="7" max="7" width="15" customWidth="1"/>
    <col min="8" max="8" width="14.42578125" customWidth="1"/>
  </cols>
  <sheetData>
    <row r="1" spans="1:9">
      <c r="A1" s="152"/>
    </row>
    <row r="2" spans="1:9" ht="18.75">
      <c r="B2" s="60" t="s">
        <v>192</v>
      </c>
    </row>
    <row r="4" spans="1:9" ht="60.75" customHeight="1">
      <c r="B4" s="155" t="s">
        <v>155</v>
      </c>
      <c r="C4" s="140" t="s">
        <v>194</v>
      </c>
      <c r="D4" s="141" t="s">
        <v>195</v>
      </c>
      <c r="E4" s="141" t="s">
        <v>196</v>
      </c>
      <c r="F4" s="141" t="s">
        <v>197</v>
      </c>
      <c r="G4" s="142" t="s">
        <v>198</v>
      </c>
      <c r="H4" s="143" t="s">
        <v>199</v>
      </c>
    </row>
    <row r="5" spans="1:9">
      <c r="B5" s="121" t="s">
        <v>156</v>
      </c>
      <c r="C5" s="199">
        <v>6550.94</v>
      </c>
      <c r="D5" s="23">
        <v>0</v>
      </c>
      <c r="E5" s="23">
        <v>58.84</v>
      </c>
      <c r="F5" s="23">
        <v>13801.640000000001</v>
      </c>
      <c r="G5" s="23">
        <v>1</v>
      </c>
      <c r="H5" s="122">
        <f>SUM(C5:G5)</f>
        <v>20412.420000000002</v>
      </c>
    </row>
    <row r="6" spans="1:9">
      <c r="B6" s="123" t="s">
        <v>157</v>
      </c>
      <c r="C6" s="199">
        <v>64070.144</v>
      </c>
      <c r="D6" s="23">
        <v>0</v>
      </c>
      <c r="E6" s="23">
        <v>13834.38762</v>
      </c>
      <c r="F6" s="23">
        <v>22.1</v>
      </c>
      <c r="G6" s="23">
        <v>0</v>
      </c>
      <c r="H6" s="122">
        <f t="shared" ref="H6:H14" si="0">SUM(C6:G6)</f>
        <v>77926.63162</v>
      </c>
    </row>
    <row r="7" spans="1:9">
      <c r="B7" s="123" t="s">
        <v>158</v>
      </c>
      <c r="C7" s="199">
        <v>0</v>
      </c>
      <c r="D7" s="23">
        <v>773.07</v>
      </c>
      <c r="E7" s="23">
        <v>12785.897000000001</v>
      </c>
      <c r="F7" s="23">
        <v>71122.249919999987</v>
      </c>
      <c r="G7" s="23">
        <v>5304.54</v>
      </c>
      <c r="H7" s="122">
        <f t="shared" si="0"/>
        <v>89985.756919999985</v>
      </c>
    </row>
    <row r="8" spans="1:9">
      <c r="B8" s="123" t="s">
        <v>159</v>
      </c>
      <c r="C8" s="199">
        <v>31547.374</v>
      </c>
      <c r="D8" s="23">
        <v>0</v>
      </c>
      <c r="E8" s="23">
        <v>0</v>
      </c>
      <c r="F8" s="23">
        <v>0</v>
      </c>
      <c r="G8" s="23">
        <v>0</v>
      </c>
      <c r="H8" s="122">
        <f t="shared" si="0"/>
        <v>31547.374</v>
      </c>
    </row>
    <row r="9" spans="1:9">
      <c r="B9" s="123" t="s">
        <v>160</v>
      </c>
      <c r="C9" s="199">
        <v>0</v>
      </c>
      <c r="D9" s="23">
        <v>0</v>
      </c>
      <c r="E9" s="23">
        <v>0</v>
      </c>
      <c r="F9" s="23">
        <v>0</v>
      </c>
      <c r="G9" s="23">
        <v>0</v>
      </c>
      <c r="H9" s="122">
        <f t="shared" si="0"/>
        <v>0</v>
      </c>
    </row>
    <row r="10" spans="1:9">
      <c r="B10" s="123" t="s">
        <v>161</v>
      </c>
      <c r="C10" s="199">
        <v>47136.305040000007</v>
      </c>
      <c r="D10" s="23">
        <v>32.297690000000003</v>
      </c>
      <c r="E10" s="23">
        <v>10071.420520000003</v>
      </c>
      <c r="F10" s="23">
        <v>88158.561789999992</v>
      </c>
      <c r="G10" s="23">
        <v>84554.210679999989</v>
      </c>
      <c r="H10" s="122">
        <f t="shared" si="0"/>
        <v>229952.79571999999</v>
      </c>
    </row>
    <row r="11" spans="1:9">
      <c r="B11" s="123" t="s">
        <v>162</v>
      </c>
      <c r="C11" s="199">
        <v>208.249</v>
      </c>
      <c r="D11" s="23">
        <v>0</v>
      </c>
      <c r="E11" s="23">
        <v>3.6999999999999998E-2</v>
      </c>
      <c r="F11" s="23">
        <v>5.9999999999999995E-5</v>
      </c>
      <c r="G11" s="23">
        <v>101.41</v>
      </c>
      <c r="H11" s="122">
        <f t="shared" si="0"/>
        <v>309.69605999999999</v>
      </c>
    </row>
    <row r="12" spans="1:9">
      <c r="B12" s="123" t="s">
        <v>163</v>
      </c>
      <c r="C12" s="199">
        <v>3873.8563000000004</v>
      </c>
      <c r="D12" s="23">
        <v>2239.2970099999998</v>
      </c>
      <c r="E12" s="23">
        <v>6337.5158500000107</v>
      </c>
      <c r="F12" s="23">
        <v>10228.879720000001</v>
      </c>
      <c r="G12" s="23">
        <v>24415.51612</v>
      </c>
      <c r="H12" s="122">
        <f t="shared" si="0"/>
        <v>47095.06500000001</v>
      </c>
      <c r="I12" s="198"/>
    </row>
    <row r="13" spans="1:9">
      <c r="B13" s="123" t="s">
        <v>164</v>
      </c>
      <c r="C13" s="199">
        <v>16158.660830000001</v>
      </c>
      <c r="D13" s="23">
        <v>12494.983960000001</v>
      </c>
      <c r="E13" s="23">
        <v>20552.84664</v>
      </c>
      <c r="F13" s="23">
        <v>23263.418079999985</v>
      </c>
      <c r="G13" s="23">
        <v>28719.48692999997</v>
      </c>
      <c r="H13" s="122">
        <f t="shared" si="0"/>
        <v>101189.39643999995</v>
      </c>
    </row>
    <row r="14" spans="1:9">
      <c r="B14" s="123" t="s">
        <v>165</v>
      </c>
      <c r="C14" s="393">
        <v>25123.19</v>
      </c>
      <c r="D14" s="23">
        <v>1.5000000000000001E-2</v>
      </c>
      <c r="E14" s="23">
        <v>86962.534110000008</v>
      </c>
      <c r="F14" s="23">
        <v>0</v>
      </c>
      <c r="G14" s="23">
        <v>48031.932160000011</v>
      </c>
      <c r="H14" s="122">
        <f t="shared" si="0"/>
        <v>160117.67127000002</v>
      </c>
    </row>
    <row r="15" spans="1:9" ht="17.25" customHeight="1">
      <c r="B15" s="335" t="s">
        <v>150</v>
      </c>
      <c r="C15" s="326">
        <f>SUM(C5:C14)</f>
        <v>194668.71917000003</v>
      </c>
      <c r="D15" s="327">
        <f t="shared" ref="D15:F15" si="1">SUM(D5:D14)</f>
        <v>15539.66366</v>
      </c>
      <c r="E15" s="327">
        <f t="shared" si="1"/>
        <v>150603.47874000002</v>
      </c>
      <c r="F15" s="327">
        <f t="shared" si="1"/>
        <v>206596.84956999993</v>
      </c>
      <c r="G15" s="328">
        <f t="shared" ref="G15:H15" si="2">SUM(G5:G14)</f>
        <v>191128.09589</v>
      </c>
      <c r="H15" s="328">
        <f t="shared" si="2"/>
        <v>758536.80703000003</v>
      </c>
    </row>
    <row r="16" spans="1:9">
      <c r="B16" s="16"/>
      <c r="C16" s="16"/>
      <c r="D16" s="16"/>
      <c r="E16" s="16"/>
      <c r="F16" s="16"/>
      <c r="G16" s="16"/>
      <c r="H16" s="16"/>
    </row>
    <row r="17" spans="2:8">
      <c r="B17" s="113" t="s">
        <v>151</v>
      </c>
      <c r="C17" s="16"/>
      <c r="D17" s="16"/>
      <c r="E17" s="16"/>
      <c r="F17" s="16"/>
      <c r="G17" s="16"/>
      <c r="H17" s="16"/>
    </row>
    <row r="18" spans="2:8">
      <c r="B18" s="16" t="s">
        <v>166</v>
      </c>
      <c r="C18" s="16"/>
      <c r="D18" s="16"/>
      <c r="E18" s="16"/>
      <c r="F18" s="16"/>
      <c r="G18" s="16"/>
      <c r="H18" s="16"/>
    </row>
    <row r="19" spans="2:8">
      <c r="B19" s="16" t="s">
        <v>167</v>
      </c>
      <c r="C19" s="16"/>
      <c r="D19" s="16"/>
      <c r="E19" s="16"/>
      <c r="F19" s="16"/>
      <c r="G19" s="16"/>
      <c r="H19" s="16"/>
    </row>
    <row r="20" spans="2:8">
      <c r="B20" s="124" t="s">
        <v>168</v>
      </c>
      <c r="C20" s="16"/>
      <c r="D20" s="16"/>
      <c r="E20" s="16"/>
      <c r="F20" s="16"/>
      <c r="G20" s="16"/>
      <c r="H20" s="16"/>
    </row>
    <row r="21" spans="2:8">
      <c r="B21" s="124" t="s">
        <v>169</v>
      </c>
      <c r="C21" s="16"/>
      <c r="D21" s="16"/>
      <c r="E21" s="16"/>
      <c r="F21" s="16"/>
      <c r="G21" s="16"/>
      <c r="H21" s="16"/>
    </row>
    <row r="22" spans="2:8">
      <c r="B22" s="124" t="s">
        <v>170</v>
      </c>
      <c r="C22" s="16"/>
      <c r="D22" s="16"/>
      <c r="E22" s="16"/>
      <c r="F22" s="16"/>
      <c r="G22" s="16"/>
      <c r="H22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84"/>
  <sheetViews>
    <sheetView showGridLines="0" workbookViewId="0"/>
  </sheetViews>
  <sheetFormatPr defaultRowHeight="12.75"/>
  <cols>
    <col min="1" max="1" width="4.7109375" style="16" customWidth="1"/>
    <col min="2" max="2" width="8.140625" style="16" customWidth="1"/>
    <col min="3" max="3" width="21" style="16" customWidth="1"/>
    <col min="4" max="4" width="12.7109375" style="16" customWidth="1"/>
    <col min="5" max="6" width="11" style="16" bestFit="1" customWidth="1"/>
    <col min="7" max="16" width="9.140625" style="16"/>
    <col min="17" max="17" width="11.42578125" style="16" bestFit="1" customWidth="1"/>
    <col min="18" max="16384" width="9.140625" style="16"/>
  </cols>
  <sheetData>
    <row r="2" spans="1:17" ht="18.75">
      <c r="B2" s="60" t="s">
        <v>257</v>
      </c>
    </row>
    <row r="3" spans="1:17" ht="9" customHeight="1">
      <c r="B3" s="60"/>
    </row>
    <row r="4" spans="1:17">
      <c r="B4" s="55" t="s">
        <v>166</v>
      </c>
    </row>
    <row r="5" spans="1:17">
      <c r="B5" s="55" t="s">
        <v>167</v>
      </c>
    </row>
    <row r="6" spans="1:17">
      <c r="B6" s="126" t="s">
        <v>154</v>
      </c>
    </row>
    <row r="7" spans="1:17">
      <c r="B7" s="127" t="s">
        <v>176</v>
      </c>
    </row>
    <row r="8" spans="1:17">
      <c r="B8" s="126" t="s">
        <v>177</v>
      </c>
    </row>
    <row r="9" spans="1:17">
      <c r="B9" s="120" t="s">
        <v>169</v>
      </c>
    </row>
    <row r="10" spans="1:17">
      <c r="A10" s="152"/>
      <c r="B10" s="120" t="s">
        <v>170</v>
      </c>
    </row>
    <row r="11" spans="1:17">
      <c r="A11" s="152"/>
      <c r="B11" s="120"/>
    </row>
    <row r="12" spans="1:17" ht="18.75">
      <c r="B12" s="60" t="s">
        <v>193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3" spans="1:17"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spans="1:17" ht="25.5">
      <c r="B14" s="394" t="s">
        <v>171</v>
      </c>
      <c r="C14" s="395" t="s">
        <v>109</v>
      </c>
      <c r="D14" s="394" t="s">
        <v>172</v>
      </c>
      <c r="E14" s="395">
        <v>2000</v>
      </c>
      <c r="F14" s="395">
        <v>2001</v>
      </c>
      <c r="G14" s="395">
        <v>2002</v>
      </c>
      <c r="H14" s="395">
        <v>2003</v>
      </c>
      <c r="I14" s="395">
        <v>2004</v>
      </c>
      <c r="J14" s="395">
        <v>2006</v>
      </c>
      <c r="K14" s="395">
        <v>2007</v>
      </c>
      <c r="L14" s="395">
        <v>2008</v>
      </c>
      <c r="M14" s="396">
        <v>2009</v>
      </c>
      <c r="N14" s="395">
        <v>2010</v>
      </c>
      <c r="O14" s="397">
        <v>2011</v>
      </c>
      <c r="P14" s="397">
        <v>2012</v>
      </c>
      <c r="Q14" s="398">
        <v>2013</v>
      </c>
    </row>
    <row r="15" spans="1:17" ht="24.95" customHeight="1">
      <c r="B15" s="399" t="s">
        <v>110</v>
      </c>
      <c r="C15" s="400" t="s">
        <v>111</v>
      </c>
      <c r="D15" s="204">
        <v>63.698900000000009</v>
      </c>
      <c r="E15" s="204">
        <v>22.940000534057617</v>
      </c>
      <c r="F15" s="204">
        <v>0</v>
      </c>
      <c r="G15" s="204">
        <v>25.299999296665192</v>
      </c>
      <c r="H15" s="204">
        <v>42.284999999999997</v>
      </c>
      <c r="I15" s="204">
        <v>27.553000077605247</v>
      </c>
      <c r="J15" s="205">
        <v>187.57249999999999</v>
      </c>
      <c r="K15" s="206">
        <v>33.347999999999999</v>
      </c>
      <c r="L15" s="207">
        <v>446.31</v>
      </c>
      <c r="M15" s="208">
        <v>273.17500000000001</v>
      </c>
      <c r="N15" s="208">
        <v>2.82</v>
      </c>
      <c r="O15" s="209">
        <v>36.448</v>
      </c>
      <c r="P15" s="210">
        <v>63.115000000000002</v>
      </c>
      <c r="Q15" s="211">
        <v>67.322499999999991</v>
      </c>
    </row>
    <row r="16" spans="1:17" ht="24.95" customHeight="1">
      <c r="B16" s="401" t="s">
        <v>112</v>
      </c>
      <c r="C16" s="402" t="s">
        <v>113</v>
      </c>
      <c r="D16" s="204">
        <v>585.78174999999987</v>
      </c>
      <c r="E16" s="204">
        <v>610.5500078041805</v>
      </c>
      <c r="F16" s="204">
        <v>1013.2700083674863</v>
      </c>
      <c r="G16" s="204">
        <v>918.71162058413029</v>
      </c>
      <c r="H16" s="204">
        <v>343.59558000000004</v>
      </c>
      <c r="I16" s="204">
        <v>413.84075914649293</v>
      </c>
      <c r="J16" s="204">
        <v>9.9791000000000007</v>
      </c>
      <c r="K16" s="206">
        <v>65.416989999999998</v>
      </c>
      <c r="L16" s="207">
        <v>64.720600000000005</v>
      </c>
      <c r="M16" s="209">
        <v>17.3521</v>
      </c>
      <c r="N16" s="209">
        <v>78.309049999999999</v>
      </c>
      <c r="O16" s="209">
        <v>72.55725000000001</v>
      </c>
      <c r="P16" s="212">
        <v>38.084099999999999</v>
      </c>
      <c r="Q16" s="213">
        <v>35.494</v>
      </c>
    </row>
    <row r="17" spans="2:17" ht="24.95" customHeight="1">
      <c r="B17" s="401" t="s">
        <v>114</v>
      </c>
      <c r="C17" s="402" t="s">
        <v>115</v>
      </c>
      <c r="D17" s="204">
        <v>616.5476799999999</v>
      </c>
      <c r="E17" s="204">
        <v>5611.8673188835382</v>
      </c>
      <c r="F17" s="204">
        <v>2725.0579607185209</v>
      </c>
      <c r="G17" s="204">
        <v>372.22347177192569</v>
      </c>
      <c r="H17" s="204">
        <v>697.19500000000005</v>
      </c>
      <c r="I17" s="204">
        <v>958.04166913405061</v>
      </c>
      <c r="J17" s="204">
        <v>1360.4364</v>
      </c>
      <c r="K17" s="206">
        <v>1193.03</v>
      </c>
      <c r="L17" s="207">
        <v>1419.8040000000001</v>
      </c>
      <c r="M17" s="209">
        <v>267.28399999999999</v>
      </c>
      <c r="N17" s="209">
        <v>574.94000000000005</v>
      </c>
      <c r="O17" s="209">
        <v>159.715</v>
      </c>
      <c r="P17" s="212">
        <v>43.586999999999996</v>
      </c>
      <c r="Q17" s="213">
        <v>64.22999999999999</v>
      </c>
    </row>
    <row r="18" spans="2:17" ht="24.95" customHeight="1">
      <c r="B18" s="401" t="s">
        <v>116</v>
      </c>
      <c r="C18" s="402" t="s">
        <v>117</v>
      </c>
      <c r="D18" s="204">
        <v>177.18754999999999</v>
      </c>
      <c r="E18" s="204">
        <v>519.45951204746962</v>
      </c>
      <c r="F18" s="204">
        <v>354.32156755030155</v>
      </c>
      <c r="G18" s="204">
        <v>356.7255135923624</v>
      </c>
      <c r="H18" s="204">
        <v>106.8205</v>
      </c>
      <c r="I18" s="204">
        <v>75.292700335383415</v>
      </c>
      <c r="J18" s="204">
        <v>348.38699999999989</v>
      </c>
      <c r="K18" s="206">
        <v>298.62899999999996</v>
      </c>
      <c r="L18" s="207">
        <v>568.49580000000003</v>
      </c>
      <c r="M18" s="209">
        <v>59.784000000000006</v>
      </c>
      <c r="N18" s="209">
        <v>49.616</v>
      </c>
      <c r="O18" s="209">
        <v>30.8371</v>
      </c>
      <c r="P18" s="212">
        <v>96.016999999999996</v>
      </c>
      <c r="Q18" s="213">
        <v>81.337999999999994</v>
      </c>
    </row>
    <row r="19" spans="2:17" ht="24.95" customHeight="1">
      <c r="B19" s="401" t="s">
        <v>118</v>
      </c>
      <c r="C19" s="402" t="s">
        <v>119</v>
      </c>
      <c r="D19" s="204">
        <v>53558.176119999996</v>
      </c>
      <c r="E19" s="204">
        <v>27998.97245670855</v>
      </c>
      <c r="F19" s="204">
        <v>6870.8410115242004</v>
      </c>
      <c r="G19" s="204">
        <v>4720.717089402744</v>
      </c>
      <c r="H19" s="204">
        <v>4942.8175300000003</v>
      </c>
      <c r="I19" s="204">
        <v>20483.798416949809</v>
      </c>
      <c r="J19" s="204">
        <v>3480.4833999999996</v>
      </c>
      <c r="K19" s="206">
        <v>1183.05825</v>
      </c>
      <c r="L19" s="207">
        <v>2171.5340000000001</v>
      </c>
      <c r="M19" s="209">
        <v>2087.2336999999998</v>
      </c>
      <c r="N19" s="209">
        <v>1323.4392499999999</v>
      </c>
      <c r="O19" s="209">
        <v>632.21401000000003</v>
      </c>
      <c r="P19" s="212">
        <v>265.56</v>
      </c>
      <c r="Q19" s="213">
        <v>698.1049999999999</v>
      </c>
    </row>
    <row r="20" spans="2:17" ht="24.95" customHeight="1">
      <c r="B20" s="401" t="s">
        <v>120</v>
      </c>
      <c r="C20" s="402" t="s">
        <v>121</v>
      </c>
      <c r="D20" s="204">
        <v>49609.008579999994</v>
      </c>
      <c r="E20" s="204">
        <v>66289.831677260881</v>
      </c>
      <c r="F20" s="204">
        <v>32709.47698578778</v>
      </c>
      <c r="G20" s="204">
        <v>45156.889469074602</v>
      </c>
      <c r="H20" s="204">
        <v>41175.50029000004</v>
      </c>
      <c r="I20" s="204">
        <v>18107.671098113533</v>
      </c>
      <c r="J20" s="204">
        <v>53451.803250000012</v>
      </c>
      <c r="K20" s="206">
        <v>27943.726169999994</v>
      </c>
      <c r="L20" s="207">
        <v>13680.129660000001</v>
      </c>
      <c r="M20" s="209">
        <v>14894.579890000001</v>
      </c>
      <c r="N20" s="209">
        <v>15745.323900000003</v>
      </c>
      <c r="O20" s="209">
        <v>20218.505959999995</v>
      </c>
      <c r="P20" s="212">
        <v>17392.56813</v>
      </c>
      <c r="Q20" s="213">
        <v>16425.91805</v>
      </c>
    </row>
    <row r="21" spans="2:17" ht="24.95" customHeight="1">
      <c r="B21" s="401" t="s">
        <v>122</v>
      </c>
      <c r="C21" s="402" t="s">
        <v>123</v>
      </c>
      <c r="D21" s="204">
        <v>147752.45499999993</v>
      </c>
      <c r="E21" s="204">
        <v>137605.34248698869</v>
      </c>
      <c r="F21" s="204">
        <v>139406.93903752684</v>
      </c>
      <c r="G21" s="204">
        <v>135234.89855710685</v>
      </c>
      <c r="H21" s="204">
        <v>136319.64504000003</v>
      </c>
      <c r="I21" s="204">
        <v>143617.09249490744</v>
      </c>
      <c r="J21" s="204">
        <v>164472.35435000001</v>
      </c>
      <c r="K21" s="206">
        <v>53608.928069999994</v>
      </c>
      <c r="L21" s="207">
        <v>50507.877200000017</v>
      </c>
      <c r="M21" s="209">
        <v>42345.210030000009</v>
      </c>
      <c r="N21" s="209">
        <v>41717.440369999997</v>
      </c>
      <c r="O21" s="209">
        <v>42638.936510000007</v>
      </c>
      <c r="P21" s="212">
        <v>41045.433430000005</v>
      </c>
      <c r="Q21" s="213">
        <v>94262.433779999992</v>
      </c>
    </row>
    <row r="22" spans="2:17" ht="24.95" customHeight="1">
      <c r="B22" s="401" t="s">
        <v>124</v>
      </c>
      <c r="C22" s="402" t="s">
        <v>125</v>
      </c>
      <c r="D22" s="204">
        <v>28158.746719999988</v>
      </c>
      <c r="E22" s="204">
        <v>28303.808320662356</v>
      </c>
      <c r="F22" s="204">
        <v>25337.571710250268</v>
      </c>
      <c r="G22" s="204">
        <v>19692.119454543186</v>
      </c>
      <c r="H22" s="204">
        <v>15235.059050000005</v>
      </c>
      <c r="I22" s="204">
        <v>16436.23927343082</v>
      </c>
      <c r="J22" s="204">
        <v>13679.53096</v>
      </c>
      <c r="K22" s="206">
        <v>15136.140170000004</v>
      </c>
      <c r="L22" s="207">
        <v>14596.196919999997</v>
      </c>
      <c r="M22" s="209">
        <v>11795.000749999996</v>
      </c>
      <c r="N22" s="209">
        <v>11810.610199999999</v>
      </c>
      <c r="O22" s="209">
        <v>12137.356079999998</v>
      </c>
      <c r="P22" s="212">
        <v>12704.393380000001</v>
      </c>
      <c r="Q22" s="213">
        <v>18940.82072</v>
      </c>
    </row>
    <row r="23" spans="2:17" ht="24.95" customHeight="1">
      <c r="B23" s="401" t="s">
        <v>126</v>
      </c>
      <c r="C23" s="402" t="s">
        <v>127</v>
      </c>
      <c r="D23" s="204">
        <v>3031.5996300000002</v>
      </c>
      <c r="E23" s="204">
        <v>10059.653419015463</v>
      </c>
      <c r="F23" s="204">
        <v>11111.493360226974</v>
      </c>
      <c r="G23" s="204">
        <v>8423.9950916934758</v>
      </c>
      <c r="H23" s="204">
        <v>14845.043320000001</v>
      </c>
      <c r="I23" s="204">
        <v>8473.9778251727112</v>
      </c>
      <c r="J23" s="204">
        <v>2081.7190199999995</v>
      </c>
      <c r="K23" s="206">
        <v>1406.0925</v>
      </c>
      <c r="L23" s="207">
        <v>1144.7095200000001</v>
      </c>
      <c r="M23" s="209">
        <v>978.43876000000012</v>
      </c>
      <c r="N23" s="209">
        <v>932.67434000000014</v>
      </c>
      <c r="O23" s="209">
        <v>1056.5472500000001</v>
      </c>
      <c r="P23" s="212">
        <v>1263.1666700000001</v>
      </c>
      <c r="Q23" s="213">
        <v>1000.6907000000001</v>
      </c>
    </row>
    <row r="24" spans="2:17" ht="24.95" customHeight="1">
      <c r="B24" s="401" t="s">
        <v>128</v>
      </c>
      <c r="C24" s="402" t="s">
        <v>129</v>
      </c>
      <c r="D24" s="204">
        <v>12617.316579999999</v>
      </c>
      <c r="E24" s="204">
        <v>13802.131780780852</v>
      </c>
      <c r="F24" s="204">
        <v>20409.616578421206</v>
      </c>
      <c r="G24" s="204">
        <v>20115.456295490265</v>
      </c>
      <c r="H24" s="204">
        <v>28731.65119</v>
      </c>
      <c r="I24" s="204">
        <v>26314.764153478667</v>
      </c>
      <c r="J24" s="204">
        <v>22422.150269999998</v>
      </c>
      <c r="K24" s="206">
        <v>22608.330919999997</v>
      </c>
      <c r="L24" s="207">
        <v>17328.8639</v>
      </c>
      <c r="M24" s="209">
        <v>13446.637749999998</v>
      </c>
      <c r="N24" s="209">
        <v>15501.33913</v>
      </c>
      <c r="O24" s="209">
        <v>15754.0118</v>
      </c>
      <c r="P24" s="212">
        <v>22209.129819999998</v>
      </c>
      <c r="Q24" s="213">
        <v>46962.702759999993</v>
      </c>
    </row>
    <row r="25" spans="2:17" ht="24.95" customHeight="1">
      <c r="B25" s="401" t="s">
        <v>130</v>
      </c>
      <c r="C25" s="402" t="s">
        <v>131</v>
      </c>
      <c r="D25" s="204">
        <v>10436.894389999998</v>
      </c>
      <c r="E25" s="204">
        <v>7071.7293937502764</v>
      </c>
      <c r="F25" s="204">
        <v>7763.5130763439629</v>
      </c>
      <c r="G25" s="204">
        <v>7148.7338132821023</v>
      </c>
      <c r="H25" s="204">
        <v>11131.458800000006</v>
      </c>
      <c r="I25" s="204">
        <v>10501.009229150543</v>
      </c>
      <c r="J25" s="204">
        <v>12303.283159999999</v>
      </c>
      <c r="K25" s="206">
        <v>9258.2683300000008</v>
      </c>
      <c r="L25" s="207">
        <v>9542.1889499999979</v>
      </c>
      <c r="M25" s="209">
        <v>8924.10455</v>
      </c>
      <c r="N25" s="209">
        <v>6821.9970700000003</v>
      </c>
      <c r="O25" s="209">
        <v>7789.8752399999994</v>
      </c>
      <c r="P25" s="212">
        <v>8595.8088500000013</v>
      </c>
      <c r="Q25" s="213">
        <v>10764.997010000001</v>
      </c>
    </row>
    <row r="26" spans="2:17" ht="24.95" customHeight="1">
      <c r="B26" s="401" t="s">
        <v>132</v>
      </c>
      <c r="C26" s="402" t="s">
        <v>133</v>
      </c>
      <c r="D26" s="204">
        <v>17070.234439999993</v>
      </c>
      <c r="E26" s="204">
        <v>10168.453011706471</v>
      </c>
      <c r="F26" s="204">
        <v>5780.3263499252498</v>
      </c>
      <c r="G26" s="204">
        <v>6155.5347162373364</v>
      </c>
      <c r="H26" s="204">
        <v>6608.8915400000014</v>
      </c>
      <c r="I26" s="204">
        <v>4209.3332895003259</v>
      </c>
      <c r="J26" s="204">
        <v>4699.0021600000009</v>
      </c>
      <c r="K26" s="206">
        <v>4491.9022599999998</v>
      </c>
      <c r="L26" s="207">
        <v>4146.7058500000003</v>
      </c>
      <c r="M26" s="209">
        <v>3275.1577300000004</v>
      </c>
      <c r="N26" s="209">
        <v>4436.91914</v>
      </c>
      <c r="O26" s="209">
        <v>5080.5470499999992</v>
      </c>
      <c r="P26" s="212">
        <v>4400.2699000000002</v>
      </c>
      <c r="Q26" s="213">
        <v>3539.52531</v>
      </c>
    </row>
    <row r="27" spans="2:17" ht="24.95" customHeight="1">
      <c r="B27" s="401" t="s">
        <v>134</v>
      </c>
      <c r="C27" s="402" t="s">
        <v>135</v>
      </c>
      <c r="D27" s="204">
        <v>95117.945440000287</v>
      </c>
      <c r="E27" s="204">
        <v>105391.22622322272</v>
      </c>
      <c r="F27" s="204">
        <v>126015.3398274603</v>
      </c>
      <c r="G27" s="204">
        <v>82224.565294553526</v>
      </c>
      <c r="H27" s="204">
        <v>78822.988570000016</v>
      </c>
      <c r="I27" s="204">
        <v>73372.284724953046</v>
      </c>
      <c r="J27" s="204">
        <v>80401.834499999997</v>
      </c>
      <c r="K27" s="206">
        <v>68657.471470000033</v>
      </c>
      <c r="L27" s="207">
        <v>67205.144680000041</v>
      </c>
      <c r="M27" s="209">
        <v>84895.858280000044</v>
      </c>
      <c r="N27" s="209">
        <v>69059.279549999992</v>
      </c>
      <c r="O27" s="209">
        <v>81803.696200000049</v>
      </c>
      <c r="P27" s="212">
        <v>85539.068409999993</v>
      </c>
      <c r="Q27" s="213">
        <v>82648.497070000012</v>
      </c>
    </row>
    <row r="28" spans="2:17" ht="24.95" customHeight="1">
      <c r="B28" s="401" t="s">
        <v>136</v>
      </c>
      <c r="C28" s="402" t="s">
        <v>137</v>
      </c>
      <c r="D28" s="204">
        <v>11237.445210000002</v>
      </c>
      <c r="E28" s="204">
        <v>42363.69612561151</v>
      </c>
      <c r="F28" s="204">
        <v>37793.920561774481</v>
      </c>
      <c r="G28" s="204">
        <v>10641.4413975887</v>
      </c>
      <c r="H28" s="204">
        <v>6199.3162599999996</v>
      </c>
      <c r="I28" s="204">
        <v>2943.2890336217824</v>
      </c>
      <c r="J28" s="204">
        <v>5292.4913299999989</v>
      </c>
      <c r="K28" s="206">
        <v>4648.9124900000006</v>
      </c>
      <c r="L28" s="207">
        <v>5023.120780000002</v>
      </c>
      <c r="M28" s="209">
        <v>3829.4688499999997</v>
      </c>
      <c r="N28" s="209">
        <v>2807.5859800000003</v>
      </c>
      <c r="O28" s="209">
        <v>5408.2541599999986</v>
      </c>
      <c r="P28" s="212">
        <v>5333.9458400000003</v>
      </c>
      <c r="Q28" s="213">
        <v>5733.0216899999996</v>
      </c>
    </row>
    <row r="29" spans="2:17" ht="24.95" customHeight="1">
      <c r="B29" s="401" t="s">
        <v>138</v>
      </c>
      <c r="C29" s="402" t="s">
        <v>139</v>
      </c>
      <c r="D29" s="204">
        <v>12664.964319999997</v>
      </c>
      <c r="E29" s="204">
        <v>17411.616421115003</v>
      </c>
      <c r="F29" s="204">
        <v>23064.806286586216</v>
      </c>
      <c r="G29" s="204">
        <v>14419.670234693836</v>
      </c>
      <c r="H29" s="204">
        <v>14191.439589999994</v>
      </c>
      <c r="I29" s="204">
        <v>11493.427426132374</v>
      </c>
      <c r="J29" s="204">
        <v>9654.4920600000005</v>
      </c>
      <c r="K29" s="206">
        <v>12237.152239999992</v>
      </c>
      <c r="L29" s="207">
        <v>12417.62664</v>
      </c>
      <c r="M29" s="209">
        <v>11250.107259999999</v>
      </c>
      <c r="N29" s="209">
        <v>9993.6424799999986</v>
      </c>
      <c r="O29" s="209">
        <v>11001.626999999999</v>
      </c>
      <c r="P29" s="212">
        <v>12346.39327</v>
      </c>
      <c r="Q29" s="213">
        <v>13106.01569</v>
      </c>
    </row>
    <row r="30" spans="2:17" ht="24.95" customHeight="1">
      <c r="B30" s="401" t="s">
        <v>140</v>
      </c>
      <c r="C30" s="402" t="s">
        <v>141</v>
      </c>
      <c r="D30" s="204">
        <v>41237.579630000087</v>
      </c>
      <c r="E30" s="204">
        <v>32429.131664599565</v>
      </c>
      <c r="F30" s="204">
        <v>29694.646422377031</v>
      </c>
      <c r="G30" s="204">
        <v>30244.637871123366</v>
      </c>
      <c r="H30" s="204">
        <v>18010.795750000005</v>
      </c>
      <c r="I30" s="204">
        <v>21378.653387656246</v>
      </c>
      <c r="J30" s="204">
        <v>78379.387889999984</v>
      </c>
      <c r="K30" s="206">
        <v>92685.595259999987</v>
      </c>
      <c r="L30" s="207">
        <v>101514.89186000003</v>
      </c>
      <c r="M30" s="209">
        <v>95340.403059999968</v>
      </c>
      <c r="N30" s="209">
        <v>92532.134810000003</v>
      </c>
      <c r="O30" s="209">
        <v>101276.21795000005</v>
      </c>
      <c r="P30" s="212">
        <v>89502.105479999998</v>
      </c>
      <c r="Q30" s="213">
        <v>88598.038159999996</v>
      </c>
    </row>
    <row r="31" spans="2:17" ht="24.95" customHeight="1">
      <c r="B31" s="401" t="s">
        <v>142</v>
      </c>
      <c r="C31" s="402" t="s">
        <v>143</v>
      </c>
      <c r="D31" s="204">
        <v>79129.608590000047</v>
      </c>
      <c r="E31" s="204">
        <v>120651.59501605417</v>
      </c>
      <c r="F31" s="204">
        <v>63042.046021282906</v>
      </c>
      <c r="G31" s="204">
        <v>105196.49129880918</v>
      </c>
      <c r="H31" s="204">
        <v>140690.57981999984</v>
      </c>
      <c r="I31" s="214">
        <v>258946.19836336438</v>
      </c>
      <c r="J31" s="214">
        <v>98993.068879999992</v>
      </c>
      <c r="K31" s="206">
        <v>93288.903820000094</v>
      </c>
      <c r="L31" s="207">
        <v>93752.896559999892</v>
      </c>
      <c r="M31" s="209">
        <v>49820.166730000004</v>
      </c>
      <c r="N31" s="209">
        <v>53259.002709999986</v>
      </c>
      <c r="O31" s="209">
        <v>87707.661419999989</v>
      </c>
      <c r="P31" s="212">
        <v>60952.486050000021</v>
      </c>
      <c r="Q31" s="213">
        <v>60959.54326000002</v>
      </c>
    </row>
    <row r="32" spans="2:17" ht="24.95" customHeight="1">
      <c r="B32" s="401" t="s">
        <v>144</v>
      </c>
      <c r="C32" s="402" t="s">
        <v>145</v>
      </c>
      <c r="D32" s="204">
        <v>2564.1623499999996</v>
      </c>
      <c r="E32" s="204">
        <v>3089.9703467565705</v>
      </c>
      <c r="F32" s="204">
        <v>3088.9516534572467</v>
      </c>
      <c r="G32" s="204">
        <v>2130.0888565618516</v>
      </c>
      <c r="H32" s="204">
        <v>1396.6990099999994</v>
      </c>
      <c r="I32" s="204">
        <v>1672.8354589428054</v>
      </c>
      <c r="J32" s="204">
        <v>17885.054710000004</v>
      </c>
      <c r="K32" s="206">
        <v>20089.528670000007</v>
      </c>
      <c r="L32" s="207">
        <v>22008.875270000011</v>
      </c>
      <c r="M32" s="209">
        <v>22062.904060000015</v>
      </c>
      <c r="N32" s="209">
        <v>22672.577029999997</v>
      </c>
      <c r="O32" s="209">
        <v>23714.503189999992</v>
      </c>
      <c r="P32" s="212">
        <v>23410.139370000001</v>
      </c>
      <c r="Q32" s="213">
        <v>23896.425940000001</v>
      </c>
    </row>
    <row r="33" spans="2:17" ht="24.95" customHeight="1">
      <c r="B33" s="401" t="s">
        <v>146</v>
      </c>
      <c r="C33" s="402" t="s">
        <v>173</v>
      </c>
      <c r="D33" s="204">
        <v>44085.367469999983</v>
      </c>
      <c r="E33" s="204">
        <v>48748.129349487252</v>
      </c>
      <c r="F33" s="204">
        <v>22581.634390853345</v>
      </c>
      <c r="G33" s="204">
        <v>76620.465405263007</v>
      </c>
      <c r="H33" s="204">
        <v>103839.38897</v>
      </c>
      <c r="I33" s="204">
        <v>124895.44407197414</v>
      </c>
      <c r="J33" s="204">
        <v>130341.57166</v>
      </c>
      <c r="K33" s="206">
        <v>121143.87930000002</v>
      </c>
      <c r="L33" s="207">
        <v>88493.433480000007</v>
      </c>
      <c r="M33" s="209">
        <v>79809.012310000006</v>
      </c>
      <c r="N33" s="209">
        <v>94573.789539999998</v>
      </c>
      <c r="O33" s="209">
        <v>78651.907199999987</v>
      </c>
      <c r="P33" s="212">
        <v>89354.791179999986</v>
      </c>
      <c r="Q33" s="213">
        <v>74636.989549999998</v>
      </c>
    </row>
    <row r="34" spans="2:17" ht="24.95" customHeight="1">
      <c r="B34" s="401" t="s">
        <v>148</v>
      </c>
      <c r="C34" s="402" t="s">
        <v>149</v>
      </c>
      <c r="D34" s="204">
        <v>32360.561509999974</v>
      </c>
      <c r="E34" s="204">
        <v>21193.662258600874</v>
      </c>
      <c r="F34" s="204">
        <v>9388.8945664537605</v>
      </c>
      <c r="G34" s="204">
        <v>32823.198683745453</v>
      </c>
      <c r="H34" s="204">
        <v>30928.277400000021</v>
      </c>
      <c r="I34" s="204">
        <v>9494.8588412428035</v>
      </c>
      <c r="J34" s="204">
        <v>28379.750939999994</v>
      </c>
      <c r="K34" s="206">
        <v>34120.062060000011</v>
      </c>
      <c r="L34" s="207">
        <v>37936.93759999999</v>
      </c>
      <c r="M34" s="209">
        <v>31376.71816</v>
      </c>
      <c r="N34" s="209">
        <v>29938.947280000004</v>
      </c>
      <c r="O34" s="209">
        <v>26232.071500000005</v>
      </c>
      <c r="P34" s="212">
        <v>23418.752229999998</v>
      </c>
      <c r="Q34" s="213">
        <v>22140.485700000012</v>
      </c>
    </row>
    <row r="35" spans="2:17" ht="24.95" customHeight="1">
      <c r="B35" s="403" t="s">
        <v>174</v>
      </c>
      <c r="C35" s="404" t="s">
        <v>175</v>
      </c>
      <c r="D35" s="204">
        <v>53003.378749999996</v>
      </c>
      <c r="E35" s="204">
        <v>25002.256732495502</v>
      </c>
      <c r="F35" s="204">
        <v>34545.54055805807</v>
      </c>
      <c r="G35" s="204">
        <v>42185.208040971076</v>
      </c>
      <c r="H35" s="204">
        <v>36757.498669999979</v>
      </c>
      <c r="I35" s="215">
        <v>20977.11949608607</v>
      </c>
      <c r="J35" s="216">
        <v>0</v>
      </c>
      <c r="K35" s="217">
        <v>0</v>
      </c>
      <c r="L35" s="218">
        <v>0</v>
      </c>
      <c r="M35" s="218">
        <v>0</v>
      </c>
      <c r="N35" s="218">
        <v>0</v>
      </c>
      <c r="O35" s="218">
        <v>0</v>
      </c>
      <c r="P35" s="219">
        <v>0</v>
      </c>
      <c r="Q35" s="220">
        <v>0</v>
      </c>
    </row>
    <row r="36" spans="2:17" ht="20.100000000000001" customHeight="1">
      <c r="B36" s="405"/>
      <c r="C36" s="406" t="s">
        <v>150</v>
      </c>
      <c r="D36" s="336">
        <f t="shared" ref="D36:I36" si="0">SUM(D15:D35)</f>
        <v>695078.66061000025</v>
      </c>
      <c r="E36" s="336">
        <f t="shared" si="0"/>
        <v>724346.02352408599</v>
      </c>
      <c r="F36" s="336">
        <f t="shared" si="0"/>
        <v>602698.20793494617</v>
      </c>
      <c r="G36" s="336">
        <f t="shared" si="0"/>
        <v>644807.07217538566</v>
      </c>
      <c r="H36" s="336">
        <f t="shared" si="0"/>
        <v>691016.94687999983</v>
      </c>
      <c r="I36" s="336">
        <f t="shared" si="0"/>
        <v>774792.72471337102</v>
      </c>
      <c r="J36" s="337">
        <f t="shared" ref="J36:Q36" si="1">SUM(J15:J35)</f>
        <v>727824.35354000004</v>
      </c>
      <c r="K36" s="337">
        <f t="shared" si="1"/>
        <v>584098.37597000017</v>
      </c>
      <c r="L36" s="337">
        <f t="shared" si="1"/>
        <v>543970.46327000007</v>
      </c>
      <c r="M36" s="337">
        <f t="shared" si="1"/>
        <v>476748.59697000007</v>
      </c>
      <c r="N36" s="337">
        <f t="shared" si="1"/>
        <v>473832.38782999996</v>
      </c>
      <c r="O36" s="337">
        <f t="shared" si="1"/>
        <v>521403.48987000011</v>
      </c>
      <c r="P36" s="338">
        <f t="shared" si="1"/>
        <v>497974.81510999997</v>
      </c>
      <c r="Q36" s="339">
        <f t="shared" si="1"/>
        <v>564562.59488999995</v>
      </c>
    </row>
    <row r="37" spans="2:17">
      <c r="B37" s="112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  <row r="38" spans="2:17">
      <c r="B38" s="126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</row>
    <row r="39" spans="2:17" ht="18.75">
      <c r="B39" s="60" t="s">
        <v>203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5"/>
      <c r="M39" s="125"/>
      <c r="N39" s="125"/>
      <c r="O39" s="125"/>
      <c r="P39" s="125"/>
      <c r="Q39" s="125"/>
    </row>
    <row r="40" spans="2:17"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5"/>
      <c r="M40" s="125"/>
      <c r="N40" s="125"/>
      <c r="O40" s="125"/>
      <c r="P40" s="125"/>
      <c r="Q40" s="125"/>
    </row>
    <row r="41" spans="2:17" ht="25.5">
      <c r="B41" s="394" t="s">
        <v>171</v>
      </c>
      <c r="C41" s="395" t="s">
        <v>109</v>
      </c>
      <c r="D41" s="394" t="s">
        <v>172</v>
      </c>
      <c r="E41" s="395">
        <v>2000</v>
      </c>
      <c r="F41" s="395">
        <v>2001</v>
      </c>
      <c r="G41" s="395">
        <v>2002</v>
      </c>
      <c r="H41" s="395">
        <v>2003</v>
      </c>
      <c r="I41" s="395">
        <v>2004</v>
      </c>
      <c r="J41" s="395">
        <v>2006</v>
      </c>
      <c r="K41" s="395">
        <v>2007</v>
      </c>
      <c r="L41" s="395">
        <v>2008</v>
      </c>
      <c r="M41" s="395">
        <v>2009</v>
      </c>
      <c r="N41" s="395">
        <v>2010</v>
      </c>
      <c r="O41" s="395">
        <v>2011</v>
      </c>
      <c r="P41" s="395">
        <v>2012</v>
      </c>
      <c r="Q41" s="398">
        <v>2013</v>
      </c>
    </row>
    <row r="42" spans="2:17" ht="24.95" customHeight="1">
      <c r="B42" s="407" t="s">
        <v>110</v>
      </c>
      <c r="C42" s="408" t="s">
        <v>111</v>
      </c>
      <c r="D42" s="221">
        <v>5532.9422999999997</v>
      </c>
      <c r="E42" s="221">
        <v>70.259999394416809</v>
      </c>
      <c r="F42" s="221">
        <v>40.815999269485474</v>
      </c>
      <c r="G42" s="221">
        <v>59.839999198913574</v>
      </c>
      <c r="H42" s="221">
        <v>2990.1548399999997</v>
      </c>
      <c r="I42" s="221">
        <v>1323.9899997711182</v>
      </c>
      <c r="J42" s="205">
        <v>11977.182999999999</v>
      </c>
      <c r="K42" s="206">
        <v>4775.0659999999998</v>
      </c>
      <c r="L42" s="222">
        <v>2032.13</v>
      </c>
      <c r="M42" s="209">
        <v>2997.6710000000003</v>
      </c>
      <c r="N42" s="208">
        <v>6315.9549999999999</v>
      </c>
      <c r="O42" s="209">
        <v>6709.877199999999</v>
      </c>
      <c r="P42" s="212">
        <v>3677.5045100000002</v>
      </c>
      <c r="Q42" s="223">
        <v>10494.461600000001</v>
      </c>
    </row>
    <row r="43" spans="2:17" ht="24.95" customHeight="1">
      <c r="B43" s="409" t="s">
        <v>112</v>
      </c>
      <c r="C43" s="410" t="s">
        <v>113</v>
      </c>
      <c r="D43" s="224">
        <v>1902.5279699999999</v>
      </c>
      <c r="E43" s="224">
        <v>1220.8131435809191</v>
      </c>
      <c r="F43" s="224">
        <v>1418.7408614596352</v>
      </c>
      <c r="G43" s="224">
        <v>1262.208474798128</v>
      </c>
      <c r="H43" s="224">
        <v>513.81275000000005</v>
      </c>
      <c r="I43" s="224">
        <v>431.65733986906707</v>
      </c>
      <c r="J43" s="204">
        <v>941.54470999999978</v>
      </c>
      <c r="K43" s="206">
        <v>539.57254</v>
      </c>
      <c r="L43" s="207">
        <v>950.3501</v>
      </c>
      <c r="M43" s="209">
        <v>423.40260000000001</v>
      </c>
      <c r="N43" s="209">
        <v>667.49704999999994</v>
      </c>
      <c r="O43" s="209">
        <v>107.86385</v>
      </c>
      <c r="P43" s="212">
        <v>100.2757</v>
      </c>
      <c r="Q43" s="225">
        <v>70.527000000000001</v>
      </c>
    </row>
    <row r="44" spans="2:17" ht="24.95" customHeight="1">
      <c r="B44" s="409" t="s">
        <v>114</v>
      </c>
      <c r="C44" s="410" t="s">
        <v>115</v>
      </c>
      <c r="D44" s="224">
        <v>852.89887999999985</v>
      </c>
      <c r="E44" s="224">
        <v>5825.1978212893009</v>
      </c>
      <c r="F44" s="224">
        <v>2743.5576604567468</v>
      </c>
      <c r="G44" s="224">
        <v>603.13448190316558</v>
      </c>
      <c r="H44" s="224">
        <v>659.03690000000017</v>
      </c>
      <c r="I44" s="224">
        <v>880.22000999748707</v>
      </c>
      <c r="J44" s="204">
        <v>2063.1929</v>
      </c>
      <c r="K44" s="206">
        <v>1129.9170000000001</v>
      </c>
      <c r="L44" s="207">
        <v>1244.653</v>
      </c>
      <c r="M44" s="209">
        <v>319.59399999999999</v>
      </c>
      <c r="N44" s="209">
        <v>592.5920000000001</v>
      </c>
      <c r="O44" s="209">
        <v>181.31</v>
      </c>
      <c r="P44" s="212">
        <v>54.824000000000005</v>
      </c>
      <c r="Q44" s="225">
        <v>37.47</v>
      </c>
    </row>
    <row r="45" spans="2:17" ht="24.95" customHeight="1">
      <c r="B45" s="409" t="s">
        <v>116</v>
      </c>
      <c r="C45" s="410" t="s">
        <v>117</v>
      </c>
      <c r="D45" s="224">
        <v>521.46874000000003</v>
      </c>
      <c r="E45" s="224">
        <v>655.82004410028458</v>
      </c>
      <c r="F45" s="224">
        <v>1604.0854580551386</v>
      </c>
      <c r="G45" s="224">
        <v>2438.6758938729763</v>
      </c>
      <c r="H45" s="224">
        <v>1484.19</v>
      </c>
      <c r="I45" s="224">
        <v>2022.679711446166</v>
      </c>
      <c r="J45" s="204">
        <v>2236.5940000000001</v>
      </c>
      <c r="K45" s="206">
        <v>913.21400000000006</v>
      </c>
      <c r="L45" s="207">
        <v>931.38</v>
      </c>
      <c r="M45" s="209">
        <v>73.663999999999987</v>
      </c>
      <c r="N45" s="209">
        <v>76.314999999999998</v>
      </c>
      <c r="O45" s="209">
        <v>55.153000000000006</v>
      </c>
      <c r="P45" s="212">
        <v>96.275000000000006</v>
      </c>
      <c r="Q45" s="225">
        <v>88.38300000000001</v>
      </c>
    </row>
    <row r="46" spans="2:17" ht="24.95" customHeight="1">
      <c r="B46" s="409" t="s">
        <v>118</v>
      </c>
      <c r="C46" s="411" t="s">
        <v>119</v>
      </c>
      <c r="D46" s="226">
        <v>9927.5323299999964</v>
      </c>
      <c r="E46" s="224">
        <v>33413.017185796052</v>
      </c>
      <c r="F46" s="224">
        <v>18179.915037959814</v>
      </c>
      <c r="G46" s="224">
        <v>9368.0987474674876</v>
      </c>
      <c r="H46" s="224">
        <v>9933.201500000001</v>
      </c>
      <c r="I46" s="224">
        <v>9123.8571753576398</v>
      </c>
      <c r="J46" s="204">
        <v>6253.3933999999999</v>
      </c>
      <c r="K46" s="206">
        <v>1394.6125</v>
      </c>
      <c r="L46" s="207">
        <v>2685.9859999999999</v>
      </c>
      <c r="M46" s="209">
        <v>10356.522700000001</v>
      </c>
      <c r="N46" s="209">
        <v>21930.73689</v>
      </c>
      <c r="O46" s="209">
        <v>19877.144059999999</v>
      </c>
      <c r="P46" s="212">
        <v>16928.916109999998</v>
      </c>
      <c r="Q46" s="225">
        <v>21233.210999999996</v>
      </c>
    </row>
    <row r="47" spans="2:17" ht="24.95" customHeight="1">
      <c r="B47" s="409" t="s">
        <v>120</v>
      </c>
      <c r="C47" s="411" t="s">
        <v>121</v>
      </c>
      <c r="D47" s="226">
        <v>64912.159620000057</v>
      </c>
      <c r="E47" s="224">
        <v>57360.252752611676</v>
      </c>
      <c r="F47" s="224">
        <v>41890.524052041284</v>
      </c>
      <c r="G47" s="224">
        <v>48637.418280878221</v>
      </c>
      <c r="H47" s="224">
        <v>47230.147310000037</v>
      </c>
      <c r="I47" s="224">
        <v>18429.132797118571</v>
      </c>
      <c r="J47" s="204">
        <v>56320.306919999995</v>
      </c>
      <c r="K47" s="206">
        <v>28681.760599999994</v>
      </c>
      <c r="L47" s="207">
        <v>12851.556580000002</v>
      </c>
      <c r="M47" s="209">
        <v>16721.53544</v>
      </c>
      <c r="N47" s="209">
        <v>20458.12588</v>
      </c>
      <c r="O47" s="209">
        <v>33034.356759999995</v>
      </c>
      <c r="P47" s="212">
        <v>26395.022750000004</v>
      </c>
      <c r="Q47" s="225">
        <v>23948.878400000001</v>
      </c>
    </row>
    <row r="48" spans="2:17" ht="24.95" customHeight="1">
      <c r="B48" s="409" t="s">
        <v>122</v>
      </c>
      <c r="C48" s="411" t="s">
        <v>123</v>
      </c>
      <c r="D48" s="227">
        <v>227443.19940999965</v>
      </c>
      <c r="E48" s="206">
        <v>227139.87257332887</v>
      </c>
      <c r="F48" s="206">
        <v>237913.15580453962</v>
      </c>
      <c r="G48" s="206">
        <v>239172.83052783</v>
      </c>
      <c r="H48" s="206">
        <v>237053.94575000036</v>
      </c>
      <c r="I48" s="224">
        <v>245330.0912092065</v>
      </c>
      <c r="J48" s="204">
        <v>148799.67418999993</v>
      </c>
      <c r="K48" s="206">
        <v>125145.68230999999</v>
      </c>
      <c r="L48" s="207">
        <v>106593.84843000001</v>
      </c>
      <c r="M48" s="209">
        <v>102943.39077999996</v>
      </c>
      <c r="N48" s="209">
        <v>109191.67900000002</v>
      </c>
      <c r="O48" s="209">
        <v>125311.32753000002</v>
      </c>
      <c r="P48" s="212">
        <v>113155.96345</v>
      </c>
      <c r="Q48" s="225">
        <v>127867.30818000011</v>
      </c>
    </row>
    <row r="49" spans="2:17" ht="24.95" customHeight="1">
      <c r="B49" s="409" t="s">
        <v>124</v>
      </c>
      <c r="C49" s="411" t="s">
        <v>125</v>
      </c>
      <c r="D49" s="227">
        <v>40565.654449999951</v>
      </c>
      <c r="E49" s="206">
        <v>42405.952513694414</v>
      </c>
      <c r="F49" s="206">
        <v>36869.086373680504</v>
      </c>
      <c r="G49" s="206">
        <v>26572.753975280153</v>
      </c>
      <c r="H49" s="206">
        <v>19080.231430000036</v>
      </c>
      <c r="I49" s="206">
        <v>19117.365385857061</v>
      </c>
      <c r="J49" s="204">
        <v>24810.603920000001</v>
      </c>
      <c r="K49" s="206">
        <v>27086.425330000009</v>
      </c>
      <c r="L49" s="207">
        <v>26284.451370000028</v>
      </c>
      <c r="M49" s="209">
        <v>24959.483629999988</v>
      </c>
      <c r="N49" s="209">
        <v>29050.902300000002</v>
      </c>
      <c r="O49" s="209">
        <v>26115.948849999993</v>
      </c>
      <c r="P49" s="212">
        <v>22894.314050000001</v>
      </c>
      <c r="Q49" s="225">
        <v>24388.546659999993</v>
      </c>
    </row>
    <row r="50" spans="2:17" ht="24.95" customHeight="1">
      <c r="B50" s="409" t="s">
        <v>126</v>
      </c>
      <c r="C50" s="410" t="s">
        <v>127</v>
      </c>
      <c r="D50" s="206">
        <v>6214.2639499999859</v>
      </c>
      <c r="E50" s="206">
        <v>11309.980722121429</v>
      </c>
      <c r="F50" s="206">
        <v>20850.262417810038</v>
      </c>
      <c r="G50" s="206">
        <v>16151.810764717869</v>
      </c>
      <c r="H50" s="206">
        <v>26983.358770000003</v>
      </c>
      <c r="I50" s="206">
        <v>20226.938787350897</v>
      </c>
      <c r="J50" s="204">
        <v>10162.425529999993</v>
      </c>
      <c r="K50" s="206">
        <v>8959.1936000000005</v>
      </c>
      <c r="L50" s="207">
        <v>7808.2138999999997</v>
      </c>
      <c r="M50" s="209">
        <v>6483.8365700000022</v>
      </c>
      <c r="N50" s="209">
        <v>5718.0836000000008</v>
      </c>
      <c r="O50" s="209">
        <v>7141.4562499999993</v>
      </c>
      <c r="P50" s="212">
        <v>6505.4304299999994</v>
      </c>
      <c r="Q50" s="225">
        <v>5292.8585699999994</v>
      </c>
    </row>
    <row r="51" spans="2:17" ht="24.95" customHeight="1">
      <c r="B51" s="409" t="s">
        <v>128</v>
      </c>
      <c r="C51" s="410" t="s">
        <v>129</v>
      </c>
      <c r="D51" s="206">
        <v>15616.831380000001</v>
      </c>
      <c r="E51" s="206">
        <v>6404.4588458165526</v>
      </c>
      <c r="F51" s="206">
        <v>8003.3969134005019</v>
      </c>
      <c r="G51" s="206">
        <v>6698.8972093521152</v>
      </c>
      <c r="H51" s="206">
        <v>8756.6859199999963</v>
      </c>
      <c r="I51" s="206">
        <v>7833.171134557575</v>
      </c>
      <c r="J51" s="204">
        <v>12633.29111</v>
      </c>
      <c r="K51" s="206">
        <v>10031.014920000001</v>
      </c>
      <c r="L51" s="207">
        <v>4676.2089999999998</v>
      </c>
      <c r="M51" s="209">
        <v>5230.3277499999995</v>
      </c>
      <c r="N51" s="209">
        <v>10225.452930000001</v>
      </c>
      <c r="O51" s="209">
        <v>21766.130409999994</v>
      </c>
      <c r="P51" s="212">
        <v>12618.86577</v>
      </c>
      <c r="Q51" s="225">
        <v>54064.404999999999</v>
      </c>
    </row>
    <row r="52" spans="2:17" ht="24.95" customHeight="1">
      <c r="B52" s="409" t="s">
        <v>130</v>
      </c>
      <c r="C52" s="410" t="s">
        <v>131</v>
      </c>
      <c r="D52" s="206">
        <v>13355.881879999999</v>
      </c>
      <c r="E52" s="206">
        <v>14007.513813920319</v>
      </c>
      <c r="F52" s="206">
        <v>11322.412096142769</v>
      </c>
      <c r="G52" s="206">
        <v>6913.4685812685639</v>
      </c>
      <c r="H52" s="206">
        <v>12433.67148000001</v>
      </c>
      <c r="I52" s="206">
        <v>16013.738997250795</v>
      </c>
      <c r="J52" s="204">
        <v>20382.756429999998</v>
      </c>
      <c r="K52" s="206">
        <v>16322.015049999995</v>
      </c>
      <c r="L52" s="207">
        <v>19069.691469999998</v>
      </c>
      <c r="M52" s="209">
        <v>18227.794750000001</v>
      </c>
      <c r="N52" s="209">
        <v>26694.031210000001</v>
      </c>
      <c r="O52" s="209">
        <v>27746.501600000011</v>
      </c>
      <c r="P52" s="212">
        <v>21629.264699999992</v>
      </c>
      <c r="Q52" s="225">
        <v>20949.876700000001</v>
      </c>
    </row>
    <row r="53" spans="2:17" ht="24.95" customHeight="1">
      <c r="B53" s="409" t="s">
        <v>132</v>
      </c>
      <c r="C53" s="410" t="s">
        <v>133</v>
      </c>
      <c r="D53" s="206">
        <v>35177.102329999994</v>
      </c>
      <c r="E53" s="206">
        <v>13200.008235104382</v>
      </c>
      <c r="F53" s="206">
        <v>7191.7249616738409</v>
      </c>
      <c r="G53" s="206">
        <v>8511.7329025864601</v>
      </c>
      <c r="H53" s="206">
        <v>6148.8019999999979</v>
      </c>
      <c r="I53" s="206">
        <v>5434.3716421499848</v>
      </c>
      <c r="J53" s="204">
        <v>4207.5016200000009</v>
      </c>
      <c r="K53" s="206">
        <v>5005.437880000005</v>
      </c>
      <c r="L53" s="207">
        <v>3956.0079999999989</v>
      </c>
      <c r="M53" s="209">
        <v>4023.00893</v>
      </c>
      <c r="N53" s="209">
        <v>4512.7991399999992</v>
      </c>
      <c r="O53" s="209">
        <v>5643.9100499999986</v>
      </c>
      <c r="P53" s="212">
        <v>5223.5211400000007</v>
      </c>
      <c r="Q53" s="225">
        <v>4767.5177199999989</v>
      </c>
    </row>
    <row r="54" spans="2:17" ht="24.95" customHeight="1">
      <c r="B54" s="409" t="s">
        <v>134</v>
      </c>
      <c r="C54" s="410" t="s">
        <v>135</v>
      </c>
      <c r="D54" s="206">
        <v>107264.28128000008</v>
      </c>
      <c r="E54" s="206">
        <v>119960.48602849955</v>
      </c>
      <c r="F54" s="206">
        <v>148142.24035208073</v>
      </c>
      <c r="G54" s="206">
        <v>101777.02057911572</v>
      </c>
      <c r="H54" s="206">
        <v>101313.48890000011</v>
      </c>
      <c r="I54" s="206">
        <v>104338.60666229161</v>
      </c>
      <c r="J54" s="204">
        <v>83583.05639999987</v>
      </c>
      <c r="K54" s="206">
        <v>83476.98809999993</v>
      </c>
      <c r="L54" s="207">
        <v>78847.266549999971</v>
      </c>
      <c r="M54" s="209">
        <v>79110.394569999989</v>
      </c>
      <c r="N54" s="209">
        <v>76599.634290000016</v>
      </c>
      <c r="O54" s="209">
        <v>95869.359300000069</v>
      </c>
      <c r="P54" s="212">
        <v>107154.90528000011</v>
      </c>
      <c r="Q54" s="225">
        <v>107148.97840000009</v>
      </c>
    </row>
    <row r="55" spans="2:17" ht="24.95" customHeight="1">
      <c r="B55" s="409" t="s">
        <v>136</v>
      </c>
      <c r="C55" s="410" t="s">
        <v>137</v>
      </c>
      <c r="D55" s="206">
        <v>9338.1241200000131</v>
      </c>
      <c r="E55" s="206">
        <v>14315.778095910326</v>
      </c>
      <c r="F55" s="206">
        <v>18884.738927049562</v>
      </c>
      <c r="G55" s="206">
        <v>13835.727714218199</v>
      </c>
      <c r="H55" s="206">
        <v>7810.9877500000002</v>
      </c>
      <c r="I55" s="206">
        <v>6017.4340837665368</v>
      </c>
      <c r="J55" s="204">
        <v>11055.219620000003</v>
      </c>
      <c r="K55" s="206">
        <v>10835.400409999993</v>
      </c>
      <c r="L55" s="207">
        <v>10168.364179999999</v>
      </c>
      <c r="M55" s="209">
        <v>6929.9106899999988</v>
      </c>
      <c r="N55" s="209">
        <v>7452.0288500000006</v>
      </c>
      <c r="O55" s="209">
        <v>12617.860709999997</v>
      </c>
      <c r="P55" s="212">
        <v>13414.702840000011</v>
      </c>
      <c r="Q55" s="225">
        <v>14152.76758999999</v>
      </c>
    </row>
    <row r="56" spans="2:17" ht="24.95" customHeight="1">
      <c r="B56" s="409" t="s">
        <v>138</v>
      </c>
      <c r="C56" s="410" t="s">
        <v>139</v>
      </c>
      <c r="D56" s="206">
        <v>17220.631250000024</v>
      </c>
      <c r="E56" s="206">
        <v>23424.915908742929</v>
      </c>
      <c r="F56" s="206">
        <v>27651.460720970528</v>
      </c>
      <c r="G56" s="206">
        <v>19441.69582704936</v>
      </c>
      <c r="H56" s="206">
        <v>17526.024639999974</v>
      </c>
      <c r="I56" s="206">
        <v>17353.277512901695</v>
      </c>
      <c r="J56" s="204">
        <v>14111.817169999998</v>
      </c>
      <c r="K56" s="206">
        <v>13293.816309999987</v>
      </c>
      <c r="L56" s="207">
        <v>14036.130450000002</v>
      </c>
      <c r="M56" s="209">
        <v>14975.953139999994</v>
      </c>
      <c r="N56" s="209">
        <v>17317.161289999996</v>
      </c>
      <c r="O56" s="209">
        <v>19755.983489999981</v>
      </c>
      <c r="P56" s="212">
        <v>22037.351639999972</v>
      </c>
      <c r="Q56" s="225">
        <v>22223.547120000003</v>
      </c>
    </row>
    <row r="57" spans="2:17" ht="24.95" customHeight="1">
      <c r="B57" s="409" t="s">
        <v>140</v>
      </c>
      <c r="C57" s="402" t="s">
        <v>141</v>
      </c>
      <c r="D57" s="206">
        <v>43053.915750000073</v>
      </c>
      <c r="E57" s="206">
        <v>43338.125570105607</v>
      </c>
      <c r="F57" s="206">
        <v>27729.487342941455</v>
      </c>
      <c r="G57" s="206">
        <v>22295.019545560044</v>
      </c>
      <c r="H57" s="206">
        <v>14401.435369999988</v>
      </c>
      <c r="I57" s="206">
        <v>21187.334492795031</v>
      </c>
      <c r="J57" s="204">
        <v>57128.952409999962</v>
      </c>
      <c r="K57" s="206">
        <v>93990.511110000225</v>
      </c>
      <c r="L57" s="207">
        <v>95342.607220000034</v>
      </c>
      <c r="M57" s="209">
        <v>87827.243930000011</v>
      </c>
      <c r="N57" s="209">
        <v>97765.027020000009</v>
      </c>
      <c r="O57" s="209">
        <v>113711.72451999999</v>
      </c>
      <c r="P57" s="212">
        <v>115865.6153800001</v>
      </c>
      <c r="Q57" s="225">
        <v>111072.43248000002</v>
      </c>
    </row>
    <row r="58" spans="2:17" ht="24.95" customHeight="1">
      <c r="B58" s="409" t="s">
        <v>142</v>
      </c>
      <c r="C58" s="410" t="s">
        <v>143</v>
      </c>
      <c r="D58" s="206">
        <v>105670.29377999996</v>
      </c>
      <c r="E58" s="206">
        <v>132247.70935062604</v>
      </c>
      <c r="F58" s="206">
        <v>88622.376800182741</v>
      </c>
      <c r="G58" s="206">
        <v>129136.65630909757</v>
      </c>
      <c r="H58" s="206">
        <v>141840.80257000009</v>
      </c>
      <c r="I58" s="206">
        <v>305170.33822431858</v>
      </c>
      <c r="J58" s="204">
        <v>95602.223640000026</v>
      </c>
      <c r="K58" s="206">
        <v>112908.68187999995</v>
      </c>
      <c r="L58" s="207">
        <v>88129.837659999961</v>
      </c>
      <c r="M58" s="209">
        <v>53784.750240000001</v>
      </c>
      <c r="N58" s="209">
        <v>61233.535039999988</v>
      </c>
      <c r="O58" s="209">
        <v>86286.300329999969</v>
      </c>
      <c r="P58" s="212">
        <v>74647.54277</v>
      </c>
      <c r="Q58" s="225">
        <v>62261.486939999995</v>
      </c>
    </row>
    <row r="59" spans="2:17" ht="24.95" customHeight="1">
      <c r="B59" s="409" t="s">
        <v>144</v>
      </c>
      <c r="C59" s="410" t="s">
        <v>145</v>
      </c>
      <c r="D59" s="206">
        <v>2772.0181900000007</v>
      </c>
      <c r="E59" s="206">
        <v>4072.0599746910739</v>
      </c>
      <c r="F59" s="206">
        <v>5195.6542400093749</v>
      </c>
      <c r="G59" s="206">
        <v>5100.0544862558527</v>
      </c>
      <c r="H59" s="206">
        <v>2378.2699900000061</v>
      </c>
      <c r="I59" s="206">
        <v>3092.5419423927669</v>
      </c>
      <c r="J59" s="204">
        <v>13018.91636000001</v>
      </c>
      <c r="K59" s="206">
        <v>15680.502390000012</v>
      </c>
      <c r="L59" s="207">
        <v>18656.407390000026</v>
      </c>
      <c r="M59" s="209">
        <v>19355.30059000001</v>
      </c>
      <c r="N59" s="209">
        <v>18824.474430000013</v>
      </c>
      <c r="O59" s="209">
        <v>19262.707610000001</v>
      </c>
      <c r="P59" s="212">
        <v>18831.172079999997</v>
      </c>
      <c r="Q59" s="225">
        <v>22033.613129999998</v>
      </c>
    </row>
    <row r="60" spans="2:17" ht="24.95" customHeight="1">
      <c r="B60" s="409" t="s">
        <v>146</v>
      </c>
      <c r="C60" s="410" t="s">
        <v>173</v>
      </c>
      <c r="D60" s="206">
        <v>41652.610579999993</v>
      </c>
      <c r="E60" s="206">
        <v>57086.20897380996</v>
      </c>
      <c r="F60" s="206">
        <v>23784.241185851395</v>
      </c>
      <c r="G60" s="206">
        <v>83941.13010820956</v>
      </c>
      <c r="H60" s="206">
        <v>112345.99998000007</v>
      </c>
      <c r="I60" s="206">
        <v>105692.72121824464</v>
      </c>
      <c r="J60" s="204">
        <v>117208.61944000002</v>
      </c>
      <c r="K60" s="206">
        <v>94262.570549999989</v>
      </c>
      <c r="L60" s="207">
        <v>85739.23563000001</v>
      </c>
      <c r="M60" s="209">
        <v>85822.59901999998</v>
      </c>
      <c r="N60" s="209">
        <v>86580.974709999995</v>
      </c>
      <c r="O60" s="209">
        <v>91503.303689999986</v>
      </c>
      <c r="P60" s="212">
        <v>94549.062969999999</v>
      </c>
      <c r="Q60" s="225">
        <v>88636.458749999991</v>
      </c>
    </row>
    <row r="61" spans="2:17" ht="24.95" customHeight="1">
      <c r="B61" s="409" t="s">
        <v>148</v>
      </c>
      <c r="C61" s="410" t="s">
        <v>149</v>
      </c>
      <c r="D61" s="206">
        <v>19119.189050000001</v>
      </c>
      <c r="E61" s="206">
        <v>24073.415791007617</v>
      </c>
      <c r="F61" s="206">
        <v>16258.200193670396</v>
      </c>
      <c r="G61" s="206">
        <v>38243.170243702727</v>
      </c>
      <c r="H61" s="206">
        <v>25796.648300000019</v>
      </c>
      <c r="I61" s="206">
        <v>16772.635807794366</v>
      </c>
      <c r="J61" s="204">
        <v>35517.845290000005</v>
      </c>
      <c r="K61" s="206">
        <v>35747.054860000011</v>
      </c>
      <c r="L61" s="207">
        <v>31021.796540000018</v>
      </c>
      <c r="M61" s="209">
        <v>36624.550349999998</v>
      </c>
      <c r="N61" s="209">
        <v>47651.935010000001</v>
      </c>
      <c r="O61" s="209">
        <v>45824.482970000012</v>
      </c>
      <c r="P61" s="212">
        <v>40682.578529999999</v>
      </c>
      <c r="Q61" s="225">
        <v>37804.078790000021</v>
      </c>
    </row>
    <row r="62" spans="2:17" ht="24.95" customHeight="1">
      <c r="B62" s="412" t="s">
        <v>174</v>
      </c>
      <c r="C62" s="413" t="s">
        <v>175</v>
      </c>
      <c r="D62" s="228">
        <v>54454.303160000003</v>
      </c>
      <c r="E62" s="228">
        <v>25328.040573228267</v>
      </c>
      <c r="F62" s="228">
        <v>36568.836172723444</v>
      </c>
      <c r="G62" s="228">
        <v>56996.09192254598</v>
      </c>
      <c r="H62" s="228">
        <v>55741.313879999994</v>
      </c>
      <c r="I62" s="228">
        <v>34496.965525803549</v>
      </c>
      <c r="J62" s="216">
        <v>0</v>
      </c>
      <c r="K62" s="217">
        <v>0</v>
      </c>
      <c r="L62" s="229">
        <v>0</v>
      </c>
      <c r="M62" s="229">
        <v>0</v>
      </c>
      <c r="N62" s="230">
        <v>0</v>
      </c>
      <c r="O62" s="229">
        <v>0</v>
      </c>
      <c r="P62" s="231"/>
      <c r="Q62" s="225"/>
    </row>
    <row r="63" spans="2:17" ht="20.100000000000001" customHeight="1">
      <c r="B63" s="414"/>
      <c r="C63" s="415" t="s">
        <v>34</v>
      </c>
      <c r="D63" s="340">
        <f t="shared" ref="D63:I63" si="2">SUM(D42:D62)</f>
        <v>822567.83039999986</v>
      </c>
      <c r="E63" s="341">
        <f t="shared" si="2"/>
        <v>856859.88791737997</v>
      </c>
      <c r="F63" s="341">
        <f t="shared" si="2"/>
        <v>780864.91357196902</v>
      </c>
      <c r="G63" s="341">
        <f t="shared" si="2"/>
        <v>837157.43657490914</v>
      </c>
      <c r="H63" s="341">
        <f t="shared" si="2"/>
        <v>852422.21003000077</v>
      </c>
      <c r="I63" s="341">
        <f t="shared" si="2"/>
        <v>960289.06966024172</v>
      </c>
      <c r="J63" s="337">
        <f t="shared" ref="J63:Q63" si="3">SUM(J42:J62)</f>
        <v>728015.11805999978</v>
      </c>
      <c r="K63" s="337">
        <f t="shared" si="3"/>
        <v>690179.43734000006</v>
      </c>
      <c r="L63" s="337">
        <f t="shared" si="3"/>
        <v>611026.12346999999</v>
      </c>
      <c r="M63" s="337">
        <f t="shared" si="3"/>
        <v>577190.93467999995</v>
      </c>
      <c r="N63" s="337">
        <f t="shared" si="3"/>
        <v>648858.94064000004</v>
      </c>
      <c r="O63" s="337">
        <f t="shared" si="3"/>
        <v>758522.70218000002</v>
      </c>
      <c r="P63" s="342">
        <f t="shared" si="3"/>
        <v>716463.10910000023</v>
      </c>
      <c r="Q63" s="343">
        <f t="shared" si="3"/>
        <v>758536.80703000014</v>
      </c>
    </row>
    <row r="64" spans="2:17">
      <c r="B64" s="112"/>
      <c r="C64" s="128"/>
      <c r="D64" s="128"/>
      <c r="E64" s="128"/>
      <c r="F64" s="128"/>
      <c r="G64" s="128"/>
      <c r="H64" s="128"/>
      <c r="I64" s="128"/>
      <c r="J64" s="128"/>
      <c r="K64" s="128"/>
      <c r="L64" s="125"/>
      <c r="M64" s="125"/>
      <c r="N64" s="125"/>
      <c r="O64" s="125"/>
      <c r="P64" s="125"/>
      <c r="Q64" s="125"/>
    </row>
    <row r="66" spans="2:13" ht="18.75">
      <c r="B66" s="60" t="s">
        <v>204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</row>
    <row r="67" spans="2:13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</row>
    <row r="68" spans="2:13" ht="36">
      <c r="B68" s="129" t="s">
        <v>178</v>
      </c>
      <c r="C68" s="130" t="s">
        <v>156</v>
      </c>
      <c r="D68" s="130" t="s">
        <v>157</v>
      </c>
      <c r="E68" s="130" t="s">
        <v>158</v>
      </c>
      <c r="F68" s="130" t="s">
        <v>159</v>
      </c>
      <c r="G68" s="130" t="s">
        <v>161</v>
      </c>
      <c r="H68" s="130" t="s">
        <v>179</v>
      </c>
      <c r="I68" s="130" t="s">
        <v>165</v>
      </c>
      <c r="J68" s="130" t="s">
        <v>180</v>
      </c>
      <c r="K68" s="131" t="s">
        <v>34</v>
      </c>
      <c r="L68" s="125"/>
      <c r="M68" s="125"/>
    </row>
    <row r="69" spans="2:13">
      <c r="B69" s="232" t="s">
        <v>172</v>
      </c>
      <c r="C69" s="233">
        <v>1596.5331199999991</v>
      </c>
      <c r="D69" s="233">
        <v>60172.491609999975</v>
      </c>
      <c r="E69" s="233">
        <v>269888.51310999942</v>
      </c>
      <c r="F69" s="233">
        <v>3193.7115599999997</v>
      </c>
      <c r="G69" s="233">
        <v>113819.41772000064</v>
      </c>
      <c r="H69" s="233">
        <v>66749.211479999925</v>
      </c>
      <c r="I69" s="233">
        <v>249131.03512999957</v>
      </c>
      <c r="J69" s="233">
        <v>1989.0132900000012</v>
      </c>
      <c r="K69" s="234">
        <f t="shared" ref="K69:K74" si="4">SUM(C69:J69)</f>
        <v>766539.92701999971</v>
      </c>
      <c r="L69" s="125"/>
      <c r="M69" s="125"/>
    </row>
    <row r="70" spans="2:13">
      <c r="B70" s="232">
        <v>2000</v>
      </c>
      <c r="C70" s="233">
        <v>3318.0579998557805</v>
      </c>
      <c r="D70" s="233">
        <v>58851.020516376942</v>
      </c>
      <c r="E70" s="233">
        <v>324279.73785436543</v>
      </c>
      <c r="F70" s="233">
        <v>3881.3211364746094</v>
      </c>
      <c r="G70" s="233">
        <v>127751.74942815083</v>
      </c>
      <c r="H70" s="233">
        <v>99043.570284444315</v>
      </c>
      <c r="I70" s="233">
        <v>212639.98711271287</v>
      </c>
      <c r="J70" s="233">
        <v>0</v>
      </c>
      <c r="K70" s="234">
        <f t="shared" si="4"/>
        <v>829765.44433238078</v>
      </c>
      <c r="L70" s="125"/>
      <c r="M70" s="125"/>
    </row>
    <row r="71" spans="2:13">
      <c r="B71" s="232">
        <v>2001</v>
      </c>
      <c r="C71" s="233">
        <v>37635.491250578314</v>
      </c>
      <c r="D71" s="233">
        <v>57318.342864120379</v>
      </c>
      <c r="E71" s="233">
        <v>205831.1823476493</v>
      </c>
      <c r="F71" s="233">
        <v>1875.8153076171875</v>
      </c>
      <c r="G71" s="233">
        <v>129595.60230752682</v>
      </c>
      <c r="H71" s="235">
        <v>143884.21879776591</v>
      </c>
      <c r="I71" s="235">
        <v>167292.7365146064</v>
      </c>
      <c r="J71" s="235">
        <v>0</v>
      </c>
      <c r="K71" s="234">
        <f t="shared" si="4"/>
        <v>743433.38938986429</v>
      </c>
      <c r="L71" s="125"/>
      <c r="M71" s="125"/>
    </row>
    <row r="72" spans="2:13">
      <c r="B72" s="232">
        <v>2002</v>
      </c>
      <c r="C72" s="233">
        <v>50311.719926123274</v>
      </c>
      <c r="D72" s="233">
        <v>62180.969877025986</v>
      </c>
      <c r="E72" s="233">
        <v>255360.38148219397</v>
      </c>
      <c r="F72" s="233">
        <v>0.20000000298023224</v>
      </c>
      <c r="G72" s="233">
        <v>130248.51046743307</v>
      </c>
      <c r="H72" s="233">
        <v>109315.23699482439</v>
      </c>
      <c r="I72" s="233">
        <v>229740.41782730538</v>
      </c>
      <c r="J72" s="233">
        <v>0</v>
      </c>
      <c r="K72" s="236">
        <f t="shared" si="4"/>
        <v>837157.43657490914</v>
      </c>
      <c r="L72" s="125"/>
      <c r="M72" s="125"/>
    </row>
    <row r="73" spans="2:13">
      <c r="B73" s="232">
        <v>2003</v>
      </c>
      <c r="C73" s="233">
        <v>43639.402889999976</v>
      </c>
      <c r="D73" s="233">
        <v>56806.7883899999</v>
      </c>
      <c r="E73" s="233">
        <v>256779.54776999992</v>
      </c>
      <c r="F73" s="233">
        <v>20</v>
      </c>
      <c r="G73" s="233">
        <v>133036.39409999998</v>
      </c>
      <c r="H73" s="233">
        <v>137343.33589999983</v>
      </c>
      <c r="I73" s="233">
        <v>224796.74098000085</v>
      </c>
      <c r="J73" s="233">
        <v>0</v>
      </c>
      <c r="K73" s="236">
        <f t="shared" si="4"/>
        <v>852422.21003000042</v>
      </c>
      <c r="L73" s="125"/>
      <c r="M73" s="125"/>
    </row>
    <row r="74" spans="2:13">
      <c r="B74" s="237">
        <v>2004</v>
      </c>
      <c r="C74" s="238">
        <v>47106.883826092351</v>
      </c>
      <c r="D74" s="238">
        <v>55360.499447074078</v>
      </c>
      <c r="E74" s="238">
        <v>392307.94770810881</v>
      </c>
      <c r="F74" s="238">
        <v>263.67999267578125</v>
      </c>
      <c r="G74" s="238">
        <v>125826.0411972686</v>
      </c>
      <c r="H74" s="238">
        <v>126986.54246094491</v>
      </c>
      <c r="I74" s="238">
        <v>212437.47502807714</v>
      </c>
      <c r="J74" s="238">
        <v>0</v>
      </c>
      <c r="K74" s="239">
        <f t="shared" si="4"/>
        <v>960289.06966024172</v>
      </c>
      <c r="L74" s="125"/>
      <c r="M74" s="125"/>
    </row>
    <row r="75" spans="2:13">
      <c r="B75" s="240"/>
      <c r="C75" s="241"/>
      <c r="D75" s="241"/>
      <c r="E75" s="241"/>
      <c r="F75" s="241"/>
      <c r="G75" s="241"/>
      <c r="H75" s="241"/>
      <c r="I75" s="241"/>
      <c r="J75" s="241"/>
      <c r="K75" s="241"/>
      <c r="L75" s="125"/>
      <c r="M75" s="125"/>
    </row>
    <row r="76" spans="2:13">
      <c r="B76" s="242">
        <v>2006</v>
      </c>
      <c r="C76" s="243">
        <v>45066.511619999997</v>
      </c>
      <c r="D76" s="200">
        <v>94198.706119999857</v>
      </c>
      <c r="E76" s="200">
        <v>101404.24702000002</v>
      </c>
      <c r="F76" s="200">
        <v>8663.7558300000001</v>
      </c>
      <c r="G76" s="200">
        <v>128808.95345999973</v>
      </c>
      <c r="H76" s="200">
        <v>136385.40144000013</v>
      </c>
      <c r="I76" s="200">
        <v>213193.76067000005</v>
      </c>
      <c r="J76" s="244">
        <v>293.78190000000001</v>
      </c>
      <c r="K76" s="245">
        <f t="shared" ref="K76:K83" si="5">SUM(C76:J76)</f>
        <v>728015.11805999966</v>
      </c>
      <c r="L76" s="125"/>
      <c r="M76" s="125"/>
    </row>
    <row r="77" spans="2:13">
      <c r="B77" s="246">
        <v>2007</v>
      </c>
      <c r="C77" s="247">
        <v>21379.723439999998</v>
      </c>
      <c r="D77" s="203">
        <v>92213.133710000009</v>
      </c>
      <c r="E77" s="203">
        <v>116644.22230000001</v>
      </c>
      <c r="F77" s="203">
        <v>15645.566000000001</v>
      </c>
      <c r="G77" s="203">
        <v>140413.96313000005</v>
      </c>
      <c r="H77" s="203">
        <v>131237.45133000007</v>
      </c>
      <c r="I77" s="203">
        <v>172232.09743000005</v>
      </c>
      <c r="J77" s="248">
        <v>413.28</v>
      </c>
      <c r="K77" s="249">
        <f t="shared" si="5"/>
        <v>690179.43734000018</v>
      </c>
      <c r="L77" s="125"/>
      <c r="M77" s="125"/>
    </row>
    <row r="78" spans="2:13">
      <c r="B78" s="246">
        <v>2008</v>
      </c>
      <c r="C78" s="250">
        <v>16503.830480000001</v>
      </c>
      <c r="D78" s="251">
        <v>89971.943350000089</v>
      </c>
      <c r="E78" s="251">
        <v>91747.481129999956</v>
      </c>
      <c r="F78" s="251">
        <v>19094.201480000003</v>
      </c>
      <c r="G78" s="251">
        <v>118309.77701999994</v>
      </c>
      <c r="H78" s="252">
        <v>136599.2199400001</v>
      </c>
      <c r="I78" s="251">
        <v>138081.28003000023</v>
      </c>
      <c r="J78" s="253">
        <v>718.39004</v>
      </c>
      <c r="K78" s="249">
        <f t="shared" si="5"/>
        <v>611026.12347000022</v>
      </c>
      <c r="L78" s="125"/>
      <c r="M78" s="125"/>
    </row>
    <row r="79" spans="2:13">
      <c r="B79" s="232">
        <v>2009</v>
      </c>
      <c r="C79" s="250">
        <v>15008.04</v>
      </c>
      <c r="D79" s="251">
        <v>91339.646769999978</v>
      </c>
      <c r="E79" s="251">
        <v>64193.81136</v>
      </c>
      <c r="F79" s="251">
        <v>27379.138999999999</v>
      </c>
      <c r="G79" s="251">
        <v>120602.51009</v>
      </c>
      <c r="H79" s="252">
        <v>154742.36200999998</v>
      </c>
      <c r="I79" s="251">
        <v>103637.10125000001</v>
      </c>
      <c r="J79" s="253">
        <v>288.32420000000002</v>
      </c>
      <c r="K79" s="254">
        <f t="shared" si="5"/>
        <v>577190.93467999995</v>
      </c>
      <c r="L79" s="125"/>
      <c r="M79" s="125"/>
    </row>
    <row r="80" spans="2:13">
      <c r="B80" s="246">
        <v>2010</v>
      </c>
      <c r="C80" s="250">
        <v>14607.065000000001</v>
      </c>
      <c r="D80" s="251">
        <v>89751.968749999985</v>
      </c>
      <c r="E80" s="251">
        <v>57818.264299999995</v>
      </c>
      <c r="F80" s="251">
        <v>28350.136999999999</v>
      </c>
      <c r="G80" s="251">
        <v>177246.61283000003</v>
      </c>
      <c r="H80" s="252">
        <v>150902.96573000005</v>
      </c>
      <c r="I80" s="251">
        <v>129891.22700000003</v>
      </c>
      <c r="J80" s="252">
        <v>290.7</v>
      </c>
      <c r="K80" s="254">
        <f t="shared" si="5"/>
        <v>648858.94061000005</v>
      </c>
      <c r="L80" s="125"/>
      <c r="M80" s="125"/>
    </row>
    <row r="81" spans="2:13">
      <c r="B81" s="246">
        <v>2011</v>
      </c>
      <c r="C81" s="255">
        <v>13780.977989999999</v>
      </c>
      <c r="D81" s="201">
        <v>86212.377470000007</v>
      </c>
      <c r="E81" s="201">
        <v>69541.58</v>
      </c>
      <c r="F81" s="201">
        <v>41229.550999999992</v>
      </c>
      <c r="G81" s="201">
        <v>217379.76632000002</v>
      </c>
      <c r="H81" s="201">
        <v>171275.18557</v>
      </c>
      <c r="I81" s="201">
        <v>158711.50366999998</v>
      </c>
      <c r="J81" s="256">
        <v>391.76016000000004</v>
      </c>
      <c r="K81" s="249">
        <f t="shared" si="5"/>
        <v>758522.70217999991</v>
      </c>
      <c r="L81" s="125"/>
      <c r="M81" s="125"/>
    </row>
    <row r="82" spans="2:13">
      <c r="B82" s="246">
        <v>2012</v>
      </c>
      <c r="C82" s="257">
        <v>17435.41</v>
      </c>
      <c r="D82" s="258">
        <v>78938.540249999991</v>
      </c>
      <c r="E82" s="258">
        <v>54954.74598</v>
      </c>
      <c r="F82" s="258">
        <v>34896.707999999999</v>
      </c>
      <c r="G82" s="258">
        <v>223006.89585999987</v>
      </c>
      <c r="H82" s="258">
        <v>154120.55352000028</v>
      </c>
      <c r="I82" s="258">
        <v>152794.0184900004</v>
      </c>
      <c r="J82" s="202">
        <v>316.23700000000002</v>
      </c>
      <c r="K82" s="249">
        <f t="shared" si="5"/>
        <v>716463.10910000047</v>
      </c>
      <c r="L82" s="125"/>
      <c r="M82" s="125"/>
    </row>
    <row r="83" spans="2:13">
      <c r="B83" s="259">
        <v>2013</v>
      </c>
      <c r="C83" s="260">
        <v>20412.420000000002</v>
      </c>
      <c r="D83" s="261">
        <v>77926.63162</v>
      </c>
      <c r="E83" s="261">
        <v>89985.756919999985</v>
      </c>
      <c r="F83" s="261">
        <v>31547.374</v>
      </c>
      <c r="G83" s="262">
        <v>229952.79571999999</v>
      </c>
      <c r="H83" s="262">
        <v>148284.46143999996</v>
      </c>
      <c r="I83" s="262">
        <v>160117.67127000002</v>
      </c>
      <c r="J83" s="262">
        <v>309.69605999999999</v>
      </c>
      <c r="K83" s="263">
        <f t="shared" si="5"/>
        <v>758536.80703000003</v>
      </c>
      <c r="L83" s="125"/>
      <c r="M83" s="125"/>
    </row>
    <row r="84" spans="2:13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</row>
  </sheetData>
  <pageMargins left="0.7" right="0.7" top="0.75" bottom="0.75" header="0.3" footer="0.3"/>
  <ignoredErrors>
    <ignoredError sqref="B15:B35 B42:B62" numberStoredAsText="1"/>
    <ignoredError sqref="K70:K83 P36:Q36 D36:O36 Q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theme="4" tint="0.59999389629810485"/>
    <pageSetUpPr fitToPage="1"/>
  </sheetPr>
  <dimension ref="A1:DA20"/>
  <sheetViews>
    <sheetView showGridLines="0" workbookViewId="0"/>
  </sheetViews>
  <sheetFormatPr defaultRowHeight="12.75"/>
  <cols>
    <col min="1" max="1" width="5.7109375" style="16" customWidth="1"/>
    <col min="2" max="2" width="33.5703125" style="16" customWidth="1"/>
    <col min="3" max="4" width="16.85546875" style="16" customWidth="1"/>
    <col min="5" max="5" width="16" style="16" customWidth="1"/>
    <col min="6" max="6" width="15.42578125" style="16" customWidth="1"/>
    <col min="7" max="7" width="17" style="16" customWidth="1"/>
    <col min="8" max="8" width="15.7109375" style="16" customWidth="1"/>
    <col min="9" max="9" width="15" style="16" customWidth="1"/>
    <col min="10" max="10" width="11.42578125" style="16" customWidth="1"/>
    <col min="11" max="11" width="9.140625" style="16"/>
    <col min="12" max="12" width="14.42578125" style="16" customWidth="1"/>
    <col min="13" max="13" width="12.5703125" style="16" customWidth="1"/>
    <col min="14" max="17" width="12" style="16" customWidth="1"/>
    <col min="18" max="18" width="14.28515625" style="16" customWidth="1"/>
    <col min="19" max="19" width="12" style="16" customWidth="1"/>
    <col min="20" max="16384" width="9.140625" style="16"/>
  </cols>
  <sheetData>
    <row r="1" spans="1:105">
      <c r="A1" s="152"/>
    </row>
    <row r="2" spans="1:105" ht="18.75">
      <c r="B2" s="60" t="s">
        <v>182</v>
      </c>
      <c r="E2" s="19"/>
    </row>
    <row r="3" spans="1:105" ht="18.75">
      <c r="B3" s="61" t="s">
        <v>17</v>
      </c>
    </row>
    <row r="4" spans="1:105" ht="15.75">
      <c r="B4" s="41"/>
    </row>
    <row r="5" spans="1:105" ht="12.75" customHeight="1">
      <c r="B5" s="416" t="s">
        <v>23</v>
      </c>
      <c r="C5" s="422" t="s">
        <v>13</v>
      </c>
      <c r="D5" s="423"/>
      <c r="E5" s="423"/>
      <c r="F5" s="423"/>
      <c r="G5" s="424"/>
      <c r="H5" s="420" t="s">
        <v>199</v>
      </c>
    </row>
    <row r="6" spans="1:105" s="64" customFormat="1" ht="37.5" customHeight="1">
      <c r="A6" s="62"/>
      <c r="B6" s="417"/>
      <c r="C6" s="33" t="s">
        <v>194</v>
      </c>
      <c r="D6" s="33" t="s">
        <v>195</v>
      </c>
      <c r="E6" s="33" t="s">
        <v>196</v>
      </c>
      <c r="F6" s="33" t="s">
        <v>197</v>
      </c>
      <c r="G6" s="33" t="s">
        <v>198</v>
      </c>
      <c r="H6" s="421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63"/>
    </row>
    <row r="7" spans="1:105" ht="24.95" customHeight="1">
      <c r="B7" s="65" t="s">
        <v>25</v>
      </c>
      <c r="C7" s="145">
        <v>36.635399999999997</v>
      </c>
      <c r="D7" s="146">
        <v>0</v>
      </c>
      <c r="E7" s="146">
        <v>0</v>
      </c>
      <c r="F7" s="145">
        <v>76.009739999999994</v>
      </c>
      <c r="G7" s="145">
        <v>5.3045400000000003</v>
      </c>
      <c r="H7" s="147">
        <f>SUM(C7:G7)</f>
        <v>117.94968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</row>
    <row r="8" spans="1:105" ht="24.95" customHeight="1">
      <c r="B8" s="66" t="s">
        <v>26</v>
      </c>
      <c r="C8" s="151">
        <v>0</v>
      </c>
      <c r="D8" s="146">
        <v>0</v>
      </c>
      <c r="E8" s="146">
        <v>0</v>
      </c>
      <c r="F8" s="146">
        <v>0</v>
      </c>
      <c r="G8" s="146">
        <v>0</v>
      </c>
      <c r="H8" s="22">
        <f>SUM(C8:G8)</f>
        <v>0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</row>
    <row r="9" spans="1:105" ht="24.95" customHeight="1">
      <c r="B9" s="47" t="s">
        <v>27</v>
      </c>
      <c r="C9" s="146">
        <v>0</v>
      </c>
      <c r="D9" s="145">
        <v>100.35518999999998</v>
      </c>
      <c r="E9" s="145">
        <v>420.53766000000013</v>
      </c>
      <c r="F9" s="145">
        <v>84.050639000000004</v>
      </c>
      <c r="G9" s="146">
        <v>0</v>
      </c>
      <c r="H9" s="22">
        <f t="shared" ref="H9:H12" si="0">SUM(C9:G9)</f>
        <v>604.94348900000011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</row>
    <row r="10" spans="1:105" ht="24.95" customHeight="1">
      <c r="B10" s="47" t="s">
        <v>28</v>
      </c>
      <c r="C10" s="145">
        <v>1916.0067690000001</v>
      </c>
      <c r="D10" s="145">
        <v>139.99725600000002</v>
      </c>
      <c r="E10" s="145">
        <v>628.62616400000002</v>
      </c>
      <c r="F10" s="145">
        <v>518.5378340000002</v>
      </c>
      <c r="G10" s="145">
        <v>220.37818999999996</v>
      </c>
      <c r="H10" s="22">
        <f t="shared" si="0"/>
        <v>3423.5462130000005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</row>
    <row r="11" spans="1:105" ht="24.95" customHeight="1">
      <c r="B11" s="50" t="s">
        <v>29</v>
      </c>
      <c r="C11" s="145">
        <v>244.46748700000001</v>
      </c>
      <c r="D11" s="146">
        <v>0</v>
      </c>
      <c r="E11" s="146">
        <v>0</v>
      </c>
      <c r="F11" s="145">
        <v>120.487281</v>
      </c>
      <c r="G11" s="146">
        <v>0</v>
      </c>
      <c r="H11" s="22">
        <f t="shared" si="0"/>
        <v>364.954768</v>
      </c>
    </row>
    <row r="12" spans="1:105" ht="24.95" customHeight="1">
      <c r="B12" s="51" t="s">
        <v>14</v>
      </c>
      <c r="C12" s="145">
        <v>77.040000000000006</v>
      </c>
      <c r="D12" s="145">
        <v>18.565900000000003</v>
      </c>
      <c r="E12" s="145">
        <v>633.524</v>
      </c>
      <c r="F12" s="145">
        <v>49.311</v>
      </c>
      <c r="G12" s="146">
        <v>0</v>
      </c>
      <c r="H12" s="26">
        <f t="shared" si="0"/>
        <v>778.44090000000006</v>
      </c>
    </row>
    <row r="13" spans="1:105" ht="21.75" customHeight="1">
      <c r="B13" s="52" t="s">
        <v>34</v>
      </c>
      <c r="C13" s="148">
        <f t="shared" ref="C13:H13" si="1">SUM(C7:C12)</f>
        <v>2274.149656</v>
      </c>
      <c r="D13" s="149">
        <f t="shared" si="1"/>
        <v>258.91834599999999</v>
      </c>
      <c r="E13" s="149">
        <f t="shared" si="1"/>
        <v>1682.6878240000001</v>
      </c>
      <c r="F13" s="149">
        <f t="shared" si="1"/>
        <v>848.39649400000019</v>
      </c>
      <c r="G13" s="149">
        <f t="shared" si="1"/>
        <v>225.68272999999996</v>
      </c>
      <c r="H13" s="150">
        <f t="shared" si="1"/>
        <v>5289.8350499999997</v>
      </c>
    </row>
    <row r="14" spans="1:105" ht="17.25" customHeight="1"/>
    <row r="15" spans="1:105" ht="17.25" customHeight="1">
      <c r="B15" s="57" t="s">
        <v>32</v>
      </c>
      <c r="C15" s="68"/>
      <c r="D15" s="68"/>
      <c r="E15" s="68"/>
      <c r="F15" s="68"/>
      <c r="G15" s="68"/>
      <c r="H15" s="68"/>
      <c r="I15" s="59"/>
      <c r="J15" s="55"/>
    </row>
    <row r="16" spans="1:105" ht="15" customHeight="1">
      <c r="B16" s="59" t="s">
        <v>39</v>
      </c>
      <c r="C16" s="59"/>
      <c r="D16" s="59"/>
      <c r="E16" s="59"/>
      <c r="F16" s="59"/>
      <c r="G16" s="59"/>
      <c r="H16" s="59"/>
      <c r="I16" s="59"/>
      <c r="J16" s="55"/>
    </row>
    <row r="17" spans="2:10" ht="15" customHeight="1">
      <c r="B17" s="55" t="s">
        <v>30</v>
      </c>
      <c r="C17" s="55"/>
      <c r="D17" s="55"/>
      <c r="E17" s="55"/>
      <c r="F17" s="55"/>
      <c r="G17" s="55"/>
      <c r="H17" s="55"/>
      <c r="I17" s="55"/>
      <c r="J17" s="55"/>
    </row>
    <row r="18" spans="2:10" ht="15" customHeight="1">
      <c r="B18" s="418" t="s">
        <v>40</v>
      </c>
      <c r="C18" s="418"/>
      <c r="D18" s="418"/>
      <c r="E18" s="418"/>
      <c r="F18" s="418"/>
      <c r="G18" s="418"/>
      <c r="H18" s="418"/>
      <c r="I18" s="418"/>
      <c r="J18" s="419"/>
    </row>
    <row r="19" spans="2:10" ht="15" customHeight="1">
      <c r="B19" s="69"/>
      <c r="C19" s="69"/>
      <c r="D19" s="144"/>
      <c r="E19" s="69"/>
      <c r="F19" s="69"/>
      <c r="G19" s="96"/>
      <c r="H19" s="69"/>
      <c r="I19" s="69"/>
      <c r="J19" s="17"/>
    </row>
    <row r="20" spans="2:10" ht="15" customHeight="1">
      <c r="B20" s="69"/>
      <c r="C20" s="69"/>
      <c r="D20" s="144"/>
      <c r="E20" s="69"/>
      <c r="F20" s="69"/>
      <c r="G20" s="96"/>
      <c r="H20" s="69"/>
      <c r="I20" s="69"/>
      <c r="J20" s="17"/>
    </row>
  </sheetData>
  <mergeCells count="4">
    <mergeCell ref="B5:B6"/>
    <mergeCell ref="B18:J18"/>
    <mergeCell ref="H5:H6"/>
    <mergeCell ref="C5:G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218"/>
  <sheetViews>
    <sheetView showGridLines="0" workbookViewId="0"/>
  </sheetViews>
  <sheetFormatPr defaultRowHeight="12.75"/>
  <cols>
    <col min="1" max="1" width="4.28515625" style="16" customWidth="1"/>
    <col min="2" max="2" width="15.140625" style="16" customWidth="1"/>
    <col min="3" max="3" width="19" style="16" customWidth="1"/>
    <col min="4" max="4" width="17.5703125" style="16" customWidth="1"/>
    <col min="5" max="5" width="14.28515625" style="16" customWidth="1"/>
    <col min="6" max="6" width="15.85546875" style="16" customWidth="1"/>
    <col min="7" max="7" width="11.5703125" style="16" customWidth="1"/>
    <col min="8" max="8" width="14.85546875" style="16" customWidth="1"/>
    <col min="9" max="9" width="14.140625" style="16" customWidth="1"/>
    <col min="10" max="10" width="14.7109375" style="16" customWidth="1"/>
    <col min="11" max="11" width="14" style="16" customWidth="1"/>
    <col min="12" max="16384" width="9.140625" style="16"/>
  </cols>
  <sheetData>
    <row r="1" spans="1:11">
      <c r="A1" s="15"/>
    </row>
    <row r="2" spans="1:11" ht="18.75">
      <c r="B2" s="135" t="s">
        <v>183</v>
      </c>
      <c r="C2" s="132"/>
      <c r="D2" s="133"/>
      <c r="E2" s="132"/>
      <c r="F2" s="132"/>
      <c r="G2" s="132"/>
      <c r="H2" s="132"/>
      <c r="I2" s="132"/>
      <c r="J2" s="132"/>
      <c r="K2" s="132"/>
    </row>
    <row r="3" spans="1:11">
      <c r="D3" s="134"/>
    </row>
    <row r="4" spans="1:11">
      <c r="B4" s="370"/>
      <c r="C4" s="371"/>
      <c r="D4" s="425" t="s">
        <v>85</v>
      </c>
      <c r="E4" s="425"/>
      <c r="F4" s="425"/>
      <c r="G4" s="425"/>
      <c r="H4" s="425"/>
      <c r="I4" s="425"/>
      <c r="J4" s="425"/>
      <c r="K4" s="368"/>
    </row>
    <row r="5" spans="1:11" ht="25.5">
      <c r="B5" s="278" t="s">
        <v>178</v>
      </c>
      <c r="C5" s="372" t="s">
        <v>12</v>
      </c>
      <c r="D5" s="373" t="s">
        <v>205</v>
      </c>
      <c r="E5" s="33" t="s">
        <v>194</v>
      </c>
      <c r="F5" s="33" t="s">
        <v>195</v>
      </c>
      <c r="G5" s="33" t="s">
        <v>196</v>
      </c>
      <c r="H5" s="33" t="s">
        <v>197</v>
      </c>
      <c r="I5" s="33" t="s">
        <v>198</v>
      </c>
      <c r="J5" s="281" t="s">
        <v>206</v>
      </c>
      <c r="K5" s="369" t="s">
        <v>199</v>
      </c>
    </row>
    <row r="6" spans="1:11">
      <c r="B6" s="426" t="s">
        <v>207</v>
      </c>
      <c r="C6" s="429" t="s">
        <v>208</v>
      </c>
      <c r="D6" s="374" t="s">
        <v>209</v>
      </c>
      <c r="E6" s="168">
        <v>164</v>
      </c>
      <c r="F6" s="168">
        <v>213</v>
      </c>
      <c r="G6" s="168">
        <v>103</v>
      </c>
      <c r="H6" s="168">
        <v>259</v>
      </c>
      <c r="I6" s="168">
        <v>189</v>
      </c>
      <c r="J6" s="168">
        <v>102</v>
      </c>
      <c r="K6" s="169">
        <f>SUM(E6:J6)</f>
        <v>1030</v>
      </c>
    </row>
    <row r="7" spans="1:11">
      <c r="B7" s="427"/>
      <c r="C7" s="430"/>
      <c r="D7" s="375" t="s">
        <v>210</v>
      </c>
      <c r="E7" s="168">
        <v>560</v>
      </c>
      <c r="F7" s="168">
        <v>389</v>
      </c>
      <c r="G7" s="168">
        <v>881</v>
      </c>
      <c r="H7" s="168">
        <v>1078</v>
      </c>
      <c r="I7" s="168">
        <v>419</v>
      </c>
      <c r="J7" s="168">
        <v>1212</v>
      </c>
      <c r="K7" s="170">
        <f t="shared" ref="K7:K54" si="0">SUM(E7:J7)</f>
        <v>4539</v>
      </c>
    </row>
    <row r="8" spans="1:11">
      <c r="B8" s="427"/>
      <c r="C8" s="431"/>
      <c r="D8" s="376" t="s">
        <v>211</v>
      </c>
      <c r="E8" s="168">
        <v>120</v>
      </c>
      <c r="F8" s="168">
        <v>34</v>
      </c>
      <c r="G8" s="168">
        <v>57</v>
      </c>
      <c r="H8" s="168">
        <v>41</v>
      </c>
      <c r="I8" s="168">
        <v>99</v>
      </c>
      <c r="J8" s="168">
        <v>187</v>
      </c>
      <c r="K8" s="170">
        <f t="shared" si="0"/>
        <v>538</v>
      </c>
    </row>
    <row r="9" spans="1:11">
      <c r="B9" s="427"/>
      <c r="C9" s="377" t="s">
        <v>212</v>
      </c>
      <c r="D9" s="378"/>
      <c r="E9" s="171">
        <f>SUBTOTAL(9,E6:E8)</f>
        <v>844</v>
      </c>
      <c r="F9" s="171">
        <f>SUBTOTAL(9,F6:F8)</f>
        <v>636</v>
      </c>
      <c r="G9" s="171"/>
      <c r="H9" s="171"/>
      <c r="I9" s="171">
        <f>SUBTOTAL(9,I6:I8)</f>
        <v>707</v>
      </c>
      <c r="J9" s="171">
        <f>SUBTOTAL(9,J6:J8)</f>
        <v>1501</v>
      </c>
      <c r="K9" s="172">
        <f>SUBTOTAL(9,K6:K8)</f>
        <v>6107</v>
      </c>
    </row>
    <row r="10" spans="1:11">
      <c r="B10" s="427"/>
      <c r="C10" s="432" t="s">
        <v>213</v>
      </c>
      <c r="D10" s="379" t="s">
        <v>209</v>
      </c>
      <c r="E10" s="173">
        <v>9</v>
      </c>
      <c r="F10" s="174">
        <v>99</v>
      </c>
      <c r="G10" s="174">
        <v>120</v>
      </c>
      <c r="H10" s="174">
        <v>784</v>
      </c>
      <c r="I10" s="174">
        <v>0</v>
      </c>
      <c r="J10" s="174">
        <v>190.2</v>
      </c>
      <c r="K10" s="170">
        <f t="shared" si="0"/>
        <v>1202.2</v>
      </c>
    </row>
    <row r="11" spans="1:11">
      <c r="B11" s="427"/>
      <c r="C11" s="433"/>
      <c r="D11" s="379" t="s">
        <v>210</v>
      </c>
      <c r="E11" s="173">
        <v>0</v>
      </c>
      <c r="F11" s="174">
        <v>57</v>
      </c>
      <c r="G11" s="174">
        <v>217</v>
      </c>
      <c r="H11" s="174">
        <v>611</v>
      </c>
      <c r="I11" s="174">
        <v>115</v>
      </c>
      <c r="J11" s="174">
        <v>0</v>
      </c>
      <c r="K11" s="170">
        <f t="shared" si="0"/>
        <v>1000</v>
      </c>
    </row>
    <row r="12" spans="1:11">
      <c r="B12" s="427"/>
      <c r="C12" s="434"/>
      <c r="D12" s="379" t="s">
        <v>211</v>
      </c>
      <c r="E12" s="173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0">
        <f t="shared" si="0"/>
        <v>0</v>
      </c>
    </row>
    <row r="13" spans="1:11">
      <c r="B13" s="427"/>
      <c r="C13" s="288" t="s">
        <v>214</v>
      </c>
      <c r="D13" s="378"/>
      <c r="E13" s="171">
        <f>SUBTOTAL(9,E10:E12)</f>
        <v>9</v>
      </c>
      <c r="F13" s="171">
        <f>SUBTOTAL(9,F10:F12)</f>
        <v>156</v>
      </c>
      <c r="G13" s="171"/>
      <c r="H13" s="171"/>
      <c r="I13" s="171">
        <f>SUBTOTAL(9,I10:I12)</f>
        <v>115</v>
      </c>
      <c r="J13" s="171">
        <f>SUBTOTAL(9,J10:J12)</f>
        <v>190.2</v>
      </c>
      <c r="K13" s="172">
        <f>SUBTOTAL(9,K10:K12)</f>
        <v>2202.1999999999998</v>
      </c>
    </row>
    <row r="14" spans="1:11">
      <c r="B14" s="427"/>
      <c r="C14" s="435" t="s">
        <v>215</v>
      </c>
      <c r="D14" s="379" t="s">
        <v>209</v>
      </c>
      <c r="E14" s="173">
        <v>250</v>
      </c>
      <c r="F14" s="174">
        <v>79</v>
      </c>
      <c r="G14" s="174">
        <v>31</v>
      </c>
      <c r="H14" s="174">
        <v>1</v>
      </c>
      <c r="I14" s="174">
        <v>215</v>
      </c>
      <c r="J14" s="174">
        <v>36</v>
      </c>
      <c r="K14" s="170">
        <f t="shared" si="0"/>
        <v>612</v>
      </c>
    </row>
    <row r="15" spans="1:11">
      <c r="B15" s="427"/>
      <c r="C15" s="436"/>
      <c r="D15" s="379" t="s">
        <v>210</v>
      </c>
      <c r="E15" s="173">
        <v>0</v>
      </c>
      <c r="F15" s="174">
        <v>40</v>
      </c>
      <c r="G15" s="174">
        <v>1</v>
      </c>
      <c r="H15" s="174">
        <v>0</v>
      </c>
      <c r="I15" s="174">
        <v>0</v>
      </c>
      <c r="J15" s="174">
        <v>2</v>
      </c>
      <c r="K15" s="170">
        <f t="shared" si="0"/>
        <v>43</v>
      </c>
    </row>
    <row r="16" spans="1:11">
      <c r="B16" s="427"/>
      <c r="C16" s="437"/>
      <c r="D16" s="379" t="s">
        <v>211</v>
      </c>
      <c r="E16" s="173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0">
        <f t="shared" si="0"/>
        <v>0</v>
      </c>
    </row>
    <row r="17" spans="2:11">
      <c r="B17" s="427"/>
      <c r="C17" s="380" t="s">
        <v>216</v>
      </c>
      <c r="D17" s="378"/>
      <c r="E17" s="171">
        <f>SUBTOTAL(9,E14:E16)</f>
        <v>250</v>
      </c>
      <c r="F17" s="171">
        <f>SUBTOTAL(9,F14:F16)</f>
        <v>119</v>
      </c>
      <c r="G17" s="171"/>
      <c r="H17" s="171"/>
      <c r="I17" s="171">
        <f>SUBTOTAL(9,I14:I16)</f>
        <v>215</v>
      </c>
      <c r="J17" s="171">
        <f>SUBTOTAL(9,J14:J16)</f>
        <v>38</v>
      </c>
      <c r="K17" s="172">
        <f>SUBTOTAL(9,K14:K16)</f>
        <v>655</v>
      </c>
    </row>
    <row r="18" spans="2:11">
      <c r="B18" s="427"/>
      <c r="C18" s="432" t="s">
        <v>217</v>
      </c>
      <c r="D18" s="379" t="s">
        <v>209</v>
      </c>
      <c r="E18" s="173">
        <v>4</v>
      </c>
      <c r="F18" s="174">
        <v>128</v>
      </c>
      <c r="G18" s="174">
        <v>112</v>
      </c>
      <c r="H18" s="174">
        <v>286</v>
      </c>
      <c r="I18" s="174">
        <v>9</v>
      </c>
      <c r="J18" s="174">
        <v>11</v>
      </c>
      <c r="K18" s="170">
        <f t="shared" si="0"/>
        <v>550</v>
      </c>
    </row>
    <row r="19" spans="2:11">
      <c r="B19" s="427"/>
      <c r="C19" s="433"/>
      <c r="D19" s="379" t="s">
        <v>210</v>
      </c>
      <c r="E19" s="173">
        <v>0</v>
      </c>
      <c r="F19" s="174">
        <v>63</v>
      </c>
      <c r="G19" s="174">
        <v>28</v>
      </c>
      <c r="H19" s="174">
        <v>3</v>
      </c>
      <c r="I19" s="174">
        <v>16</v>
      </c>
      <c r="J19" s="174">
        <v>102</v>
      </c>
      <c r="K19" s="170">
        <f t="shared" si="0"/>
        <v>212</v>
      </c>
    </row>
    <row r="20" spans="2:11">
      <c r="B20" s="427"/>
      <c r="C20" s="434"/>
      <c r="D20" s="379" t="s">
        <v>211</v>
      </c>
      <c r="E20" s="173">
        <v>6</v>
      </c>
      <c r="F20" s="174">
        <v>0</v>
      </c>
      <c r="G20" s="174">
        <v>0</v>
      </c>
      <c r="H20" s="174">
        <v>2</v>
      </c>
      <c r="I20" s="174">
        <v>0</v>
      </c>
      <c r="J20" s="174">
        <v>82</v>
      </c>
      <c r="K20" s="170">
        <f t="shared" si="0"/>
        <v>90</v>
      </c>
    </row>
    <row r="21" spans="2:11">
      <c r="B21" s="428"/>
      <c r="C21" s="297" t="s">
        <v>218</v>
      </c>
      <c r="D21" s="378"/>
      <c r="E21" s="175">
        <f>SUBTOTAL(9,E18:E20)</f>
        <v>10</v>
      </c>
      <c r="F21" s="175">
        <f>SUBTOTAL(9,F18:F20)</f>
        <v>191</v>
      </c>
      <c r="G21" s="175"/>
      <c r="H21" s="175"/>
      <c r="I21" s="175">
        <f>SUBTOTAL(9,I18:I20)</f>
        <v>25</v>
      </c>
      <c r="J21" s="175">
        <f>SUBTOTAL(9,J18:J20)</f>
        <v>195</v>
      </c>
      <c r="K21" s="169">
        <f>SUBTOTAL(9,K18:K20)</f>
        <v>852</v>
      </c>
    </row>
    <row r="22" spans="2:11">
      <c r="B22" s="381" t="s">
        <v>219</v>
      </c>
      <c r="C22" s="298"/>
      <c r="D22" s="382"/>
      <c r="E22" s="53">
        <f>SUBTOTAL(9,E6:E20)</f>
        <v>1113</v>
      </c>
      <c r="F22" s="53">
        <f>SUBTOTAL(9,F6:F20)</f>
        <v>1102</v>
      </c>
      <c r="G22" s="53">
        <f t="shared" ref="G22:H22" si="1">SUBTOTAL(9,G6:G20)</f>
        <v>1550</v>
      </c>
      <c r="H22" s="53">
        <f t="shared" si="1"/>
        <v>3065</v>
      </c>
      <c r="I22" s="53">
        <f>SUBTOTAL(9,I6:I20)</f>
        <v>1062</v>
      </c>
      <c r="J22" s="53">
        <f>SUBTOTAL(9,J6:J20)</f>
        <v>1924.2</v>
      </c>
      <c r="K22" s="76">
        <f>SUBTOTAL(9,K6:K20)</f>
        <v>9816.2000000000007</v>
      </c>
    </row>
    <row r="23" spans="2:11">
      <c r="B23" s="426" t="s">
        <v>220</v>
      </c>
      <c r="C23" s="429" t="s">
        <v>208</v>
      </c>
      <c r="D23" s="379" t="s">
        <v>209</v>
      </c>
      <c r="E23" s="173">
        <v>83.5</v>
      </c>
      <c r="F23" s="174">
        <v>105.5</v>
      </c>
      <c r="G23" s="174">
        <v>167</v>
      </c>
      <c r="H23" s="174">
        <v>172.8</v>
      </c>
      <c r="I23" s="174">
        <v>223.4</v>
      </c>
      <c r="J23" s="174">
        <v>67.599999999999994</v>
      </c>
      <c r="K23" s="170">
        <f t="shared" si="0"/>
        <v>819.8</v>
      </c>
    </row>
    <row r="24" spans="2:11">
      <c r="B24" s="427"/>
      <c r="C24" s="430"/>
      <c r="D24" s="379" t="s">
        <v>210</v>
      </c>
      <c r="E24" s="173">
        <v>747.6</v>
      </c>
      <c r="F24" s="174">
        <v>420.7</v>
      </c>
      <c r="G24" s="174">
        <v>1469.9</v>
      </c>
      <c r="H24" s="174">
        <v>1251.9000000000001</v>
      </c>
      <c r="I24" s="174">
        <v>611.6</v>
      </c>
      <c r="J24" s="174">
        <v>1326.4</v>
      </c>
      <c r="K24" s="170">
        <f t="shared" si="0"/>
        <v>5828.1</v>
      </c>
    </row>
    <row r="25" spans="2:11">
      <c r="B25" s="427"/>
      <c r="C25" s="430"/>
      <c r="D25" s="379" t="s">
        <v>211</v>
      </c>
      <c r="E25" s="173">
        <v>20.399999999999999</v>
      </c>
      <c r="F25" s="174">
        <v>8.5</v>
      </c>
      <c r="G25" s="174">
        <v>68.900000000000006</v>
      </c>
      <c r="H25" s="174">
        <v>60</v>
      </c>
      <c r="I25" s="174">
        <v>15.5</v>
      </c>
      <c r="J25" s="174">
        <v>231.3</v>
      </c>
      <c r="K25" s="170">
        <f t="shared" si="0"/>
        <v>404.6</v>
      </c>
    </row>
    <row r="26" spans="2:11">
      <c r="B26" s="427"/>
      <c r="C26" s="383" t="s">
        <v>212</v>
      </c>
      <c r="D26" s="378"/>
      <c r="E26" s="171">
        <f>SUBTOTAL(9,E23:E25)</f>
        <v>851.5</v>
      </c>
      <c r="F26" s="171">
        <f>SUBTOTAL(9,F23:F25)</f>
        <v>534.70000000000005</v>
      </c>
      <c r="G26" s="171"/>
      <c r="H26" s="171"/>
      <c r="I26" s="171">
        <f>SUBTOTAL(9,I23:I25)</f>
        <v>850.5</v>
      </c>
      <c r="J26" s="171">
        <f>SUBTOTAL(9,J23:J25)</f>
        <v>1625.3</v>
      </c>
      <c r="K26" s="172">
        <f>SUBTOTAL(9,K23:K25)</f>
        <v>7052.5000000000009</v>
      </c>
    </row>
    <row r="27" spans="2:11">
      <c r="B27" s="427"/>
      <c r="C27" s="432" t="s">
        <v>213</v>
      </c>
      <c r="D27" s="379" t="s">
        <v>209</v>
      </c>
      <c r="E27" s="173">
        <v>747.5</v>
      </c>
      <c r="F27" s="174">
        <v>2.4</v>
      </c>
      <c r="G27" s="174">
        <v>214.9</v>
      </c>
      <c r="H27" s="174">
        <v>426.4</v>
      </c>
      <c r="I27" s="174">
        <v>0</v>
      </c>
      <c r="J27" s="174">
        <v>121.9</v>
      </c>
      <c r="K27" s="170">
        <f t="shared" si="0"/>
        <v>1513.1</v>
      </c>
    </row>
    <row r="28" spans="2:11">
      <c r="B28" s="427"/>
      <c r="C28" s="433"/>
      <c r="D28" s="379" t="s">
        <v>210</v>
      </c>
      <c r="E28" s="173">
        <v>315.89999999999998</v>
      </c>
      <c r="F28" s="174">
        <v>36.4</v>
      </c>
      <c r="G28" s="174">
        <v>39.299999999999997</v>
      </c>
      <c r="H28" s="174">
        <v>890.2</v>
      </c>
      <c r="I28" s="174">
        <v>0</v>
      </c>
      <c r="J28" s="174">
        <v>0</v>
      </c>
      <c r="K28" s="170">
        <f t="shared" si="0"/>
        <v>1281.8</v>
      </c>
    </row>
    <row r="29" spans="2:11">
      <c r="B29" s="427"/>
      <c r="C29" s="434"/>
      <c r="D29" s="379" t="s">
        <v>211</v>
      </c>
      <c r="E29" s="173">
        <v>0</v>
      </c>
      <c r="F29" s="174">
        <v>0</v>
      </c>
      <c r="G29" s="174">
        <v>0</v>
      </c>
      <c r="H29" s="174">
        <v>1.4</v>
      </c>
      <c r="I29" s="174">
        <v>0</v>
      </c>
      <c r="J29" s="174">
        <v>0</v>
      </c>
      <c r="K29" s="170">
        <f t="shared" si="0"/>
        <v>1.4</v>
      </c>
    </row>
    <row r="30" spans="2:11">
      <c r="B30" s="427"/>
      <c r="C30" s="288" t="s">
        <v>214</v>
      </c>
      <c r="D30" s="378"/>
      <c r="E30" s="171">
        <f>SUBTOTAL(9,E27:E29)</f>
        <v>1063.4000000000001</v>
      </c>
      <c r="F30" s="171">
        <f>SUBTOTAL(9,F27:F29)</f>
        <v>38.799999999999997</v>
      </c>
      <c r="G30" s="171"/>
      <c r="H30" s="171"/>
      <c r="I30" s="171">
        <f>SUBTOTAL(9,I27:I29)</f>
        <v>0</v>
      </c>
      <c r="J30" s="171">
        <f>SUBTOTAL(9,J27:J29)</f>
        <v>121.9</v>
      </c>
      <c r="K30" s="172">
        <f>SUBTOTAL(9,K27:K29)</f>
        <v>2796.2999999999997</v>
      </c>
    </row>
    <row r="31" spans="2:11">
      <c r="B31" s="427"/>
      <c r="C31" s="435" t="s">
        <v>215</v>
      </c>
      <c r="D31" s="379" t="s">
        <v>209</v>
      </c>
      <c r="E31" s="173">
        <v>122.7</v>
      </c>
      <c r="F31" s="174">
        <v>94.9</v>
      </c>
      <c r="G31" s="174">
        <v>54.5</v>
      </c>
      <c r="H31" s="174">
        <v>33.799999999999997</v>
      </c>
      <c r="I31" s="174">
        <v>147.5</v>
      </c>
      <c r="J31" s="174">
        <v>365.3</v>
      </c>
      <c r="K31" s="170">
        <f t="shared" si="0"/>
        <v>818.7</v>
      </c>
    </row>
    <row r="32" spans="2:11">
      <c r="B32" s="427"/>
      <c r="C32" s="436"/>
      <c r="D32" s="379" t="s">
        <v>210</v>
      </c>
      <c r="E32" s="173">
        <v>28.7</v>
      </c>
      <c r="F32" s="174">
        <v>0.2</v>
      </c>
      <c r="G32" s="174">
        <v>0</v>
      </c>
      <c r="H32" s="174">
        <v>6.3</v>
      </c>
      <c r="I32" s="174">
        <v>0</v>
      </c>
      <c r="J32" s="174">
        <v>0</v>
      </c>
      <c r="K32" s="170">
        <f t="shared" si="0"/>
        <v>35.199999999999996</v>
      </c>
    </row>
    <row r="33" spans="2:11">
      <c r="B33" s="427"/>
      <c r="C33" s="437"/>
      <c r="D33" s="379" t="s">
        <v>211</v>
      </c>
      <c r="E33" s="173">
        <v>0</v>
      </c>
      <c r="F33" s="174">
        <v>0.3</v>
      </c>
      <c r="G33" s="174">
        <v>0</v>
      </c>
      <c r="H33" s="174">
        <v>0</v>
      </c>
      <c r="I33" s="174">
        <v>0</v>
      </c>
      <c r="J33" s="174">
        <v>0</v>
      </c>
      <c r="K33" s="170">
        <f t="shared" si="0"/>
        <v>0.3</v>
      </c>
    </row>
    <row r="34" spans="2:11">
      <c r="B34" s="427"/>
      <c r="C34" s="380" t="s">
        <v>216</v>
      </c>
      <c r="D34" s="378"/>
      <c r="E34" s="171">
        <f>SUBTOTAL(9,E31:E33)</f>
        <v>151.4</v>
      </c>
      <c r="F34" s="171">
        <f>SUBTOTAL(9,F31:F33)</f>
        <v>95.4</v>
      </c>
      <c r="G34" s="171"/>
      <c r="H34" s="171"/>
      <c r="I34" s="171">
        <f>SUBTOTAL(9,I31:I33)</f>
        <v>147.5</v>
      </c>
      <c r="J34" s="171">
        <f>SUBTOTAL(9,J31:J33)</f>
        <v>365.3</v>
      </c>
      <c r="K34" s="172">
        <f>SUBTOTAL(9,K31:K33)</f>
        <v>854.2</v>
      </c>
    </row>
    <row r="35" spans="2:11">
      <c r="B35" s="427"/>
      <c r="C35" s="432" t="s">
        <v>217</v>
      </c>
      <c r="D35" s="379" t="s">
        <v>209</v>
      </c>
      <c r="E35" s="173">
        <v>0</v>
      </c>
      <c r="F35" s="174">
        <v>18.047040006637573</v>
      </c>
      <c r="G35" s="174">
        <v>1.9199999809265136E-2</v>
      </c>
      <c r="H35" s="174">
        <v>0.3042799987792969</v>
      </c>
      <c r="I35" s="174">
        <v>0</v>
      </c>
      <c r="J35" s="174">
        <v>0</v>
      </c>
      <c r="K35" s="170">
        <f t="shared" si="0"/>
        <v>18.370520005226137</v>
      </c>
    </row>
    <row r="36" spans="2:11">
      <c r="B36" s="427"/>
      <c r="C36" s="433"/>
      <c r="D36" s="379" t="s">
        <v>210</v>
      </c>
      <c r="E36" s="173">
        <v>2.66</v>
      </c>
      <c r="F36" s="174">
        <v>144.90690002441406</v>
      </c>
      <c r="G36" s="174">
        <v>9.4568999490737919</v>
      </c>
      <c r="H36" s="174">
        <v>0.51228000450134281</v>
      </c>
      <c r="I36" s="174">
        <v>2.5495999599844219</v>
      </c>
      <c r="J36" s="174">
        <v>0</v>
      </c>
      <c r="K36" s="170">
        <f t="shared" si="0"/>
        <v>160.08567993797362</v>
      </c>
    </row>
    <row r="37" spans="2:11">
      <c r="B37" s="427"/>
      <c r="C37" s="434"/>
      <c r="D37" s="379" t="s">
        <v>211</v>
      </c>
      <c r="E37" s="173">
        <v>0</v>
      </c>
      <c r="F37" s="174">
        <v>0</v>
      </c>
      <c r="G37" s="174">
        <v>8.5540000915527339E-2</v>
      </c>
      <c r="H37" s="174">
        <v>1.8439120464324952</v>
      </c>
      <c r="I37" s="174">
        <v>0</v>
      </c>
      <c r="J37" s="174">
        <v>0</v>
      </c>
      <c r="K37" s="170">
        <f t="shared" si="0"/>
        <v>1.9294520473480226</v>
      </c>
    </row>
    <row r="38" spans="2:11">
      <c r="B38" s="427"/>
      <c r="C38" s="297" t="s">
        <v>218</v>
      </c>
      <c r="D38" s="378"/>
      <c r="E38" s="175">
        <f>SUBTOTAL(9,E35:E37)</f>
        <v>2.66</v>
      </c>
      <c r="F38" s="175">
        <f>SUBTOTAL(9,F35:F37)</f>
        <v>162.95394003105162</v>
      </c>
      <c r="G38" s="175"/>
      <c r="H38" s="175"/>
      <c r="I38" s="175">
        <f>SUBTOTAL(9,I35:I37)</f>
        <v>2.5495999599844219</v>
      </c>
      <c r="J38" s="175">
        <f>SUBTOTAL(9,J35:J37)</f>
        <v>0</v>
      </c>
      <c r="K38" s="169">
        <f>SUBTOTAL(9,K35:K37)</f>
        <v>180.38565199054779</v>
      </c>
    </row>
    <row r="39" spans="2:11">
      <c r="B39" s="153" t="s">
        <v>221</v>
      </c>
      <c r="C39" s="298"/>
      <c r="D39" s="382"/>
      <c r="E39" s="53">
        <f>SUBTOTAL(9,E23:E37)</f>
        <v>2068.96</v>
      </c>
      <c r="F39" s="53">
        <f>SUBTOTAL(9,F23:F37)</f>
        <v>831.85394003105159</v>
      </c>
      <c r="G39" s="53">
        <f t="shared" ref="G39:H39" si="2">SUBTOTAL(9,G23:G37)</f>
        <v>2024.0616399497987</v>
      </c>
      <c r="H39" s="53">
        <f t="shared" si="2"/>
        <v>2845.4604720497141</v>
      </c>
      <c r="I39" s="53">
        <f>SUBTOTAL(9,I23:I37)</f>
        <v>1000.5495999599844</v>
      </c>
      <c r="J39" s="53">
        <f>SUBTOTAL(9,J23:J37)</f>
        <v>2112.5</v>
      </c>
      <c r="K39" s="76">
        <f>SUBTOTAL(9,K23:K37)</f>
        <v>10883.385651990549</v>
      </c>
    </row>
    <row r="40" spans="2:11">
      <c r="B40" s="426" t="s">
        <v>222</v>
      </c>
      <c r="C40" s="430" t="s">
        <v>211</v>
      </c>
      <c r="D40" s="379" t="s">
        <v>209</v>
      </c>
      <c r="E40" s="173">
        <v>6.4630000000000001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0">
        <f t="shared" si="0"/>
        <v>6.4630000000000001</v>
      </c>
    </row>
    <row r="41" spans="2:11">
      <c r="B41" s="427"/>
      <c r="C41" s="430"/>
      <c r="D41" s="379" t="s">
        <v>210</v>
      </c>
      <c r="E41" s="173">
        <v>0</v>
      </c>
      <c r="F41" s="174">
        <v>0</v>
      </c>
      <c r="G41" s="174">
        <v>0</v>
      </c>
      <c r="H41" s="174">
        <v>0</v>
      </c>
      <c r="I41" s="174">
        <v>0</v>
      </c>
      <c r="J41" s="174">
        <v>0</v>
      </c>
      <c r="K41" s="170">
        <f t="shared" si="0"/>
        <v>0</v>
      </c>
    </row>
    <row r="42" spans="2:11">
      <c r="B42" s="427"/>
      <c r="C42" s="430"/>
      <c r="D42" s="379" t="s">
        <v>211</v>
      </c>
      <c r="E42" s="173">
        <v>22.11</v>
      </c>
      <c r="F42" s="174">
        <v>0</v>
      </c>
      <c r="G42" s="174">
        <v>0</v>
      </c>
      <c r="H42" s="174">
        <v>79.238382517149205</v>
      </c>
      <c r="I42" s="174">
        <v>0</v>
      </c>
      <c r="J42" s="174">
        <v>0</v>
      </c>
      <c r="K42" s="170">
        <f t="shared" si="0"/>
        <v>101.3483825171492</v>
      </c>
    </row>
    <row r="43" spans="2:11">
      <c r="B43" s="427"/>
      <c r="C43" s="383" t="s">
        <v>223</v>
      </c>
      <c r="D43" s="378"/>
      <c r="E43" s="171">
        <f>SUBTOTAL(9,E40:E42)</f>
        <v>28.573</v>
      </c>
      <c r="F43" s="171">
        <f>SUBTOTAL(9,F40:F42)</f>
        <v>0</v>
      </c>
      <c r="G43" s="171"/>
      <c r="H43" s="171"/>
      <c r="I43" s="171">
        <f>SUBTOTAL(9,I40:I42)</f>
        <v>0</v>
      </c>
      <c r="J43" s="171">
        <f>SUBTOTAL(9,J40:J42)</f>
        <v>0</v>
      </c>
      <c r="K43" s="172">
        <f>SUBTOTAL(9,K40:K42)</f>
        <v>107.8113825171492</v>
      </c>
    </row>
    <row r="44" spans="2:11">
      <c r="B44" s="427"/>
      <c r="C44" s="433" t="s">
        <v>213</v>
      </c>
      <c r="D44" s="379" t="s">
        <v>209</v>
      </c>
      <c r="E44" s="173">
        <v>874.4433797805309</v>
      </c>
      <c r="F44" s="174">
        <v>123.7912613170147</v>
      </c>
      <c r="G44" s="174">
        <v>442.33533262634279</v>
      </c>
      <c r="H44" s="174">
        <v>803.2337428785562</v>
      </c>
      <c r="I44" s="174">
        <v>582.62624321031569</v>
      </c>
      <c r="J44" s="174">
        <v>248.92828003263475</v>
      </c>
      <c r="K44" s="170">
        <f t="shared" si="0"/>
        <v>3075.358239845395</v>
      </c>
    </row>
    <row r="45" spans="2:11">
      <c r="B45" s="427"/>
      <c r="C45" s="433"/>
      <c r="D45" s="379" t="s">
        <v>210</v>
      </c>
      <c r="E45" s="173">
        <v>455.2585996266082</v>
      </c>
      <c r="F45" s="174">
        <v>374.34998057619481</v>
      </c>
      <c r="G45" s="174">
        <v>1153.6503733525276</v>
      </c>
      <c r="H45" s="174">
        <v>1827.645409980543</v>
      </c>
      <c r="I45" s="174">
        <v>883.18528793647886</v>
      </c>
      <c r="J45" s="174">
        <v>1296.3753881870509</v>
      </c>
      <c r="K45" s="170">
        <f t="shared" si="0"/>
        <v>5990.4650396594034</v>
      </c>
    </row>
    <row r="46" spans="2:11">
      <c r="B46" s="427"/>
      <c r="C46" s="433"/>
      <c r="D46" s="379" t="s">
        <v>211</v>
      </c>
      <c r="E46" s="173">
        <v>15.805440138816833</v>
      </c>
      <c r="F46" s="174">
        <v>3.7109100037515161</v>
      </c>
      <c r="G46" s="174">
        <v>99.302920230865482</v>
      </c>
      <c r="H46" s="174">
        <v>62.093191600799564</v>
      </c>
      <c r="I46" s="174">
        <v>38.842619533061978</v>
      </c>
      <c r="J46" s="174">
        <v>263.75470160675047</v>
      </c>
      <c r="K46" s="170">
        <f t="shared" si="0"/>
        <v>483.50978311404583</v>
      </c>
    </row>
    <row r="47" spans="2:11">
      <c r="B47" s="427"/>
      <c r="C47" s="288" t="s">
        <v>214</v>
      </c>
      <c r="D47" s="378"/>
      <c r="E47" s="171">
        <f>SUBTOTAL(9,E44:E46)</f>
        <v>1345.5074195459558</v>
      </c>
      <c r="F47" s="171">
        <f>SUBTOTAL(9,F44:F46)</f>
        <v>501.852151896961</v>
      </c>
      <c r="G47" s="171"/>
      <c r="H47" s="171"/>
      <c r="I47" s="171">
        <f>SUBTOTAL(9,I44:I46)</f>
        <v>1504.6541506798565</v>
      </c>
      <c r="J47" s="171">
        <f>SUBTOTAL(9,J44:J46)</f>
        <v>1809.0583698264363</v>
      </c>
      <c r="K47" s="172">
        <f>SUBTOTAL(9,K44:K46)</f>
        <v>9549.3330626188454</v>
      </c>
    </row>
    <row r="48" spans="2:11">
      <c r="B48" s="427"/>
      <c r="C48" s="436" t="s">
        <v>215</v>
      </c>
      <c r="D48" s="379" t="s">
        <v>209</v>
      </c>
      <c r="E48" s="173">
        <v>138.34637019348145</v>
      </c>
      <c r="F48" s="174">
        <v>94.867200012207036</v>
      </c>
      <c r="G48" s="174">
        <v>87.642797069549559</v>
      </c>
      <c r="H48" s="174">
        <v>7.8994999999999997</v>
      </c>
      <c r="I48" s="174">
        <v>198.03399999999999</v>
      </c>
      <c r="J48" s="174">
        <v>407.08</v>
      </c>
      <c r="K48" s="170">
        <f t="shared" si="0"/>
        <v>933.86986727523799</v>
      </c>
    </row>
    <row r="49" spans="2:11">
      <c r="B49" s="427"/>
      <c r="C49" s="436"/>
      <c r="D49" s="379" t="s">
        <v>210</v>
      </c>
      <c r="E49" s="173">
        <v>115.30976010131836</v>
      </c>
      <c r="F49" s="174">
        <v>0</v>
      </c>
      <c r="G49" s="174">
        <v>0</v>
      </c>
      <c r="H49" s="174">
        <v>2.6023500061035154</v>
      </c>
      <c r="I49" s="174">
        <v>0</v>
      </c>
      <c r="J49" s="174">
        <v>0</v>
      </c>
      <c r="K49" s="170">
        <f t="shared" si="0"/>
        <v>117.91211010742188</v>
      </c>
    </row>
    <row r="50" spans="2:11">
      <c r="B50" s="427"/>
      <c r="C50" s="436"/>
      <c r="D50" s="379" t="s">
        <v>211</v>
      </c>
      <c r="E50" s="173">
        <v>0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70">
        <f t="shared" si="0"/>
        <v>0</v>
      </c>
    </row>
    <row r="51" spans="2:11">
      <c r="B51" s="427"/>
      <c r="C51" s="380" t="s">
        <v>216</v>
      </c>
      <c r="D51" s="378"/>
      <c r="E51" s="171">
        <f>SUBTOTAL(9,E48:E50)</f>
        <v>253.65613029479982</v>
      </c>
      <c r="F51" s="171">
        <f>SUBTOTAL(9,F48:F50)</f>
        <v>94.867200012207036</v>
      </c>
      <c r="G51" s="171"/>
      <c r="H51" s="171"/>
      <c r="I51" s="171">
        <f>SUBTOTAL(9,I48:I50)</f>
        <v>198.03399999999999</v>
      </c>
      <c r="J51" s="171">
        <f>SUBTOTAL(9,J48:J50)</f>
        <v>407.08</v>
      </c>
      <c r="K51" s="172">
        <f>SUBTOTAL(9,K48:K50)</f>
        <v>1051.78197738266</v>
      </c>
    </row>
    <row r="52" spans="2:11">
      <c r="B52" s="427"/>
      <c r="C52" s="433" t="s">
        <v>217</v>
      </c>
      <c r="D52" s="379" t="s">
        <v>209</v>
      </c>
      <c r="E52" s="173">
        <v>0</v>
      </c>
      <c r="F52" s="174">
        <v>8.2375700168609622</v>
      </c>
      <c r="G52" s="174">
        <v>7.2137882690429684</v>
      </c>
      <c r="H52" s="174">
        <v>0.59299999999999997</v>
      </c>
      <c r="I52" s="174">
        <v>0</v>
      </c>
      <c r="J52" s="174">
        <v>0</v>
      </c>
      <c r="K52" s="170">
        <f t="shared" si="0"/>
        <v>16.044358285903932</v>
      </c>
    </row>
    <row r="53" spans="2:11">
      <c r="B53" s="427"/>
      <c r="C53" s="433"/>
      <c r="D53" s="379" t="s">
        <v>210</v>
      </c>
      <c r="E53" s="173">
        <v>1.716</v>
      </c>
      <c r="F53" s="174">
        <v>136.21153603363038</v>
      </c>
      <c r="G53" s="174">
        <v>3.8687600877285004</v>
      </c>
      <c r="H53" s="174">
        <v>1.3479999542236328E-2</v>
      </c>
      <c r="I53" s="174">
        <v>0</v>
      </c>
      <c r="J53" s="174">
        <v>0</v>
      </c>
      <c r="K53" s="170">
        <f t="shared" si="0"/>
        <v>141.80977612090112</v>
      </c>
    </row>
    <row r="54" spans="2:11">
      <c r="B54" s="427"/>
      <c r="C54" s="434"/>
      <c r="D54" s="384" t="s">
        <v>211</v>
      </c>
      <c r="E54" s="176">
        <v>0</v>
      </c>
      <c r="F54" s="177">
        <v>0</v>
      </c>
      <c r="G54" s="177">
        <v>0</v>
      </c>
      <c r="H54" s="177">
        <v>1.0573149909973145</v>
      </c>
      <c r="I54" s="177">
        <v>0</v>
      </c>
      <c r="J54" s="177">
        <v>0</v>
      </c>
      <c r="K54" s="178">
        <f t="shared" si="0"/>
        <v>1.0573149909973145</v>
      </c>
    </row>
    <row r="55" spans="2:11">
      <c r="B55" s="427"/>
      <c r="C55" s="288" t="s">
        <v>218</v>
      </c>
      <c r="D55" s="378"/>
      <c r="E55" s="174">
        <f>SUBTOTAL(9,E52:E54)</f>
        <v>1.716</v>
      </c>
      <c r="F55" s="174">
        <f>SUBTOTAL(9,F52:F54)</f>
        <v>144.44910605049134</v>
      </c>
      <c r="G55" s="174"/>
      <c r="H55" s="174"/>
      <c r="I55" s="174">
        <f>SUBTOTAL(9,I52:I54)</f>
        <v>0</v>
      </c>
      <c r="J55" s="174">
        <f>SUBTOTAL(9,J52:J54)</f>
        <v>0</v>
      </c>
      <c r="K55" s="170">
        <f>SUBTOTAL(9,K52:K54)</f>
        <v>158.91144939780239</v>
      </c>
    </row>
    <row r="56" spans="2:11">
      <c r="B56" s="153" t="s">
        <v>224</v>
      </c>
      <c r="C56" s="298"/>
      <c r="D56" s="385"/>
      <c r="E56" s="53">
        <f>SUBTOTAL(9,E40:E54)</f>
        <v>1629.4525498407556</v>
      </c>
      <c r="F56" s="53">
        <f>SUBTOTAL(9,F40:F54)</f>
        <v>741.16845795965946</v>
      </c>
      <c r="G56" s="53">
        <f t="shared" ref="G56:H56" si="3">SUBTOTAL(9,G40:G54)</f>
        <v>1794.0139716360568</v>
      </c>
      <c r="H56" s="53">
        <f t="shared" si="3"/>
        <v>2784.3763719736908</v>
      </c>
      <c r="I56" s="53">
        <f>SUBTOTAL(9,I40:I54)</f>
        <v>1702.6881506798563</v>
      </c>
      <c r="J56" s="53">
        <f>SUBTOTAL(9,J40:J54)</f>
        <v>2216.1383698264362</v>
      </c>
      <c r="K56" s="76">
        <f>SUBTOTAL(9,K40:K54)</f>
        <v>10867.837871916458</v>
      </c>
    </row>
    <row r="57" spans="2:11">
      <c r="B57" s="426">
        <v>2005</v>
      </c>
      <c r="C57" s="429" t="s">
        <v>211</v>
      </c>
      <c r="D57" s="374" t="s">
        <v>209</v>
      </c>
      <c r="E57" s="179">
        <v>41.478999999999999</v>
      </c>
      <c r="F57" s="179">
        <v>0</v>
      </c>
      <c r="G57" s="179">
        <v>0</v>
      </c>
      <c r="H57" s="179">
        <v>1.21300001144409E-2</v>
      </c>
      <c r="I57" s="179">
        <v>0</v>
      </c>
      <c r="J57" s="180">
        <v>0</v>
      </c>
      <c r="K57" s="170">
        <f>SUM(E57:J57)</f>
        <v>41.491130000114438</v>
      </c>
    </row>
    <row r="58" spans="2:11">
      <c r="B58" s="427"/>
      <c r="C58" s="430"/>
      <c r="D58" s="375" t="s">
        <v>210</v>
      </c>
      <c r="E58" s="179">
        <v>0</v>
      </c>
      <c r="F58" s="179">
        <v>0</v>
      </c>
      <c r="G58" s="179">
        <v>0</v>
      </c>
      <c r="H58" s="179">
        <v>0.469170018970966</v>
      </c>
      <c r="I58" s="179">
        <v>0</v>
      </c>
      <c r="J58" s="179">
        <v>0</v>
      </c>
      <c r="K58" s="170">
        <f>SUM(E58:J58)</f>
        <v>0.469170018970966</v>
      </c>
    </row>
    <row r="59" spans="2:11">
      <c r="B59" s="427"/>
      <c r="C59" s="430"/>
      <c r="D59" s="376" t="s">
        <v>211</v>
      </c>
      <c r="E59" s="179">
        <v>3.3889999999999998</v>
      </c>
      <c r="F59" s="179">
        <v>0</v>
      </c>
      <c r="G59" s="179">
        <v>0</v>
      </c>
      <c r="H59" s="179">
        <v>65.757783657814002</v>
      </c>
      <c r="I59" s="179">
        <v>0</v>
      </c>
      <c r="J59" s="179">
        <v>47.614309509277298</v>
      </c>
      <c r="K59" s="170">
        <f>SUM(E59:J59)</f>
        <v>116.7610931670913</v>
      </c>
    </row>
    <row r="60" spans="2:11">
      <c r="B60" s="427"/>
      <c r="C60" s="383" t="s">
        <v>223</v>
      </c>
      <c r="D60" s="378"/>
      <c r="E60" s="171">
        <f t="shared" ref="E60:K60" si="4">SUBTOTAL(9,E57:E59)</f>
        <v>44.868000000000002</v>
      </c>
      <c r="F60" s="171">
        <f t="shared" si="4"/>
        <v>0</v>
      </c>
      <c r="G60" s="171">
        <f t="shared" si="4"/>
        <v>0</v>
      </c>
      <c r="H60" s="171">
        <f t="shared" si="4"/>
        <v>66.239083676899412</v>
      </c>
      <c r="I60" s="171">
        <f t="shared" si="4"/>
        <v>0</v>
      </c>
      <c r="J60" s="171">
        <f t="shared" si="4"/>
        <v>47.614309509277298</v>
      </c>
      <c r="K60" s="172">
        <f t="shared" si="4"/>
        <v>158.7213931861767</v>
      </c>
    </row>
    <row r="61" spans="2:11">
      <c r="B61" s="427"/>
      <c r="C61" s="433" t="s">
        <v>213</v>
      </c>
      <c r="D61" s="374" t="s">
        <v>209</v>
      </c>
      <c r="E61" s="179">
        <v>80.417369597472302</v>
      </c>
      <c r="F61" s="179">
        <v>150.22523905140201</v>
      </c>
      <c r="G61" s="179">
        <v>374.35212144207998</v>
      </c>
      <c r="H61" s="179">
        <v>809.52818204784398</v>
      </c>
      <c r="I61" s="179">
        <v>689.78166992646504</v>
      </c>
      <c r="J61" s="179">
        <v>545.10745927032804</v>
      </c>
      <c r="K61" s="169">
        <f>SUM(E61:J61)</f>
        <v>2649.4120413355913</v>
      </c>
    </row>
    <row r="62" spans="2:11">
      <c r="B62" s="427"/>
      <c r="C62" s="433"/>
      <c r="D62" s="375" t="s">
        <v>210</v>
      </c>
      <c r="E62" s="179">
        <v>562.698351733923</v>
      </c>
      <c r="F62" s="179">
        <v>371.66598928425202</v>
      </c>
      <c r="G62" s="179">
        <v>1120.9281673780099</v>
      </c>
      <c r="H62" s="179">
        <v>1731.6510735673201</v>
      </c>
      <c r="I62" s="179">
        <v>817.534029837042</v>
      </c>
      <c r="J62" s="179">
        <v>1247.6062728405</v>
      </c>
      <c r="K62" s="170">
        <f>SUM(E62:J62)</f>
        <v>5852.0838846410461</v>
      </c>
    </row>
    <row r="63" spans="2:11">
      <c r="B63" s="427"/>
      <c r="C63" s="433"/>
      <c r="D63" s="376" t="s">
        <v>211</v>
      </c>
      <c r="E63" s="179">
        <v>1.8519999980926499E-2</v>
      </c>
      <c r="F63" s="179">
        <v>3.8640256971977598</v>
      </c>
      <c r="G63" s="179">
        <v>14.691769409179599</v>
      </c>
      <c r="H63" s="179">
        <v>5.61235630798339</v>
      </c>
      <c r="I63" s="179">
        <v>0.11575999951362601</v>
      </c>
      <c r="J63" s="179">
        <v>41.724740356445302</v>
      </c>
      <c r="K63" s="178">
        <f>SUM(E63:J63)</f>
        <v>66.027171770300598</v>
      </c>
    </row>
    <row r="64" spans="2:11">
      <c r="B64" s="427"/>
      <c r="C64" s="288" t="s">
        <v>214</v>
      </c>
      <c r="D64" s="378"/>
      <c r="E64" s="171">
        <f t="shared" ref="E64:K64" si="5">SUBTOTAL(9,E61:E63)</f>
        <v>643.1342413313763</v>
      </c>
      <c r="F64" s="171">
        <f t="shared" si="5"/>
        <v>525.75525403285178</v>
      </c>
      <c r="G64" s="171">
        <f t="shared" si="5"/>
        <v>1509.9720582292696</v>
      </c>
      <c r="H64" s="171">
        <f t="shared" si="5"/>
        <v>2546.7916119231472</v>
      </c>
      <c r="I64" s="171">
        <f t="shared" si="5"/>
        <v>1507.4314597630205</v>
      </c>
      <c r="J64" s="171">
        <f t="shared" si="5"/>
        <v>1834.4384724672734</v>
      </c>
      <c r="K64" s="172">
        <f t="shared" si="5"/>
        <v>8567.5230977469364</v>
      </c>
    </row>
    <row r="65" spans="2:11">
      <c r="B65" s="427"/>
      <c r="C65" s="438" t="s">
        <v>215</v>
      </c>
      <c r="D65" s="374" t="s">
        <v>209</v>
      </c>
      <c r="E65" s="179">
        <v>146.244370315552</v>
      </c>
      <c r="F65" s="179">
        <v>65.403699951171802</v>
      </c>
      <c r="G65" s="179">
        <v>65.978129882812496</v>
      </c>
      <c r="H65" s="179">
        <v>2.895</v>
      </c>
      <c r="I65" s="179">
        <v>108.333349731445</v>
      </c>
      <c r="J65" s="179">
        <v>596.31799999999998</v>
      </c>
      <c r="K65" s="170">
        <f>SUM(E65:J65)</f>
        <v>985.17254988098125</v>
      </c>
    </row>
    <row r="66" spans="2:11">
      <c r="B66" s="427"/>
      <c r="C66" s="438"/>
      <c r="D66" s="375" t="s">
        <v>210</v>
      </c>
      <c r="E66" s="179">
        <v>78.692999999999998</v>
      </c>
      <c r="F66" s="179">
        <v>0</v>
      </c>
      <c r="G66" s="179">
        <v>0</v>
      </c>
      <c r="H66" s="179">
        <v>0</v>
      </c>
      <c r="I66" s="179">
        <v>0</v>
      </c>
      <c r="J66" s="179">
        <v>0</v>
      </c>
      <c r="K66" s="170">
        <f>SUM(E66:J66)</f>
        <v>78.692999999999998</v>
      </c>
    </row>
    <row r="67" spans="2:11">
      <c r="B67" s="427"/>
      <c r="C67" s="438"/>
      <c r="D67" s="376" t="s">
        <v>211</v>
      </c>
      <c r="E67" s="179">
        <v>0</v>
      </c>
      <c r="F67" s="179">
        <v>0</v>
      </c>
      <c r="G67" s="179">
        <v>0</v>
      </c>
      <c r="H67" s="179">
        <v>0</v>
      </c>
      <c r="I67" s="179">
        <v>0</v>
      </c>
      <c r="J67" s="179">
        <v>0</v>
      </c>
      <c r="K67" s="170">
        <f>SUM(E67:J67)</f>
        <v>0</v>
      </c>
    </row>
    <row r="68" spans="2:11">
      <c r="B68" s="427"/>
      <c r="C68" s="380" t="s">
        <v>216</v>
      </c>
      <c r="D68" s="378"/>
      <c r="E68" s="171">
        <f t="shared" ref="E68:K68" si="6">SUBTOTAL(9,E65:E67)</f>
        <v>224.93737031555202</v>
      </c>
      <c r="F68" s="171">
        <f t="shared" si="6"/>
        <v>65.403699951171802</v>
      </c>
      <c r="G68" s="171">
        <f t="shared" si="6"/>
        <v>65.978129882812496</v>
      </c>
      <c r="H68" s="171">
        <f t="shared" si="6"/>
        <v>2.895</v>
      </c>
      <c r="I68" s="171">
        <f t="shared" si="6"/>
        <v>108.333349731445</v>
      </c>
      <c r="J68" s="171">
        <f t="shared" si="6"/>
        <v>596.31799999999998</v>
      </c>
      <c r="K68" s="172">
        <f t="shared" si="6"/>
        <v>1063.8655498809812</v>
      </c>
    </row>
    <row r="69" spans="2:11">
      <c r="B69" s="427"/>
      <c r="C69" s="439" t="s">
        <v>217</v>
      </c>
      <c r="D69" s="374" t="s">
        <v>209</v>
      </c>
      <c r="E69" s="179">
        <v>763.80600000000004</v>
      </c>
      <c r="F69" s="179">
        <v>6.7000000000000004E-2</v>
      </c>
      <c r="G69" s="179">
        <v>2.8572860851287798</v>
      </c>
      <c r="H69" s="179">
        <v>1.9E-2</v>
      </c>
      <c r="I69" s="179">
        <v>0</v>
      </c>
      <c r="J69" s="179">
        <v>1.1779999999999999</v>
      </c>
      <c r="K69" s="170">
        <f>SUM(E69:J69)</f>
        <v>767.9272860851288</v>
      </c>
    </row>
    <row r="70" spans="2:11">
      <c r="B70" s="427"/>
      <c r="C70" s="439"/>
      <c r="D70" s="375" t="s">
        <v>210</v>
      </c>
      <c r="E70" s="179">
        <v>1.9570000000000001</v>
      </c>
      <c r="F70" s="179">
        <v>152.596</v>
      </c>
      <c r="G70" s="179">
        <v>4.8210800666809002</v>
      </c>
      <c r="H70" s="179">
        <v>7.4989526414871204</v>
      </c>
      <c r="I70" s="179">
        <v>0</v>
      </c>
      <c r="J70" s="179">
        <v>40.353000000000002</v>
      </c>
      <c r="K70" s="170">
        <f>SUM(E70:J70)</f>
        <v>207.22603270816802</v>
      </c>
    </row>
    <row r="71" spans="2:11">
      <c r="B71" s="427"/>
      <c r="C71" s="440"/>
      <c r="D71" s="376" t="s">
        <v>211</v>
      </c>
      <c r="E71" s="179">
        <v>0</v>
      </c>
      <c r="F71" s="179">
        <v>0</v>
      </c>
      <c r="G71" s="179">
        <v>0</v>
      </c>
      <c r="H71" s="179">
        <v>0.85341624546050998</v>
      </c>
      <c r="I71" s="179">
        <v>0</v>
      </c>
      <c r="J71" s="179">
        <v>18.274999999999999</v>
      </c>
      <c r="K71" s="178">
        <f>SUM(E71:J71)</f>
        <v>19.12841624546051</v>
      </c>
    </row>
    <row r="72" spans="2:11">
      <c r="B72" s="428"/>
      <c r="C72" s="290" t="s">
        <v>218</v>
      </c>
      <c r="D72" s="378"/>
      <c r="E72" s="171">
        <f t="shared" ref="E72:K72" si="7">SUBTOTAL(9,E69:E71)</f>
        <v>765.76300000000003</v>
      </c>
      <c r="F72" s="171">
        <f t="shared" si="7"/>
        <v>152.66300000000001</v>
      </c>
      <c r="G72" s="171">
        <f t="shared" si="7"/>
        <v>7.67836615180968</v>
      </c>
      <c r="H72" s="171">
        <f t="shared" si="7"/>
        <v>8.3713688869476304</v>
      </c>
      <c r="I72" s="171">
        <f t="shared" si="7"/>
        <v>0</v>
      </c>
      <c r="J72" s="171">
        <f t="shared" si="7"/>
        <v>59.805999999999997</v>
      </c>
      <c r="K72" s="172">
        <f t="shared" si="7"/>
        <v>994.28173503875735</v>
      </c>
    </row>
    <row r="73" spans="2:11">
      <c r="B73" s="153" t="s">
        <v>225</v>
      </c>
      <c r="C73" s="292"/>
      <c r="D73" s="385"/>
      <c r="E73" s="53">
        <f t="shared" ref="E73:K73" si="8">SUBTOTAL(9,E57:E71)</f>
        <v>1678.7026116469285</v>
      </c>
      <c r="F73" s="53">
        <f t="shared" si="8"/>
        <v>743.82195398402359</v>
      </c>
      <c r="G73" s="53">
        <f t="shared" si="8"/>
        <v>1583.6285542638918</v>
      </c>
      <c r="H73" s="53">
        <f t="shared" si="8"/>
        <v>2624.2970644869943</v>
      </c>
      <c r="I73" s="53">
        <f t="shared" si="8"/>
        <v>1615.7648094944655</v>
      </c>
      <c r="J73" s="53">
        <f t="shared" si="8"/>
        <v>2538.1767819765505</v>
      </c>
      <c r="K73" s="76">
        <f t="shared" si="8"/>
        <v>10784.391775852851</v>
      </c>
    </row>
    <row r="74" spans="2:11">
      <c r="B74" s="426">
        <v>2006</v>
      </c>
      <c r="C74" s="429" t="s">
        <v>211</v>
      </c>
      <c r="D74" s="374" t="s">
        <v>209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441" t="s">
        <v>226</v>
      </c>
      <c r="K74" s="170">
        <f>SUM(E74:J74)</f>
        <v>0</v>
      </c>
    </row>
    <row r="75" spans="2:11">
      <c r="B75" s="427"/>
      <c r="C75" s="430"/>
      <c r="D75" s="375" t="s">
        <v>210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442"/>
      <c r="K75" s="170">
        <f>SUM(E75:J75)</f>
        <v>0</v>
      </c>
    </row>
    <row r="76" spans="2:11">
      <c r="B76" s="427"/>
      <c r="C76" s="430"/>
      <c r="D76" s="376" t="s">
        <v>211</v>
      </c>
      <c r="E76" s="181">
        <v>43.418999999999997</v>
      </c>
      <c r="F76" s="181">
        <v>0</v>
      </c>
      <c r="G76" s="181">
        <v>0</v>
      </c>
      <c r="H76" s="181">
        <v>98.655463859884094</v>
      </c>
      <c r="I76" s="181">
        <v>22.713639892578101</v>
      </c>
      <c r="J76" s="442"/>
      <c r="K76" s="170">
        <f>SUM(E76:J76)</f>
        <v>164.78810375246218</v>
      </c>
    </row>
    <row r="77" spans="2:11">
      <c r="B77" s="427"/>
      <c r="C77" s="383" t="s">
        <v>223</v>
      </c>
      <c r="D77" s="378"/>
      <c r="E77" s="171">
        <f t="shared" ref="E77:K77" si="9">SUBTOTAL(9,E74:E76)</f>
        <v>43.418999999999997</v>
      </c>
      <c r="F77" s="171">
        <f t="shared" si="9"/>
        <v>0</v>
      </c>
      <c r="G77" s="171">
        <f t="shared" si="9"/>
        <v>0</v>
      </c>
      <c r="H77" s="171">
        <f t="shared" si="9"/>
        <v>98.655463859884094</v>
      </c>
      <c r="I77" s="171">
        <f t="shared" si="9"/>
        <v>22.713639892578101</v>
      </c>
      <c r="J77" s="442"/>
      <c r="K77" s="172">
        <f t="shared" si="9"/>
        <v>164.78810375246218</v>
      </c>
    </row>
    <row r="78" spans="2:11">
      <c r="B78" s="427"/>
      <c r="C78" s="433" t="s">
        <v>213</v>
      </c>
      <c r="D78" s="374" t="s">
        <v>209</v>
      </c>
      <c r="E78" s="182">
        <v>147.208899702266</v>
      </c>
      <c r="F78" s="183">
        <v>199.94108354604199</v>
      </c>
      <c r="G78" s="183">
        <v>996.78334147747796</v>
      </c>
      <c r="H78" s="183">
        <v>701.12990107941596</v>
      </c>
      <c r="I78" s="183">
        <v>665.92316040915296</v>
      </c>
      <c r="J78" s="442"/>
      <c r="K78" s="169">
        <f>SUM(E78:J78)</f>
        <v>2710.9863862143548</v>
      </c>
    </row>
    <row r="79" spans="2:11">
      <c r="B79" s="427"/>
      <c r="C79" s="433"/>
      <c r="D79" s="375" t="s">
        <v>210</v>
      </c>
      <c r="E79" s="184">
        <v>2043.7621637243101</v>
      </c>
      <c r="F79" s="168">
        <v>340.48019500634399</v>
      </c>
      <c r="G79" s="168">
        <v>623.46076414930099</v>
      </c>
      <c r="H79" s="168">
        <v>1461.44504213961</v>
      </c>
      <c r="I79" s="168">
        <v>509.394665466368</v>
      </c>
      <c r="J79" s="442"/>
      <c r="K79" s="170">
        <f>SUM(E79:J79)</f>
        <v>4978.5428304859333</v>
      </c>
    </row>
    <row r="80" spans="2:11">
      <c r="B80" s="427"/>
      <c r="C80" s="433"/>
      <c r="D80" s="376" t="s">
        <v>211</v>
      </c>
      <c r="E80" s="185">
        <v>3.5319999694824203E-2</v>
      </c>
      <c r="F80" s="186">
        <v>1.5654307805299701</v>
      </c>
      <c r="G80" s="186">
        <v>14.924696401834399</v>
      </c>
      <c r="H80" s="186">
        <v>3.8820000000000001</v>
      </c>
      <c r="I80" s="186">
        <v>0</v>
      </c>
      <c r="J80" s="442"/>
      <c r="K80" s="178">
        <f>SUM(E80:J80)</f>
        <v>20.407447182059194</v>
      </c>
    </row>
    <row r="81" spans="2:11">
      <c r="B81" s="427"/>
      <c r="C81" s="288" t="s">
        <v>214</v>
      </c>
      <c r="D81" s="378"/>
      <c r="E81" s="171">
        <f t="shared" ref="E81:K81" si="10">SUBTOTAL(9,E78:E80)</f>
        <v>2191.006383426271</v>
      </c>
      <c r="F81" s="171">
        <f t="shared" si="10"/>
        <v>541.98670933291589</v>
      </c>
      <c r="G81" s="171">
        <f t="shared" si="10"/>
        <v>1635.1688020286133</v>
      </c>
      <c r="H81" s="171">
        <f t="shared" si="10"/>
        <v>2166.456943219026</v>
      </c>
      <c r="I81" s="171">
        <f t="shared" si="10"/>
        <v>1175.3178258755211</v>
      </c>
      <c r="J81" s="442"/>
      <c r="K81" s="172">
        <f t="shared" si="10"/>
        <v>7709.9366638823476</v>
      </c>
    </row>
    <row r="82" spans="2:11">
      <c r="B82" s="427"/>
      <c r="C82" s="438" t="s">
        <v>215</v>
      </c>
      <c r="D82" s="374" t="s">
        <v>209</v>
      </c>
      <c r="E82" s="184">
        <v>537.01107986450199</v>
      </c>
      <c r="F82" s="183">
        <v>38.962000000000003</v>
      </c>
      <c r="G82" s="183">
        <v>478.56802929687501</v>
      </c>
      <c r="H82" s="183">
        <v>0.61</v>
      </c>
      <c r="I82" s="168">
        <v>96.736119873046903</v>
      </c>
      <c r="J82" s="442"/>
      <c r="K82" s="170">
        <f>SUM(E82:J82)</f>
        <v>1151.8872290344236</v>
      </c>
    </row>
    <row r="83" spans="2:11">
      <c r="B83" s="427"/>
      <c r="C83" s="438"/>
      <c r="D83" s="375" t="s">
        <v>210</v>
      </c>
      <c r="E83" s="184">
        <v>0</v>
      </c>
      <c r="F83" s="168">
        <v>0</v>
      </c>
      <c r="G83" s="168">
        <v>0</v>
      </c>
      <c r="H83" s="168">
        <v>0</v>
      </c>
      <c r="I83" s="168">
        <v>0.94715997314453104</v>
      </c>
      <c r="J83" s="442"/>
      <c r="K83" s="170">
        <f>SUM(E83:J83)</f>
        <v>0.94715997314453104</v>
      </c>
    </row>
    <row r="84" spans="2:11">
      <c r="B84" s="427"/>
      <c r="C84" s="438"/>
      <c r="D84" s="376" t="s">
        <v>211</v>
      </c>
      <c r="E84" s="184">
        <v>0</v>
      </c>
      <c r="F84" s="186">
        <v>0</v>
      </c>
      <c r="G84" s="186">
        <v>0</v>
      </c>
      <c r="H84" s="186">
        <v>0</v>
      </c>
      <c r="I84" s="168">
        <v>0</v>
      </c>
      <c r="J84" s="442"/>
      <c r="K84" s="170">
        <f>SUM(E84:J84)</f>
        <v>0</v>
      </c>
    </row>
    <row r="85" spans="2:11">
      <c r="B85" s="427"/>
      <c r="C85" s="380" t="s">
        <v>216</v>
      </c>
      <c r="D85" s="378"/>
      <c r="E85" s="171">
        <f t="shared" ref="E85:K85" si="11">SUBTOTAL(9,E82:E84)</f>
        <v>537.01107986450199</v>
      </c>
      <c r="F85" s="171">
        <f t="shared" si="11"/>
        <v>38.962000000000003</v>
      </c>
      <c r="G85" s="171">
        <f t="shared" si="11"/>
        <v>478.56802929687501</v>
      </c>
      <c r="H85" s="171">
        <f t="shared" si="11"/>
        <v>0.61</v>
      </c>
      <c r="I85" s="171">
        <f t="shared" si="11"/>
        <v>97.683279846191439</v>
      </c>
      <c r="J85" s="442"/>
      <c r="K85" s="172">
        <f t="shared" si="11"/>
        <v>1152.8343890075682</v>
      </c>
    </row>
    <row r="86" spans="2:11">
      <c r="B86" s="427"/>
      <c r="C86" s="439" t="s">
        <v>217</v>
      </c>
      <c r="D86" s="374" t="s">
        <v>209</v>
      </c>
      <c r="E86" s="168">
        <v>339.68203125000002</v>
      </c>
      <c r="F86" s="168">
        <v>4.1449999999999996</v>
      </c>
      <c r="G86" s="168">
        <v>5.0952798442840503</v>
      </c>
      <c r="H86" s="168">
        <v>0</v>
      </c>
      <c r="I86" s="168">
        <v>0</v>
      </c>
      <c r="J86" s="442"/>
      <c r="K86" s="170">
        <f>SUM(E86:J86)</f>
        <v>348.92231109428405</v>
      </c>
    </row>
    <row r="87" spans="2:11">
      <c r="B87" s="427"/>
      <c r="C87" s="439"/>
      <c r="D87" s="375" t="s">
        <v>210</v>
      </c>
      <c r="E87" s="168">
        <v>1.0444000015258701</v>
      </c>
      <c r="F87" s="168">
        <v>114.43574853515599</v>
      </c>
      <c r="G87" s="168">
        <v>3.3477600097656199</v>
      </c>
      <c r="H87" s="168">
        <v>4.5430593080520598</v>
      </c>
      <c r="I87" s="168">
        <v>0</v>
      </c>
      <c r="J87" s="442"/>
      <c r="K87" s="170">
        <f>SUM(E87:J87)</f>
        <v>123.37096785449955</v>
      </c>
    </row>
    <row r="88" spans="2:11">
      <c r="B88" s="427"/>
      <c r="C88" s="440"/>
      <c r="D88" s="376" t="s">
        <v>211</v>
      </c>
      <c r="E88" s="168">
        <v>8.8225399780273399</v>
      </c>
      <c r="F88" s="168">
        <v>0</v>
      </c>
      <c r="G88" s="168">
        <v>0</v>
      </c>
      <c r="H88" s="168">
        <v>0</v>
      </c>
      <c r="I88" s="168">
        <v>0</v>
      </c>
      <c r="J88" s="442"/>
      <c r="K88" s="178">
        <f>SUM(E88:J88)</f>
        <v>8.8225399780273399</v>
      </c>
    </row>
    <row r="89" spans="2:11">
      <c r="B89" s="428"/>
      <c r="C89" s="290" t="s">
        <v>218</v>
      </c>
      <c r="D89" s="378"/>
      <c r="E89" s="171">
        <f t="shared" ref="E89:K89" si="12">SUBTOTAL(9,E86:E88)</f>
        <v>349.54897122955322</v>
      </c>
      <c r="F89" s="171">
        <f t="shared" si="12"/>
        <v>118.58074853515599</v>
      </c>
      <c r="G89" s="171">
        <f t="shared" si="12"/>
        <v>8.4430398540496707</v>
      </c>
      <c r="H89" s="171">
        <f t="shared" si="12"/>
        <v>4.5430593080520598</v>
      </c>
      <c r="I89" s="171">
        <f t="shared" si="12"/>
        <v>0</v>
      </c>
      <c r="J89" s="443"/>
      <c r="K89" s="172">
        <f t="shared" si="12"/>
        <v>481.11581892681096</v>
      </c>
    </row>
    <row r="90" spans="2:11">
      <c r="B90" s="153" t="s">
        <v>227</v>
      </c>
      <c r="C90" s="292"/>
      <c r="D90" s="385"/>
      <c r="E90" s="53">
        <f t="shared" ref="E90:K90" si="13">SUBTOTAL(9,E74:E88)</f>
        <v>3120.9854345203257</v>
      </c>
      <c r="F90" s="53">
        <f t="shared" si="13"/>
        <v>699.52945786807186</v>
      </c>
      <c r="G90" s="53">
        <f t="shared" si="13"/>
        <v>2122.1798711795382</v>
      </c>
      <c r="H90" s="53">
        <f t="shared" si="13"/>
        <v>2270.2654663869621</v>
      </c>
      <c r="I90" s="53">
        <f t="shared" si="13"/>
        <v>1295.7147456142905</v>
      </c>
      <c r="J90" s="187"/>
      <c r="K90" s="76">
        <f t="shared" si="13"/>
        <v>9508.674975569189</v>
      </c>
    </row>
    <row r="91" spans="2:11">
      <c r="B91" s="426">
        <v>2007</v>
      </c>
      <c r="C91" s="429" t="s">
        <v>211</v>
      </c>
      <c r="D91" s="374" t="s">
        <v>209</v>
      </c>
      <c r="E91" s="181">
        <v>3.79</v>
      </c>
      <c r="F91" s="181">
        <v>0</v>
      </c>
      <c r="G91" s="181">
        <v>0</v>
      </c>
      <c r="H91" s="181">
        <v>0</v>
      </c>
      <c r="I91" s="181">
        <v>0</v>
      </c>
      <c r="J91" s="441" t="s">
        <v>226</v>
      </c>
      <c r="K91" s="170">
        <f t="shared" ref="K91:K105" si="14">SUM(E91:J91)</f>
        <v>3.79</v>
      </c>
    </row>
    <row r="92" spans="2:11">
      <c r="B92" s="427"/>
      <c r="C92" s="430"/>
      <c r="D92" s="375" t="s">
        <v>210</v>
      </c>
      <c r="E92" s="181">
        <v>0</v>
      </c>
      <c r="F92" s="181">
        <v>0</v>
      </c>
      <c r="G92" s="181">
        <v>0</v>
      </c>
      <c r="H92" s="181">
        <v>0.11489999866485595</v>
      </c>
      <c r="I92" s="181">
        <v>0</v>
      </c>
      <c r="J92" s="442"/>
      <c r="K92" s="170">
        <f t="shared" si="14"/>
        <v>0.11489999866485595</v>
      </c>
    </row>
    <row r="93" spans="2:11">
      <c r="B93" s="427"/>
      <c r="C93" s="430"/>
      <c r="D93" s="376" t="s">
        <v>211</v>
      </c>
      <c r="E93" s="181">
        <v>45.908059936523436</v>
      </c>
      <c r="F93" s="181">
        <v>0</v>
      </c>
      <c r="G93" s="181">
        <v>0</v>
      </c>
      <c r="H93" s="181">
        <v>71.331830040708184</v>
      </c>
      <c r="I93" s="181">
        <v>17.950625827426091</v>
      </c>
      <c r="J93" s="442"/>
      <c r="K93" s="170">
        <f t="shared" si="14"/>
        <v>135.19051580465771</v>
      </c>
    </row>
    <row r="94" spans="2:11">
      <c r="B94" s="427"/>
      <c r="C94" s="383" t="s">
        <v>223</v>
      </c>
      <c r="D94" s="386"/>
      <c r="E94" s="171">
        <f>SUM(E91:E93)</f>
        <v>49.698059936523435</v>
      </c>
      <c r="F94" s="171">
        <f t="shared" ref="F94:K94" si="15">SUM(F91:F93)</f>
        <v>0</v>
      </c>
      <c r="G94" s="171">
        <f t="shared" si="15"/>
        <v>0</v>
      </c>
      <c r="H94" s="171">
        <f t="shared" si="15"/>
        <v>71.446730039373037</v>
      </c>
      <c r="I94" s="171">
        <f t="shared" si="15"/>
        <v>17.950625827426091</v>
      </c>
      <c r="J94" s="442"/>
      <c r="K94" s="172">
        <f t="shared" si="15"/>
        <v>139.09541580332257</v>
      </c>
    </row>
    <row r="95" spans="2:11">
      <c r="B95" s="427"/>
      <c r="C95" s="433" t="s">
        <v>213</v>
      </c>
      <c r="D95" s="374" t="s">
        <v>209</v>
      </c>
      <c r="E95" s="168">
        <v>202.30373989141734</v>
      </c>
      <c r="F95" s="168">
        <v>197.07039256069064</v>
      </c>
      <c r="G95" s="168">
        <v>575.99521415909032</v>
      </c>
      <c r="H95" s="168">
        <v>493.98079357051847</v>
      </c>
      <c r="I95" s="168">
        <v>402.18344964706898</v>
      </c>
      <c r="J95" s="444"/>
      <c r="K95" s="169">
        <f t="shared" si="14"/>
        <v>1871.5335898287858</v>
      </c>
    </row>
    <row r="96" spans="2:11">
      <c r="B96" s="427"/>
      <c r="C96" s="433"/>
      <c r="D96" s="375" t="s">
        <v>210</v>
      </c>
      <c r="E96" s="168">
        <v>1921.7516464757362</v>
      </c>
      <c r="F96" s="168">
        <v>294.30535813261105</v>
      </c>
      <c r="G96" s="168">
        <v>740.73572907127652</v>
      </c>
      <c r="H96" s="168">
        <v>1635.951569356233</v>
      </c>
      <c r="I96" s="168">
        <v>535.92933958660069</v>
      </c>
      <c r="J96" s="444"/>
      <c r="K96" s="170">
        <f t="shared" si="14"/>
        <v>5128.6736426224579</v>
      </c>
    </row>
    <row r="97" spans="2:11">
      <c r="B97" s="427"/>
      <c r="C97" s="433"/>
      <c r="D97" s="376" t="s">
        <v>211</v>
      </c>
      <c r="E97" s="168">
        <v>0</v>
      </c>
      <c r="F97" s="168">
        <v>0.76342999958992008</v>
      </c>
      <c r="G97" s="168">
        <v>13.358690097570419</v>
      </c>
      <c r="H97" s="168">
        <v>3.3050000000000002</v>
      </c>
      <c r="I97" s="168">
        <v>0</v>
      </c>
      <c r="J97" s="444"/>
      <c r="K97" s="178">
        <f t="shared" si="14"/>
        <v>17.427120097160341</v>
      </c>
    </row>
    <row r="98" spans="2:11">
      <c r="B98" s="427"/>
      <c r="C98" s="288" t="s">
        <v>214</v>
      </c>
      <c r="D98" s="386"/>
      <c r="E98" s="171">
        <f>SUM(E95:E97)</f>
        <v>2124.0553863671535</v>
      </c>
      <c r="F98" s="171">
        <f t="shared" ref="F98:K98" si="16">SUM(F95:F97)</f>
        <v>492.13918069289161</v>
      </c>
      <c r="G98" s="171">
        <f t="shared" si="16"/>
        <v>1330.0896333279372</v>
      </c>
      <c r="H98" s="171">
        <f t="shared" si="16"/>
        <v>2133.2373629267513</v>
      </c>
      <c r="I98" s="171">
        <f t="shared" si="16"/>
        <v>938.11278923366967</v>
      </c>
      <c r="J98" s="442"/>
      <c r="K98" s="172">
        <f t="shared" si="16"/>
        <v>7017.6343525484044</v>
      </c>
    </row>
    <row r="99" spans="2:11">
      <c r="B99" s="427"/>
      <c r="C99" s="438" t="s">
        <v>215</v>
      </c>
      <c r="D99" s="374" t="s">
        <v>209</v>
      </c>
      <c r="E99" s="168">
        <v>389.96472998046875</v>
      </c>
      <c r="F99" s="168">
        <v>42.415999999999997</v>
      </c>
      <c r="G99" s="168">
        <v>244.10120000076293</v>
      </c>
      <c r="H99" s="168">
        <v>0</v>
      </c>
      <c r="I99" s="168">
        <v>0.54</v>
      </c>
      <c r="J99" s="444"/>
      <c r="K99" s="169">
        <f t="shared" si="14"/>
        <v>677.02192998123166</v>
      </c>
    </row>
    <row r="100" spans="2:11">
      <c r="B100" s="427"/>
      <c r="C100" s="438"/>
      <c r="D100" s="375" t="s">
        <v>210</v>
      </c>
      <c r="E100" s="168">
        <v>23.449239746093749</v>
      </c>
      <c r="F100" s="168">
        <v>0</v>
      </c>
      <c r="G100" s="168">
        <v>65.702627929687495</v>
      </c>
      <c r="H100" s="168">
        <v>0</v>
      </c>
      <c r="I100" s="168">
        <v>0</v>
      </c>
      <c r="J100" s="444"/>
      <c r="K100" s="170">
        <f t="shared" si="14"/>
        <v>89.151867675781247</v>
      </c>
    </row>
    <row r="101" spans="2:11">
      <c r="B101" s="427"/>
      <c r="C101" s="438"/>
      <c r="D101" s="376" t="s">
        <v>211</v>
      </c>
      <c r="E101" s="168">
        <v>0</v>
      </c>
      <c r="F101" s="168">
        <v>0</v>
      </c>
      <c r="G101" s="168">
        <v>0</v>
      </c>
      <c r="H101" s="168">
        <v>0</v>
      </c>
      <c r="I101" s="168">
        <v>0</v>
      </c>
      <c r="J101" s="444"/>
      <c r="K101" s="178">
        <f t="shared" si="14"/>
        <v>0</v>
      </c>
    </row>
    <row r="102" spans="2:11">
      <c r="B102" s="427"/>
      <c r="C102" s="380" t="s">
        <v>216</v>
      </c>
      <c r="D102" s="386"/>
      <c r="E102" s="171">
        <f>SUM(E99:E101)</f>
        <v>413.41396972656247</v>
      </c>
      <c r="F102" s="171">
        <f t="shared" ref="F102:K102" si="17">SUM(F99:F101)</f>
        <v>42.415999999999997</v>
      </c>
      <c r="G102" s="171">
        <f t="shared" si="17"/>
        <v>309.80382793045044</v>
      </c>
      <c r="H102" s="171">
        <f t="shared" si="17"/>
        <v>0</v>
      </c>
      <c r="I102" s="171">
        <f t="shared" si="17"/>
        <v>0.54</v>
      </c>
      <c r="J102" s="442"/>
      <c r="K102" s="172">
        <f t="shared" si="17"/>
        <v>766.17379765701287</v>
      </c>
    </row>
    <row r="103" spans="2:11">
      <c r="B103" s="427"/>
      <c r="C103" s="439" t="s">
        <v>217</v>
      </c>
      <c r="D103" s="374" t="s">
        <v>209</v>
      </c>
      <c r="E103" s="168">
        <v>314.00234423828124</v>
      </c>
      <c r="F103" s="168">
        <v>1.0999999999999999E-2</v>
      </c>
      <c r="G103" s="168">
        <v>156.61932031250001</v>
      </c>
      <c r="H103" s="168">
        <v>0</v>
      </c>
      <c r="I103" s="168">
        <v>0</v>
      </c>
      <c r="J103" s="444"/>
      <c r="K103" s="169">
        <f t="shared" si="14"/>
        <v>470.63266455078127</v>
      </c>
    </row>
    <row r="104" spans="2:11">
      <c r="B104" s="427"/>
      <c r="C104" s="439"/>
      <c r="D104" s="375" t="s">
        <v>210</v>
      </c>
      <c r="E104" s="168">
        <v>0</v>
      </c>
      <c r="F104" s="168">
        <v>7.3611999998092648</v>
      </c>
      <c r="G104" s="168">
        <v>3.3465800170898437</v>
      </c>
      <c r="H104" s="168">
        <v>0</v>
      </c>
      <c r="I104" s="168">
        <v>0</v>
      </c>
      <c r="J104" s="444"/>
      <c r="K104" s="170">
        <f t="shared" si="14"/>
        <v>10.707780016899108</v>
      </c>
    </row>
    <row r="105" spans="2:11">
      <c r="B105" s="427"/>
      <c r="C105" s="440"/>
      <c r="D105" s="376" t="s">
        <v>211</v>
      </c>
      <c r="E105" s="168">
        <v>0</v>
      </c>
      <c r="F105" s="168">
        <v>0</v>
      </c>
      <c r="G105" s="168">
        <v>0</v>
      </c>
      <c r="H105" s="168">
        <v>3.2923499450683593</v>
      </c>
      <c r="I105" s="168">
        <v>0</v>
      </c>
      <c r="J105" s="444"/>
      <c r="K105" s="178">
        <f t="shared" si="14"/>
        <v>3.2923499450683593</v>
      </c>
    </row>
    <row r="106" spans="2:11">
      <c r="B106" s="428"/>
      <c r="C106" s="290" t="s">
        <v>218</v>
      </c>
      <c r="D106" s="386"/>
      <c r="E106" s="171">
        <f>SUM(E103:E105)</f>
        <v>314.00234423828124</v>
      </c>
      <c r="F106" s="171">
        <f t="shared" ref="F106:K106" si="18">SUM(F103:F105)</f>
        <v>7.3721999998092649</v>
      </c>
      <c r="G106" s="171">
        <f t="shared" si="18"/>
        <v>159.96590032958986</v>
      </c>
      <c r="H106" s="171">
        <f t="shared" si="18"/>
        <v>3.2923499450683593</v>
      </c>
      <c r="I106" s="171">
        <f t="shared" si="18"/>
        <v>0</v>
      </c>
      <c r="J106" s="443"/>
      <c r="K106" s="172">
        <f t="shared" si="18"/>
        <v>484.63279451274872</v>
      </c>
    </row>
    <row r="107" spans="2:11">
      <c r="B107" s="153" t="s">
        <v>228</v>
      </c>
      <c r="C107" s="292"/>
      <c r="D107" s="385"/>
      <c r="E107" s="53">
        <f>+E106+E102+E98+E94</f>
        <v>2901.1697602685208</v>
      </c>
      <c r="F107" s="53">
        <f t="shared" ref="F107:K107" si="19">+F106+F102+F98+F94</f>
        <v>541.92738069270092</v>
      </c>
      <c r="G107" s="53">
        <f t="shared" si="19"/>
        <v>1799.8593615879777</v>
      </c>
      <c r="H107" s="53">
        <f t="shared" si="19"/>
        <v>2207.9764429111929</v>
      </c>
      <c r="I107" s="53">
        <f t="shared" si="19"/>
        <v>956.60341506109569</v>
      </c>
      <c r="J107" s="53"/>
      <c r="K107" s="76">
        <f t="shared" si="19"/>
        <v>8407.5363605214879</v>
      </c>
    </row>
    <row r="108" spans="2:11">
      <c r="B108" s="426">
        <v>2008</v>
      </c>
      <c r="C108" s="429" t="s">
        <v>211</v>
      </c>
      <c r="D108" s="374" t="s">
        <v>209</v>
      </c>
      <c r="E108" s="181">
        <v>0</v>
      </c>
      <c r="F108" s="181">
        <v>0</v>
      </c>
      <c r="G108" s="181">
        <v>0</v>
      </c>
      <c r="H108" s="181">
        <v>0</v>
      </c>
      <c r="I108" s="181">
        <v>0</v>
      </c>
      <c r="J108" s="441" t="s">
        <v>226</v>
      </c>
      <c r="K108" s="170">
        <f>SUM(E108:J108)</f>
        <v>0</v>
      </c>
    </row>
    <row r="109" spans="2:11">
      <c r="B109" s="427"/>
      <c r="C109" s="430"/>
      <c r="D109" s="375" t="s">
        <v>210</v>
      </c>
      <c r="E109" s="181">
        <v>0</v>
      </c>
      <c r="F109" s="181">
        <v>0</v>
      </c>
      <c r="G109" s="181">
        <v>0</v>
      </c>
      <c r="H109" s="181">
        <v>0</v>
      </c>
      <c r="I109" s="181">
        <v>0</v>
      </c>
      <c r="J109" s="442"/>
      <c r="K109" s="170">
        <f>SUM(E109:J109)</f>
        <v>0</v>
      </c>
    </row>
    <row r="110" spans="2:11">
      <c r="B110" s="427"/>
      <c r="C110" s="430"/>
      <c r="D110" s="376" t="s">
        <v>211</v>
      </c>
      <c r="E110" s="181">
        <v>59.516999999999996</v>
      </c>
      <c r="F110" s="181">
        <v>0</v>
      </c>
      <c r="G110" s="181">
        <v>0</v>
      </c>
      <c r="H110" s="181">
        <v>36.214420390095896</v>
      </c>
      <c r="I110" s="181">
        <v>25.305371183201672</v>
      </c>
      <c r="J110" s="442"/>
      <c r="K110" s="170">
        <f>SUM(E110:J110)</f>
        <v>121.03679157329756</v>
      </c>
    </row>
    <row r="111" spans="2:11">
      <c r="B111" s="427"/>
      <c r="C111" s="383" t="s">
        <v>223</v>
      </c>
      <c r="D111" s="386"/>
      <c r="E111" s="171">
        <f>SUM(E108:E110)</f>
        <v>59.516999999999996</v>
      </c>
      <c r="F111" s="171">
        <f>SUM(F108:F110)</f>
        <v>0</v>
      </c>
      <c r="G111" s="171">
        <f>SUM(G108:G110)</f>
        <v>0</v>
      </c>
      <c r="H111" s="171">
        <f>SUM(H108:H110)</f>
        <v>36.214420390095896</v>
      </c>
      <c r="I111" s="171">
        <f>SUM(I108:I110)</f>
        <v>25.305371183201672</v>
      </c>
      <c r="J111" s="442"/>
      <c r="K111" s="172">
        <f>SUM(K108:K110)</f>
        <v>121.03679157329756</v>
      </c>
    </row>
    <row r="112" spans="2:11">
      <c r="B112" s="427"/>
      <c r="C112" s="433" t="s">
        <v>213</v>
      </c>
      <c r="D112" s="374" t="s">
        <v>209</v>
      </c>
      <c r="E112" s="168">
        <v>35.815150225393467</v>
      </c>
      <c r="F112" s="168">
        <v>80.239269466716792</v>
      </c>
      <c r="G112" s="168">
        <v>351.9011090039611</v>
      </c>
      <c r="H112" s="168">
        <v>797.64946356880671</v>
      </c>
      <c r="I112" s="168">
        <v>236.73684850591422</v>
      </c>
      <c r="J112" s="444"/>
      <c r="K112" s="169">
        <f>SUM(E112:J112)</f>
        <v>1502.3418407707923</v>
      </c>
    </row>
    <row r="113" spans="2:11">
      <c r="B113" s="427"/>
      <c r="C113" s="433"/>
      <c r="D113" s="375" t="s">
        <v>210</v>
      </c>
      <c r="E113" s="168">
        <v>1861.4744755666852</v>
      </c>
      <c r="F113" s="168">
        <v>252.43165777242373</v>
      </c>
      <c r="G113" s="168">
        <v>796.38087159737211</v>
      </c>
      <c r="H113" s="168">
        <v>1022.5754165685884</v>
      </c>
      <c r="I113" s="168">
        <v>379.5155799029954</v>
      </c>
      <c r="J113" s="444"/>
      <c r="K113" s="170">
        <f>SUM(E113:J113)</f>
        <v>4312.3780014080648</v>
      </c>
    </row>
    <row r="114" spans="2:11">
      <c r="B114" s="427"/>
      <c r="C114" s="433"/>
      <c r="D114" s="376" t="s">
        <v>211</v>
      </c>
      <c r="E114" s="168">
        <v>25.053969442367556</v>
      </c>
      <c r="F114" s="168">
        <v>1.3958800062686203</v>
      </c>
      <c r="G114" s="168">
        <v>18.00737005416304</v>
      </c>
      <c r="H114" s="168">
        <v>9.3790399999618526</v>
      </c>
      <c r="I114" s="168">
        <v>0</v>
      </c>
      <c r="J114" s="444"/>
      <c r="K114" s="178">
        <f>SUM(E114:J114)</f>
        <v>53.836259502761074</v>
      </c>
    </row>
    <row r="115" spans="2:11">
      <c r="B115" s="427"/>
      <c r="C115" s="288" t="s">
        <v>214</v>
      </c>
      <c r="D115" s="386"/>
      <c r="E115" s="171">
        <f>SUM(E112:E114)</f>
        <v>1922.3435952344462</v>
      </c>
      <c r="F115" s="171">
        <f>SUM(F112:F114)</f>
        <v>334.06680724540911</v>
      </c>
      <c r="G115" s="171">
        <f>SUM(G112:G114)</f>
        <v>1166.289350655496</v>
      </c>
      <c r="H115" s="171">
        <f>SUM(H112:H114)</f>
        <v>1829.6039201373569</v>
      </c>
      <c r="I115" s="171">
        <f>SUM(I112:I114)</f>
        <v>616.25242840890962</v>
      </c>
      <c r="J115" s="442"/>
      <c r="K115" s="172">
        <f>SUM(K112:K114)</f>
        <v>5868.5561016816182</v>
      </c>
    </row>
    <row r="116" spans="2:11">
      <c r="B116" s="427"/>
      <c r="C116" s="438" t="s">
        <v>215</v>
      </c>
      <c r="D116" s="374" t="s">
        <v>209</v>
      </c>
      <c r="E116" s="168">
        <v>247.64443994140626</v>
      </c>
      <c r="F116" s="168">
        <v>67.546559753417966</v>
      </c>
      <c r="G116" s="168">
        <v>240.88775341701506</v>
      </c>
      <c r="H116" s="168">
        <v>0</v>
      </c>
      <c r="I116" s="168">
        <v>0</v>
      </c>
      <c r="J116" s="444"/>
      <c r="K116" s="169">
        <f>SUM(E116:J116)</f>
        <v>556.07875311183921</v>
      </c>
    </row>
    <row r="117" spans="2:11">
      <c r="B117" s="427"/>
      <c r="C117" s="438"/>
      <c r="D117" s="375" t="s">
        <v>210</v>
      </c>
      <c r="E117" s="168">
        <v>21.361920074462891</v>
      </c>
      <c r="F117" s="168">
        <v>0</v>
      </c>
      <c r="G117" s="168">
        <v>26.03856018066406</v>
      </c>
      <c r="H117" s="168">
        <v>0</v>
      </c>
      <c r="I117" s="168">
        <v>0</v>
      </c>
      <c r="J117" s="444"/>
      <c r="K117" s="170">
        <f>SUM(E117:J117)</f>
        <v>47.400480255126951</v>
      </c>
    </row>
    <row r="118" spans="2:11">
      <c r="B118" s="427"/>
      <c r="C118" s="438"/>
      <c r="D118" s="376" t="s">
        <v>211</v>
      </c>
      <c r="E118" s="168">
        <v>0</v>
      </c>
      <c r="F118" s="168">
        <v>0</v>
      </c>
      <c r="G118" s="168">
        <v>0</v>
      </c>
      <c r="H118" s="168">
        <v>0</v>
      </c>
      <c r="I118" s="168">
        <v>0</v>
      </c>
      <c r="J118" s="444"/>
      <c r="K118" s="178">
        <f>SUM(E118:J118)</f>
        <v>0</v>
      </c>
    </row>
    <row r="119" spans="2:11">
      <c r="B119" s="427"/>
      <c r="C119" s="380" t="s">
        <v>216</v>
      </c>
      <c r="D119" s="386"/>
      <c r="E119" s="171">
        <f>SUM(E116:E118)</f>
        <v>269.00636001586918</v>
      </c>
      <c r="F119" s="171">
        <f>SUM(F116:F118)</f>
        <v>67.546559753417966</v>
      </c>
      <c r="G119" s="171">
        <f>SUM(G116:G118)</f>
        <v>266.9263135976791</v>
      </c>
      <c r="H119" s="171">
        <f>SUM(H116:H118)</f>
        <v>0</v>
      </c>
      <c r="I119" s="171">
        <f>SUM(I116:I118)</f>
        <v>0</v>
      </c>
      <c r="J119" s="442"/>
      <c r="K119" s="172">
        <f>SUM(K116:K118)</f>
        <v>603.47923336696613</v>
      </c>
    </row>
    <row r="120" spans="2:11">
      <c r="B120" s="427"/>
      <c r="C120" s="439" t="s">
        <v>217</v>
      </c>
      <c r="D120" s="374" t="s">
        <v>209</v>
      </c>
      <c r="E120" s="168">
        <v>487.1677353515625</v>
      </c>
      <c r="F120" s="168">
        <v>0</v>
      </c>
      <c r="G120" s="168">
        <v>29.128681640625</v>
      </c>
      <c r="H120" s="168">
        <v>0</v>
      </c>
      <c r="I120" s="168">
        <v>0</v>
      </c>
      <c r="J120" s="444"/>
      <c r="K120" s="169">
        <f>SUM(E120:J120)</f>
        <v>516.29641699218746</v>
      </c>
    </row>
    <row r="121" spans="2:11">
      <c r="B121" s="427"/>
      <c r="C121" s="439"/>
      <c r="D121" s="375" t="s">
        <v>210</v>
      </c>
      <c r="E121" s="168">
        <v>0</v>
      </c>
      <c r="F121" s="168">
        <v>0</v>
      </c>
      <c r="G121" s="168">
        <v>0</v>
      </c>
      <c r="H121" s="168">
        <v>0</v>
      </c>
      <c r="I121" s="168">
        <v>0</v>
      </c>
      <c r="J121" s="444"/>
      <c r="K121" s="170">
        <f>SUM(E121:J121)</f>
        <v>0</v>
      </c>
    </row>
    <row r="122" spans="2:11">
      <c r="B122" s="427"/>
      <c r="C122" s="440"/>
      <c r="D122" s="376" t="s">
        <v>211</v>
      </c>
      <c r="E122" s="168">
        <v>0</v>
      </c>
      <c r="F122" s="168">
        <v>0</v>
      </c>
      <c r="G122" s="168">
        <v>0</v>
      </c>
      <c r="H122" s="168">
        <v>0</v>
      </c>
      <c r="I122" s="168">
        <v>0</v>
      </c>
      <c r="J122" s="444"/>
      <c r="K122" s="178">
        <f>SUM(E122:J122)</f>
        <v>0</v>
      </c>
    </row>
    <row r="123" spans="2:11">
      <c r="B123" s="428"/>
      <c r="C123" s="290" t="s">
        <v>218</v>
      </c>
      <c r="D123" s="386"/>
      <c r="E123" s="171">
        <f>SUM(E120:E122)</f>
        <v>487.1677353515625</v>
      </c>
      <c r="F123" s="171">
        <f>SUM(F120:F122)</f>
        <v>0</v>
      </c>
      <c r="G123" s="171">
        <f>SUM(G120:G122)</f>
        <v>29.128681640625</v>
      </c>
      <c r="H123" s="171">
        <f>SUM(H120:H122)</f>
        <v>0</v>
      </c>
      <c r="I123" s="171">
        <f>SUM(I120:I122)</f>
        <v>0</v>
      </c>
      <c r="J123" s="443"/>
      <c r="K123" s="172">
        <f>SUM(K120:K122)</f>
        <v>516.29641699218746</v>
      </c>
    </row>
    <row r="124" spans="2:11">
      <c r="B124" s="153" t="s">
        <v>229</v>
      </c>
      <c r="C124" s="292"/>
      <c r="D124" s="385"/>
      <c r="E124" s="53">
        <f>+E123+E119+E115+E111</f>
        <v>2738.0346906018776</v>
      </c>
      <c r="F124" s="53">
        <f>+F123+F119+F115+F111</f>
        <v>401.61336699882708</v>
      </c>
      <c r="G124" s="53">
        <f>+G123+G119+G115+G111</f>
        <v>1462.3443458938002</v>
      </c>
      <c r="H124" s="53">
        <f>+H123+H119+H115+H111</f>
        <v>1865.8183405274528</v>
      </c>
      <c r="I124" s="53">
        <f>+I123+I119+I115+I111</f>
        <v>641.55779959211134</v>
      </c>
      <c r="J124" s="53"/>
      <c r="K124" s="76">
        <f>+K123+K119+K115+K111</f>
        <v>7109.3685436140695</v>
      </c>
    </row>
    <row r="125" spans="2:11">
      <c r="B125" s="426">
        <v>2009</v>
      </c>
      <c r="C125" s="429" t="s">
        <v>211</v>
      </c>
      <c r="D125" s="374" t="s">
        <v>209</v>
      </c>
      <c r="E125" s="181">
        <v>0</v>
      </c>
      <c r="F125" s="181">
        <v>0</v>
      </c>
      <c r="G125" s="181">
        <v>0</v>
      </c>
      <c r="H125" s="181">
        <v>0</v>
      </c>
      <c r="I125" s="181">
        <v>0</v>
      </c>
      <c r="J125" s="441" t="s">
        <v>226</v>
      </c>
      <c r="K125" s="170">
        <f>SUM(E125:J125)</f>
        <v>0</v>
      </c>
    </row>
    <row r="126" spans="2:11">
      <c r="B126" s="427"/>
      <c r="C126" s="430"/>
      <c r="D126" s="375" t="s">
        <v>210</v>
      </c>
      <c r="E126" s="181">
        <v>0</v>
      </c>
      <c r="F126" s="181">
        <v>0</v>
      </c>
      <c r="G126" s="181">
        <v>0</v>
      </c>
      <c r="H126" s="181">
        <v>1.66E-3</v>
      </c>
      <c r="I126" s="181"/>
      <c r="J126" s="442"/>
      <c r="K126" s="170">
        <f>SUM(E126:J126)</f>
        <v>1.66E-3</v>
      </c>
    </row>
    <row r="127" spans="2:11">
      <c r="B127" s="427"/>
      <c r="C127" s="430"/>
      <c r="D127" s="376" t="s">
        <v>211</v>
      </c>
      <c r="E127" s="181">
        <v>31.954000000000001</v>
      </c>
      <c r="F127" s="181"/>
      <c r="G127" s="181">
        <v>0</v>
      </c>
      <c r="H127" s="181">
        <v>26.387099999999993</v>
      </c>
      <c r="I127" s="181">
        <v>19.177810000000001</v>
      </c>
      <c r="J127" s="442"/>
      <c r="K127" s="170">
        <f>SUM(E127:J127)</f>
        <v>77.518910000000005</v>
      </c>
    </row>
    <row r="128" spans="2:11">
      <c r="B128" s="427"/>
      <c r="C128" s="383" t="s">
        <v>223</v>
      </c>
      <c r="D128" s="386"/>
      <c r="E128" s="171">
        <f>SUM(E125:E127)</f>
        <v>31.954000000000001</v>
      </c>
      <c r="F128" s="171">
        <f>SUM(F125:F127)</f>
        <v>0</v>
      </c>
      <c r="G128" s="171">
        <f>SUM(G125:G127)</f>
        <v>0</v>
      </c>
      <c r="H128" s="171">
        <f>SUM(H125:H127)</f>
        <v>26.388759999999994</v>
      </c>
      <c r="I128" s="171">
        <f>SUM(I125:I127)</f>
        <v>19.177810000000001</v>
      </c>
      <c r="J128" s="442"/>
      <c r="K128" s="172">
        <f>SUM(K125:K127)</f>
        <v>77.520570000000006</v>
      </c>
    </row>
    <row r="129" spans="2:11">
      <c r="B129" s="427"/>
      <c r="C129" s="433" t="s">
        <v>213</v>
      </c>
      <c r="D129" s="374" t="s">
        <v>209</v>
      </c>
      <c r="E129" s="168">
        <v>32.793940000000006</v>
      </c>
      <c r="F129" s="168">
        <v>61.022120000000015</v>
      </c>
      <c r="G129" s="168">
        <v>132.53564999999998</v>
      </c>
      <c r="H129" s="168">
        <v>484.71279999999996</v>
      </c>
      <c r="I129" s="168">
        <v>200.14440999999999</v>
      </c>
      <c r="J129" s="444"/>
      <c r="K129" s="169">
        <f>SUM(E129:J129)</f>
        <v>911.20891999999992</v>
      </c>
    </row>
    <row r="130" spans="2:11">
      <c r="B130" s="427"/>
      <c r="C130" s="433"/>
      <c r="D130" s="375" t="s">
        <v>210</v>
      </c>
      <c r="E130" s="168">
        <v>1752.6225000000006</v>
      </c>
      <c r="F130" s="168">
        <v>255.09806999999986</v>
      </c>
      <c r="G130" s="168">
        <v>611.88532000000009</v>
      </c>
      <c r="H130" s="168">
        <v>777.98224000000005</v>
      </c>
      <c r="I130" s="168">
        <v>178.70045999999985</v>
      </c>
      <c r="J130" s="444"/>
      <c r="K130" s="170">
        <f>SUM(E130:J130)</f>
        <v>3576.288590000001</v>
      </c>
    </row>
    <row r="131" spans="2:11">
      <c r="B131" s="427"/>
      <c r="C131" s="433"/>
      <c r="D131" s="376" t="s">
        <v>211</v>
      </c>
      <c r="E131" s="168">
        <v>5.8990799999999988</v>
      </c>
      <c r="F131" s="168">
        <v>1.5896400000000004</v>
      </c>
      <c r="G131" s="168">
        <v>16.409109999999998</v>
      </c>
      <c r="H131" s="168">
        <v>2.9895399999999999</v>
      </c>
      <c r="I131" s="181">
        <v>0</v>
      </c>
      <c r="J131" s="444"/>
      <c r="K131" s="178">
        <f>SUM(E131:J131)</f>
        <v>26.887369999999997</v>
      </c>
    </row>
    <row r="132" spans="2:11">
      <c r="B132" s="427"/>
      <c r="C132" s="288" t="s">
        <v>214</v>
      </c>
      <c r="D132" s="386"/>
      <c r="E132" s="171">
        <f>SUM(E129:E131)</f>
        <v>1791.3155200000006</v>
      </c>
      <c r="F132" s="171">
        <f>SUM(F129:F131)</f>
        <v>317.70982999999984</v>
      </c>
      <c r="G132" s="171">
        <f>SUM(G129:G131)</f>
        <v>760.83008000000018</v>
      </c>
      <c r="H132" s="171">
        <f>SUM(H129:H131)</f>
        <v>1265.6845800000001</v>
      </c>
      <c r="I132" s="171">
        <f>SUM(I129:I131)</f>
        <v>378.84486999999984</v>
      </c>
      <c r="J132" s="442"/>
      <c r="K132" s="172">
        <f>SUM(K129:K131)</f>
        <v>4514.3848800000014</v>
      </c>
    </row>
    <row r="133" spans="2:11">
      <c r="B133" s="427"/>
      <c r="C133" s="438" t="s">
        <v>215</v>
      </c>
      <c r="D133" s="374" t="s">
        <v>209</v>
      </c>
      <c r="E133" s="168">
        <v>123.84889999999999</v>
      </c>
      <c r="F133" s="168">
        <v>10.001999999999999</v>
      </c>
      <c r="G133" s="168">
        <v>24.211430000000004</v>
      </c>
      <c r="H133" s="168">
        <v>0</v>
      </c>
      <c r="I133" s="168">
        <v>0</v>
      </c>
      <c r="J133" s="444"/>
      <c r="K133" s="169">
        <f>SUM(E133:J133)</f>
        <v>158.06233</v>
      </c>
    </row>
    <row r="134" spans="2:11">
      <c r="B134" s="427"/>
      <c r="C134" s="438"/>
      <c r="D134" s="375" t="s">
        <v>210</v>
      </c>
      <c r="E134" s="168">
        <v>0</v>
      </c>
      <c r="F134" s="168">
        <v>16.199000000000002</v>
      </c>
      <c r="G134" s="168">
        <v>3.3547799999999999</v>
      </c>
      <c r="H134" s="168">
        <v>0</v>
      </c>
      <c r="I134" s="168">
        <v>0</v>
      </c>
      <c r="J134" s="444"/>
      <c r="K134" s="170">
        <f>SUM(E134:J134)</f>
        <v>19.553780000000003</v>
      </c>
    </row>
    <row r="135" spans="2:11">
      <c r="B135" s="427"/>
      <c r="C135" s="438"/>
      <c r="D135" s="376" t="s">
        <v>211</v>
      </c>
      <c r="E135" s="168">
        <v>0</v>
      </c>
      <c r="F135" s="168">
        <v>0</v>
      </c>
      <c r="G135" s="168">
        <v>0</v>
      </c>
      <c r="H135" s="168">
        <v>0</v>
      </c>
      <c r="I135" s="168">
        <v>0</v>
      </c>
      <c r="J135" s="444"/>
      <c r="K135" s="178">
        <f>SUM(E135:J135)</f>
        <v>0</v>
      </c>
    </row>
    <row r="136" spans="2:11">
      <c r="B136" s="427"/>
      <c r="C136" s="380" t="s">
        <v>216</v>
      </c>
      <c r="D136" s="386"/>
      <c r="E136" s="171">
        <f>SUM(E133:E135)</f>
        <v>123.84889999999999</v>
      </c>
      <c r="F136" s="171">
        <f>SUM(F133:F135)</f>
        <v>26.201000000000001</v>
      </c>
      <c r="G136" s="171">
        <f>SUM(G133:G135)</f>
        <v>27.566210000000005</v>
      </c>
      <c r="H136" s="171">
        <f>SUM(H133:H135)</f>
        <v>0</v>
      </c>
      <c r="I136" s="171">
        <f>SUM(I133:I135)</f>
        <v>0</v>
      </c>
      <c r="J136" s="442"/>
      <c r="K136" s="172">
        <f>SUM(K133:K135)</f>
        <v>177.61610999999999</v>
      </c>
    </row>
    <row r="137" spans="2:11">
      <c r="B137" s="427"/>
      <c r="C137" s="439" t="s">
        <v>217</v>
      </c>
      <c r="D137" s="374" t="s">
        <v>209</v>
      </c>
      <c r="E137" s="168">
        <v>404.11635999999999</v>
      </c>
      <c r="F137" s="168">
        <v>0</v>
      </c>
      <c r="G137" s="168">
        <v>0</v>
      </c>
      <c r="H137" s="168">
        <v>0</v>
      </c>
      <c r="I137" s="168">
        <v>0</v>
      </c>
      <c r="J137" s="444"/>
      <c r="K137" s="169">
        <f>SUM(E137:J137)</f>
        <v>404.11635999999999</v>
      </c>
    </row>
    <row r="138" spans="2:11">
      <c r="B138" s="427"/>
      <c r="C138" s="439"/>
      <c r="D138" s="375" t="s">
        <v>210</v>
      </c>
      <c r="E138" s="168">
        <v>0</v>
      </c>
      <c r="F138" s="168">
        <v>0</v>
      </c>
      <c r="G138" s="168">
        <v>0</v>
      </c>
      <c r="H138" s="168">
        <v>0</v>
      </c>
      <c r="I138" s="168">
        <v>0</v>
      </c>
      <c r="J138" s="444"/>
      <c r="K138" s="170">
        <f>SUM(E138:J138)</f>
        <v>0</v>
      </c>
    </row>
    <row r="139" spans="2:11">
      <c r="B139" s="427"/>
      <c r="C139" s="440"/>
      <c r="D139" s="376" t="s">
        <v>211</v>
      </c>
      <c r="E139" s="168">
        <v>0</v>
      </c>
      <c r="F139" s="168">
        <v>0</v>
      </c>
      <c r="G139" s="168">
        <v>0</v>
      </c>
      <c r="H139" s="168">
        <v>0</v>
      </c>
      <c r="I139" s="168">
        <v>0</v>
      </c>
      <c r="J139" s="444"/>
      <c r="K139" s="178">
        <f>SUM(E139:J139)</f>
        <v>0</v>
      </c>
    </row>
    <row r="140" spans="2:11">
      <c r="B140" s="428"/>
      <c r="C140" s="290" t="s">
        <v>218</v>
      </c>
      <c r="D140" s="386"/>
      <c r="E140" s="171">
        <f>SUM(E137:E139)</f>
        <v>404.11635999999999</v>
      </c>
      <c r="F140" s="171">
        <f>SUM(F137:F139)</f>
        <v>0</v>
      </c>
      <c r="G140" s="171">
        <f>SUM(G137:G139)</f>
        <v>0</v>
      </c>
      <c r="H140" s="171">
        <f>SUM(H137:H139)</f>
        <v>0</v>
      </c>
      <c r="I140" s="171">
        <f>SUM(I137:I139)</f>
        <v>0</v>
      </c>
      <c r="J140" s="443"/>
      <c r="K140" s="172">
        <f>SUM(K137:K139)</f>
        <v>404.11635999999999</v>
      </c>
    </row>
    <row r="141" spans="2:11">
      <c r="B141" s="153" t="s">
        <v>230</v>
      </c>
      <c r="C141" s="292"/>
      <c r="D141" s="385"/>
      <c r="E141" s="53">
        <f>+E140+E136+E132+E128</f>
        <v>2351.2347800000007</v>
      </c>
      <c r="F141" s="53">
        <f>+F140+F136+F132+F128</f>
        <v>343.91082999999986</v>
      </c>
      <c r="G141" s="53">
        <f>+G140+G136+G132+G128</f>
        <v>788.39629000000014</v>
      </c>
      <c r="H141" s="53">
        <f>+H140+H136+H132+H128</f>
        <v>1292.0733400000001</v>
      </c>
      <c r="I141" s="53">
        <f>+I140+I136+I132+I128</f>
        <v>398.02267999999987</v>
      </c>
      <c r="J141" s="53"/>
      <c r="K141" s="86">
        <f>+K140+K136+K132+K128</f>
        <v>5173.637920000001</v>
      </c>
    </row>
    <row r="142" spans="2:11">
      <c r="B142" s="426">
        <v>2010</v>
      </c>
      <c r="C142" s="429" t="s">
        <v>211</v>
      </c>
      <c r="D142" s="374" t="s">
        <v>209</v>
      </c>
      <c r="E142" s="181">
        <v>0</v>
      </c>
      <c r="F142" s="181">
        <v>0</v>
      </c>
      <c r="G142" s="181">
        <v>0</v>
      </c>
      <c r="H142" s="181">
        <v>0.91600000000000004</v>
      </c>
      <c r="I142" s="181">
        <v>0</v>
      </c>
      <c r="J142" s="441" t="s">
        <v>226</v>
      </c>
      <c r="K142" s="170">
        <f>SUM(E142:J142)</f>
        <v>0.91600000000000004</v>
      </c>
    </row>
    <row r="143" spans="2:11">
      <c r="B143" s="427"/>
      <c r="C143" s="430"/>
      <c r="D143" s="375" t="s">
        <v>210</v>
      </c>
      <c r="E143" s="181">
        <v>0</v>
      </c>
      <c r="F143" s="181">
        <v>0</v>
      </c>
      <c r="G143" s="181">
        <v>0</v>
      </c>
      <c r="H143" s="181">
        <v>0</v>
      </c>
      <c r="I143" s="181">
        <v>0</v>
      </c>
      <c r="J143" s="442"/>
      <c r="K143" s="170">
        <f>SUM(E143:J143)</f>
        <v>0</v>
      </c>
    </row>
    <row r="144" spans="2:11">
      <c r="B144" s="427"/>
      <c r="C144" s="430"/>
      <c r="D144" s="376" t="s">
        <v>211</v>
      </c>
      <c r="E144" s="181">
        <v>29.408000000000001</v>
      </c>
      <c r="F144" s="181"/>
      <c r="G144" s="181">
        <v>0</v>
      </c>
      <c r="H144" s="181">
        <v>25.805</v>
      </c>
      <c r="I144" s="181">
        <v>15.129</v>
      </c>
      <c r="J144" s="442"/>
      <c r="K144" s="170">
        <f>SUM(E144:J144)</f>
        <v>70.341999999999999</v>
      </c>
    </row>
    <row r="145" spans="2:11">
      <c r="B145" s="427"/>
      <c r="C145" s="383" t="s">
        <v>223</v>
      </c>
      <c r="D145" s="386"/>
      <c r="E145" s="171">
        <f>SUM(E142:E144)</f>
        <v>29.408000000000001</v>
      </c>
      <c r="F145" s="171">
        <f>SUM(F142:F144)</f>
        <v>0</v>
      </c>
      <c r="G145" s="171">
        <f>SUM(G142:G144)</f>
        <v>0</v>
      </c>
      <c r="H145" s="171">
        <f>SUM(H142:H144)</f>
        <v>26.721</v>
      </c>
      <c r="I145" s="171">
        <f>SUM(I142:I144)</f>
        <v>15.129</v>
      </c>
      <c r="J145" s="442"/>
      <c r="K145" s="172">
        <f>SUM(K142:K144)</f>
        <v>71.257999999999996</v>
      </c>
    </row>
    <row r="146" spans="2:11">
      <c r="B146" s="427"/>
      <c r="C146" s="433" t="s">
        <v>213</v>
      </c>
      <c r="D146" s="374" t="s">
        <v>209</v>
      </c>
      <c r="E146" s="168">
        <v>59.641000000000012</v>
      </c>
      <c r="F146" s="168">
        <v>64.961000000000013</v>
      </c>
      <c r="G146" s="168">
        <v>150.387</v>
      </c>
      <c r="H146" s="168">
        <v>487.70600000000002</v>
      </c>
      <c r="I146" s="168">
        <v>205.18600000000001</v>
      </c>
      <c r="J146" s="444"/>
      <c r="K146" s="169">
        <f>SUM(E146:J146)</f>
        <v>967.88100000000009</v>
      </c>
    </row>
    <row r="147" spans="2:11">
      <c r="B147" s="427"/>
      <c r="C147" s="433"/>
      <c r="D147" s="375" t="s">
        <v>210</v>
      </c>
      <c r="E147" s="168">
        <v>2050.1259999999997</v>
      </c>
      <c r="F147" s="168">
        <v>239.30100000000002</v>
      </c>
      <c r="G147" s="168">
        <v>631.78199999999947</v>
      </c>
      <c r="H147" s="168">
        <v>652.71299999999985</v>
      </c>
      <c r="I147" s="168">
        <v>153.50199999999995</v>
      </c>
      <c r="J147" s="444"/>
      <c r="K147" s="170">
        <f>SUM(E147:J147)</f>
        <v>3727.4239999999986</v>
      </c>
    </row>
    <row r="148" spans="2:11">
      <c r="B148" s="427"/>
      <c r="C148" s="433"/>
      <c r="D148" s="376" t="s">
        <v>211</v>
      </c>
      <c r="E148" s="168">
        <v>13.715</v>
      </c>
      <c r="F148" s="168">
        <v>1.3120000000000001</v>
      </c>
      <c r="G148" s="168">
        <v>20.401</v>
      </c>
      <c r="H148" s="168">
        <v>2.234</v>
      </c>
      <c r="I148" s="181">
        <v>1.4999999999999999E-2</v>
      </c>
      <c r="J148" s="444"/>
      <c r="K148" s="178">
        <f>SUM(E148:J148)</f>
        <v>37.677</v>
      </c>
    </row>
    <row r="149" spans="2:11">
      <c r="B149" s="427"/>
      <c r="C149" s="288" t="s">
        <v>214</v>
      </c>
      <c r="D149" s="386"/>
      <c r="E149" s="171">
        <f>SUM(E146:E148)</f>
        <v>2123.482</v>
      </c>
      <c r="F149" s="171">
        <f>SUM(F146:F148)</f>
        <v>305.57400000000007</v>
      </c>
      <c r="G149" s="171">
        <f>SUM(G146:G148)</f>
        <v>802.56999999999937</v>
      </c>
      <c r="H149" s="171">
        <f>SUM(H146:H148)</f>
        <v>1142.6529999999998</v>
      </c>
      <c r="I149" s="171">
        <f>SUM(I146:I148)</f>
        <v>358.70299999999997</v>
      </c>
      <c r="J149" s="442"/>
      <c r="K149" s="172">
        <f>SUM(K146:K148)</f>
        <v>4732.9819999999982</v>
      </c>
    </row>
    <row r="150" spans="2:11">
      <c r="B150" s="427"/>
      <c r="C150" s="438" t="s">
        <v>215</v>
      </c>
      <c r="D150" s="374" t="s">
        <v>209</v>
      </c>
      <c r="E150" s="168">
        <v>0</v>
      </c>
      <c r="F150" s="168">
        <v>8.8740000000000006</v>
      </c>
      <c r="G150" s="168">
        <v>250.43</v>
      </c>
      <c r="H150" s="168">
        <v>33.42</v>
      </c>
      <c r="I150" s="168">
        <v>0</v>
      </c>
      <c r="J150" s="444"/>
      <c r="K150" s="169">
        <f>SUM(E150:J150)</f>
        <v>292.72400000000005</v>
      </c>
    </row>
    <row r="151" spans="2:11">
      <c r="B151" s="427"/>
      <c r="C151" s="438"/>
      <c r="D151" s="375" t="s">
        <v>210</v>
      </c>
      <c r="E151" s="168">
        <v>0</v>
      </c>
      <c r="F151" s="168">
        <v>0</v>
      </c>
      <c r="G151" s="168">
        <v>1.8360000000000001</v>
      </c>
      <c r="H151" s="168">
        <v>0</v>
      </c>
      <c r="I151" s="168">
        <v>0</v>
      </c>
      <c r="J151" s="444"/>
      <c r="K151" s="170">
        <f>SUM(E151:J151)</f>
        <v>1.8360000000000001</v>
      </c>
    </row>
    <row r="152" spans="2:11">
      <c r="B152" s="427"/>
      <c r="C152" s="438"/>
      <c r="D152" s="376" t="s">
        <v>211</v>
      </c>
      <c r="E152" s="168">
        <v>0</v>
      </c>
      <c r="F152" s="168">
        <v>0</v>
      </c>
      <c r="G152" s="168">
        <v>0</v>
      </c>
      <c r="H152" s="168">
        <v>0</v>
      </c>
      <c r="I152" s="168">
        <v>0</v>
      </c>
      <c r="J152" s="444"/>
      <c r="K152" s="178">
        <f>SUM(E152:J152)</f>
        <v>0</v>
      </c>
    </row>
    <row r="153" spans="2:11">
      <c r="B153" s="427"/>
      <c r="C153" s="380" t="s">
        <v>216</v>
      </c>
      <c r="D153" s="386"/>
      <c r="E153" s="171">
        <f>SUM(E150:E152)</f>
        <v>0</v>
      </c>
      <c r="F153" s="171">
        <f>SUM(F150:F152)</f>
        <v>8.8740000000000006</v>
      </c>
      <c r="G153" s="171">
        <f>SUM(G150:G152)</f>
        <v>252.26600000000002</v>
      </c>
      <c r="H153" s="171">
        <f>SUM(H150:H152)</f>
        <v>33.42</v>
      </c>
      <c r="I153" s="171">
        <f>SUM(I150:I152)</f>
        <v>0</v>
      </c>
      <c r="J153" s="442"/>
      <c r="K153" s="172">
        <f>SUM(K150:K152)</f>
        <v>294.56000000000006</v>
      </c>
    </row>
    <row r="154" spans="2:11">
      <c r="B154" s="427"/>
      <c r="C154" s="439" t="s">
        <v>217</v>
      </c>
      <c r="D154" s="374" t="s">
        <v>209</v>
      </c>
      <c r="E154" s="168">
        <v>77.317999999999998</v>
      </c>
      <c r="F154" s="168">
        <v>0</v>
      </c>
      <c r="G154" s="168">
        <v>0</v>
      </c>
      <c r="H154" s="168">
        <v>0</v>
      </c>
      <c r="I154" s="168">
        <v>0</v>
      </c>
      <c r="J154" s="444"/>
      <c r="K154" s="169">
        <f>SUM(E154:J154)</f>
        <v>77.317999999999998</v>
      </c>
    </row>
    <row r="155" spans="2:11">
      <c r="B155" s="427"/>
      <c r="C155" s="439"/>
      <c r="D155" s="375" t="s">
        <v>210</v>
      </c>
      <c r="E155" s="168">
        <v>0</v>
      </c>
      <c r="F155" s="168">
        <v>0</v>
      </c>
      <c r="G155" s="168">
        <v>0</v>
      </c>
      <c r="H155" s="168">
        <v>0</v>
      </c>
      <c r="I155" s="168">
        <v>0</v>
      </c>
      <c r="J155" s="444"/>
      <c r="K155" s="170">
        <f>SUM(E155:J155)</f>
        <v>0</v>
      </c>
    </row>
    <row r="156" spans="2:11">
      <c r="B156" s="427"/>
      <c r="C156" s="440"/>
      <c r="D156" s="376" t="s">
        <v>211</v>
      </c>
      <c r="E156" s="168">
        <v>0</v>
      </c>
      <c r="F156" s="168">
        <v>0</v>
      </c>
      <c r="G156" s="168">
        <v>0</v>
      </c>
      <c r="H156" s="168">
        <v>0</v>
      </c>
      <c r="I156" s="168">
        <v>0</v>
      </c>
      <c r="J156" s="444"/>
      <c r="K156" s="178">
        <f>SUM(E156:J156)</f>
        <v>0</v>
      </c>
    </row>
    <row r="157" spans="2:11">
      <c r="B157" s="428"/>
      <c r="C157" s="290" t="s">
        <v>218</v>
      </c>
      <c r="D157" s="386"/>
      <c r="E157" s="171">
        <f>SUM(E154:E156)</f>
        <v>77.317999999999998</v>
      </c>
      <c r="F157" s="171">
        <f>SUM(F154:F156)</f>
        <v>0</v>
      </c>
      <c r="G157" s="171">
        <f>SUM(G154:G156)</f>
        <v>0</v>
      </c>
      <c r="H157" s="171">
        <f>SUM(H154:H156)</f>
        <v>0</v>
      </c>
      <c r="I157" s="171">
        <f>SUM(I154:I156)</f>
        <v>0</v>
      </c>
      <c r="J157" s="443"/>
      <c r="K157" s="172">
        <f>SUM(K154:K156)</f>
        <v>77.317999999999998</v>
      </c>
    </row>
    <row r="158" spans="2:11">
      <c r="B158" s="153" t="s">
        <v>231</v>
      </c>
      <c r="C158" s="292"/>
      <c r="D158" s="385"/>
      <c r="E158" s="53">
        <f>+E157+E153+E149+E145</f>
        <v>2230.2080000000001</v>
      </c>
      <c r="F158" s="53">
        <f>+F157+F153+F149+F145</f>
        <v>314.44800000000009</v>
      </c>
      <c r="G158" s="53">
        <f>+G157+G153+G149+G145</f>
        <v>1054.8359999999993</v>
      </c>
      <c r="H158" s="53">
        <f>+H157+H153+H149+H145</f>
        <v>1202.7939999999999</v>
      </c>
      <c r="I158" s="53">
        <f>+I157+I153+I149+I145</f>
        <v>373.83199999999999</v>
      </c>
      <c r="J158" s="53"/>
      <c r="K158" s="86">
        <f>+K157+K153+K149+K145</f>
        <v>5176.1179999999977</v>
      </c>
    </row>
    <row r="159" spans="2:11">
      <c r="B159" s="426">
        <v>2011</v>
      </c>
      <c r="C159" s="429" t="s">
        <v>211</v>
      </c>
      <c r="D159" s="374" t="s">
        <v>209</v>
      </c>
      <c r="E159" s="181">
        <v>0</v>
      </c>
      <c r="F159" s="181">
        <v>0</v>
      </c>
      <c r="G159" s="181">
        <v>0</v>
      </c>
      <c r="H159" s="181">
        <v>5.5967200000000004</v>
      </c>
      <c r="I159" s="181">
        <v>0</v>
      </c>
      <c r="J159" s="441" t="s">
        <v>226</v>
      </c>
      <c r="K159" s="170">
        <f>SUM(E159:J159)</f>
        <v>5.5967200000000004</v>
      </c>
    </row>
    <row r="160" spans="2:11">
      <c r="B160" s="427"/>
      <c r="C160" s="430"/>
      <c r="D160" s="375" t="s">
        <v>210</v>
      </c>
      <c r="E160" s="181">
        <v>0</v>
      </c>
      <c r="F160" s="181">
        <v>0</v>
      </c>
      <c r="G160" s="181">
        <v>0</v>
      </c>
      <c r="H160" s="181">
        <v>0.12792000000000001</v>
      </c>
      <c r="I160" s="181">
        <v>0</v>
      </c>
      <c r="J160" s="442"/>
      <c r="K160" s="170">
        <f>SUM(E160:J160)</f>
        <v>0.12792000000000001</v>
      </c>
    </row>
    <row r="161" spans="2:11">
      <c r="B161" s="427"/>
      <c r="C161" s="430"/>
      <c r="D161" s="376" t="s">
        <v>211</v>
      </c>
      <c r="E161" s="181">
        <v>54.65128</v>
      </c>
      <c r="F161" s="181">
        <v>0</v>
      </c>
      <c r="G161" s="181">
        <v>0</v>
      </c>
      <c r="H161" s="181">
        <v>21.323140000000002</v>
      </c>
      <c r="I161" s="181">
        <v>28.92539</v>
      </c>
      <c r="J161" s="442"/>
      <c r="K161" s="170">
        <f>SUM(E161:J161)</f>
        <v>104.89981</v>
      </c>
    </row>
    <row r="162" spans="2:11">
      <c r="B162" s="427"/>
      <c r="C162" s="383" t="s">
        <v>223</v>
      </c>
      <c r="D162" s="386"/>
      <c r="E162" s="171">
        <f>SUM(E159:E161)</f>
        <v>54.65128</v>
      </c>
      <c r="F162" s="171">
        <f>SUM(F159:F161)</f>
        <v>0</v>
      </c>
      <c r="G162" s="171">
        <f>SUM(G159:G161)</f>
        <v>0</v>
      </c>
      <c r="H162" s="171">
        <f>SUM(H159:H161)</f>
        <v>27.047780000000003</v>
      </c>
      <c r="I162" s="171">
        <f>SUM(I159:I161)</f>
        <v>28.92539</v>
      </c>
      <c r="J162" s="442"/>
      <c r="K162" s="172">
        <f>SUM(K159:K161)</f>
        <v>110.62445</v>
      </c>
    </row>
    <row r="163" spans="2:11">
      <c r="B163" s="427"/>
      <c r="C163" s="433" t="s">
        <v>213</v>
      </c>
      <c r="D163" s="374" t="s">
        <v>209</v>
      </c>
      <c r="E163" s="168">
        <v>114.31571899999999</v>
      </c>
      <c r="F163" s="168">
        <v>76.756082000000006</v>
      </c>
      <c r="G163" s="168">
        <v>192.37867999999997</v>
      </c>
      <c r="H163" s="168">
        <v>371.75563</v>
      </c>
      <c r="I163" s="168">
        <v>83.305279999999996</v>
      </c>
      <c r="J163" s="444"/>
      <c r="K163" s="169">
        <f>SUM(E163:J163)</f>
        <v>838.511391</v>
      </c>
    </row>
    <row r="164" spans="2:11">
      <c r="B164" s="427"/>
      <c r="C164" s="433"/>
      <c r="D164" s="375" t="s">
        <v>210</v>
      </c>
      <c r="E164" s="168">
        <v>1923.0553989999999</v>
      </c>
      <c r="F164" s="168">
        <v>196.83177799999999</v>
      </c>
      <c r="G164" s="168">
        <v>636.03595700000017</v>
      </c>
      <c r="H164" s="168">
        <v>586.28663000000029</v>
      </c>
      <c r="I164" s="168">
        <v>142.93531999999999</v>
      </c>
      <c r="J164" s="444"/>
      <c r="K164" s="170">
        <f>SUM(E164:J164)</f>
        <v>3485.1450840000002</v>
      </c>
    </row>
    <row r="165" spans="2:11">
      <c r="B165" s="427"/>
      <c r="C165" s="433"/>
      <c r="D165" s="376" t="s">
        <v>211</v>
      </c>
      <c r="E165" s="168">
        <v>26.62284</v>
      </c>
      <c r="F165" s="168">
        <v>1.0661299999999998</v>
      </c>
      <c r="G165" s="168">
        <v>16.21049</v>
      </c>
      <c r="H165" s="168">
        <v>1.6308400000000001</v>
      </c>
      <c r="I165" s="181">
        <v>0</v>
      </c>
      <c r="J165" s="444"/>
      <c r="K165" s="178">
        <f>SUM(E165:J165)</f>
        <v>45.530300000000004</v>
      </c>
    </row>
    <row r="166" spans="2:11">
      <c r="B166" s="427"/>
      <c r="C166" s="288" t="s">
        <v>214</v>
      </c>
      <c r="D166" s="386"/>
      <c r="E166" s="171">
        <f>SUM(E163:E165)</f>
        <v>2063.993958</v>
      </c>
      <c r="F166" s="171">
        <f>SUM(F163:F165)</f>
        <v>274.65398999999996</v>
      </c>
      <c r="G166" s="171">
        <f>SUM(G163:G165)</f>
        <v>844.62512700000013</v>
      </c>
      <c r="H166" s="171">
        <f>SUM(H163:H165)</f>
        <v>959.67310000000032</v>
      </c>
      <c r="I166" s="171">
        <f>SUM(I163:I165)</f>
        <v>226.24059999999997</v>
      </c>
      <c r="J166" s="442"/>
      <c r="K166" s="172">
        <f>SUM(K163:K165)</f>
        <v>4369.1867750000001</v>
      </c>
    </row>
    <row r="167" spans="2:11">
      <c r="B167" s="427"/>
      <c r="C167" s="438" t="s">
        <v>215</v>
      </c>
      <c r="D167" s="374" t="s">
        <v>209</v>
      </c>
      <c r="E167" s="168">
        <v>0</v>
      </c>
      <c r="F167" s="168">
        <v>14.628</v>
      </c>
      <c r="G167" s="168">
        <v>346.95</v>
      </c>
      <c r="H167" s="168">
        <v>81.215999999999994</v>
      </c>
      <c r="I167" s="168">
        <v>0</v>
      </c>
      <c r="J167" s="444"/>
      <c r="K167" s="169">
        <f>SUM(E167:J167)</f>
        <v>442.79399999999998</v>
      </c>
    </row>
    <row r="168" spans="2:11">
      <c r="B168" s="427"/>
      <c r="C168" s="438"/>
      <c r="D168" s="375" t="s">
        <v>210</v>
      </c>
      <c r="E168" s="168">
        <v>0</v>
      </c>
      <c r="F168" s="168">
        <v>0</v>
      </c>
      <c r="G168" s="168">
        <v>0</v>
      </c>
      <c r="H168" s="168">
        <v>0</v>
      </c>
      <c r="I168" s="168">
        <v>0</v>
      </c>
      <c r="J168" s="444"/>
      <c r="K168" s="170">
        <f>SUM(E168:J168)</f>
        <v>0</v>
      </c>
    </row>
    <row r="169" spans="2:11">
      <c r="B169" s="427"/>
      <c r="C169" s="438"/>
      <c r="D169" s="376" t="s">
        <v>211</v>
      </c>
      <c r="E169" s="168">
        <v>0</v>
      </c>
      <c r="F169" s="168">
        <v>0</v>
      </c>
      <c r="G169" s="168">
        <v>0</v>
      </c>
      <c r="H169" s="168">
        <v>0</v>
      </c>
      <c r="I169" s="168">
        <v>0</v>
      </c>
      <c r="J169" s="444"/>
      <c r="K169" s="178">
        <f>SUM(E169:J169)</f>
        <v>0</v>
      </c>
    </row>
    <row r="170" spans="2:11">
      <c r="B170" s="427"/>
      <c r="C170" s="380" t="s">
        <v>216</v>
      </c>
      <c r="D170" s="386"/>
      <c r="E170" s="171">
        <f>SUM(E167:E169)</f>
        <v>0</v>
      </c>
      <c r="F170" s="171">
        <f>SUM(F167:F169)</f>
        <v>14.628</v>
      </c>
      <c r="G170" s="171">
        <f>SUM(G167:G169)</f>
        <v>346.95</v>
      </c>
      <c r="H170" s="171">
        <f>SUM(H167:H169)</f>
        <v>81.215999999999994</v>
      </c>
      <c r="I170" s="171">
        <f>SUM(I167:I169)</f>
        <v>0</v>
      </c>
      <c r="J170" s="442"/>
      <c r="K170" s="172">
        <f>SUM(K167:K169)</f>
        <v>442.79399999999998</v>
      </c>
    </row>
    <row r="171" spans="2:11">
      <c r="B171" s="427"/>
      <c r="C171" s="439" t="s">
        <v>217</v>
      </c>
      <c r="D171" s="374" t="s">
        <v>209</v>
      </c>
      <c r="E171" s="168">
        <v>158.27513100000002</v>
      </c>
      <c r="F171" s="168">
        <v>0</v>
      </c>
      <c r="G171" s="168">
        <v>0</v>
      </c>
      <c r="H171" s="168">
        <v>49.356000000000002</v>
      </c>
      <c r="I171" s="168">
        <v>0</v>
      </c>
      <c r="J171" s="444"/>
      <c r="K171" s="169">
        <f>SUM(E171:J171)</f>
        <v>207.63113100000001</v>
      </c>
    </row>
    <row r="172" spans="2:11">
      <c r="B172" s="427"/>
      <c r="C172" s="439"/>
      <c r="D172" s="375" t="s">
        <v>210</v>
      </c>
      <c r="E172" s="168">
        <v>287.37400000000002</v>
      </c>
      <c r="F172" s="168">
        <v>0</v>
      </c>
      <c r="G172" s="168">
        <v>0</v>
      </c>
      <c r="H172" s="168">
        <v>3.4730000000000003</v>
      </c>
      <c r="I172" s="168">
        <v>0</v>
      </c>
      <c r="J172" s="444"/>
      <c r="K172" s="170">
        <f>SUM(E172:J172)</f>
        <v>290.84700000000004</v>
      </c>
    </row>
    <row r="173" spans="2:11">
      <c r="B173" s="427"/>
      <c r="C173" s="440"/>
      <c r="D173" s="376" t="s">
        <v>211</v>
      </c>
      <c r="E173" s="168">
        <v>0</v>
      </c>
      <c r="F173" s="168">
        <v>0</v>
      </c>
      <c r="G173" s="168">
        <v>0</v>
      </c>
      <c r="H173" s="168">
        <v>0</v>
      </c>
      <c r="I173" s="168">
        <v>0</v>
      </c>
      <c r="J173" s="444"/>
      <c r="K173" s="178">
        <f>SUM(E173:J173)</f>
        <v>0</v>
      </c>
    </row>
    <row r="174" spans="2:11">
      <c r="B174" s="428"/>
      <c r="C174" s="290" t="s">
        <v>218</v>
      </c>
      <c r="D174" s="386"/>
      <c r="E174" s="171">
        <f>SUM(E171:E173)</f>
        <v>445.64913100000001</v>
      </c>
      <c r="F174" s="171">
        <f>SUM(F171:F173)</f>
        <v>0</v>
      </c>
      <c r="G174" s="171">
        <f>SUM(G171:G173)</f>
        <v>0</v>
      </c>
      <c r="H174" s="171">
        <f>SUM(H171:H173)</f>
        <v>52.829000000000001</v>
      </c>
      <c r="I174" s="171">
        <f>SUM(I171:I173)</f>
        <v>0</v>
      </c>
      <c r="J174" s="443"/>
      <c r="K174" s="172">
        <f>SUM(K171:K173)</f>
        <v>498.47813100000008</v>
      </c>
    </row>
    <row r="175" spans="2:11">
      <c r="B175" s="153" t="s">
        <v>232</v>
      </c>
      <c r="C175" s="292"/>
      <c r="D175" s="385"/>
      <c r="E175" s="53">
        <f>+E174+E170+E166+E162</f>
        <v>2564.2943690000002</v>
      </c>
      <c r="F175" s="53">
        <f>+F174+F170+F166+F162</f>
        <v>289.28198999999995</v>
      </c>
      <c r="G175" s="53">
        <f>+G174+G170+G166+G162</f>
        <v>1191.5751270000001</v>
      </c>
      <c r="H175" s="53">
        <f>+H174+H170+H166+H162</f>
        <v>1120.7658800000004</v>
      </c>
      <c r="I175" s="53">
        <f>+I174+I170+I166+I162</f>
        <v>255.16598999999997</v>
      </c>
      <c r="J175" s="53"/>
      <c r="K175" s="86">
        <f>+K174+K170+K166+K162</f>
        <v>5421.0833560000001</v>
      </c>
    </row>
    <row r="176" spans="2:11">
      <c r="B176" s="426">
        <v>2012</v>
      </c>
      <c r="C176" s="429" t="s">
        <v>211</v>
      </c>
      <c r="D176" s="374" t="s">
        <v>209</v>
      </c>
      <c r="E176" s="188">
        <v>18.727</v>
      </c>
      <c r="F176" s="168">
        <v>0</v>
      </c>
      <c r="G176" s="168">
        <v>0</v>
      </c>
      <c r="H176" s="188">
        <v>1.1759200000000001</v>
      </c>
      <c r="I176" s="168">
        <v>0</v>
      </c>
      <c r="J176" s="441" t="s">
        <v>226</v>
      </c>
      <c r="K176" s="170">
        <f>SUM(E176:J176)</f>
        <v>19.902920000000002</v>
      </c>
    </row>
    <row r="177" spans="2:11">
      <c r="B177" s="427"/>
      <c r="C177" s="430"/>
      <c r="D177" s="375" t="s">
        <v>210</v>
      </c>
      <c r="E177" s="168">
        <v>0</v>
      </c>
      <c r="F177" s="168">
        <v>0</v>
      </c>
      <c r="G177" s="168">
        <v>0</v>
      </c>
      <c r="H177" s="188">
        <v>0.23605999999999999</v>
      </c>
      <c r="I177" s="168">
        <v>0</v>
      </c>
      <c r="J177" s="442"/>
      <c r="K177" s="170">
        <f>SUM(E177:J177)</f>
        <v>0.23605999999999999</v>
      </c>
    </row>
    <row r="178" spans="2:11">
      <c r="B178" s="427"/>
      <c r="C178" s="430"/>
      <c r="D178" s="376" t="s">
        <v>211</v>
      </c>
      <c r="E178" s="188">
        <v>36.566499999999998</v>
      </c>
      <c r="F178" s="168">
        <v>0</v>
      </c>
      <c r="G178" s="168">
        <v>0</v>
      </c>
      <c r="H178" s="188">
        <v>35.777391999999985</v>
      </c>
      <c r="I178" s="188">
        <v>5.7991800000000007</v>
      </c>
      <c r="J178" s="442"/>
      <c r="K178" s="170">
        <f>SUM(E178:J178)</f>
        <v>78.143071999999989</v>
      </c>
    </row>
    <row r="179" spans="2:11">
      <c r="B179" s="427"/>
      <c r="C179" s="383" t="s">
        <v>223</v>
      </c>
      <c r="D179" s="386"/>
      <c r="E179" s="171">
        <f>SUM(E176:E178)</f>
        <v>55.293499999999995</v>
      </c>
      <c r="F179" s="171">
        <f>SUM(F176:F178)</f>
        <v>0</v>
      </c>
      <c r="G179" s="171">
        <f>SUM(G176:G178)</f>
        <v>0</v>
      </c>
      <c r="H179" s="171">
        <f>SUM(H176:H178)</f>
        <v>37.189371999999985</v>
      </c>
      <c r="I179" s="171">
        <f>SUM(I176:I178)</f>
        <v>5.7991800000000007</v>
      </c>
      <c r="J179" s="442"/>
      <c r="K179" s="172">
        <f>SUM(K176:K178)</f>
        <v>98.282051999999993</v>
      </c>
    </row>
    <row r="180" spans="2:11">
      <c r="B180" s="427"/>
      <c r="C180" s="433" t="s">
        <v>213</v>
      </c>
      <c r="D180" s="374" t="s">
        <v>209</v>
      </c>
      <c r="E180" s="188">
        <v>438.36429400000003</v>
      </c>
      <c r="F180" s="188">
        <v>100.21115899999999</v>
      </c>
      <c r="G180" s="188">
        <v>407.18977899999999</v>
      </c>
      <c r="H180" s="188">
        <v>377.89417100000009</v>
      </c>
      <c r="I180" s="188">
        <v>44.951400000000007</v>
      </c>
      <c r="J180" s="444"/>
      <c r="K180" s="169">
        <f>SUM(E180:J180)</f>
        <v>1368.610803</v>
      </c>
    </row>
    <row r="181" spans="2:11">
      <c r="B181" s="427"/>
      <c r="C181" s="433"/>
      <c r="D181" s="375" t="s">
        <v>210</v>
      </c>
      <c r="E181" s="188">
        <v>1470.6108750000005</v>
      </c>
      <c r="F181" s="188">
        <v>134.668994</v>
      </c>
      <c r="G181" s="188">
        <v>591.81544899999972</v>
      </c>
      <c r="H181" s="188">
        <v>473.69816600000007</v>
      </c>
      <c r="I181" s="188">
        <v>158.33527999999995</v>
      </c>
      <c r="J181" s="444"/>
      <c r="K181" s="170">
        <f>SUM(E181:J181)</f>
        <v>2829.128764</v>
      </c>
    </row>
    <row r="182" spans="2:11">
      <c r="B182" s="427"/>
      <c r="C182" s="433"/>
      <c r="D182" s="376" t="s">
        <v>211</v>
      </c>
      <c r="E182" s="188">
        <v>28.291409999999999</v>
      </c>
      <c r="F182" s="188"/>
      <c r="G182" s="188">
        <v>11.9849</v>
      </c>
      <c r="H182" s="188">
        <v>1.69398</v>
      </c>
      <c r="I182" s="168">
        <v>0</v>
      </c>
      <c r="J182" s="444"/>
      <c r="K182" s="178">
        <f>SUM(E182:J182)</f>
        <v>41.970289999999999</v>
      </c>
    </row>
    <row r="183" spans="2:11">
      <c r="B183" s="427"/>
      <c r="C183" s="288" t="s">
        <v>214</v>
      </c>
      <c r="D183" s="386"/>
      <c r="E183" s="171">
        <f>SUM(E180:E182)</f>
        <v>1937.2665790000005</v>
      </c>
      <c r="F183" s="171">
        <f>SUM(F180:F182)</f>
        <v>234.88015300000001</v>
      </c>
      <c r="G183" s="171">
        <f>SUM(G180:G182)</f>
        <v>1010.9901279999998</v>
      </c>
      <c r="H183" s="171">
        <f>SUM(H180:H182)</f>
        <v>853.28631700000017</v>
      </c>
      <c r="I183" s="171">
        <f>SUM(I180:I182)</f>
        <v>203.28667999999996</v>
      </c>
      <c r="J183" s="442"/>
      <c r="K183" s="172">
        <f>SUM(K180:K182)</f>
        <v>4239.7098570000007</v>
      </c>
    </row>
    <row r="184" spans="2:11">
      <c r="B184" s="427"/>
      <c r="C184" s="438" t="s">
        <v>215</v>
      </c>
      <c r="D184" s="374" t="s">
        <v>209</v>
      </c>
      <c r="E184" s="168">
        <v>0</v>
      </c>
      <c r="F184" s="188">
        <v>16.029319999999998</v>
      </c>
      <c r="G184" s="188">
        <v>417.57650000000012</v>
      </c>
      <c r="H184" s="188">
        <v>39.392000000000003</v>
      </c>
      <c r="I184" s="168">
        <v>0</v>
      </c>
      <c r="J184" s="444"/>
      <c r="K184" s="169">
        <f>SUM(E184:J184)</f>
        <v>472.9978200000001</v>
      </c>
    </row>
    <row r="185" spans="2:11">
      <c r="B185" s="427"/>
      <c r="C185" s="438"/>
      <c r="D185" s="375" t="s">
        <v>210</v>
      </c>
      <c r="E185" s="168">
        <v>0</v>
      </c>
      <c r="F185" s="168">
        <v>0</v>
      </c>
      <c r="G185" s="168">
        <v>0</v>
      </c>
      <c r="H185" s="168">
        <v>0</v>
      </c>
      <c r="I185" s="168">
        <v>0</v>
      </c>
      <c r="J185" s="444"/>
      <c r="K185" s="170">
        <f>SUM(E185:J185)</f>
        <v>0</v>
      </c>
    </row>
    <row r="186" spans="2:11">
      <c r="B186" s="427"/>
      <c r="C186" s="438"/>
      <c r="D186" s="376" t="s">
        <v>211</v>
      </c>
      <c r="E186" s="168">
        <v>0</v>
      </c>
      <c r="F186" s="168">
        <v>0</v>
      </c>
      <c r="G186" s="168">
        <v>0</v>
      </c>
      <c r="H186" s="168">
        <v>0</v>
      </c>
      <c r="I186" s="168">
        <v>0</v>
      </c>
      <c r="J186" s="444"/>
      <c r="K186" s="178">
        <f>SUM(E186:J186)</f>
        <v>0</v>
      </c>
    </row>
    <row r="187" spans="2:11">
      <c r="B187" s="427"/>
      <c r="C187" s="380" t="s">
        <v>216</v>
      </c>
      <c r="D187" s="386"/>
      <c r="E187" s="171">
        <f>SUM(E184:E186)</f>
        <v>0</v>
      </c>
      <c r="F187" s="171">
        <f>SUM(F184:F186)</f>
        <v>16.029319999999998</v>
      </c>
      <c r="G187" s="171">
        <f>SUM(G184:G186)</f>
        <v>417.57650000000012</v>
      </c>
      <c r="H187" s="171">
        <f>SUM(H184:H186)</f>
        <v>39.392000000000003</v>
      </c>
      <c r="I187" s="171">
        <f>SUM(I184:I186)</f>
        <v>0</v>
      </c>
      <c r="J187" s="442"/>
      <c r="K187" s="172">
        <f>SUM(K184:K186)</f>
        <v>472.9978200000001</v>
      </c>
    </row>
    <row r="188" spans="2:11">
      <c r="B188" s="427"/>
      <c r="C188" s="439" t="s">
        <v>217</v>
      </c>
      <c r="D188" s="374" t="s">
        <v>209</v>
      </c>
      <c r="E188" s="188">
        <v>211.63356199999998</v>
      </c>
      <c r="F188" s="168">
        <v>0</v>
      </c>
      <c r="G188" s="188">
        <v>0.15</v>
      </c>
      <c r="H188" s="168">
        <v>0</v>
      </c>
      <c r="I188" s="168">
        <v>0</v>
      </c>
      <c r="J188" s="444"/>
      <c r="K188" s="169">
        <f>SUM(E188:J188)</f>
        <v>211.78356199999999</v>
      </c>
    </row>
    <row r="189" spans="2:11">
      <c r="B189" s="427"/>
      <c r="C189" s="439"/>
      <c r="D189" s="375" t="s">
        <v>210</v>
      </c>
      <c r="E189" s="188">
        <v>169.01900000000001</v>
      </c>
      <c r="F189" s="168">
        <v>0</v>
      </c>
      <c r="G189" s="168">
        <v>0</v>
      </c>
      <c r="H189" s="168">
        <v>0</v>
      </c>
      <c r="I189" s="168">
        <v>0</v>
      </c>
      <c r="J189" s="444"/>
      <c r="K189" s="170">
        <f>SUM(E189:J189)</f>
        <v>169.01900000000001</v>
      </c>
    </row>
    <row r="190" spans="2:11">
      <c r="B190" s="427"/>
      <c r="C190" s="440"/>
      <c r="D190" s="376" t="s">
        <v>211</v>
      </c>
      <c r="E190" s="168">
        <v>0</v>
      </c>
      <c r="F190" s="168">
        <v>0</v>
      </c>
      <c r="G190" s="168">
        <v>0</v>
      </c>
      <c r="H190" s="168">
        <v>0</v>
      </c>
      <c r="I190" s="168">
        <v>0</v>
      </c>
      <c r="J190" s="444"/>
      <c r="K190" s="178">
        <f>SUM(E190:J190)</f>
        <v>0</v>
      </c>
    </row>
    <row r="191" spans="2:11">
      <c r="B191" s="428"/>
      <c r="C191" s="290" t="s">
        <v>218</v>
      </c>
      <c r="D191" s="386"/>
      <c r="E191" s="171">
        <f>SUM(E188:E190)</f>
        <v>380.65256199999999</v>
      </c>
      <c r="F191" s="171">
        <f>SUM(F188:F190)</f>
        <v>0</v>
      </c>
      <c r="G191" s="171">
        <f>SUM(G188:G190)</f>
        <v>0.15</v>
      </c>
      <c r="H191" s="171">
        <f>SUM(H188:H190)</f>
        <v>0</v>
      </c>
      <c r="I191" s="171">
        <f>SUM(I188:I190)</f>
        <v>0</v>
      </c>
      <c r="J191" s="443"/>
      <c r="K191" s="172">
        <f>SUM(K188:K190)</f>
        <v>380.80256199999997</v>
      </c>
    </row>
    <row r="192" spans="2:11">
      <c r="B192" s="153" t="s">
        <v>233</v>
      </c>
      <c r="C192" s="292"/>
      <c r="D192" s="385"/>
      <c r="E192" s="53">
        <f>+E191+E187+E183+E179</f>
        <v>2373.2126410000001</v>
      </c>
      <c r="F192" s="53">
        <f>+F191+F187+F183+F179</f>
        <v>250.90947299999999</v>
      </c>
      <c r="G192" s="53">
        <f>+G191+G187+G183+G179</f>
        <v>1428.7166279999999</v>
      </c>
      <c r="H192" s="53">
        <f>+H191+H187+H183+H179</f>
        <v>929.86768900000015</v>
      </c>
      <c r="I192" s="53">
        <f>+I191+I187+I183+I179</f>
        <v>209.08585999999997</v>
      </c>
      <c r="J192" s="53"/>
      <c r="K192" s="86">
        <f>+K191+K187+K183+K179</f>
        <v>5191.7922910000007</v>
      </c>
    </row>
    <row r="193" spans="2:11">
      <c r="B193" s="426">
        <v>2013</v>
      </c>
      <c r="C193" s="429" t="s">
        <v>211</v>
      </c>
      <c r="D193" s="374" t="s">
        <v>209</v>
      </c>
      <c r="E193" s="77">
        <v>0.68899999999999995</v>
      </c>
      <c r="F193" s="168">
        <v>0</v>
      </c>
      <c r="G193" s="168">
        <v>0</v>
      </c>
      <c r="H193" s="77">
        <v>6.0270380000000001</v>
      </c>
      <c r="I193" s="168">
        <v>0</v>
      </c>
      <c r="J193" s="441" t="s">
        <v>226</v>
      </c>
      <c r="K193" s="170">
        <f>SUM(E193:J193)</f>
        <v>6.7160380000000002</v>
      </c>
    </row>
    <row r="194" spans="2:11">
      <c r="B194" s="427"/>
      <c r="C194" s="430"/>
      <c r="D194" s="375" t="s">
        <v>210</v>
      </c>
      <c r="E194" s="168">
        <v>0</v>
      </c>
      <c r="F194" s="168">
        <v>0</v>
      </c>
      <c r="G194" s="168">
        <v>0</v>
      </c>
      <c r="H194" s="77">
        <v>9.7239999999999993E-2</v>
      </c>
      <c r="I194" s="168">
        <v>0</v>
      </c>
      <c r="J194" s="442"/>
      <c r="K194" s="170">
        <f>SUM(E194:J194)</f>
        <v>9.7239999999999993E-2</v>
      </c>
    </row>
    <row r="195" spans="2:11">
      <c r="B195" s="427"/>
      <c r="C195" s="430"/>
      <c r="D195" s="376" t="s">
        <v>211</v>
      </c>
      <c r="E195" s="77">
        <v>35.946399999999997</v>
      </c>
      <c r="F195" s="168">
        <v>0</v>
      </c>
      <c r="G195" s="168">
        <v>0</v>
      </c>
      <c r="H195" s="77">
        <v>69.88546199999999</v>
      </c>
      <c r="I195" s="77">
        <v>5.3045400000000003</v>
      </c>
      <c r="J195" s="442"/>
      <c r="K195" s="170">
        <f>SUM(E195:J195)</f>
        <v>111.13640199999999</v>
      </c>
    </row>
    <row r="196" spans="2:11">
      <c r="B196" s="427"/>
      <c r="C196" s="383" t="s">
        <v>223</v>
      </c>
      <c r="D196" s="386"/>
      <c r="E196" s="171">
        <f>SUM(E193:E195)</f>
        <v>36.635399999999997</v>
      </c>
      <c r="F196" s="171">
        <f>SUM(F193:F195)</f>
        <v>0</v>
      </c>
      <c r="G196" s="171">
        <f>SUM(G193:G195)</f>
        <v>0</v>
      </c>
      <c r="H196" s="171">
        <f>SUM(H193:H195)</f>
        <v>76.009739999999994</v>
      </c>
      <c r="I196" s="171">
        <f>SUM(I193:I195)</f>
        <v>5.3045400000000003</v>
      </c>
      <c r="J196" s="442"/>
      <c r="K196" s="172">
        <f>SUM(K193:K195)</f>
        <v>117.94967999999999</v>
      </c>
    </row>
    <row r="197" spans="2:11">
      <c r="B197" s="427"/>
      <c r="C197" s="433" t="s">
        <v>213</v>
      </c>
      <c r="D197" s="374" t="s">
        <v>209</v>
      </c>
      <c r="E197" s="77">
        <v>680.58493000000021</v>
      </c>
      <c r="F197" s="77">
        <v>76.930680000000009</v>
      </c>
      <c r="G197" s="77">
        <v>456.67761199999984</v>
      </c>
      <c r="H197" s="77">
        <v>215.82701999999998</v>
      </c>
      <c r="I197" s="77">
        <v>55.227839999999993</v>
      </c>
      <c r="J197" s="444"/>
      <c r="K197" s="169">
        <f>SUM(E197:J197)</f>
        <v>1485.2480820000001</v>
      </c>
    </row>
    <row r="198" spans="2:11">
      <c r="B198" s="427"/>
      <c r="C198" s="433"/>
      <c r="D198" s="375" t="s">
        <v>210</v>
      </c>
      <c r="E198" s="77">
        <v>1210.9814189999993</v>
      </c>
      <c r="F198" s="77">
        <v>163.42176599999999</v>
      </c>
      <c r="G198" s="77">
        <v>579.70485199999996</v>
      </c>
      <c r="H198" s="77">
        <v>382.66779300000019</v>
      </c>
      <c r="I198" s="77">
        <v>165.15035</v>
      </c>
      <c r="J198" s="444"/>
      <c r="K198" s="170">
        <f>SUM(E198:J198)</f>
        <v>2501.926179999999</v>
      </c>
    </row>
    <row r="199" spans="2:11">
      <c r="B199" s="427"/>
      <c r="C199" s="433"/>
      <c r="D199" s="376" t="s">
        <v>211</v>
      </c>
      <c r="E199" s="77">
        <v>24.440420000000003</v>
      </c>
      <c r="F199" s="168">
        <v>0</v>
      </c>
      <c r="G199" s="77">
        <v>12.781360000000001</v>
      </c>
      <c r="H199" s="77">
        <v>4.0936599999999999</v>
      </c>
      <c r="I199" s="168">
        <v>0</v>
      </c>
      <c r="J199" s="444"/>
      <c r="K199" s="178">
        <f>SUM(E199:J199)</f>
        <v>41.315440000000002</v>
      </c>
    </row>
    <row r="200" spans="2:11">
      <c r="B200" s="427"/>
      <c r="C200" s="288" t="s">
        <v>214</v>
      </c>
      <c r="D200" s="386"/>
      <c r="E200" s="171">
        <f>SUM(E197:E199)</f>
        <v>1916.0067689999994</v>
      </c>
      <c r="F200" s="171">
        <f>SUM(F197:F199)</f>
        <v>240.35244599999999</v>
      </c>
      <c r="G200" s="171">
        <f>SUM(G197:G199)</f>
        <v>1049.1638239999997</v>
      </c>
      <c r="H200" s="171">
        <f>SUM(H197:H199)</f>
        <v>602.58847300000014</v>
      </c>
      <c r="I200" s="171">
        <f>SUM(I197:I199)</f>
        <v>220.37818999999999</v>
      </c>
      <c r="J200" s="442"/>
      <c r="K200" s="172">
        <f>SUM(K197:K199)</f>
        <v>4028.4897019999989</v>
      </c>
    </row>
    <row r="201" spans="2:11">
      <c r="B201" s="427"/>
      <c r="C201" s="438" t="s">
        <v>215</v>
      </c>
      <c r="D201" s="374" t="s">
        <v>209</v>
      </c>
      <c r="E201" s="77">
        <v>75.42</v>
      </c>
      <c r="F201" s="77">
        <v>18.565900000000003</v>
      </c>
      <c r="G201" s="77">
        <v>633.524</v>
      </c>
      <c r="H201" s="77">
        <v>49.311</v>
      </c>
      <c r="I201" s="168">
        <v>0</v>
      </c>
      <c r="J201" s="444"/>
      <c r="K201" s="169">
        <f>SUM(E201:J201)</f>
        <v>776.82090000000005</v>
      </c>
    </row>
    <row r="202" spans="2:11">
      <c r="B202" s="427"/>
      <c r="C202" s="438"/>
      <c r="D202" s="375" t="s">
        <v>210</v>
      </c>
      <c r="E202" s="77">
        <v>1.62</v>
      </c>
      <c r="F202" s="168">
        <v>0</v>
      </c>
      <c r="G202" s="168">
        <v>0</v>
      </c>
      <c r="H202" s="168">
        <v>0</v>
      </c>
      <c r="I202" s="168">
        <v>0</v>
      </c>
      <c r="J202" s="444"/>
      <c r="K202" s="170">
        <f>SUM(E202:J202)</f>
        <v>1.62</v>
      </c>
    </row>
    <row r="203" spans="2:11">
      <c r="B203" s="427"/>
      <c r="C203" s="438"/>
      <c r="D203" s="376" t="s">
        <v>211</v>
      </c>
      <c r="E203" s="168">
        <v>0</v>
      </c>
      <c r="F203" s="168">
        <v>0</v>
      </c>
      <c r="G203" s="168">
        <v>0</v>
      </c>
      <c r="H203" s="168">
        <v>0</v>
      </c>
      <c r="I203" s="168">
        <v>0</v>
      </c>
      <c r="J203" s="444"/>
      <c r="K203" s="178">
        <f>SUM(E203:J203)</f>
        <v>0</v>
      </c>
    </row>
    <row r="204" spans="2:11">
      <c r="B204" s="427"/>
      <c r="C204" s="380" t="s">
        <v>216</v>
      </c>
      <c r="D204" s="386"/>
      <c r="E204" s="171">
        <f>SUM(E201:E203)</f>
        <v>77.040000000000006</v>
      </c>
      <c r="F204" s="171">
        <f>SUM(F201:F203)</f>
        <v>18.565900000000003</v>
      </c>
      <c r="G204" s="171">
        <f>SUM(G201:G203)</f>
        <v>633.524</v>
      </c>
      <c r="H204" s="171">
        <f>SUM(H201:H203)</f>
        <v>49.311</v>
      </c>
      <c r="I204" s="171">
        <f>SUM(I201:I203)</f>
        <v>0</v>
      </c>
      <c r="J204" s="442"/>
      <c r="K204" s="172">
        <f>SUM(K201:K203)</f>
        <v>778.44090000000006</v>
      </c>
    </row>
    <row r="205" spans="2:11">
      <c r="B205" s="427"/>
      <c r="C205" s="439" t="s">
        <v>217</v>
      </c>
      <c r="D205" s="374" t="s">
        <v>209</v>
      </c>
      <c r="E205" s="77">
        <v>244.46748700000001</v>
      </c>
      <c r="F205" s="168">
        <v>0</v>
      </c>
      <c r="G205" s="168">
        <v>0</v>
      </c>
      <c r="H205" s="77">
        <v>57.874688999999996</v>
      </c>
      <c r="I205" s="168">
        <v>0</v>
      </c>
      <c r="J205" s="444"/>
      <c r="K205" s="169">
        <f>SUM(E205:J205)</f>
        <v>302.34217599999999</v>
      </c>
    </row>
    <row r="206" spans="2:11">
      <c r="B206" s="427"/>
      <c r="C206" s="439"/>
      <c r="D206" s="375" t="s">
        <v>210</v>
      </c>
      <c r="E206" s="168">
        <v>0</v>
      </c>
      <c r="F206" s="168">
        <v>0</v>
      </c>
      <c r="G206" s="168">
        <v>0</v>
      </c>
      <c r="H206" s="77">
        <v>62.612591999999999</v>
      </c>
      <c r="I206" s="168">
        <v>0</v>
      </c>
      <c r="J206" s="444"/>
      <c r="K206" s="170">
        <f>SUM(E206:J206)</f>
        <v>62.612591999999999</v>
      </c>
    </row>
    <row r="207" spans="2:11">
      <c r="B207" s="427"/>
      <c r="C207" s="440"/>
      <c r="D207" s="376" t="s">
        <v>211</v>
      </c>
      <c r="E207" s="168">
        <v>0</v>
      </c>
      <c r="F207" s="168">
        <v>0</v>
      </c>
      <c r="G207" s="168">
        <v>0</v>
      </c>
      <c r="H207" s="168">
        <v>0</v>
      </c>
      <c r="I207" s="168">
        <v>0</v>
      </c>
      <c r="J207" s="444"/>
      <c r="K207" s="178">
        <f>SUM(E207:J207)</f>
        <v>0</v>
      </c>
    </row>
    <row r="208" spans="2:11">
      <c r="B208" s="428"/>
      <c r="C208" s="290" t="s">
        <v>218</v>
      </c>
      <c r="D208" s="386"/>
      <c r="E208" s="171">
        <f>SUM(E205:E207)</f>
        <v>244.46748700000001</v>
      </c>
      <c r="F208" s="171">
        <f>SUM(F205:F207)</f>
        <v>0</v>
      </c>
      <c r="G208" s="171">
        <f>SUM(G205:G207)</f>
        <v>0</v>
      </c>
      <c r="H208" s="171">
        <f>SUM(H205:H207)</f>
        <v>120.487281</v>
      </c>
      <c r="I208" s="171">
        <f>SUM(I205:I207)</f>
        <v>0</v>
      </c>
      <c r="J208" s="443"/>
      <c r="K208" s="172">
        <f>SUM(K205:K207)</f>
        <v>364.954768</v>
      </c>
    </row>
    <row r="209" spans="2:11">
      <c r="B209" s="153" t="s">
        <v>239</v>
      </c>
      <c r="C209" s="292"/>
      <c r="D209" s="385"/>
      <c r="E209" s="53">
        <f>+E208+E204+E200+E196</f>
        <v>2274.1496559999996</v>
      </c>
      <c r="F209" s="53">
        <f>+F208+F204+F200+F196</f>
        <v>258.91834599999999</v>
      </c>
      <c r="G209" s="53">
        <f>+G208+G204+G200+G196</f>
        <v>1682.6878239999996</v>
      </c>
      <c r="H209" s="53">
        <f>+H208+H204+H200+H196</f>
        <v>848.39649400000008</v>
      </c>
      <c r="I209" s="53">
        <f>+I208+I204+I200+I196</f>
        <v>225.68272999999999</v>
      </c>
      <c r="J209" s="53"/>
      <c r="K209" s="86">
        <f>+K208+K204+K200+K196</f>
        <v>5289.8350499999988</v>
      </c>
    </row>
    <row r="210" spans="2:11">
      <c r="B210" s="387"/>
      <c r="C210" s="388"/>
      <c r="D210" s="389"/>
      <c r="E210" s="390"/>
      <c r="F210" s="390"/>
      <c r="G210" s="390"/>
      <c r="H210" s="390"/>
      <c r="I210" s="390"/>
      <c r="J210" s="390"/>
      <c r="K210" s="390"/>
    </row>
    <row r="211" spans="2:11">
      <c r="B211" s="391" t="s">
        <v>32</v>
      </c>
      <c r="C211" s="15"/>
      <c r="D211" s="392"/>
      <c r="E211" s="42"/>
      <c r="F211" s="42"/>
      <c r="G211" s="42"/>
      <c r="H211" s="42"/>
      <c r="I211" s="42"/>
      <c r="J211" s="42"/>
      <c r="K211" s="42"/>
    </row>
    <row r="212" spans="2:11">
      <c r="B212" s="15" t="s">
        <v>234</v>
      </c>
      <c r="D212" s="134"/>
    </row>
    <row r="213" spans="2:11">
      <c r="B213" s="16" t="s">
        <v>30</v>
      </c>
      <c r="D213" s="134"/>
    </row>
    <row r="214" spans="2:11">
      <c r="B214" s="16" t="s">
        <v>40</v>
      </c>
      <c r="D214" s="134"/>
    </row>
    <row r="215" spans="2:11">
      <c r="B215" s="16" t="s">
        <v>235</v>
      </c>
      <c r="D215" s="134"/>
    </row>
    <row r="216" spans="2:11">
      <c r="B216" s="16" t="s">
        <v>236</v>
      </c>
      <c r="D216" s="134"/>
    </row>
    <row r="217" spans="2:11">
      <c r="B217" s="16" t="s">
        <v>237</v>
      </c>
      <c r="D217" s="134"/>
    </row>
    <row r="218" spans="2:11">
      <c r="B218" s="445" t="s">
        <v>238</v>
      </c>
      <c r="C218" s="445"/>
      <c r="D218" s="445"/>
      <c r="E218" s="445"/>
      <c r="F218" s="445"/>
      <c r="G218" s="445"/>
      <c r="H218" s="445"/>
      <c r="I218" s="445"/>
      <c r="J218" s="445"/>
    </row>
  </sheetData>
  <mergeCells count="70">
    <mergeCell ref="B218:J218"/>
    <mergeCell ref="B193:B208"/>
    <mergeCell ref="C193:C195"/>
    <mergeCell ref="J193:J208"/>
    <mergeCell ref="C197:C199"/>
    <mergeCell ref="C201:C203"/>
    <mergeCell ref="C205:C207"/>
    <mergeCell ref="B176:B191"/>
    <mergeCell ref="C176:C178"/>
    <mergeCell ref="J176:J191"/>
    <mergeCell ref="C180:C182"/>
    <mergeCell ref="C184:C186"/>
    <mergeCell ref="C188:C190"/>
    <mergeCell ref="B159:B174"/>
    <mergeCell ref="C159:C161"/>
    <mergeCell ref="J159:J174"/>
    <mergeCell ref="C163:C165"/>
    <mergeCell ref="C167:C169"/>
    <mergeCell ref="C171:C173"/>
    <mergeCell ref="B142:B157"/>
    <mergeCell ref="C142:C144"/>
    <mergeCell ref="J142:J157"/>
    <mergeCell ref="C146:C148"/>
    <mergeCell ref="C150:C152"/>
    <mergeCell ref="C154:C156"/>
    <mergeCell ref="B125:B140"/>
    <mergeCell ref="C125:C127"/>
    <mergeCell ref="J125:J140"/>
    <mergeCell ref="C129:C131"/>
    <mergeCell ref="C133:C135"/>
    <mergeCell ref="C137:C139"/>
    <mergeCell ref="B108:B123"/>
    <mergeCell ref="C108:C110"/>
    <mergeCell ref="J108:J123"/>
    <mergeCell ref="C112:C114"/>
    <mergeCell ref="C116:C118"/>
    <mergeCell ref="C120:C122"/>
    <mergeCell ref="J74:J89"/>
    <mergeCell ref="C78:C80"/>
    <mergeCell ref="C82:C84"/>
    <mergeCell ref="C86:C88"/>
    <mergeCell ref="B91:B106"/>
    <mergeCell ref="C91:C93"/>
    <mergeCell ref="J91:J106"/>
    <mergeCell ref="C95:C97"/>
    <mergeCell ref="C99:C101"/>
    <mergeCell ref="C103:C105"/>
    <mergeCell ref="B74:B89"/>
    <mergeCell ref="C74:C76"/>
    <mergeCell ref="B57:B72"/>
    <mergeCell ref="C57:C59"/>
    <mergeCell ref="C61:C63"/>
    <mergeCell ref="C65:C67"/>
    <mergeCell ref="C69:C71"/>
    <mergeCell ref="B23:B38"/>
    <mergeCell ref="C23:C25"/>
    <mergeCell ref="C27:C29"/>
    <mergeCell ref="C31:C33"/>
    <mergeCell ref="C35:C37"/>
    <mergeCell ref="B40:B55"/>
    <mergeCell ref="C40:C42"/>
    <mergeCell ref="C44:C46"/>
    <mergeCell ref="C48:C50"/>
    <mergeCell ref="C52:C54"/>
    <mergeCell ref="D4:J4"/>
    <mergeCell ref="B6:B21"/>
    <mergeCell ref="C6:C8"/>
    <mergeCell ref="C10:C12"/>
    <mergeCell ref="C14:C16"/>
    <mergeCell ref="C18:C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theme="0"/>
    <pageSetUpPr fitToPage="1"/>
  </sheetPr>
  <dimension ref="A1:J20"/>
  <sheetViews>
    <sheetView showGridLines="0" workbookViewId="0"/>
  </sheetViews>
  <sheetFormatPr defaultRowHeight="12.75"/>
  <cols>
    <col min="1" max="1" width="5.7109375" style="16" customWidth="1"/>
    <col min="2" max="2" width="33.5703125" style="16" customWidth="1"/>
    <col min="3" max="3" width="16" style="16" customWidth="1"/>
    <col min="4" max="5" width="15.42578125" style="16" customWidth="1"/>
    <col min="6" max="6" width="18.140625" style="16" customWidth="1"/>
    <col min="7" max="7" width="15.7109375" style="16" customWidth="1"/>
    <col min="8" max="8" width="15" style="16" customWidth="1"/>
    <col min="9" max="9" width="11.42578125" style="16" customWidth="1"/>
    <col min="10" max="10" width="9.140625" style="16"/>
    <col min="11" max="11" width="14.42578125" style="16" customWidth="1"/>
    <col min="12" max="12" width="12.5703125" style="16" customWidth="1"/>
    <col min="13" max="16" width="12" style="16" customWidth="1"/>
    <col min="17" max="17" width="14.28515625" style="16" customWidth="1"/>
    <col min="18" max="18" width="12" style="16" customWidth="1"/>
    <col min="19" max="16384" width="9.140625" style="16"/>
  </cols>
  <sheetData>
    <row r="1" spans="1:10">
      <c r="A1" s="152"/>
    </row>
    <row r="2" spans="1:10" ht="22.5" customHeight="1">
      <c r="B2" s="60" t="s">
        <v>184</v>
      </c>
      <c r="C2" s="42"/>
      <c r="D2" s="19"/>
      <c r="E2" s="19"/>
      <c r="F2" s="42"/>
      <c r="G2" s="15"/>
      <c r="H2" s="42"/>
      <c r="I2" s="43"/>
    </row>
    <row r="3" spans="1:10" ht="18.75">
      <c r="B3" s="61" t="s">
        <v>31</v>
      </c>
      <c r="C3" s="42"/>
      <c r="D3" s="42"/>
      <c r="E3" s="42"/>
      <c r="F3" s="42"/>
      <c r="G3" s="15"/>
      <c r="H3" s="42"/>
      <c r="I3" s="43"/>
    </row>
    <row r="4" spans="1:10">
      <c r="B4" s="45"/>
    </row>
    <row r="5" spans="1:10" ht="12.75" customHeight="1">
      <c r="B5" s="416" t="s">
        <v>23</v>
      </c>
      <c r="C5" s="449" t="s">
        <v>13</v>
      </c>
      <c r="D5" s="450"/>
      <c r="E5" s="450"/>
      <c r="F5" s="450"/>
      <c r="G5" s="451"/>
      <c r="H5" s="420" t="s">
        <v>199</v>
      </c>
    </row>
    <row r="6" spans="1:10" ht="37.5" customHeight="1">
      <c r="B6" s="417"/>
      <c r="C6" s="33" t="s">
        <v>194</v>
      </c>
      <c r="D6" s="33" t="s">
        <v>195</v>
      </c>
      <c r="E6" s="33" t="s">
        <v>196</v>
      </c>
      <c r="F6" s="33" t="s">
        <v>197</v>
      </c>
      <c r="G6" s="33" t="s">
        <v>198</v>
      </c>
      <c r="H6" s="446"/>
    </row>
    <row r="7" spans="1:10" ht="24.95" customHeight="1">
      <c r="B7" s="46" t="s">
        <v>25</v>
      </c>
      <c r="C7" s="189">
        <v>1683.953</v>
      </c>
      <c r="D7" s="190">
        <v>0</v>
      </c>
      <c r="E7" s="190">
        <v>0</v>
      </c>
      <c r="F7" s="190">
        <v>57.192999999999998</v>
      </c>
      <c r="G7" s="190">
        <v>3112.9450000000002</v>
      </c>
      <c r="H7" s="192">
        <f t="shared" ref="H7:H12" si="0">SUM(C7:G7)</f>
        <v>4854.0910000000003</v>
      </c>
    </row>
    <row r="8" spans="1:10" ht="24.95" customHeight="1">
      <c r="B8" s="47" t="s">
        <v>26</v>
      </c>
      <c r="C8" s="191">
        <v>0</v>
      </c>
      <c r="D8" s="163">
        <v>0</v>
      </c>
      <c r="E8" s="163">
        <v>0</v>
      </c>
      <c r="F8" s="163">
        <v>150</v>
      </c>
      <c r="G8" s="163">
        <v>0</v>
      </c>
      <c r="H8" s="193">
        <f t="shared" si="0"/>
        <v>150</v>
      </c>
      <c r="I8" s="48"/>
      <c r="J8" s="48"/>
    </row>
    <row r="9" spans="1:10" ht="24.95" customHeight="1">
      <c r="B9" s="47" t="s">
        <v>38</v>
      </c>
      <c r="C9" s="191">
        <v>0</v>
      </c>
      <c r="D9" s="163">
        <v>4383.6559999999999</v>
      </c>
      <c r="E9" s="163">
        <v>6354.7129999999997</v>
      </c>
      <c r="F9" s="163">
        <v>1952.6010000000001</v>
      </c>
      <c r="G9" s="163">
        <v>0</v>
      </c>
      <c r="H9" s="193">
        <f t="shared" si="0"/>
        <v>12690.97</v>
      </c>
      <c r="I9" s="49"/>
      <c r="J9" s="48"/>
    </row>
    <row r="10" spans="1:10" ht="24.95" customHeight="1">
      <c r="B10" s="47" t="s">
        <v>28</v>
      </c>
      <c r="C10" s="191">
        <v>15454.222999999998</v>
      </c>
      <c r="D10" s="163">
        <v>90.819000000000003</v>
      </c>
      <c r="E10" s="163">
        <v>3714.3389999999999</v>
      </c>
      <c r="F10" s="163">
        <v>7588.3710000000001</v>
      </c>
      <c r="G10" s="163">
        <v>477.58800000000002</v>
      </c>
      <c r="H10" s="193">
        <f t="shared" si="0"/>
        <v>27325.339999999997</v>
      </c>
      <c r="I10" s="48"/>
      <c r="J10" s="48"/>
    </row>
    <row r="11" spans="1:10" ht="24.95" customHeight="1">
      <c r="B11" s="50" t="s">
        <v>29</v>
      </c>
      <c r="C11" s="191">
        <v>1672.1110000000001</v>
      </c>
      <c r="D11" s="163">
        <v>0</v>
      </c>
      <c r="E11" s="163">
        <v>1600</v>
      </c>
      <c r="F11" s="163">
        <v>0</v>
      </c>
      <c r="G11" s="163">
        <v>0</v>
      </c>
      <c r="H11" s="193">
        <f t="shared" si="0"/>
        <v>3272.1109999999999</v>
      </c>
      <c r="I11" s="48"/>
    </row>
    <row r="12" spans="1:10" ht="24.95" customHeight="1">
      <c r="B12" s="51" t="s">
        <v>14</v>
      </c>
      <c r="C12" s="191">
        <v>10000</v>
      </c>
      <c r="D12" s="163">
        <v>770.23900000000003</v>
      </c>
      <c r="E12" s="163">
        <v>2611.2510000000002</v>
      </c>
      <c r="F12" s="163">
        <v>1297.636</v>
      </c>
      <c r="G12" s="163">
        <v>0</v>
      </c>
      <c r="H12" s="193">
        <f t="shared" si="0"/>
        <v>14679.126</v>
      </c>
    </row>
    <row r="13" spans="1:10" ht="24.95" customHeight="1">
      <c r="B13" s="52" t="s">
        <v>34</v>
      </c>
      <c r="C13" s="53">
        <f t="shared" ref="C13:H13" si="1">SUM(C7:C12)</f>
        <v>28810.287</v>
      </c>
      <c r="D13" s="53">
        <f t="shared" si="1"/>
        <v>5244.7139999999999</v>
      </c>
      <c r="E13" s="53">
        <f t="shared" si="1"/>
        <v>14280.303</v>
      </c>
      <c r="F13" s="53">
        <f t="shared" si="1"/>
        <v>11045.801000000001</v>
      </c>
      <c r="G13" s="53">
        <f t="shared" si="1"/>
        <v>3590.5330000000004</v>
      </c>
      <c r="H13" s="54">
        <f t="shared" si="1"/>
        <v>62971.637999999992</v>
      </c>
    </row>
    <row r="14" spans="1:10">
      <c r="B14" s="55" t="s">
        <v>70</v>
      </c>
      <c r="I14" s="56"/>
    </row>
    <row r="15" spans="1:10" ht="6" customHeight="1">
      <c r="B15" s="55"/>
      <c r="C15" s="15"/>
      <c r="D15" s="15"/>
      <c r="E15" s="15"/>
      <c r="F15" s="15"/>
      <c r="G15" s="15"/>
      <c r="I15" s="56"/>
    </row>
    <row r="16" spans="1:10">
      <c r="B16" s="57" t="s">
        <v>32</v>
      </c>
      <c r="C16" s="58"/>
      <c r="D16" s="58"/>
      <c r="E16" s="58"/>
      <c r="F16" s="58"/>
      <c r="G16" s="58"/>
      <c r="H16" s="58"/>
      <c r="I16" s="56"/>
    </row>
    <row r="17" spans="2:9">
      <c r="B17" s="59" t="s">
        <v>105</v>
      </c>
      <c r="C17" s="58"/>
      <c r="D17" s="58"/>
      <c r="E17" s="58"/>
      <c r="F17" s="58"/>
      <c r="G17" s="58"/>
      <c r="H17" s="58"/>
      <c r="I17" s="56"/>
    </row>
    <row r="18" spans="2:9">
      <c r="B18" s="55" t="s">
        <v>106</v>
      </c>
      <c r="I18" s="56"/>
    </row>
    <row r="19" spans="2:9" ht="9" customHeight="1">
      <c r="B19" s="447"/>
      <c r="C19" s="447"/>
      <c r="D19" s="447"/>
      <c r="E19" s="447"/>
      <c r="F19" s="447"/>
      <c r="G19" s="447"/>
      <c r="H19" s="448"/>
      <c r="I19" s="56"/>
    </row>
    <row r="20" spans="2:9" ht="12.75" customHeight="1">
      <c r="B20" s="447"/>
      <c r="C20" s="447"/>
      <c r="D20" s="447"/>
      <c r="E20" s="447"/>
      <c r="F20" s="447"/>
      <c r="G20" s="447"/>
      <c r="H20" s="448"/>
      <c r="I20" s="56"/>
    </row>
  </sheetData>
  <mergeCells count="5">
    <mergeCell ref="H5:H6"/>
    <mergeCell ref="B19:H19"/>
    <mergeCell ref="B20:H20"/>
    <mergeCell ref="B5:B6"/>
    <mergeCell ref="C5:G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S7"/>
  <sheetViews>
    <sheetView topLeftCell="C1" workbookViewId="0">
      <selection activeCell="D2" sqref="D2"/>
    </sheetView>
  </sheetViews>
  <sheetFormatPr defaultRowHeight="12.75" customHeight="1"/>
  <cols>
    <col min="1" max="1" width="20.5703125" customWidth="1"/>
  </cols>
  <sheetData>
    <row r="1" spans="1:19" ht="12.75" customHeight="1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60"/>
  <sheetViews>
    <sheetView showGridLines="0" workbookViewId="0"/>
  </sheetViews>
  <sheetFormatPr defaultRowHeight="12.75"/>
  <cols>
    <col min="1" max="1" width="4.42578125" style="16" customWidth="1"/>
    <col min="2" max="2" width="14" style="16" customWidth="1"/>
    <col min="3" max="3" width="17.85546875" style="16" customWidth="1"/>
    <col min="4" max="4" width="12.5703125" style="16" customWidth="1"/>
    <col min="5" max="5" width="15" style="16" customWidth="1"/>
    <col min="6" max="6" width="15.7109375" style="16" customWidth="1"/>
    <col min="7" max="8" width="13.28515625" style="16" customWidth="1"/>
    <col min="9" max="9" width="13" style="16" customWidth="1"/>
    <col min="10" max="10" width="12.7109375" style="16" customWidth="1"/>
    <col min="11" max="16384" width="9.140625" style="16"/>
  </cols>
  <sheetData>
    <row r="1" spans="1:13">
      <c r="A1" s="152"/>
    </row>
    <row r="2" spans="1:13" ht="18.75">
      <c r="B2" s="139" t="s">
        <v>185</v>
      </c>
      <c r="C2" s="48"/>
      <c r="D2" s="48"/>
      <c r="E2" s="48"/>
      <c r="F2" s="48"/>
      <c r="G2" s="48"/>
      <c r="H2" s="48"/>
      <c r="I2" s="48"/>
      <c r="J2" s="48"/>
    </row>
    <row r="3" spans="1:13">
      <c r="B3" s="48"/>
      <c r="C3" s="48"/>
      <c r="D3" s="48"/>
      <c r="E3" s="48"/>
      <c r="F3" s="48"/>
      <c r="G3" s="48"/>
      <c r="H3" s="48"/>
      <c r="I3" s="48"/>
      <c r="J3" s="48"/>
    </row>
    <row r="4" spans="1:13">
      <c r="B4" s="344" t="s">
        <v>81</v>
      </c>
      <c r="C4" s="196" t="s">
        <v>81</v>
      </c>
      <c r="D4" s="450" t="s">
        <v>85</v>
      </c>
      <c r="E4" s="450"/>
      <c r="F4" s="450"/>
      <c r="G4" s="450"/>
      <c r="H4" s="450"/>
      <c r="I4" s="450"/>
      <c r="J4" s="194"/>
      <c r="K4" s="48"/>
      <c r="L4" s="48"/>
      <c r="M4" s="48"/>
    </row>
    <row r="5" spans="1:13" ht="25.5">
      <c r="B5" s="345" t="s">
        <v>178</v>
      </c>
      <c r="C5" s="197" t="s">
        <v>12</v>
      </c>
      <c r="D5" s="33" t="s">
        <v>194</v>
      </c>
      <c r="E5" s="33" t="s">
        <v>195</v>
      </c>
      <c r="F5" s="33" t="s">
        <v>196</v>
      </c>
      <c r="G5" s="33" t="s">
        <v>197</v>
      </c>
      <c r="H5" s="33" t="s">
        <v>198</v>
      </c>
      <c r="I5" s="281" t="s">
        <v>206</v>
      </c>
      <c r="J5" s="195" t="s">
        <v>199</v>
      </c>
      <c r="K5" s="346"/>
      <c r="L5" s="346"/>
      <c r="M5" s="346"/>
    </row>
    <row r="6" spans="1:13">
      <c r="B6" s="457" t="s">
        <v>240</v>
      </c>
      <c r="C6" s="347" t="s">
        <v>14</v>
      </c>
      <c r="D6" s="348">
        <v>779</v>
      </c>
      <c r="E6" s="349">
        <v>5925</v>
      </c>
      <c r="F6" s="349">
        <v>2163</v>
      </c>
      <c r="G6" s="349">
        <v>3720</v>
      </c>
      <c r="H6" s="349">
        <v>125</v>
      </c>
      <c r="I6" s="349">
        <v>0</v>
      </c>
      <c r="J6" s="350">
        <f>SUM(D6:I6)</f>
        <v>12712</v>
      </c>
      <c r="K6" s="48"/>
      <c r="L6" s="48"/>
      <c r="M6" s="48"/>
    </row>
    <row r="7" spans="1:13">
      <c r="B7" s="452"/>
      <c r="C7" s="351" t="s">
        <v>241</v>
      </c>
      <c r="D7" s="352">
        <v>7907</v>
      </c>
      <c r="E7" s="353">
        <v>8631</v>
      </c>
      <c r="F7" s="353">
        <v>12111</v>
      </c>
      <c r="G7" s="353">
        <v>13155</v>
      </c>
      <c r="H7" s="353">
        <v>3757</v>
      </c>
      <c r="I7" s="353">
        <v>18554</v>
      </c>
      <c r="J7" s="354">
        <f>SUM(D7:I7)</f>
        <v>64115</v>
      </c>
      <c r="K7" s="48"/>
      <c r="L7" s="48"/>
      <c r="M7" s="48"/>
    </row>
    <row r="8" spans="1:13">
      <c r="B8" s="452"/>
      <c r="C8" s="351" t="s">
        <v>242</v>
      </c>
      <c r="D8" s="352">
        <v>165</v>
      </c>
      <c r="E8" s="353">
        <v>387</v>
      </c>
      <c r="F8" s="353">
        <v>267</v>
      </c>
      <c r="G8" s="353">
        <v>686</v>
      </c>
      <c r="H8" s="353">
        <v>7</v>
      </c>
      <c r="I8" s="353">
        <v>3100</v>
      </c>
      <c r="J8" s="354">
        <f t="shared" ref="J8:J16" si="0">SUM(D8:I8)</f>
        <v>4612</v>
      </c>
      <c r="K8" s="48"/>
      <c r="L8" s="48"/>
      <c r="M8" s="48"/>
    </row>
    <row r="9" spans="1:13">
      <c r="B9" s="291" t="s">
        <v>81</v>
      </c>
      <c r="C9" s="292"/>
      <c r="D9" s="53">
        <f t="shared" ref="D9:J9" si="1">SUBTOTAL(9,D6:D8)</f>
        <v>8851</v>
      </c>
      <c r="E9" s="53">
        <f t="shared" si="1"/>
        <v>14943</v>
      </c>
      <c r="F9" s="53">
        <f t="shared" si="1"/>
        <v>14541</v>
      </c>
      <c r="G9" s="53">
        <f t="shared" si="1"/>
        <v>17561</v>
      </c>
      <c r="H9" s="53">
        <f t="shared" si="1"/>
        <v>3889</v>
      </c>
      <c r="I9" s="53">
        <f t="shared" si="1"/>
        <v>21654</v>
      </c>
      <c r="J9" s="76">
        <f t="shared" si="1"/>
        <v>81439</v>
      </c>
      <c r="K9" s="48"/>
      <c r="L9" s="48"/>
      <c r="M9" s="48"/>
    </row>
    <row r="10" spans="1:13">
      <c r="B10" s="452" t="s">
        <v>243</v>
      </c>
      <c r="C10" s="351" t="s">
        <v>14</v>
      </c>
      <c r="D10" s="352">
        <v>290</v>
      </c>
      <c r="E10" s="353">
        <v>4</v>
      </c>
      <c r="F10" s="353">
        <v>1482</v>
      </c>
      <c r="G10" s="353">
        <v>0</v>
      </c>
      <c r="H10" s="353">
        <v>25</v>
      </c>
      <c r="I10" s="355">
        <v>1900</v>
      </c>
      <c r="J10" s="354">
        <f t="shared" si="0"/>
        <v>3701</v>
      </c>
      <c r="K10" s="48"/>
      <c r="L10" s="48"/>
      <c r="M10" s="48"/>
    </row>
    <row r="11" spans="1:13">
      <c r="B11" s="452"/>
      <c r="C11" s="351" t="s">
        <v>241</v>
      </c>
      <c r="D11" s="352">
        <v>6801</v>
      </c>
      <c r="E11" s="353">
        <v>14261</v>
      </c>
      <c r="F11" s="353">
        <v>10353</v>
      </c>
      <c r="G11" s="353">
        <v>8649</v>
      </c>
      <c r="H11" s="353">
        <v>2600</v>
      </c>
      <c r="I11" s="355">
        <v>17765</v>
      </c>
      <c r="J11" s="354">
        <f t="shared" si="0"/>
        <v>60429</v>
      </c>
      <c r="K11" s="48"/>
      <c r="L11" s="48"/>
      <c r="M11" s="48"/>
    </row>
    <row r="12" spans="1:13">
      <c r="B12" s="453"/>
      <c r="C12" s="356" t="s">
        <v>242</v>
      </c>
      <c r="D12" s="357">
        <v>2035</v>
      </c>
      <c r="E12" s="358">
        <v>0</v>
      </c>
      <c r="F12" s="358">
        <v>562</v>
      </c>
      <c r="G12" s="358">
        <v>1127</v>
      </c>
      <c r="H12" s="358">
        <v>3</v>
      </c>
      <c r="I12" s="359">
        <v>300</v>
      </c>
      <c r="J12" s="360">
        <f t="shared" si="0"/>
        <v>4027</v>
      </c>
      <c r="K12" s="48"/>
      <c r="L12" s="48"/>
      <c r="M12" s="48"/>
    </row>
    <row r="13" spans="1:13">
      <c r="B13" s="91" t="s">
        <v>81</v>
      </c>
      <c r="C13" s="292"/>
      <c r="D13" s="53">
        <f t="shared" ref="D13:J13" si="2">SUBTOTAL(9,D10:D12)</f>
        <v>9126</v>
      </c>
      <c r="E13" s="53">
        <f t="shared" si="2"/>
        <v>14265</v>
      </c>
      <c r="F13" s="53">
        <f t="shared" si="2"/>
        <v>12397</v>
      </c>
      <c r="G13" s="53">
        <f t="shared" si="2"/>
        <v>9776</v>
      </c>
      <c r="H13" s="53">
        <f t="shared" si="2"/>
        <v>2628</v>
      </c>
      <c r="I13" s="86">
        <f t="shared" si="2"/>
        <v>19965</v>
      </c>
      <c r="J13" s="76">
        <f t="shared" si="2"/>
        <v>68157</v>
      </c>
      <c r="K13" s="48"/>
      <c r="L13" s="48"/>
      <c r="M13" s="48"/>
    </row>
    <row r="14" spans="1:13">
      <c r="B14" s="452">
        <v>2004</v>
      </c>
      <c r="C14" s="351" t="s">
        <v>14</v>
      </c>
      <c r="D14" s="352">
        <v>1090</v>
      </c>
      <c r="E14" s="353">
        <v>8091.4750000000004</v>
      </c>
      <c r="F14" s="353">
        <v>1451.17</v>
      </c>
      <c r="G14" s="353">
        <v>137.16399999999999</v>
      </c>
      <c r="H14" s="353">
        <v>260</v>
      </c>
      <c r="I14" s="355">
        <v>800</v>
      </c>
      <c r="J14" s="354">
        <f t="shared" si="0"/>
        <v>11829.809000000001</v>
      </c>
      <c r="K14" s="48"/>
      <c r="L14" s="48"/>
      <c r="M14" s="48"/>
    </row>
    <row r="15" spans="1:13">
      <c r="B15" s="452"/>
      <c r="C15" s="351" t="s">
        <v>241</v>
      </c>
      <c r="D15" s="352">
        <v>11309.401</v>
      </c>
      <c r="E15" s="353">
        <v>4278.9079999999994</v>
      </c>
      <c r="F15" s="353">
        <v>11871.093000000001</v>
      </c>
      <c r="G15" s="353">
        <v>13268.805</v>
      </c>
      <c r="H15" s="353">
        <v>4283.5509999999995</v>
      </c>
      <c r="I15" s="355">
        <v>31179.759999999998</v>
      </c>
      <c r="J15" s="354">
        <f t="shared" si="0"/>
        <v>76191.517999999996</v>
      </c>
      <c r="K15" s="48"/>
      <c r="L15" s="48"/>
      <c r="M15" s="48"/>
    </row>
    <row r="16" spans="1:13">
      <c r="B16" s="452"/>
      <c r="C16" s="351" t="s">
        <v>242</v>
      </c>
      <c r="D16" s="352">
        <v>20</v>
      </c>
      <c r="E16" s="353">
        <v>235.86500000000001</v>
      </c>
      <c r="F16" s="353">
        <v>215</v>
      </c>
      <c r="G16" s="353">
        <v>311.49299999999999</v>
      </c>
      <c r="H16" s="353">
        <v>0</v>
      </c>
      <c r="I16" s="355">
        <v>0</v>
      </c>
      <c r="J16" s="354">
        <f t="shared" si="0"/>
        <v>782.35799999999995</v>
      </c>
      <c r="K16" s="48"/>
      <c r="L16" s="48"/>
      <c r="M16" s="48"/>
    </row>
    <row r="17" spans="2:13">
      <c r="B17" s="91" t="s">
        <v>81</v>
      </c>
      <c r="C17" s="292"/>
      <c r="D17" s="53">
        <f t="shared" ref="D17:J17" si="3">SUBTOTAL(9,D14:D16)</f>
        <v>12419.401</v>
      </c>
      <c r="E17" s="53">
        <f t="shared" si="3"/>
        <v>12606.248</v>
      </c>
      <c r="F17" s="53">
        <f t="shared" si="3"/>
        <v>13537.263000000001</v>
      </c>
      <c r="G17" s="53">
        <f t="shared" si="3"/>
        <v>13717.462000000001</v>
      </c>
      <c r="H17" s="53">
        <f t="shared" si="3"/>
        <v>4543.5509999999995</v>
      </c>
      <c r="I17" s="53">
        <f t="shared" si="3"/>
        <v>31979.759999999998</v>
      </c>
      <c r="J17" s="76">
        <f t="shared" si="3"/>
        <v>88803.684999999983</v>
      </c>
      <c r="K17" s="48"/>
      <c r="L17" s="48"/>
      <c r="M17" s="48"/>
    </row>
    <row r="18" spans="2:13">
      <c r="B18" s="458">
        <v>2005</v>
      </c>
      <c r="C18" s="351" t="s">
        <v>14</v>
      </c>
      <c r="D18" s="353">
        <v>1000</v>
      </c>
      <c r="E18" s="353">
        <v>7807.8670000000002</v>
      </c>
      <c r="F18" s="353">
        <v>2679.17</v>
      </c>
      <c r="G18" s="353">
        <v>52.134</v>
      </c>
      <c r="H18" s="353">
        <v>160</v>
      </c>
      <c r="I18" s="353">
        <v>600</v>
      </c>
      <c r="J18" s="354">
        <f>SUM(D18:I18)</f>
        <v>12299.171</v>
      </c>
      <c r="K18" s="361"/>
      <c r="L18" s="48"/>
      <c r="M18" s="48"/>
    </row>
    <row r="19" spans="2:13">
      <c r="B19" s="458"/>
      <c r="C19" s="351" t="s">
        <v>241</v>
      </c>
      <c r="D19" s="353">
        <v>6413.2190000000001</v>
      </c>
      <c r="E19" s="353">
        <v>6075.0339999999997</v>
      </c>
      <c r="F19" s="353">
        <v>17799.748</v>
      </c>
      <c r="G19" s="353">
        <v>11793.946</v>
      </c>
      <c r="H19" s="353">
        <v>3058.7</v>
      </c>
      <c r="I19" s="353">
        <v>29687.307000000001</v>
      </c>
      <c r="J19" s="354">
        <f>SUM(D19:I19)</f>
        <v>74827.953999999998</v>
      </c>
      <c r="K19" s="48"/>
      <c r="L19" s="48"/>
      <c r="M19" s="48"/>
    </row>
    <row r="20" spans="2:13">
      <c r="B20" s="459"/>
      <c r="C20" s="351" t="s">
        <v>242</v>
      </c>
      <c r="D20" s="353">
        <v>5289</v>
      </c>
      <c r="E20" s="353">
        <v>56.426000000000002</v>
      </c>
      <c r="F20" s="353">
        <v>227.35</v>
      </c>
      <c r="G20" s="353">
        <v>200.32300000000001</v>
      </c>
      <c r="H20" s="353"/>
      <c r="I20" s="353">
        <v>530</v>
      </c>
      <c r="J20" s="354">
        <f>SUM(D20:I20)</f>
        <v>6303.0990000000011</v>
      </c>
      <c r="K20" s="48"/>
      <c r="L20" s="48"/>
      <c r="M20" s="48"/>
    </row>
    <row r="21" spans="2:13">
      <c r="B21" s="91" t="s">
        <v>81</v>
      </c>
      <c r="C21" s="292"/>
      <c r="D21" s="53">
        <f t="shared" ref="D21:J21" si="4">SUBTOTAL(9,D18:D20)</f>
        <v>12702.219000000001</v>
      </c>
      <c r="E21" s="53">
        <f t="shared" si="4"/>
        <v>13939.326999999999</v>
      </c>
      <c r="F21" s="53">
        <f t="shared" si="4"/>
        <v>20706.267999999996</v>
      </c>
      <c r="G21" s="53">
        <f t="shared" si="4"/>
        <v>12046.403</v>
      </c>
      <c r="H21" s="53">
        <f t="shared" si="4"/>
        <v>3218.7</v>
      </c>
      <c r="I21" s="53">
        <f t="shared" si="4"/>
        <v>30817.307000000001</v>
      </c>
      <c r="J21" s="76">
        <f t="shared" si="4"/>
        <v>93430.224000000002</v>
      </c>
      <c r="K21" s="48"/>
      <c r="L21" s="48"/>
      <c r="M21" s="48"/>
    </row>
    <row r="22" spans="2:13">
      <c r="B22" s="452">
        <v>2006</v>
      </c>
      <c r="C22" s="351" t="s">
        <v>14</v>
      </c>
      <c r="D22" s="353">
        <v>12400</v>
      </c>
      <c r="E22" s="353">
        <v>1371.6110000000001</v>
      </c>
      <c r="F22" s="353">
        <v>6690.8559999999998</v>
      </c>
      <c r="G22" s="353">
        <v>150</v>
      </c>
      <c r="H22" s="353">
        <v>160</v>
      </c>
      <c r="I22" s="454" t="s">
        <v>244</v>
      </c>
      <c r="J22" s="354">
        <f>SUM(D22:I22)</f>
        <v>20772.467000000001</v>
      </c>
      <c r="K22" s="74"/>
      <c r="L22" s="48"/>
      <c r="M22" s="48"/>
    </row>
    <row r="23" spans="2:13">
      <c r="B23" s="452"/>
      <c r="C23" s="351" t="s">
        <v>241</v>
      </c>
      <c r="D23" s="353">
        <v>29476.625</v>
      </c>
      <c r="E23" s="353">
        <v>5126.0640000000003</v>
      </c>
      <c r="F23" s="353">
        <f>16064.692+60</f>
        <v>16124.691999999999</v>
      </c>
      <c r="G23" s="353">
        <v>13205.433999999999</v>
      </c>
      <c r="H23" s="353">
        <v>6328.9089999999997</v>
      </c>
      <c r="I23" s="455"/>
      <c r="J23" s="354">
        <f>SUM(D23:I23)</f>
        <v>70261.723999999987</v>
      </c>
      <c r="K23" s="74"/>
      <c r="L23" s="48"/>
      <c r="M23" s="48"/>
    </row>
    <row r="24" spans="2:13">
      <c r="B24" s="453"/>
      <c r="C24" s="351" t="s">
        <v>242</v>
      </c>
      <c r="D24" s="353">
        <v>5800</v>
      </c>
      <c r="E24" s="353">
        <v>11.506</v>
      </c>
      <c r="F24" s="353">
        <v>579.75</v>
      </c>
      <c r="G24" s="353">
        <v>189.75800000000001</v>
      </c>
      <c r="H24" s="353">
        <v>0</v>
      </c>
      <c r="I24" s="456"/>
      <c r="J24" s="354">
        <f>SUM(D24:I24)</f>
        <v>6581.0140000000001</v>
      </c>
      <c r="K24" s="74"/>
      <c r="L24" s="48"/>
      <c r="M24" s="48"/>
    </row>
    <row r="25" spans="2:13">
      <c r="B25" s="91" t="s">
        <v>81</v>
      </c>
      <c r="C25" s="292"/>
      <c r="D25" s="53">
        <f t="shared" ref="D25:J25" si="5">SUBTOTAL(9,D22:D24)</f>
        <v>47676.625</v>
      </c>
      <c r="E25" s="53">
        <f t="shared" si="5"/>
        <v>6509.1810000000005</v>
      </c>
      <c r="F25" s="53">
        <f t="shared" si="5"/>
        <v>23395.297999999999</v>
      </c>
      <c r="G25" s="53">
        <f t="shared" si="5"/>
        <v>13545.191999999999</v>
      </c>
      <c r="H25" s="53">
        <f t="shared" si="5"/>
        <v>6488.9089999999997</v>
      </c>
      <c r="I25" s="53"/>
      <c r="J25" s="76">
        <f t="shared" si="5"/>
        <v>97615.204999999987</v>
      </c>
      <c r="K25" s="74"/>
      <c r="L25" s="48"/>
      <c r="M25" s="48"/>
    </row>
    <row r="26" spans="2:13">
      <c r="B26" s="452">
        <v>2007</v>
      </c>
      <c r="C26" s="351" t="s">
        <v>14</v>
      </c>
      <c r="D26" s="353">
        <v>10245</v>
      </c>
      <c r="E26" s="353">
        <v>851</v>
      </c>
      <c r="F26" s="353">
        <v>2730</v>
      </c>
      <c r="G26" s="353">
        <v>50</v>
      </c>
      <c r="H26" s="353">
        <v>5</v>
      </c>
      <c r="I26" s="454" t="s">
        <v>244</v>
      </c>
      <c r="J26" s="354">
        <f>SUM(D26:I26)</f>
        <v>13881</v>
      </c>
      <c r="K26" s="48"/>
      <c r="L26" s="48"/>
      <c r="M26" s="48"/>
    </row>
    <row r="27" spans="2:13" ht="12.75" customHeight="1">
      <c r="B27" s="452"/>
      <c r="C27" s="351" t="s">
        <v>241</v>
      </c>
      <c r="D27" s="353">
        <v>20588.505000000001</v>
      </c>
      <c r="E27" s="353">
        <v>3352.4090000000001</v>
      </c>
      <c r="F27" s="353">
        <f>14910.113+60</f>
        <v>14970.112999999999</v>
      </c>
      <c r="G27" s="353">
        <v>13807.978999999999</v>
      </c>
      <c r="H27" s="353">
        <v>5392.6170000000002</v>
      </c>
      <c r="I27" s="455"/>
      <c r="J27" s="354">
        <f>SUM(D27:I27)</f>
        <v>58111.623</v>
      </c>
      <c r="K27" s="48"/>
      <c r="L27" s="48"/>
      <c r="M27" s="48"/>
    </row>
    <row r="28" spans="2:13">
      <c r="B28" s="453"/>
      <c r="C28" s="351" t="s">
        <v>242</v>
      </c>
      <c r="D28" s="353">
        <v>8260.098</v>
      </c>
      <c r="E28" s="353">
        <v>11.48662</v>
      </c>
      <c r="F28" s="353">
        <v>2044.3</v>
      </c>
      <c r="G28" s="353">
        <v>425.3</v>
      </c>
      <c r="H28" s="353">
        <v>0</v>
      </c>
      <c r="I28" s="456"/>
      <c r="J28" s="354">
        <f>SUM(D28:I28)</f>
        <v>10741.184619999998</v>
      </c>
      <c r="K28" s="48"/>
      <c r="L28" s="48"/>
      <c r="M28" s="48"/>
    </row>
    <row r="29" spans="2:13">
      <c r="B29" s="91" t="s">
        <v>81</v>
      </c>
      <c r="C29" s="292"/>
      <c r="D29" s="53">
        <f>SUBTOTAL(9,D26:D28)</f>
        <v>39093.603000000003</v>
      </c>
      <c r="E29" s="53">
        <f>SUBTOTAL(9,E26:E28)</f>
        <v>4214.8956199999993</v>
      </c>
      <c r="F29" s="53">
        <f>SUBTOTAL(9,F26:F28)</f>
        <v>19744.412999999997</v>
      </c>
      <c r="G29" s="53">
        <f>SUBTOTAL(9,G26:G28)</f>
        <v>14283.278999999999</v>
      </c>
      <c r="H29" s="53">
        <f>SUBTOTAL(9,H26:H28)</f>
        <v>5397.6170000000002</v>
      </c>
      <c r="I29" s="53"/>
      <c r="J29" s="76">
        <f>SUBTOTAL(9,J26:J28)</f>
        <v>82733.807619999992</v>
      </c>
      <c r="K29" s="48"/>
      <c r="L29" s="48"/>
      <c r="M29" s="48"/>
    </row>
    <row r="30" spans="2:13">
      <c r="B30" s="452">
        <v>2008</v>
      </c>
      <c r="C30" s="351" t="s">
        <v>14</v>
      </c>
      <c r="D30" s="362">
        <v>10080</v>
      </c>
      <c r="E30" s="363">
        <v>1358</v>
      </c>
      <c r="F30" s="363">
        <v>2034.7139999999999</v>
      </c>
      <c r="G30" s="363">
        <v>0</v>
      </c>
      <c r="H30" s="363">
        <v>5</v>
      </c>
      <c r="I30" s="454" t="s">
        <v>244</v>
      </c>
      <c r="J30" s="354">
        <f>SUM(D30:I30)</f>
        <v>13477.714</v>
      </c>
      <c r="K30" s="48"/>
      <c r="L30" s="48"/>
      <c r="M30" s="48"/>
    </row>
    <row r="31" spans="2:13">
      <c r="B31" s="452"/>
      <c r="C31" s="351" t="s">
        <v>241</v>
      </c>
      <c r="D31" s="364">
        <v>18144.608</v>
      </c>
      <c r="E31" s="23">
        <v>4621.7740000000003</v>
      </c>
      <c r="F31" s="23">
        <v>14753.716</v>
      </c>
      <c r="G31" s="23">
        <v>13079.984</v>
      </c>
      <c r="H31" s="23">
        <v>6028.7</v>
      </c>
      <c r="I31" s="455"/>
      <c r="J31" s="354">
        <f>SUM(D31:I31)</f>
        <v>56628.781999999992</v>
      </c>
      <c r="K31" s="48"/>
      <c r="L31" s="48"/>
      <c r="M31" s="48"/>
    </row>
    <row r="32" spans="2:13">
      <c r="B32" s="453"/>
      <c r="C32" s="351" t="s">
        <v>242</v>
      </c>
      <c r="D32" s="364">
        <v>2700.6309999999999</v>
      </c>
      <c r="E32" s="23">
        <v>0</v>
      </c>
      <c r="F32" s="23">
        <v>1650</v>
      </c>
      <c r="G32" s="23">
        <v>380</v>
      </c>
      <c r="H32" s="273">
        <v>0</v>
      </c>
      <c r="I32" s="456"/>
      <c r="J32" s="354">
        <f>SUM(D32:I32)</f>
        <v>4730.6309999999994</v>
      </c>
      <c r="K32" s="48"/>
      <c r="L32" s="48"/>
      <c r="M32" s="48"/>
    </row>
    <row r="33" spans="2:13">
      <c r="B33" s="91" t="s">
        <v>81</v>
      </c>
      <c r="C33" s="292"/>
      <c r="D33" s="53">
        <f>SUBTOTAL(9,D30:D32)</f>
        <v>30925.239000000001</v>
      </c>
      <c r="E33" s="53">
        <f>SUBTOTAL(9,E30:E32)</f>
        <v>5979.7740000000003</v>
      </c>
      <c r="F33" s="53">
        <f>SUBTOTAL(9,F30:F32)</f>
        <v>18438.43</v>
      </c>
      <c r="G33" s="53">
        <f>SUBTOTAL(9,G30:G32)</f>
        <v>13459.984</v>
      </c>
      <c r="H33" s="53">
        <f>SUBTOTAL(9,H30:H32)</f>
        <v>6033.7</v>
      </c>
      <c r="I33" s="53"/>
      <c r="J33" s="76">
        <f>SUBTOTAL(9,J30:J32)</f>
        <v>74837.126999999979</v>
      </c>
      <c r="K33" s="48"/>
      <c r="L33" s="48"/>
      <c r="M33" s="48"/>
    </row>
    <row r="34" spans="2:13">
      <c r="B34" s="452">
        <v>2009</v>
      </c>
      <c r="C34" s="351" t="s">
        <v>14</v>
      </c>
      <c r="D34" s="362">
        <v>10000</v>
      </c>
      <c r="E34" s="363">
        <v>6158.5990000000002</v>
      </c>
      <c r="F34" s="363">
        <v>2391.9560000000001</v>
      </c>
      <c r="G34" s="363">
        <v>270</v>
      </c>
      <c r="H34" s="363">
        <v>5</v>
      </c>
      <c r="I34" s="454" t="s">
        <v>244</v>
      </c>
      <c r="J34" s="354">
        <f>SUM(D34:I34)</f>
        <v>18825.555</v>
      </c>
      <c r="K34" s="48"/>
      <c r="L34" s="48"/>
      <c r="M34" s="48"/>
    </row>
    <row r="35" spans="2:13">
      <c r="B35" s="452"/>
      <c r="C35" s="351" t="s">
        <v>241</v>
      </c>
      <c r="D35" s="364">
        <v>19374.985000000001</v>
      </c>
      <c r="E35" s="23">
        <v>5583.1009999999997</v>
      </c>
      <c r="F35" s="23">
        <v>14569.181</v>
      </c>
      <c r="G35" s="23">
        <v>12038.315000000001</v>
      </c>
      <c r="H35" s="23">
        <v>4390.2209999999995</v>
      </c>
      <c r="I35" s="455"/>
      <c r="J35" s="354">
        <f>SUM(D35:I35)</f>
        <v>55955.803</v>
      </c>
      <c r="K35" s="48"/>
      <c r="L35" s="48"/>
      <c r="M35" s="48"/>
    </row>
    <row r="36" spans="2:13">
      <c r="B36" s="453"/>
      <c r="C36" s="351" t="s">
        <v>242</v>
      </c>
      <c r="D36" s="364">
        <v>2603.4430000000002</v>
      </c>
      <c r="E36" s="23">
        <v>0</v>
      </c>
      <c r="F36" s="23">
        <v>750</v>
      </c>
      <c r="G36" s="23">
        <v>380</v>
      </c>
      <c r="H36" s="273">
        <v>0</v>
      </c>
      <c r="I36" s="456"/>
      <c r="J36" s="354">
        <f>SUM(D36:I36)</f>
        <v>3733.4430000000002</v>
      </c>
      <c r="K36" s="48"/>
      <c r="L36" s="48"/>
      <c r="M36" s="48"/>
    </row>
    <row r="37" spans="2:13">
      <c r="B37" s="91" t="s">
        <v>81</v>
      </c>
      <c r="C37" s="292"/>
      <c r="D37" s="53">
        <f>SUBTOTAL(9,D34:D36)</f>
        <v>31978.428</v>
      </c>
      <c r="E37" s="53">
        <f>SUBTOTAL(9,E34:E36)</f>
        <v>11741.7</v>
      </c>
      <c r="F37" s="53">
        <f>SUBTOTAL(9,F34:F36)</f>
        <v>17711.137000000002</v>
      </c>
      <c r="G37" s="53">
        <f>SUBTOTAL(9,G34:G36)</f>
        <v>12688.315000000001</v>
      </c>
      <c r="H37" s="53">
        <f>SUBTOTAL(9,H34:H36)</f>
        <v>4395.2209999999995</v>
      </c>
      <c r="I37" s="53"/>
      <c r="J37" s="76">
        <f>SUBTOTAL(9,J34:J36)</f>
        <v>78514.801000000007</v>
      </c>
      <c r="K37" s="48"/>
      <c r="L37" s="48"/>
      <c r="M37" s="48"/>
    </row>
    <row r="38" spans="2:13">
      <c r="B38" s="452">
        <v>2010</v>
      </c>
      <c r="C38" s="351" t="s">
        <v>14</v>
      </c>
      <c r="D38" s="362">
        <v>10000</v>
      </c>
      <c r="E38" s="363">
        <v>1281.451</v>
      </c>
      <c r="F38" s="363">
        <v>2503.2829999999999</v>
      </c>
      <c r="G38" s="363">
        <v>244.25800000000001</v>
      </c>
      <c r="H38" s="363">
        <v>0</v>
      </c>
      <c r="I38" s="454" t="s">
        <v>244</v>
      </c>
      <c r="J38" s="354">
        <f>SUM(D38:I38)</f>
        <v>14028.992</v>
      </c>
      <c r="K38" s="48"/>
      <c r="L38" s="48"/>
      <c r="M38" s="48"/>
    </row>
    <row r="39" spans="2:13">
      <c r="B39" s="452"/>
      <c r="C39" s="351" t="s">
        <v>241</v>
      </c>
      <c r="D39" s="364">
        <v>19726.22</v>
      </c>
      <c r="E39" s="23">
        <v>5978.2650000000003</v>
      </c>
      <c r="F39" s="23">
        <v>13830.991</v>
      </c>
      <c r="G39" s="23">
        <v>11158.304</v>
      </c>
      <c r="H39" s="23">
        <v>4358.2179999999998</v>
      </c>
      <c r="I39" s="455"/>
      <c r="J39" s="354">
        <f>SUM(D39:I39)</f>
        <v>55051.998</v>
      </c>
      <c r="K39" s="48"/>
      <c r="L39" s="48"/>
      <c r="M39" s="48"/>
    </row>
    <row r="40" spans="2:13">
      <c r="B40" s="453"/>
      <c r="C40" s="351" t="s">
        <v>242</v>
      </c>
      <c r="D40" s="364">
        <v>1815.075</v>
      </c>
      <c r="E40" s="23">
        <v>0</v>
      </c>
      <c r="F40" s="23">
        <v>1600</v>
      </c>
      <c r="G40" s="23">
        <v>170</v>
      </c>
      <c r="H40" s="273">
        <v>0</v>
      </c>
      <c r="I40" s="456"/>
      <c r="J40" s="354">
        <f>SUM(D40:I40)</f>
        <v>3585.0749999999998</v>
      </c>
      <c r="K40" s="48"/>
      <c r="L40" s="48"/>
      <c r="M40" s="48"/>
    </row>
    <row r="41" spans="2:13">
      <c r="B41" s="91" t="s">
        <v>81</v>
      </c>
      <c r="C41" s="292"/>
      <c r="D41" s="53">
        <f>SUBTOTAL(9,D38:D40)</f>
        <v>31541.295000000002</v>
      </c>
      <c r="E41" s="53">
        <f>SUBTOTAL(9,E38:E40)</f>
        <v>7259.7160000000003</v>
      </c>
      <c r="F41" s="53">
        <f>SUBTOTAL(9,F38:F40)</f>
        <v>17934.273999999998</v>
      </c>
      <c r="G41" s="53">
        <f>SUBTOTAL(9,G38:G40)</f>
        <v>11572.562</v>
      </c>
      <c r="H41" s="53">
        <f>SUBTOTAL(9,H38:H40)</f>
        <v>4358.2179999999998</v>
      </c>
      <c r="I41" s="53"/>
      <c r="J41" s="76">
        <f>SUBTOTAL(9,J38:J40)</f>
        <v>72666.065000000002</v>
      </c>
      <c r="K41" s="48"/>
      <c r="L41" s="48"/>
      <c r="M41" s="48"/>
    </row>
    <row r="42" spans="2:13">
      <c r="B42" s="452">
        <v>2011</v>
      </c>
      <c r="C42" s="351" t="s">
        <v>14</v>
      </c>
      <c r="D42" s="362">
        <v>10000</v>
      </c>
      <c r="E42" s="363">
        <v>799.68499999999995</v>
      </c>
      <c r="F42" s="363">
        <v>2771.9610000000002</v>
      </c>
      <c r="G42" s="363">
        <v>313.24099999999999</v>
      </c>
      <c r="H42" s="363">
        <v>0</v>
      </c>
      <c r="I42" s="454" t="s">
        <v>244</v>
      </c>
      <c r="J42" s="354">
        <f>SUM(D42:I42)</f>
        <v>13884.887000000001</v>
      </c>
      <c r="K42" s="48"/>
      <c r="L42" s="48"/>
      <c r="M42" s="48"/>
    </row>
    <row r="43" spans="2:13">
      <c r="B43" s="452"/>
      <c r="C43" s="351" t="s">
        <v>241</v>
      </c>
      <c r="D43" s="364">
        <v>20994.756000000001</v>
      </c>
      <c r="E43" s="23">
        <v>6499.973</v>
      </c>
      <c r="F43" s="23">
        <v>11824.804999999998</v>
      </c>
      <c r="G43" s="23">
        <v>10504.878000000001</v>
      </c>
      <c r="H43" s="23">
        <v>4230.5619999999999</v>
      </c>
      <c r="I43" s="455"/>
      <c r="J43" s="354">
        <f>SUM(D43:I43)</f>
        <v>54054.973999999995</v>
      </c>
      <c r="K43" s="48"/>
      <c r="L43" s="48"/>
      <c r="M43" s="48"/>
    </row>
    <row r="44" spans="2:13">
      <c r="B44" s="453"/>
      <c r="C44" s="351" t="s">
        <v>242</v>
      </c>
      <c r="D44" s="364">
        <v>1866.135</v>
      </c>
      <c r="E44" s="23">
        <v>0</v>
      </c>
      <c r="F44" s="23">
        <v>1600</v>
      </c>
      <c r="G44" s="23">
        <v>170</v>
      </c>
      <c r="H44" s="273">
        <v>0</v>
      </c>
      <c r="I44" s="456"/>
      <c r="J44" s="354">
        <f>SUM(D44:I44)</f>
        <v>3636.1350000000002</v>
      </c>
      <c r="K44" s="48"/>
      <c r="L44" s="48"/>
      <c r="M44" s="48"/>
    </row>
    <row r="45" spans="2:13">
      <c r="B45" s="91" t="s">
        <v>81</v>
      </c>
      <c r="C45" s="292"/>
      <c r="D45" s="53">
        <f>SUBTOTAL(9,D42:D44)</f>
        <v>32860.891000000003</v>
      </c>
      <c r="E45" s="53">
        <f>SUBTOTAL(9,E42:E44)</f>
        <v>7299.6579999999994</v>
      </c>
      <c r="F45" s="53">
        <f>SUBTOTAL(9,F42:F44)</f>
        <v>16196.766</v>
      </c>
      <c r="G45" s="53">
        <f>SUBTOTAL(9,G42:G44)</f>
        <v>10988.119000000001</v>
      </c>
      <c r="H45" s="53">
        <f>SUBTOTAL(9,H42:H44)</f>
        <v>4230.5619999999999</v>
      </c>
      <c r="I45" s="53"/>
      <c r="J45" s="76">
        <f>SUBTOTAL(9,J42:J44)</f>
        <v>71575.995999999985</v>
      </c>
      <c r="K45" s="48"/>
      <c r="L45" s="48"/>
      <c r="M45" s="48"/>
    </row>
    <row r="46" spans="2:13">
      <c r="B46" s="452">
        <v>2012</v>
      </c>
      <c r="C46" s="351" t="s">
        <v>14</v>
      </c>
      <c r="D46" s="365">
        <v>10000</v>
      </c>
      <c r="E46" s="366">
        <v>786.22299999999996</v>
      </c>
      <c r="F46" s="366">
        <v>2944.3809999999999</v>
      </c>
      <c r="G46" s="366">
        <v>150</v>
      </c>
      <c r="H46" s="23">
        <v>0</v>
      </c>
      <c r="I46" s="454" t="s">
        <v>244</v>
      </c>
      <c r="J46" s="354">
        <f>SUM(D46:I46)</f>
        <v>13880.603999999999</v>
      </c>
      <c r="K46" s="48"/>
      <c r="L46" s="48"/>
      <c r="M46" s="48"/>
    </row>
    <row r="47" spans="2:13">
      <c r="B47" s="452"/>
      <c r="C47" s="351" t="s">
        <v>241</v>
      </c>
      <c r="D47" s="367">
        <v>18816.999000000003</v>
      </c>
      <c r="E47" s="77">
        <v>3604.087</v>
      </c>
      <c r="F47" s="77">
        <v>11236.194000000001</v>
      </c>
      <c r="G47" s="77">
        <v>10058.428</v>
      </c>
      <c r="H47" s="77">
        <v>4082.5619999999999</v>
      </c>
      <c r="I47" s="455"/>
      <c r="J47" s="354">
        <f>SUM(D47:I47)</f>
        <v>47798.270000000004</v>
      </c>
      <c r="K47" s="48"/>
      <c r="L47" s="48"/>
      <c r="M47" s="48"/>
    </row>
    <row r="48" spans="2:13">
      <c r="B48" s="453"/>
      <c r="C48" s="351" t="s">
        <v>242</v>
      </c>
      <c r="D48" s="367">
        <v>1724.625</v>
      </c>
      <c r="E48" s="23">
        <v>0</v>
      </c>
      <c r="F48" s="77">
        <v>1600</v>
      </c>
      <c r="G48" s="77">
        <v>150</v>
      </c>
      <c r="H48" s="23">
        <v>0</v>
      </c>
      <c r="I48" s="456"/>
      <c r="J48" s="354">
        <f>SUM(D48:I48)</f>
        <v>3474.625</v>
      </c>
      <c r="K48" s="48"/>
      <c r="L48" s="48"/>
      <c r="M48" s="48"/>
    </row>
    <row r="49" spans="2:13">
      <c r="B49" s="91" t="s">
        <v>81</v>
      </c>
      <c r="C49" s="292"/>
      <c r="D49" s="53">
        <f>SUBTOTAL(9,D46:D48)</f>
        <v>30541.624000000003</v>
      </c>
      <c r="E49" s="53">
        <f>SUBTOTAL(9,E46:E48)</f>
        <v>4390.3099999999995</v>
      </c>
      <c r="F49" s="53">
        <f>SUBTOTAL(9,F46:F48)</f>
        <v>15780.575000000001</v>
      </c>
      <c r="G49" s="53">
        <f>SUBTOTAL(9,G46:G48)</f>
        <v>10358.428</v>
      </c>
      <c r="H49" s="53">
        <f>SUBTOTAL(9,H46:H48)</f>
        <v>4082.5619999999999</v>
      </c>
      <c r="I49" s="53"/>
      <c r="J49" s="76">
        <f>SUBTOTAL(9,J46:J48)</f>
        <v>65153.499000000003</v>
      </c>
      <c r="K49" s="48"/>
      <c r="L49" s="48"/>
      <c r="M49" s="48"/>
    </row>
    <row r="50" spans="2:13">
      <c r="B50" s="452">
        <v>2013</v>
      </c>
      <c r="C50" s="351" t="s">
        <v>14</v>
      </c>
      <c r="D50" s="365">
        <v>10000</v>
      </c>
      <c r="E50" s="366">
        <v>770.23900000000003</v>
      </c>
      <c r="F50" s="366">
        <v>2611.2510000000002</v>
      </c>
      <c r="G50" s="366">
        <v>1297.636</v>
      </c>
      <c r="H50" s="23">
        <v>0</v>
      </c>
      <c r="I50" s="454" t="s">
        <v>244</v>
      </c>
      <c r="J50" s="354">
        <f>SUM(D50:I50)</f>
        <v>14679.126</v>
      </c>
      <c r="K50" s="48"/>
      <c r="L50" s="48"/>
      <c r="M50" s="48"/>
    </row>
    <row r="51" spans="2:13">
      <c r="B51" s="452"/>
      <c r="C51" s="351" t="s">
        <v>241</v>
      </c>
      <c r="D51" s="367">
        <v>17138.175999999999</v>
      </c>
      <c r="E51" s="77">
        <v>4474.4750000000004</v>
      </c>
      <c r="F51" s="77">
        <v>10069.052</v>
      </c>
      <c r="G51" s="77">
        <v>9598.1649999999991</v>
      </c>
      <c r="H51" s="77">
        <v>3590.5330000000004</v>
      </c>
      <c r="I51" s="455"/>
      <c r="J51" s="354">
        <f>SUM(D51:I51)</f>
        <v>44870.400999999998</v>
      </c>
      <c r="K51" s="48"/>
      <c r="L51" s="48"/>
      <c r="M51" s="48"/>
    </row>
    <row r="52" spans="2:13">
      <c r="B52" s="453"/>
      <c r="C52" s="351" t="s">
        <v>242</v>
      </c>
      <c r="D52" s="367">
        <v>1672.1110000000001</v>
      </c>
      <c r="E52" s="23">
        <v>0</v>
      </c>
      <c r="F52" s="77">
        <v>1600</v>
      </c>
      <c r="G52" s="77">
        <v>150</v>
      </c>
      <c r="H52" s="23">
        <v>0</v>
      </c>
      <c r="I52" s="456"/>
      <c r="J52" s="354">
        <f>SUM(D52:I52)</f>
        <v>3422.1109999999999</v>
      </c>
      <c r="K52" s="48"/>
      <c r="L52" s="48"/>
      <c r="M52" s="48"/>
    </row>
    <row r="53" spans="2:13">
      <c r="B53" s="91" t="s">
        <v>81</v>
      </c>
      <c r="C53" s="292"/>
      <c r="D53" s="53">
        <f>SUBTOTAL(9,D50:D52)</f>
        <v>28810.287</v>
      </c>
      <c r="E53" s="53">
        <f>SUBTOTAL(9,E50:E52)</f>
        <v>5244.7139999999999</v>
      </c>
      <c r="F53" s="53">
        <f>SUBTOTAL(9,F50:F52)</f>
        <v>14280.303</v>
      </c>
      <c r="G53" s="53">
        <f>SUBTOTAL(9,G50:G52)</f>
        <v>11045.800999999999</v>
      </c>
      <c r="H53" s="53">
        <f>SUBTOTAL(9,H50:H52)</f>
        <v>3590.5330000000004</v>
      </c>
      <c r="I53" s="53"/>
      <c r="J53" s="76">
        <f>SUBTOTAL(9,J50:J52)</f>
        <v>62971.637999999999</v>
      </c>
      <c r="K53" s="48"/>
      <c r="L53" s="48"/>
      <c r="M53" s="48"/>
    </row>
    <row r="54" spans="2:13">
      <c r="B54" s="346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>
      <c r="B55" s="346" t="s">
        <v>245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>
      <c r="B56" s="48" t="s">
        <v>246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>
      <c r="B57" s="48" t="s">
        <v>247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>
      <c r="B58" s="48" t="s">
        <v>248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>
      <c r="B59" s="48" t="s">
        <v>249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>
      <c r="B60" s="445" t="s">
        <v>250</v>
      </c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</row>
  </sheetData>
  <mergeCells count="22">
    <mergeCell ref="B60:M60"/>
    <mergeCell ref="B50:B52"/>
    <mergeCell ref="I50:I52"/>
    <mergeCell ref="B38:B40"/>
    <mergeCell ref="I38:I40"/>
    <mergeCell ref="B42:B44"/>
    <mergeCell ref="I42:I44"/>
    <mergeCell ref="B46:B48"/>
    <mergeCell ref="I46:I48"/>
    <mergeCell ref="B26:B28"/>
    <mergeCell ref="I26:I28"/>
    <mergeCell ref="B30:B32"/>
    <mergeCell ref="I30:I32"/>
    <mergeCell ref="B34:B36"/>
    <mergeCell ref="I34:I36"/>
    <mergeCell ref="B22:B24"/>
    <mergeCell ref="I22:I24"/>
    <mergeCell ref="D4:I4"/>
    <mergeCell ref="B6:B8"/>
    <mergeCell ref="B10:B12"/>
    <mergeCell ref="B14:B16"/>
    <mergeCell ref="B18:B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theme="0"/>
    <pageSetUpPr fitToPage="1"/>
  </sheetPr>
  <dimension ref="A1:N23"/>
  <sheetViews>
    <sheetView showGridLines="0" workbookViewId="0">
      <selection activeCell="E22" sqref="E22"/>
    </sheetView>
  </sheetViews>
  <sheetFormatPr defaultRowHeight="12.75"/>
  <cols>
    <col min="1" max="1" width="5.7109375" style="16" customWidth="1"/>
    <col min="2" max="2" width="33" style="16" customWidth="1"/>
    <col min="3" max="3" width="13.42578125" style="16" customWidth="1"/>
    <col min="4" max="5" width="17.28515625" style="16" customWidth="1"/>
    <col min="6" max="6" width="14.140625" style="16" customWidth="1"/>
    <col min="7" max="7" width="19.85546875" style="16" customWidth="1"/>
    <col min="8" max="8" width="14.85546875" style="16" customWidth="1"/>
    <col min="9" max="9" width="12.5703125" style="16" customWidth="1"/>
    <col min="10" max="17" width="9.140625" style="16"/>
    <col min="18" max="18" width="15.85546875" style="16" customWidth="1"/>
    <col min="19" max="16384" width="9.140625" style="16"/>
  </cols>
  <sheetData>
    <row r="1" spans="1:8" ht="12.75" customHeight="1">
      <c r="A1" s="152"/>
    </row>
    <row r="2" spans="1:8" ht="18.75">
      <c r="B2" s="60" t="s">
        <v>186</v>
      </c>
    </row>
    <row r="3" spans="1:8" ht="18.75">
      <c r="B3" s="61" t="s">
        <v>17</v>
      </c>
      <c r="D3" s="19"/>
      <c r="E3" s="19"/>
    </row>
    <row r="4" spans="1:8">
      <c r="B4" s="44"/>
    </row>
    <row r="5" spans="1:8" ht="12.75" customHeight="1">
      <c r="B5" s="460" t="s">
        <v>12</v>
      </c>
      <c r="C5" s="449" t="s">
        <v>13</v>
      </c>
      <c r="D5" s="450"/>
      <c r="E5" s="450"/>
      <c r="F5" s="450"/>
      <c r="G5" s="451"/>
      <c r="H5" s="420" t="s">
        <v>199</v>
      </c>
    </row>
    <row r="6" spans="1:8" s="70" customFormat="1" ht="42.75" customHeight="1">
      <c r="B6" s="461"/>
      <c r="C6" s="33" t="s">
        <v>194</v>
      </c>
      <c r="D6" s="33" t="s">
        <v>195</v>
      </c>
      <c r="E6" s="33" t="s">
        <v>196</v>
      </c>
      <c r="F6" s="33" t="s">
        <v>197</v>
      </c>
      <c r="G6" s="33" t="s">
        <v>198</v>
      </c>
      <c r="H6" s="446"/>
    </row>
    <row r="7" spans="1:8" ht="19.5" customHeight="1">
      <c r="B7" s="275" t="s">
        <v>33</v>
      </c>
      <c r="C7" s="265">
        <v>53.719826999999995</v>
      </c>
      <c r="D7" s="23">
        <v>95.717683999999949</v>
      </c>
      <c r="E7" s="23">
        <v>354.33296100000018</v>
      </c>
      <c r="F7" s="23">
        <v>107.02289200000001</v>
      </c>
      <c r="G7" s="23">
        <v>88.822965999999923</v>
      </c>
      <c r="H7" s="71">
        <f>SUM(C7:G7)</f>
        <v>699.61633000000006</v>
      </c>
    </row>
    <row r="8" spans="1:8" ht="19.5" customHeight="1">
      <c r="B8" s="268" t="s">
        <v>7</v>
      </c>
      <c r="C8" s="199">
        <v>309.01840199999992</v>
      </c>
      <c r="D8" s="23">
        <v>190.46948999999998</v>
      </c>
      <c r="E8" s="23">
        <v>1452.0535279999992</v>
      </c>
      <c r="F8" s="23">
        <v>604.3533209999996</v>
      </c>
      <c r="G8" s="23">
        <v>1196.485355</v>
      </c>
      <c r="H8" s="71">
        <f>SUM(C8:G8)</f>
        <v>3752.380095999999</v>
      </c>
    </row>
    <row r="9" spans="1:8" ht="19.5" customHeight="1">
      <c r="B9" s="72" t="s">
        <v>8</v>
      </c>
      <c r="C9" s="23">
        <v>0.21026</v>
      </c>
      <c r="D9" s="23">
        <v>0</v>
      </c>
      <c r="E9" s="23">
        <v>5.2215819999999997</v>
      </c>
      <c r="F9" s="23">
        <v>0.502413</v>
      </c>
      <c r="G9" s="23">
        <v>11.772053000000001</v>
      </c>
      <c r="H9" s="71">
        <f>SUM(C9:G9)</f>
        <v>17.706308</v>
      </c>
    </row>
    <row r="10" spans="1:8" ht="19.5" customHeight="1">
      <c r="B10" s="73" t="s">
        <v>10</v>
      </c>
      <c r="C10" s="23">
        <v>76.531920000000071</v>
      </c>
      <c r="D10" s="23">
        <v>50.707517999999993</v>
      </c>
      <c r="E10" s="23">
        <v>474.17850800000014</v>
      </c>
      <c r="F10" s="23">
        <v>139.71793699999981</v>
      </c>
      <c r="G10" s="23">
        <v>54.411891000000004</v>
      </c>
      <c r="H10" s="71">
        <f>SUM(C10:G10)</f>
        <v>795.547774</v>
      </c>
    </row>
    <row r="11" spans="1:8" ht="19.5" customHeight="1">
      <c r="B11" s="75" t="s">
        <v>73</v>
      </c>
      <c r="C11" s="23">
        <v>5.6273</v>
      </c>
      <c r="D11" s="23">
        <v>0</v>
      </c>
      <c r="E11" s="23">
        <v>86.316580999999985</v>
      </c>
      <c r="F11" s="23">
        <v>86.154691</v>
      </c>
      <c r="G11" s="23">
        <v>20.884520000000002</v>
      </c>
      <c r="H11" s="71">
        <f>SUM(C11:G11)</f>
        <v>198.983092</v>
      </c>
    </row>
    <row r="12" spans="1:8" ht="19.5" customHeight="1">
      <c r="B12" s="52" t="s">
        <v>11</v>
      </c>
      <c r="C12" s="53">
        <f t="shared" ref="C12:H12" si="0">SUM(C7:C11)</f>
        <v>445.107709</v>
      </c>
      <c r="D12" s="53">
        <f t="shared" si="0"/>
        <v>336.89469199999991</v>
      </c>
      <c r="E12" s="53">
        <f t="shared" si="0"/>
        <v>2372.1031599999997</v>
      </c>
      <c r="F12" s="53">
        <f t="shared" si="0"/>
        <v>937.75125399999934</v>
      </c>
      <c r="G12" s="53">
        <f t="shared" si="0"/>
        <v>1372.3767849999999</v>
      </c>
      <c r="H12" s="76">
        <f t="shared" si="0"/>
        <v>5464.2335999999987</v>
      </c>
    </row>
    <row r="13" spans="1:8" ht="19.5" customHeight="1">
      <c r="B13" s="267" t="s">
        <v>0</v>
      </c>
      <c r="C13" s="265">
        <v>199.342489</v>
      </c>
      <c r="D13" s="270">
        <v>0.74156</v>
      </c>
      <c r="E13" s="270">
        <v>461.12430199999983</v>
      </c>
      <c r="F13" s="270">
        <v>276.28085799999997</v>
      </c>
      <c r="G13" s="271">
        <v>133.69714499999995</v>
      </c>
      <c r="H13" s="71">
        <f t="shared" ref="H13:H18" si="1">SUM(C13:G13)</f>
        <v>1071.1863539999997</v>
      </c>
    </row>
    <row r="14" spans="1:8" ht="19.5" customHeight="1">
      <c r="B14" s="66" t="s">
        <v>1</v>
      </c>
      <c r="C14" s="199">
        <v>404.31688300000008</v>
      </c>
      <c r="D14" s="74">
        <v>648.15474999999958</v>
      </c>
      <c r="E14" s="74">
        <v>981.69422999999995</v>
      </c>
      <c r="F14" s="74">
        <v>344.43627799999996</v>
      </c>
      <c r="G14" s="272">
        <v>590.14829299999985</v>
      </c>
      <c r="H14" s="71">
        <f t="shared" si="1"/>
        <v>2968.7504339999996</v>
      </c>
    </row>
    <row r="15" spans="1:8" ht="19.5" customHeight="1">
      <c r="B15" s="66" t="s">
        <v>2</v>
      </c>
      <c r="C15" s="199">
        <v>10.651890999999999</v>
      </c>
      <c r="D15" s="74">
        <v>5.2590000000000003</v>
      </c>
      <c r="E15" s="74">
        <v>265.29216000000002</v>
      </c>
      <c r="F15" s="74">
        <v>431.83137599999998</v>
      </c>
      <c r="G15" s="272">
        <v>151.29483099999999</v>
      </c>
      <c r="H15" s="71">
        <f t="shared" si="1"/>
        <v>864.32925799999998</v>
      </c>
    </row>
    <row r="16" spans="1:8" ht="19.5" customHeight="1">
      <c r="B16" s="268" t="s">
        <v>3</v>
      </c>
      <c r="C16" s="199">
        <v>0</v>
      </c>
      <c r="D16" s="74">
        <v>0</v>
      </c>
      <c r="E16" s="74">
        <v>0</v>
      </c>
      <c r="F16" s="74">
        <v>0</v>
      </c>
      <c r="G16" s="272">
        <v>2.4842249999999999</v>
      </c>
      <c r="H16" s="71">
        <f t="shared" si="1"/>
        <v>2.4842249999999999</v>
      </c>
    </row>
    <row r="17" spans="2:14" ht="19.5" customHeight="1">
      <c r="B17" s="268" t="s">
        <v>4</v>
      </c>
      <c r="C17" s="199">
        <v>116.6</v>
      </c>
      <c r="D17" s="74">
        <v>68.401012000000009</v>
      </c>
      <c r="E17" s="74">
        <v>79.163329000000004</v>
      </c>
      <c r="F17" s="74">
        <v>59.348088999999995</v>
      </c>
      <c r="G17" s="272">
        <v>131.18839300000002</v>
      </c>
      <c r="H17" s="71">
        <f t="shared" si="1"/>
        <v>454.70082300000007</v>
      </c>
    </row>
    <row r="18" spans="2:14" ht="19.5" customHeight="1">
      <c r="B18" s="269" t="s">
        <v>5</v>
      </c>
      <c r="C18" s="266">
        <v>155.49099700000002</v>
      </c>
      <c r="D18" s="273">
        <v>95.197341000000009</v>
      </c>
      <c r="E18" s="273">
        <v>1435.1665879999998</v>
      </c>
      <c r="F18" s="273">
        <v>452.36199199999987</v>
      </c>
      <c r="G18" s="274">
        <v>3.2046899999999998</v>
      </c>
      <c r="H18" s="71">
        <f t="shared" si="1"/>
        <v>2141.4216080000001</v>
      </c>
    </row>
    <row r="19" spans="2:14" ht="19.5" customHeight="1">
      <c r="B19" s="52" t="s">
        <v>6</v>
      </c>
      <c r="C19" s="78">
        <f t="shared" ref="C19:H19" si="2">SUM(C13:C18)</f>
        <v>886.40226000000007</v>
      </c>
      <c r="D19" s="78">
        <f t="shared" si="2"/>
        <v>817.75366299999973</v>
      </c>
      <c r="E19" s="78">
        <f t="shared" si="2"/>
        <v>3222.4406089999993</v>
      </c>
      <c r="F19" s="78">
        <f t="shared" si="2"/>
        <v>1564.2585929999998</v>
      </c>
      <c r="G19" s="78">
        <f t="shared" si="2"/>
        <v>1012.0175769999998</v>
      </c>
      <c r="H19" s="79">
        <f t="shared" si="2"/>
        <v>7502.8727019999988</v>
      </c>
    </row>
    <row r="20" spans="2:14" ht="20.100000000000001" customHeight="1">
      <c r="B20" s="80" t="s">
        <v>79</v>
      </c>
      <c r="C20" s="265">
        <v>10.850486</v>
      </c>
      <c r="D20" s="23">
        <v>9.5523429999999987</v>
      </c>
      <c r="E20" s="23">
        <v>77.411341000000036</v>
      </c>
      <c r="F20" s="23">
        <v>42.240945000000004</v>
      </c>
      <c r="G20" s="23">
        <v>18.271788000000004</v>
      </c>
      <c r="H20" s="71">
        <f>SUM(C20:G20)</f>
        <v>158.32690300000004</v>
      </c>
    </row>
    <row r="21" spans="2:14" ht="20.25" customHeight="1">
      <c r="B21" s="81" t="s">
        <v>35</v>
      </c>
      <c r="C21" s="266">
        <v>4.8240259999999999</v>
      </c>
      <c r="D21" s="23">
        <v>34.098875</v>
      </c>
      <c r="E21" s="23">
        <v>552.02769899999998</v>
      </c>
      <c r="F21" s="23">
        <v>92.791860999999983</v>
      </c>
      <c r="G21" s="23">
        <v>1340.1631780000002</v>
      </c>
      <c r="H21" s="71">
        <f>SUM(C21:G21)</f>
        <v>2023.9056390000003</v>
      </c>
    </row>
    <row r="22" spans="2:14" ht="20.25" customHeight="1">
      <c r="B22" s="52" t="s">
        <v>80</v>
      </c>
      <c r="C22" s="82">
        <f t="shared" ref="C22:H22" si="3">SUM(C20:C21)</f>
        <v>15.674512</v>
      </c>
      <c r="D22" s="53">
        <f t="shared" si="3"/>
        <v>43.651218</v>
      </c>
      <c r="E22" s="53">
        <f t="shared" si="3"/>
        <v>629.43903999999998</v>
      </c>
      <c r="F22" s="53">
        <f t="shared" si="3"/>
        <v>135.03280599999999</v>
      </c>
      <c r="G22" s="53">
        <f t="shared" si="3"/>
        <v>1358.4349660000003</v>
      </c>
      <c r="H22" s="76">
        <f t="shared" si="3"/>
        <v>2182.2325420000002</v>
      </c>
    </row>
    <row r="23" spans="2:14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</sheetData>
  <mergeCells count="3">
    <mergeCell ref="B5:B6"/>
    <mergeCell ref="C5:G5"/>
    <mergeCell ref="H5:H6"/>
  </mergeCells>
  <phoneticPr fontId="2" type="noConversion"/>
  <pageMargins left="0.75" right="0.75" top="1" bottom="1" header="0.5" footer="0.5"/>
  <pageSetup paperSize="9" scale="96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R15"/>
  <sheetViews>
    <sheetView workbookViewId="0">
      <selection activeCell="A2" sqref="A2"/>
    </sheetView>
  </sheetViews>
  <sheetFormatPr defaultRowHeight="12" customHeight="1"/>
  <cols>
    <col min="1" max="1" width="19.140625" customWidth="1"/>
    <col min="2" max="2" width="6.5703125" customWidth="1"/>
    <col min="3" max="5" width="17.7109375" customWidth="1"/>
  </cols>
  <sheetData>
    <row r="1" spans="1:18" ht="12" customHeight="1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171"/>
  <sheetViews>
    <sheetView showGridLines="0" workbookViewId="0"/>
  </sheetViews>
  <sheetFormatPr defaultRowHeight="12.75"/>
  <cols>
    <col min="1" max="1" width="4.28515625" style="16" customWidth="1"/>
    <col min="2" max="2" width="12.7109375" style="16" customWidth="1"/>
    <col min="3" max="3" width="17" style="16" customWidth="1"/>
    <col min="4" max="4" width="17.28515625" style="16" customWidth="1"/>
    <col min="5" max="5" width="15.140625" style="16" customWidth="1"/>
    <col min="6" max="6" width="16" style="16" customWidth="1"/>
    <col min="7" max="7" width="13.85546875" style="16" customWidth="1"/>
    <col min="8" max="8" width="15.140625" style="16" customWidth="1"/>
    <col min="9" max="9" width="11.42578125" style="16" customWidth="1"/>
    <col min="10" max="10" width="14.5703125" style="16" customWidth="1"/>
    <col min="11" max="11" width="14.7109375" style="16" customWidth="1"/>
    <col min="12" max="16384" width="9.140625" style="16"/>
  </cols>
  <sheetData>
    <row r="1" spans="1:11">
      <c r="A1" s="152"/>
    </row>
    <row r="2" spans="1:11" ht="18.75">
      <c r="B2" s="138" t="s">
        <v>187</v>
      </c>
      <c r="C2" s="137"/>
      <c r="D2" s="137"/>
      <c r="E2" s="70"/>
      <c r="F2" s="70"/>
      <c r="G2" s="70"/>
      <c r="H2" s="70"/>
      <c r="I2" s="70"/>
      <c r="J2" s="70"/>
      <c r="K2" s="70"/>
    </row>
    <row r="3" spans="1:11" ht="15.75">
      <c r="B3" s="136"/>
      <c r="C3" s="137"/>
      <c r="D3" s="137"/>
      <c r="E3" s="70"/>
      <c r="F3" s="70"/>
      <c r="G3" s="70"/>
      <c r="H3" s="70"/>
      <c r="I3" s="70"/>
      <c r="J3" s="70"/>
      <c r="K3" s="70"/>
    </row>
    <row r="4" spans="1:11">
      <c r="B4" s="158" t="s">
        <v>81</v>
      </c>
      <c r="C4" s="276" t="s">
        <v>81</v>
      </c>
      <c r="D4" s="277"/>
      <c r="E4" s="470" t="s">
        <v>85</v>
      </c>
      <c r="F4" s="470"/>
      <c r="G4" s="470"/>
      <c r="H4" s="470"/>
      <c r="I4" s="470"/>
      <c r="J4" s="470"/>
      <c r="K4" s="156" t="s">
        <v>81</v>
      </c>
    </row>
    <row r="5" spans="1:11" ht="25.5">
      <c r="B5" s="278" t="s">
        <v>178</v>
      </c>
      <c r="C5" s="279" t="s">
        <v>12</v>
      </c>
      <c r="D5" s="280"/>
      <c r="E5" s="33" t="s">
        <v>194</v>
      </c>
      <c r="F5" s="33" t="s">
        <v>195</v>
      </c>
      <c r="G5" s="33" t="s">
        <v>196</v>
      </c>
      <c r="H5" s="33" t="s">
        <v>197</v>
      </c>
      <c r="I5" s="33" t="s">
        <v>198</v>
      </c>
      <c r="J5" s="281" t="s">
        <v>206</v>
      </c>
      <c r="K5" s="157" t="s">
        <v>199</v>
      </c>
    </row>
    <row r="6" spans="1:11">
      <c r="B6" s="471" t="s">
        <v>207</v>
      </c>
      <c r="C6" s="467" t="s">
        <v>251</v>
      </c>
      <c r="D6" s="282" t="s">
        <v>251</v>
      </c>
      <c r="E6" s="173">
        <v>172</v>
      </c>
      <c r="F6" s="174">
        <v>204.7</v>
      </c>
      <c r="G6" s="174">
        <v>1641</v>
      </c>
      <c r="H6" s="174">
        <v>600</v>
      </c>
      <c r="I6" s="174">
        <v>4181.01</v>
      </c>
      <c r="J6" s="283">
        <v>194.8</v>
      </c>
      <c r="K6" s="170">
        <f>SUM(E6:J6)</f>
        <v>6993.51</v>
      </c>
    </row>
    <row r="7" spans="1:11">
      <c r="B7" s="472"/>
      <c r="C7" s="467"/>
      <c r="D7" s="282" t="s">
        <v>252</v>
      </c>
      <c r="E7" s="173">
        <v>94</v>
      </c>
      <c r="F7" s="174">
        <v>45</v>
      </c>
      <c r="G7" s="174">
        <v>218</v>
      </c>
      <c r="H7" s="174">
        <v>190</v>
      </c>
      <c r="I7" s="174">
        <v>100.8</v>
      </c>
      <c r="J7" s="283">
        <v>0</v>
      </c>
      <c r="K7" s="170">
        <f>SUM(E7:J7)</f>
        <v>647.79999999999995</v>
      </c>
    </row>
    <row r="8" spans="1:11">
      <c r="B8" s="472"/>
      <c r="C8" s="284" t="s">
        <v>11</v>
      </c>
      <c r="D8" s="285"/>
      <c r="E8" s="286">
        <f t="shared" ref="E8:K8" si="0">SUBTOTAL(9,E6:E7)</f>
        <v>266</v>
      </c>
      <c r="F8" s="171">
        <f t="shared" si="0"/>
        <v>249.7</v>
      </c>
      <c r="G8" s="171">
        <f t="shared" si="0"/>
        <v>1859</v>
      </c>
      <c r="H8" s="171">
        <f t="shared" si="0"/>
        <v>790</v>
      </c>
      <c r="I8" s="171">
        <f t="shared" si="0"/>
        <v>4281.8100000000004</v>
      </c>
      <c r="J8" s="287">
        <f t="shared" si="0"/>
        <v>194.8</v>
      </c>
      <c r="K8" s="172">
        <f t="shared" si="0"/>
        <v>7641.31</v>
      </c>
    </row>
    <row r="9" spans="1:11">
      <c r="B9" s="472"/>
      <c r="C9" s="467" t="s">
        <v>165</v>
      </c>
      <c r="D9" s="282" t="s">
        <v>0</v>
      </c>
      <c r="E9" s="173">
        <v>4.5999999999999996</v>
      </c>
      <c r="F9" s="174">
        <v>0</v>
      </c>
      <c r="G9" s="174">
        <v>14.436999999999999</v>
      </c>
      <c r="H9" s="174">
        <v>0</v>
      </c>
      <c r="I9" s="174">
        <v>14.53</v>
      </c>
      <c r="J9" s="283">
        <v>0</v>
      </c>
      <c r="K9" s="170">
        <f t="shared" ref="K9:K15" si="1">SUM(E9:J9)</f>
        <v>33.567</v>
      </c>
    </row>
    <row r="10" spans="1:11">
      <c r="B10" s="472"/>
      <c r="C10" s="467"/>
      <c r="D10" s="282" t="s">
        <v>1</v>
      </c>
      <c r="E10" s="173">
        <v>0</v>
      </c>
      <c r="F10" s="174">
        <v>46</v>
      </c>
      <c r="G10" s="174">
        <v>531</v>
      </c>
      <c r="H10" s="174">
        <v>8</v>
      </c>
      <c r="I10" s="174">
        <v>50</v>
      </c>
      <c r="J10" s="283">
        <v>18</v>
      </c>
      <c r="K10" s="170">
        <f t="shared" si="1"/>
        <v>653</v>
      </c>
    </row>
    <row r="11" spans="1:11">
      <c r="B11" s="472"/>
      <c r="C11" s="467"/>
      <c r="D11" s="282" t="s">
        <v>3</v>
      </c>
      <c r="E11" s="173">
        <v>0</v>
      </c>
      <c r="F11" s="174">
        <v>0</v>
      </c>
      <c r="G11" s="174">
        <v>0</v>
      </c>
      <c r="H11" s="174">
        <v>0</v>
      </c>
      <c r="I11" s="174">
        <v>0</v>
      </c>
      <c r="J11" s="283">
        <v>0</v>
      </c>
      <c r="K11" s="170">
        <f t="shared" si="1"/>
        <v>0</v>
      </c>
    </row>
    <row r="12" spans="1:11">
      <c r="B12" s="472"/>
      <c r="C12" s="467"/>
      <c r="D12" s="282" t="s">
        <v>4</v>
      </c>
      <c r="E12" s="173">
        <v>10</v>
      </c>
      <c r="F12" s="174">
        <v>2</v>
      </c>
      <c r="G12" s="174">
        <v>0</v>
      </c>
      <c r="H12" s="174">
        <v>1</v>
      </c>
      <c r="I12" s="174">
        <v>4</v>
      </c>
      <c r="J12" s="283">
        <v>0</v>
      </c>
      <c r="K12" s="170">
        <f t="shared" si="1"/>
        <v>17</v>
      </c>
    </row>
    <row r="13" spans="1:11">
      <c r="B13" s="472"/>
      <c r="C13" s="467"/>
      <c r="D13" s="282" t="s">
        <v>5</v>
      </c>
      <c r="E13" s="173">
        <v>57</v>
      </c>
      <c r="F13" s="174">
        <v>41</v>
      </c>
      <c r="G13" s="174">
        <v>289</v>
      </c>
      <c r="H13" s="174">
        <v>11</v>
      </c>
      <c r="I13" s="174">
        <v>5</v>
      </c>
      <c r="J13" s="283">
        <v>65</v>
      </c>
      <c r="K13" s="170">
        <f t="shared" si="1"/>
        <v>468</v>
      </c>
    </row>
    <row r="14" spans="1:11">
      <c r="B14" s="472"/>
      <c r="C14" s="288" t="s">
        <v>6</v>
      </c>
      <c r="D14" s="285"/>
      <c r="E14" s="286">
        <f t="shared" ref="E14:K14" si="2">SUBTOTAL(9,E9:E13)</f>
        <v>71.599999999999994</v>
      </c>
      <c r="F14" s="171">
        <f t="shared" si="2"/>
        <v>89</v>
      </c>
      <c r="G14" s="171">
        <f t="shared" si="2"/>
        <v>834.43700000000001</v>
      </c>
      <c r="H14" s="171">
        <f t="shared" si="2"/>
        <v>20</v>
      </c>
      <c r="I14" s="171">
        <f t="shared" si="2"/>
        <v>73.53</v>
      </c>
      <c r="J14" s="287">
        <f t="shared" si="2"/>
        <v>83</v>
      </c>
      <c r="K14" s="172">
        <f t="shared" si="2"/>
        <v>1171.567</v>
      </c>
    </row>
    <row r="15" spans="1:11">
      <c r="B15" s="472"/>
      <c r="C15" s="289" t="s">
        <v>253</v>
      </c>
      <c r="D15" s="282" t="s">
        <v>254</v>
      </c>
      <c r="E15" s="173">
        <v>25</v>
      </c>
      <c r="F15" s="174">
        <v>33</v>
      </c>
      <c r="G15" s="174">
        <v>201</v>
      </c>
      <c r="H15" s="174">
        <v>196</v>
      </c>
      <c r="I15" s="174">
        <v>501</v>
      </c>
      <c r="J15" s="283">
        <v>13</v>
      </c>
      <c r="K15" s="170">
        <f t="shared" si="1"/>
        <v>969</v>
      </c>
    </row>
    <row r="16" spans="1:11">
      <c r="B16" s="473"/>
      <c r="C16" s="290" t="s">
        <v>255</v>
      </c>
      <c r="D16" s="285"/>
      <c r="E16" s="286">
        <f t="shared" ref="E16:K16" si="3">SUBTOTAL(9,E15:E15)</f>
        <v>25</v>
      </c>
      <c r="F16" s="171">
        <f t="shared" si="3"/>
        <v>33</v>
      </c>
      <c r="G16" s="171">
        <f t="shared" si="3"/>
        <v>201</v>
      </c>
      <c r="H16" s="171">
        <f t="shared" si="3"/>
        <v>196</v>
      </c>
      <c r="I16" s="171">
        <f t="shared" si="3"/>
        <v>501</v>
      </c>
      <c r="J16" s="287">
        <f t="shared" si="3"/>
        <v>13</v>
      </c>
      <c r="K16" s="172">
        <f t="shared" si="3"/>
        <v>969</v>
      </c>
    </row>
    <row r="17" spans="2:11">
      <c r="B17" s="291" t="s">
        <v>219</v>
      </c>
      <c r="C17" s="292"/>
      <c r="D17" s="292"/>
      <c r="E17" s="82">
        <f t="shared" ref="E17:K17" si="4">SUBTOTAL(9,E6:E15)</f>
        <v>362.6</v>
      </c>
      <c r="F17" s="53">
        <f t="shared" si="4"/>
        <v>371.7</v>
      </c>
      <c r="G17" s="53">
        <f t="shared" si="4"/>
        <v>2894.4369999999999</v>
      </c>
      <c r="H17" s="53">
        <f t="shared" si="4"/>
        <v>1006</v>
      </c>
      <c r="I17" s="53">
        <f t="shared" si="4"/>
        <v>4856.34</v>
      </c>
      <c r="J17" s="86">
        <f t="shared" si="4"/>
        <v>290.8</v>
      </c>
      <c r="K17" s="76">
        <f t="shared" si="4"/>
        <v>9781.8770000000004</v>
      </c>
    </row>
    <row r="18" spans="2:11">
      <c r="B18" s="471" t="s">
        <v>220</v>
      </c>
      <c r="C18" s="462" t="s">
        <v>251</v>
      </c>
      <c r="D18" s="282" t="s">
        <v>251</v>
      </c>
      <c r="E18" s="173">
        <v>432.90733557107109</v>
      </c>
      <c r="F18" s="174">
        <v>237.24951896547026</v>
      </c>
      <c r="G18" s="174">
        <v>2403.4589636380169</v>
      </c>
      <c r="H18" s="174">
        <v>1079.8206162016479</v>
      </c>
      <c r="I18" s="174">
        <v>1640.2192301823386</v>
      </c>
      <c r="J18" s="283">
        <v>235.72728330063822</v>
      </c>
      <c r="K18" s="170">
        <f t="shared" ref="K18:K27" si="5">SUM(E18:J18)</f>
        <v>6029.3829478591833</v>
      </c>
    </row>
    <row r="19" spans="2:11">
      <c r="B19" s="472"/>
      <c r="C19" s="463"/>
      <c r="D19" s="282" t="s">
        <v>252</v>
      </c>
      <c r="E19" s="173">
        <v>0</v>
      </c>
      <c r="F19" s="174">
        <v>74.338999999999999</v>
      </c>
      <c r="G19" s="174">
        <v>0</v>
      </c>
      <c r="H19" s="174">
        <v>0</v>
      </c>
      <c r="I19" s="174">
        <v>0</v>
      </c>
      <c r="J19" s="283">
        <v>0</v>
      </c>
      <c r="K19" s="170">
        <f t="shared" si="5"/>
        <v>74.338999999999999</v>
      </c>
    </row>
    <row r="20" spans="2:11">
      <c r="B20" s="472"/>
      <c r="C20" s="288" t="s">
        <v>11</v>
      </c>
      <c r="D20" s="285"/>
      <c r="E20" s="286">
        <f t="shared" ref="E20:K20" si="6">SUBTOTAL(9,E18:E19)</f>
        <v>432.90733557107109</v>
      </c>
      <c r="F20" s="171">
        <f t="shared" si="6"/>
        <v>311.58851896547026</v>
      </c>
      <c r="G20" s="171">
        <f t="shared" si="6"/>
        <v>2403.4589636380169</v>
      </c>
      <c r="H20" s="171">
        <f t="shared" si="6"/>
        <v>1079.8206162016479</v>
      </c>
      <c r="I20" s="171">
        <f t="shared" si="6"/>
        <v>1640.2192301823386</v>
      </c>
      <c r="J20" s="287">
        <f t="shared" si="6"/>
        <v>235.72728330063822</v>
      </c>
      <c r="K20" s="172">
        <f t="shared" si="6"/>
        <v>6103.7219478591833</v>
      </c>
    </row>
    <row r="21" spans="2:11">
      <c r="B21" s="472"/>
      <c r="C21" s="462" t="s">
        <v>165</v>
      </c>
      <c r="D21" s="282" t="s">
        <v>0</v>
      </c>
      <c r="E21" s="173">
        <v>10.126000000000001</v>
      </c>
      <c r="F21" s="174">
        <v>1.36</v>
      </c>
      <c r="G21" s="174">
        <v>45.793999999999997</v>
      </c>
      <c r="H21" s="174">
        <v>87.36</v>
      </c>
      <c r="I21" s="174">
        <v>24.928000000000001</v>
      </c>
      <c r="J21" s="283">
        <v>0</v>
      </c>
      <c r="K21" s="170">
        <f t="shared" si="5"/>
        <v>169.56799999999998</v>
      </c>
    </row>
    <row r="22" spans="2:11">
      <c r="B22" s="472"/>
      <c r="C22" s="467"/>
      <c r="D22" s="282" t="s">
        <v>1</v>
      </c>
      <c r="E22" s="173">
        <v>8.3020000000000014</v>
      </c>
      <c r="F22" s="174">
        <v>102.60599999999999</v>
      </c>
      <c r="G22" s="174">
        <v>666.73700000000008</v>
      </c>
      <c r="H22" s="174">
        <v>61.834000000000003</v>
      </c>
      <c r="I22" s="174">
        <v>268.37200000000001</v>
      </c>
      <c r="J22" s="283">
        <v>62.391000000000005</v>
      </c>
      <c r="K22" s="170">
        <f t="shared" si="5"/>
        <v>1170.2420000000002</v>
      </c>
    </row>
    <row r="23" spans="2:11">
      <c r="B23" s="472"/>
      <c r="C23" s="467"/>
      <c r="D23" s="282" t="s">
        <v>3</v>
      </c>
      <c r="E23" s="173">
        <v>0</v>
      </c>
      <c r="F23" s="174">
        <v>0</v>
      </c>
      <c r="G23" s="174">
        <v>0</v>
      </c>
      <c r="H23" s="174">
        <v>0</v>
      </c>
      <c r="I23" s="174">
        <v>0</v>
      </c>
      <c r="J23" s="283">
        <v>0</v>
      </c>
      <c r="K23" s="170">
        <f t="shared" si="5"/>
        <v>0</v>
      </c>
    </row>
    <row r="24" spans="2:11">
      <c r="B24" s="472"/>
      <c r="C24" s="467"/>
      <c r="D24" s="282" t="s">
        <v>4</v>
      </c>
      <c r="E24" s="173">
        <v>13.843</v>
      </c>
      <c r="F24" s="174">
        <v>2.0859999999999999</v>
      </c>
      <c r="G24" s="174">
        <v>0</v>
      </c>
      <c r="H24" s="174">
        <v>24.085000000000001</v>
      </c>
      <c r="I24" s="174">
        <v>7.0419999999999998</v>
      </c>
      <c r="J24" s="283">
        <v>0</v>
      </c>
      <c r="K24" s="170">
        <f t="shared" si="5"/>
        <v>47.056000000000004</v>
      </c>
    </row>
    <row r="25" spans="2:11">
      <c r="B25" s="472"/>
      <c r="C25" s="463"/>
      <c r="D25" s="282" t="s">
        <v>5</v>
      </c>
      <c r="E25" s="173">
        <v>15.664999999999999</v>
      </c>
      <c r="F25" s="174">
        <v>0</v>
      </c>
      <c r="G25" s="174">
        <v>344.20800000000003</v>
      </c>
      <c r="H25" s="174">
        <v>22.411000000000001</v>
      </c>
      <c r="I25" s="174">
        <v>36.069000000000003</v>
      </c>
      <c r="J25" s="283">
        <v>71.125</v>
      </c>
      <c r="K25" s="170">
        <f t="shared" si="5"/>
        <v>489.47800000000007</v>
      </c>
    </row>
    <row r="26" spans="2:11">
      <c r="B26" s="472"/>
      <c r="C26" s="288" t="s">
        <v>6</v>
      </c>
      <c r="D26" s="285"/>
      <c r="E26" s="286">
        <f t="shared" ref="E26:K26" si="7">SUBTOTAL(9,E21:E25)</f>
        <v>47.936</v>
      </c>
      <c r="F26" s="171">
        <f t="shared" si="7"/>
        <v>106.05199999999999</v>
      </c>
      <c r="G26" s="171">
        <f t="shared" si="7"/>
        <v>1056.739</v>
      </c>
      <c r="H26" s="171">
        <f t="shared" si="7"/>
        <v>195.69000000000003</v>
      </c>
      <c r="I26" s="171">
        <f t="shared" si="7"/>
        <v>336.411</v>
      </c>
      <c r="J26" s="287">
        <f t="shared" si="7"/>
        <v>133.51600000000002</v>
      </c>
      <c r="K26" s="172">
        <f t="shared" si="7"/>
        <v>1876.3440000000003</v>
      </c>
    </row>
    <row r="27" spans="2:11">
      <c r="B27" s="472"/>
      <c r="C27" s="474" t="s">
        <v>253</v>
      </c>
      <c r="D27" s="474" t="s">
        <v>254</v>
      </c>
      <c r="E27" s="173">
        <v>19.26715999031067</v>
      </c>
      <c r="F27" s="174">
        <v>46.422223604202273</v>
      </c>
      <c r="G27" s="174">
        <v>463.29120823383334</v>
      </c>
      <c r="H27" s="174">
        <v>119.87823828107118</v>
      </c>
      <c r="I27" s="174">
        <v>670.50676439094548</v>
      </c>
      <c r="J27" s="283">
        <v>22.321000000238421</v>
      </c>
      <c r="K27" s="170">
        <f t="shared" si="5"/>
        <v>1341.6865945006014</v>
      </c>
    </row>
    <row r="28" spans="2:11">
      <c r="B28" s="473"/>
      <c r="C28" s="293" t="s">
        <v>255</v>
      </c>
      <c r="D28" s="294"/>
      <c r="E28" s="295">
        <f t="shared" ref="E28:K28" si="8">SUBTOTAL(9,E27:E27)</f>
        <v>19.26715999031067</v>
      </c>
      <c r="F28" s="175">
        <f t="shared" si="8"/>
        <v>46.422223604202273</v>
      </c>
      <c r="G28" s="175">
        <f t="shared" si="8"/>
        <v>463.29120823383334</v>
      </c>
      <c r="H28" s="175">
        <f t="shared" si="8"/>
        <v>119.87823828107118</v>
      </c>
      <c r="I28" s="175">
        <f t="shared" si="8"/>
        <v>670.50676439094548</v>
      </c>
      <c r="J28" s="296">
        <f t="shared" si="8"/>
        <v>22.321000000238421</v>
      </c>
      <c r="K28" s="169">
        <f t="shared" si="8"/>
        <v>1341.6865945006014</v>
      </c>
    </row>
    <row r="29" spans="2:11">
      <c r="B29" s="91" t="s">
        <v>221</v>
      </c>
      <c r="C29" s="292"/>
      <c r="D29" s="292"/>
      <c r="E29" s="82">
        <f t="shared" ref="E29:K29" si="9">SUBTOTAL(9,E18:E27)</f>
        <v>500.11049556138181</v>
      </c>
      <c r="F29" s="53">
        <f t="shared" si="9"/>
        <v>464.06274256967254</v>
      </c>
      <c r="G29" s="53">
        <f t="shared" si="9"/>
        <v>3923.4891718718504</v>
      </c>
      <c r="H29" s="53">
        <f t="shared" si="9"/>
        <v>1395.3888544827191</v>
      </c>
      <c r="I29" s="53">
        <f t="shared" si="9"/>
        <v>2647.136994573284</v>
      </c>
      <c r="J29" s="86">
        <f t="shared" si="9"/>
        <v>391.56428330087664</v>
      </c>
      <c r="K29" s="76">
        <f t="shared" si="9"/>
        <v>9321.7525423597854</v>
      </c>
    </row>
    <row r="30" spans="2:11">
      <c r="B30" s="426" t="s">
        <v>222</v>
      </c>
      <c r="C30" s="462" t="s">
        <v>251</v>
      </c>
      <c r="D30" s="282" t="s">
        <v>251</v>
      </c>
      <c r="E30" s="173">
        <v>448.25140698504447</v>
      </c>
      <c r="F30" s="174">
        <v>1047.4464738223312</v>
      </c>
      <c r="G30" s="174">
        <v>2692.9166643133613</v>
      </c>
      <c r="H30" s="174">
        <v>1064.1321222040513</v>
      </c>
      <c r="I30" s="174">
        <v>1848.0333971352327</v>
      </c>
      <c r="J30" s="283">
        <v>214.24900372329728</v>
      </c>
      <c r="K30" s="170">
        <f t="shared" ref="K30:K41" si="10">SUM(E30:J30)</f>
        <v>7315.0290681833185</v>
      </c>
    </row>
    <row r="31" spans="2:11">
      <c r="B31" s="427"/>
      <c r="C31" s="463"/>
      <c r="D31" s="282" t="s">
        <v>252</v>
      </c>
      <c r="E31" s="173">
        <v>11.486680039405824</v>
      </c>
      <c r="F31" s="174">
        <v>89.112229880005117</v>
      </c>
      <c r="G31" s="174">
        <v>0</v>
      </c>
      <c r="H31" s="174">
        <v>0</v>
      </c>
      <c r="I31" s="174">
        <v>0</v>
      </c>
      <c r="J31" s="283">
        <v>0</v>
      </c>
      <c r="K31" s="170">
        <f t="shared" si="10"/>
        <v>100.59890991941094</v>
      </c>
    </row>
    <row r="32" spans="2:11">
      <c r="B32" s="427"/>
      <c r="C32" s="288" t="s">
        <v>11</v>
      </c>
      <c r="D32" s="285"/>
      <c r="E32" s="286">
        <f t="shared" ref="E32:K32" si="11">SUBTOTAL(9,E30:E31)</f>
        <v>459.73808702445029</v>
      </c>
      <c r="F32" s="171">
        <f t="shared" si="11"/>
        <v>1136.5587037023363</v>
      </c>
      <c r="G32" s="171">
        <f t="shared" si="11"/>
        <v>2692.9166643133613</v>
      </c>
      <c r="H32" s="171">
        <f t="shared" si="11"/>
        <v>1064.1321222040513</v>
      </c>
      <c r="I32" s="171">
        <f t="shared" si="11"/>
        <v>1848.0333971352327</v>
      </c>
      <c r="J32" s="287">
        <f t="shared" si="11"/>
        <v>214.24900372329728</v>
      </c>
      <c r="K32" s="172">
        <f t="shared" si="11"/>
        <v>7415.6279781027297</v>
      </c>
    </row>
    <row r="33" spans="2:11">
      <c r="B33" s="427"/>
      <c r="C33" s="462" t="s">
        <v>165</v>
      </c>
      <c r="D33" s="282" t="s">
        <v>0</v>
      </c>
      <c r="E33" s="173">
        <v>3.1257699565887451</v>
      </c>
      <c r="F33" s="174">
        <v>2.1951299743652344</v>
      </c>
      <c r="G33" s="174">
        <v>142.86733086995781</v>
      </c>
      <c r="H33" s="174">
        <v>74.691780090630061</v>
      </c>
      <c r="I33" s="174">
        <v>65.343448324378585</v>
      </c>
      <c r="J33" s="283">
        <v>0</v>
      </c>
      <c r="K33" s="170">
        <f t="shared" si="10"/>
        <v>288.22345921592046</v>
      </c>
    </row>
    <row r="34" spans="2:11">
      <c r="B34" s="427"/>
      <c r="C34" s="467"/>
      <c r="D34" s="282" t="s">
        <v>1</v>
      </c>
      <c r="E34" s="173">
        <v>0.96131571115110992</v>
      </c>
      <c r="F34" s="174">
        <v>104.64412756786496</v>
      </c>
      <c r="G34" s="174">
        <v>438.69586046415941</v>
      </c>
      <c r="H34" s="174">
        <v>1.5269138779640197</v>
      </c>
      <c r="I34" s="174">
        <v>237.99570000004766</v>
      </c>
      <c r="J34" s="283">
        <v>53.064000000000007</v>
      </c>
      <c r="K34" s="170">
        <f t="shared" si="10"/>
        <v>836.88791762118717</v>
      </c>
    </row>
    <row r="35" spans="2:11">
      <c r="B35" s="427"/>
      <c r="C35" s="467"/>
      <c r="D35" s="282" t="s">
        <v>2</v>
      </c>
      <c r="E35" s="173">
        <v>50.896192659139636</v>
      </c>
      <c r="F35" s="174">
        <v>0</v>
      </c>
      <c r="G35" s="174">
        <v>147.44833034229279</v>
      </c>
      <c r="H35" s="174">
        <v>51.857664240539073</v>
      </c>
      <c r="I35" s="174">
        <v>141.57315017986298</v>
      </c>
      <c r="J35" s="283">
        <v>0</v>
      </c>
      <c r="K35" s="170">
        <f t="shared" si="10"/>
        <v>391.77533742183448</v>
      </c>
    </row>
    <row r="36" spans="2:11">
      <c r="B36" s="427"/>
      <c r="C36" s="467"/>
      <c r="D36" s="282" t="s">
        <v>3</v>
      </c>
      <c r="E36" s="173">
        <v>0</v>
      </c>
      <c r="F36" s="174">
        <v>0</v>
      </c>
      <c r="G36" s="174">
        <v>0</v>
      </c>
      <c r="H36" s="174">
        <v>0</v>
      </c>
      <c r="I36" s="174">
        <v>0.8731500005722046</v>
      </c>
      <c r="J36" s="283">
        <v>0</v>
      </c>
      <c r="K36" s="170">
        <f t="shared" si="10"/>
        <v>0.8731500005722046</v>
      </c>
    </row>
    <row r="37" spans="2:11">
      <c r="B37" s="427"/>
      <c r="C37" s="467"/>
      <c r="D37" s="282" t="s">
        <v>4</v>
      </c>
      <c r="E37" s="173">
        <v>319.85037178814412</v>
      </c>
      <c r="F37" s="174">
        <v>12.011189965248107</v>
      </c>
      <c r="G37" s="174">
        <v>1.9658999862670898</v>
      </c>
      <c r="H37" s="174">
        <v>29.865320000648499</v>
      </c>
      <c r="I37" s="174">
        <v>1.2264325103759766</v>
      </c>
      <c r="J37" s="283">
        <v>8.2593400878906245</v>
      </c>
      <c r="K37" s="170">
        <f t="shared" si="10"/>
        <v>373.17855433857443</v>
      </c>
    </row>
    <row r="38" spans="2:11">
      <c r="B38" s="427"/>
      <c r="C38" s="463"/>
      <c r="D38" s="282" t="s">
        <v>5</v>
      </c>
      <c r="E38" s="173">
        <v>19.896149963378907</v>
      </c>
      <c r="F38" s="174">
        <v>0</v>
      </c>
      <c r="G38" s="174">
        <v>355.21333994293212</v>
      </c>
      <c r="H38" s="174">
        <v>40.746748809814456</v>
      </c>
      <c r="I38" s="174">
        <v>14.328029605865478</v>
      </c>
      <c r="J38" s="283">
        <v>269.51900000000001</v>
      </c>
      <c r="K38" s="170">
        <f t="shared" si="10"/>
        <v>699.70326832199089</v>
      </c>
    </row>
    <row r="39" spans="2:11">
      <c r="B39" s="427"/>
      <c r="C39" s="288" t="s">
        <v>6</v>
      </c>
      <c r="D39" s="285"/>
      <c r="E39" s="286">
        <f t="shared" ref="E39:K39" si="12">SUBTOTAL(9,E33:E38)</f>
        <v>394.72980007840249</v>
      </c>
      <c r="F39" s="171">
        <f t="shared" si="12"/>
        <v>118.85044750747829</v>
      </c>
      <c r="G39" s="171">
        <f t="shared" si="12"/>
        <v>1086.1907616056092</v>
      </c>
      <c r="H39" s="171">
        <f t="shared" si="12"/>
        <v>198.68842701959611</v>
      </c>
      <c r="I39" s="171">
        <f t="shared" si="12"/>
        <v>461.33991062110283</v>
      </c>
      <c r="J39" s="287">
        <f t="shared" si="12"/>
        <v>330.84234008789065</v>
      </c>
      <c r="K39" s="172">
        <f t="shared" si="12"/>
        <v>2590.6416869200793</v>
      </c>
    </row>
    <row r="40" spans="2:11">
      <c r="B40" s="427"/>
      <c r="C40" s="462" t="s">
        <v>253</v>
      </c>
      <c r="D40" s="282" t="s">
        <v>18</v>
      </c>
      <c r="E40" s="173">
        <v>0.38763799762725831</v>
      </c>
      <c r="F40" s="174">
        <v>7.129871011656185</v>
      </c>
      <c r="G40" s="174">
        <v>25.320621967180166</v>
      </c>
      <c r="H40" s="174">
        <v>13.137592758491635</v>
      </c>
      <c r="I40" s="174">
        <v>12.559534094175323</v>
      </c>
      <c r="J40" s="283">
        <v>6.24</v>
      </c>
      <c r="K40" s="170">
        <f t="shared" si="10"/>
        <v>64.775257829130567</v>
      </c>
    </row>
    <row r="41" spans="2:11">
      <c r="B41" s="427"/>
      <c r="C41" s="463"/>
      <c r="D41" s="282" t="s">
        <v>254</v>
      </c>
      <c r="E41" s="173">
        <v>26.147949996948242</v>
      </c>
      <c r="F41" s="174">
        <v>61.214526901245115</v>
      </c>
      <c r="G41" s="174">
        <v>556.40665992593756</v>
      </c>
      <c r="H41" s="174">
        <v>92.100606375306853</v>
      </c>
      <c r="I41" s="174">
        <v>858.7693006439805</v>
      </c>
      <c r="J41" s="283">
        <v>14.918320007324219</v>
      </c>
      <c r="K41" s="170">
        <f t="shared" si="10"/>
        <v>1609.5573638507424</v>
      </c>
    </row>
    <row r="42" spans="2:11">
      <c r="B42" s="428"/>
      <c r="C42" s="297" t="s">
        <v>255</v>
      </c>
      <c r="D42" s="294"/>
      <c r="E42" s="295">
        <f t="shared" ref="E42:K42" si="13">SUBTOTAL(9,E40:E41)</f>
        <v>26.535587994575501</v>
      </c>
      <c r="F42" s="175">
        <f t="shared" si="13"/>
        <v>68.3443979129013</v>
      </c>
      <c r="G42" s="175">
        <f t="shared" si="13"/>
        <v>581.72728189311772</v>
      </c>
      <c r="H42" s="175">
        <f t="shared" si="13"/>
        <v>105.23819913379849</v>
      </c>
      <c r="I42" s="175">
        <f t="shared" si="13"/>
        <v>871.32883473815582</v>
      </c>
      <c r="J42" s="296">
        <f t="shared" si="13"/>
        <v>21.158320007324221</v>
      </c>
      <c r="K42" s="169">
        <f t="shared" si="13"/>
        <v>1674.332621679873</v>
      </c>
    </row>
    <row r="43" spans="2:11">
      <c r="B43" s="153" t="s">
        <v>224</v>
      </c>
      <c r="C43" s="298"/>
      <c r="D43" s="292"/>
      <c r="E43" s="82">
        <f t="shared" ref="E43:K43" si="14">SUBTOTAL(9,E30:E41)</f>
        <v>881.00347509742824</v>
      </c>
      <c r="F43" s="53">
        <f t="shared" si="14"/>
        <v>1323.7535491227159</v>
      </c>
      <c r="G43" s="53">
        <f t="shared" si="14"/>
        <v>4360.8347078120878</v>
      </c>
      <c r="H43" s="53">
        <f t="shared" si="14"/>
        <v>1368.0587483574461</v>
      </c>
      <c r="I43" s="53">
        <f t="shared" si="14"/>
        <v>3180.7021424944915</v>
      </c>
      <c r="J43" s="86">
        <f t="shared" si="14"/>
        <v>566.2496638185122</v>
      </c>
      <c r="K43" s="76">
        <f t="shared" si="14"/>
        <v>11680.602286702682</v>
      </c>
    </row>
    <row r="44" spans="2:11">
      <c r="B44" s="426">
        <v>2005</v>
      </c>
      <c r="C44" s="462" t="s">
        <v>251</v>
      </c>
      <c r="D44" s="282" t="s">
        <v>251</v>
      </c>
      <c r="E44" s="173">
        <v>518.79004284345399</v>
      </c>
      <c r="F44" s="174">
        <v>406.45809052573298</v>
      </c>
      <c r="G44" s="174">
        <v>2720.8010398061801</v>
      </c>
      <c r="H44" s="174">
        <v>1123.0301757936199</v>
      </c>
      <c r="I44" s="174">
        <v>1802.2360042975999</v>
      </c>
      <c r="J44" s="283">
        <v>173.07626535079601</v>
      </c>
      <c r="K44" s="170">
        <f t="shared" ref="K44:K55" si="15">SUM(E44:J44)</f>
        <v>6744.3916186173838</v>
      </c>
    </row>
    <row r="45" spans="2:11">
      <c r="B45" s="427"/>
      <c r="C45" s="463"/>
      <c r="D45" s="282" t="s">
        <v>252</v>
      </c>
      <c r="E45" s="173">
        <v>2.8716700098514498</v>
      </c>
      <c r="F45" s="174">
        <v>99.2874174542427</v>
      </c>
      <c r="G45" s="174">
        <v>0</v>
      </c>
      <c r="H45" s="174">
        <v>0</v>
      </c>
      <c r="I45" s="174">
        <v>0</v>
      </c>
      <c r="J45" s="283">
        <v>0</v>
      </c>
      <c r="K45" s="170">
        <f t="shared" si="15"/>
        <v>102.15908746409416</v>
      </c>
    </row>
    <row r="46" spans="2:11">
      <c r="B46" s="427"/>
      <c r="C46" s="288" t="s">
        <v>11</v>
      </c>
      <c r="D46" s="285"/>
      <c r="E46" s="286">
        <f t="shared" ref="E46:K46" si="16">SUBTOTAL(9,E44:E45)</f>
        <v>521.6617128533054</v>
      </c>
      <c r="F46" s="171">
        <f t="shared" si="16"/>
        <v>505.74550797997568</v>
      </c>
      <c r="G46" s="171">
        <f t="shared" si="16"/>
        <v>2720.8010398061801</v>
      </c>
      <c r="H46" s="171">
        <f t="shared" si="16"/>
        <v>1123.0301757936199</v>
      </c>
      <c r="I46" s="171">
        <f t="shared" si="16"/>
        <v>1802.2360042975999</v>
      </c>
      <c r="J46" s="287">
        <f t="shared" si="16"/>
        <v>173.07626535079601</v>
      </c>
      <c r="K46" s="172">
        <f t="shared" si="16"/>
        <v>6846.550706081478</v>
      </c>
    </row>
    <row r="47" spans="2:11">
      <c r="B47" s="427"/>
      <c r="C47" s="462" t="s">
        <v>165</v>
      </c>
      <c r="D47" s="282" t="s">
        <v>0</v>
      </c>
      <c r="E47" s="173">
        <v>11.7276521053314</v>
      </c>
      <c r="F47" s="174">
        <v>2.4540000000000002</v>
      </c>
      <c r="G47" s="174">
        <v>392.89630333358002</v>
      </c>
      <c r="H47" s="174">
        <v>120.78429459035399</v>
      </c>
      <c r="I47" s="174">
        <v>25.8472951698303</v>
      </c>
      <c r="J47" s="283">
        <v>0</v>
      </c>
      <c r="K47" s="170">
        <f t="shared" si="15"/>
        <v>553.70954519909571</v>
      </c>
    </row>
    <row r="48" spans="2:11">
      <c r="B48" s="427"/>
      <c r="C48" s="467"/>
      <c r="D48" s="282" t="s">
        <v>1</v>
      </c>
      <c r="E48" s="173">
        <v>0.45882499009370797</v>
      </c>
      <c r="F48" s="174">
        <v>84.671650420824605</v>
      </c>
      <c r="G48" s="174">
        <v>418.10923062145002</v>
      </c>
      <c r="H48" s="174">
        <v>1.4675462951660101</v>
      </c>
      <c r="I48" s="174">
        <v>289.80328491330101</v>
      </c>
      <c r="J48" s="283">
        <v>75.383388793945301</v>
      </c>
      <c r="K48" s="170">
        <f t="shared" si="15"/>
        <v>869.89392603478063</v>
      </c>
    </row>
    <row r="49" spans="2:11">
      <c r="B49" s="427"/>
      <c r="C49" s="467"/>
      <c r="D49" s="282" t="s">
        <v>2</v>
      </c>
      <c r="E49" s="173">
        <v>599.83217999410601</v>
      </c>
      <c r="F49" s="174">
        <v>0</v>
      </c>
      <c r="G49" s="174">
        <v>161.706429278135</v>
      </c>
      <c r="H49" s="174">
        <v>42.824710009463097</v>
      </c>
      <c r="I49" s="174">
        <v>94.562946084976204</v>
      </c>
      <c r="J49" s="283">
        <v>0</v>
      </c>
      <c r="K49" s="170">
        <f t="shared" si="15"/>
        <v>898.92626536668035</v>
      </c>
    </row>
    <row r="50" spans="2:11">
      <c r="B50" s="427"/>
      <c r="C50" s="467"/>
      <c r="D50" s="282" t="s">
        <v>3</v>
      </c>
      <c r="E50" s="173">
        <v>0</v>
      </c>
      <c r="F50" s="174">
        <v>0</v>
      </c>
      <c r="G50" s="174">
        <v>0</v>
      </c>
      <c r="H50" s="174">
        <v>0</v>
      </c>
      <c r="I50" s="174">
        <v>2.0059999999999998</v>
      </c>
      <c r="J50" s="283">
        <v>0</v>
      </c>
      <c r="K50" s="170">
        <f t="shared" si="15"/>
        <v>2.0059999999999998</v>
      </c>
    </row>
    <row r="51" spans="2:11">
      <c r="B51" s="427"/>
      <c r="C51" s="467"/>
      <c r="D51" s="282" t="s">
        <v>4</v>
      </c>
      <c r="E51" s="173">
        <v>56.407600483954397</v>
      </c>
      <c r="F51" s="174">
        <v>15.803890159606899</v>
      </c>
      <c r="G51" s="174">
        <v>3.9114592504501302</v>
      </c>
      <c r="H51" s="174">
        <v>32.4585767509937</v>
      </c>
      <c r="I51" s="174">
        <v>43.990869888305603</v>
      </c>
      <c r="J51" s="283">
        <v>11.693</v>
      </c>
      <c r="K51" s="170">
        <f t="shared" si="15"/>
        <v>164.26539653331074</v>
      </c>
    </row>
    <row r="52" spans="2:11">
      <c r="B52" s="427"/>
      <c r="C52" s="463"/>
      <c r="D52" s="282" t="s">
        <v>5</v>
      </c>
      <c r="E52" s="173">
        <v>11.792720092773401</v>
      </c>
      <c r="F52" s="174">
        <v>11.4554400634765</v>
      </c>
      <c r="G52" s="174">
        <v>305.71220510292102</v>
      </c>
      <c r="H52" s="174">
        <v>40.023833072662299</v>
      </c>
      <c r="I52" s="174">
        <v>3.4266899294853199</v>
      </c>
      <c r="J52" s="283">
        <v>243.41813525247599</v>
      </c>
      <c r="K52" s="170">
        <f t="shared" si="15"/>
        <v>615.82902351379448</v>
      </c>
    </row>
    <row r="53" spans="2:11">
      <c r="B53" s="427"/>
      <c r="C53" s="288" t="s">
        <v>6</v>
      </c>
      <c r="D53" s="285"/>
      <c r="E53" s="286">
        <f t="shared" ref="E53:K53" si="17">SUBTOTAL(9,E47:E52)</f>
        <v>680.21897766625887</v>
      </c>
      <c r="F53" s="171">
        <f t="shared" si="17"/>
        <v>114.38498064390799</v>
      </c>
      <c r="G53" s="171">
        <f t="shared" si="17"/>
        <v>1282.3356275865362</v>
      </c>
      <c r="H53" s="171">
        <f t="shared" si="17"/>
        <v>237.55896071863913</v>
      </c>
      <c r="I53" s="171">
        <f t="shared" si="17"/>
        <v>459.63708598589841</v>
      </c>
      <c r="J53" s="287">
        <f t="shared" si="17"/>
        <v>330.4945240464213</v>
      </c>
      <c r="K53" s="172">
        <f t="shared" si="17"/>
        <v>3104.6301566476623</v>
      </c>
    </row>
    <row r="54" spans="2:11">
      <c r="B54" s="427"/>
      <c r="C54" s="462" t="s">
        <v>253</v>
      </c>
      <c r="D54" s="282" t="s">
        <v>18</v>
      </c>
      <c r="E54" s="173">
        <v>0.32764999973773901</v>
      </c>
      <c r="F54" s="174">
        <v>6.3958805924749198</v>
      </c>
      <c r="G54" s="174">
        <v>58.442462705174897</v>
      </c>
      <c r="H54" s="174">
        <v>32.722722693316598</v>
      </c>
      <c r="I54" s="174">
        <v>16.7669454456171</v>
      </c>
      <c r="J54" s="283">
        <v>6.7230219802856404</v>
      </c>
      <c r="K54" s="170">
        <f t="shared" si="15"/>
        <v>121.37868341660689</v>
      </c>
    </row>
    <row r="55" spans="2:11">
      <c r="B55" s="427"/>
      <c r="C55" s="463"/>
      <c r="D55" s="282" t="s">
        <v>254</v>
      </c>
      <c r="E55" s="173">
        <v>18.725805850028902</v>
      </c>
      <c r="F55" s="174">
        <v>59.336730566620801</v>
      </c>
      <c r="G55" s="174">
        <v>482.07780616950998</v>
      </c>
      <c r="H55" s="174">
        <v>94.704085280120395</v>
      </c>
      <c r="I55" s="174">
        <v>821.97186218758497</v>
      </c>
      <c r="J55" s="283">
        <v>23.43075</v>
      </c>
      <c r="K55" s="170">
        <f t="shared" si="15"/>
        <v>1500.247040053865</v>
      </c>
    </row>
    <row r="56" spans="2:11">
      <c r="B56" s="428"/>
      <c r="C56" s="297" t="s">
        <v>255</v>
      </c>
      <c r="D56" s="294"/>
      <c r="E56" s="175">
        <f t="shared" ref="E56:K56" si="18">SUBTOTAL(9,E54:E55)</f>
        <v>19.053455849766642</v>
      </c>
      <c r="F56" s="175">
        <f t="shared" si="18"/>
        <v>65.732611159095725</v>
      </c>
      <c r="G56" s="175">
        <f t="shared" si="18"/>
        <v>540.52026887468492</v>
      </c>
      <c r="H56" s="175">
        <f t="shared" si="18"/>
        <v>127.42680797343699</v>
      </c>
      <c r="I56" s="175">
        <f t="shared" si="18"/>
        <v>838.7388076332021</v>
      </c>
      <c r="J56" s="175">
        <f t="shared" si="18"/>
        <v>30.15377198028564</v>
      </c>
      <c r="K56" s="296">
        <f t="shared" si="18"/>
        <v>1621.6257234704719</v>
      </c>
    </row>
    <row r="57" spans="2:11">
      <c r="B57" s="153" t="s">
        <v>225</v>
      </c>
      <c r="C57" s="298"/>
      <c r="D57" s="292"/>
      <c r="E57" s="53">
        <f t="shared" ref="E57:K57" si="19">SUBTOTAL(9,E44:E55)</f>
        <v>1220.9341463693308</v>
      </c>
      <c r="F57" s="53">
        <f t="shared" si="19"/>
        <v>685.86309978297936</v>
      </c>
      <c r="G57" s="53">
        <f t="shared" si="19"/>
        <v>4543.6569362674009</v>
      </c>
      <c r="H57" s="53">
        <f t="shared" si="19"/>
        <v>1488.0159444856959</v>
      </c>
      <c r="I57" s="299">
        <f t="shared" si="19"/>
        <v>3100.6118979167004</v>
      </c>
      <c r="J57" s="299">
        <f t="shared" si="19"/>
        <v>533.72456137750294</v>
      </c>
      <c r="K57" s="76">
        <f t="shared" si="19"/>
        <v>11572.806586199611</v>
      </c>
    </row>
    <row r="58" spans="2:11">
      <c r="B58" s="426">
        <v>2006</v>
      </c>
      <c r="C58" s="462" t="s">
        <v>251</v>
      </c>
      <c r="D58" s="282" t="s">
        <v>251</v>
      </c>
      <c r="E58" s="182">
        <v>707.35779689060905</v>
      </c>
      <c r="F58" s="174">
        <v>362.05385381408036</v>
      </c>
      <c r="G58" s="174">
        <v>2361.7364948614404</v>
      </c>
      <c r="H58" s="174">
        <v>914.55212371288781</v>
      </c>
      <c r="I58" s="183">
        <v>1820.9472362814699</v>
      </c>
      <c r="J58" s="468" t="s">
        <v>244</v>
      </c>
      <c r="K58" s="170">
        <f t="shared" ref="K58:K69" si="20">SUM(E58:J58)</f>
        <v>6166.6475055604878</v>
      </c>
    </row>
    <row r="59" spans="2:11">
      <c r="B59" s="427"/>
      <c r="C59" s="463"/>
      <c r="D59" s="282" t="s">
        <v>252</v>
      </c>
      <c r="E59" s="185">
        <v>16.784149918079301</v>
      </c>
      <c r="F59" s="174">
        <v>98.305107026656628</v>
      </c>
      <c r="G59" s="174">
        <v>155.60251973423641</v>
      </c>
      <c r="H59" s="174">
        <v>176.64184802915156</v>
      </c>
      <c r="I59" s="174">
        <v>0</v>
      </c>
      <c r="J59" s="466"/>
      <c r="K59" s="170">
        <f t="shared" si="20"/>
        <v>447.33362470812392</v>
      </c>
    </row>
    <row r="60" spans="2:11">
      <c r="B60" s="427"/>
      <c r="C60" s="288" t="s">
        <v>11</v>
      </c>
      <c r="D60" s="285"/>
      <c r="E60" s="286">
        <f>SUBTOTAL(9,E58:E59)</f>
        <v>724.14194680868832</v>
      </c>
      <c r="F60" s="171">
        <f>SUBTOTAL(9,F58:F59)</f>
        <v>460.35896084073698</v>
      </c>
      <c r="G60" s="171">
        <f>SUBTOTAL(9,G58:G59)</f>
        <v>2517.3390145956769</v>
      </c>
      <c r="H60" s="171">
        <f>SUBTOTAL(9,H58:H59)</f>
        <v>1091.1939717420394</v>
      </c>
      <c r="I60" s="171">
        <f>SUBTOTAL(9,I58:I59)</f>
        <v>1820.9472362814699</v>
      </c>
      <c r="J60" s="466"/>
      <c r="K60" s="287">
        <v>6613.9811302686112</v>
      </c>
    </row>
    <row r="61" spans="2:11">
      <c r="B61" s="427"/>
      <c r="C61" s="462" t="s">
        <v>165</v>
      </c>
      <c r="D61" s="282" t="s">
        <v>0</v>
      </c>
      <c r="E61" s="173">
        <v>10.221018966376782</v>
      </c>
      <c r="F61" s="174">
        <v>2.2214157104492189</v>
      </c>
      <c r="G61" s="174">
        <v>197.86258882424235</v>
      </c>
      <c r="H61" s="174">
        <v>186.36706928935274</v>
      </c>
      <c r="I61" s="174">
        <v>26.407301208496094</v>
      </c>
      <c r="J61" s="466"/>
      <c r="K61" s="170">
        <f t="shared" si="20"/>
        <v>423.07939399891717</v>
      </c>
    </row>
    <row r="62" spans="2:11">
      <c r="B62" s="427"/>
      <c r="C62" s="467"/>
      <c r="D62" s="282" t="s">
        <v>1</v>
      </c>
      <c r="E62" s="173">
        <v>0.20432997798919678</v>
      </c>
      <c r="F62" s="174">
        <v>131.73176786177629</v>
      </c>
      <c r="G62" s="174">
        <v>439.86712131171299</v>
      </c>
      <c r="H62" s="174">
        <v>2.1875548019409181</v>
      </c>
      <c r="I62" s="168">
        <v>317.76768387413</v>
      </c>
      <c r="J62" s="466"/>
      <c r="K62" s="170">
        <f t="shared" si="20"/>
        <v>891.75845782754936</v>
      </c>
    </row>
    <row r="63" spans="2:11">
      <c r="B63" s="427"/>
      <c r="C63" s="467"/>
      <c r="D63" s="282" t="s">
        <v>2</v>
      </c>
      <c r="E63" s="173">
        <v>921.7575205078125</v>
      </c>
      <c r="F63" s="174">
        <v>0</v>
      </c>
      <c r="G63" s="174">
        <v>200.49140974807739</v>
      </c>
      <c r="H63" s="174">
        <v>25.516999999999999</v>
      </c>
      <c r="I63" s="174">
        <v>76.560346872329717</v>
      </c>
      <c r="J63" s="466"/>
      <c r="K63" s="170">
        <f t="shared" si="20"/>
        <v>1224.3262771282198</v>
      </c>
    </row>
    <row r="64" spans="2:11">
      <c r="B64" s="427"/>
      <c r="C64" s="467"/>
      <c r="D64" s="282" t="s">
        <v>3</v>
      </c>
      <c r="E64" s="173">
        <v>0</v>
      </c>
      <c r="F64" s="174">
        <v>0</v>
      </c>
      <c r="G64" s="174">
        <v>0</v>
      </c>
      <c r="H64" s="174">
        <v>0</v>
      </c>
      <c r="I64" s="174">
        <v>1.1920910034179688</v>
      </c>
      <c r="J64" s="466"/>
      <c r="K64" s="170">
        <f t="shared" si="20"/>
        <v>1.1920910034179688</v>
      </c>
    </row>
    <row r="65" spans="2:11">
      <c r="B65" s="427"/>
      <c r="C65" s="467"/>
      <c r="D65" s="282" t="s">
        <v>4</v>
      </c>
      <c r="E65" s="173">
        <v>44.570839882314203</v>
      </c>
      <c r="F65" s="174">
        <v>21.79202149963379</v>
      </c>
      <c r="G65" s="174">
        <v>3.5230000000000001</v>
      </c>
      <c r="H65" s="174">
        <v>30.952629968643187</v>
      </c>
      <c r="I65" s="168">
        <v>85.908380098342903</v>
      </c>
      <c r="J65" s="466"/>
      <c r="K65" s="170">
        <f t="shared" si="20"/>
        <v>186.74687144893409</v>
      </c>
    </row>
    <row r="66" spans="2:11">
      <c r="B66" s="427"/>
      <c r="C66" s="463"/>
      <c r="D66" s="282" t="s">
        <v>5</v>
      </c>
      <c r="E66" s="185">
        <v>409.58449856406497</v>
      </c>
      <c r="F66" s="174">
        <v>0</v>
      </c>
      <c r="G66" s="174">
        <v>204.79389186096191</v>
      </c>
      <c r="H66" s="174">
        <v>90.320716529846194</v>
      </c>
      <c r="I66" s="186">
        <v>0.23399000167846601</v>
      </c>
      <c r="J66" s="466"/>
      <c r="K66" s="170">
        <f t="shared" si="20"/>
        <v>704.93309695655148</v>
      </c>
    </row>
    <row r="67" spans="2:11">
      <c r="B67" s="427"/>
      <c r="C67" s="288" t="s">
        <v>6</v>
      </c>
      <c r="D67" s="285"/>
      <c r="E67" s="286">
        <f>SUBTOTAL(9,E61:E66)</f>
        <v>1386.3382078985576</v>
      </c>
      <c r="F67" s="171">
        <f>SUBTOTAL(9,F61:F66)</f>
        <v>155.74520507185929</v>
      </c>
      <c r="G67" s="171">
        <f>SUBTOTAL(9,G61:G66)</f>
        <v>1046.5380117449947</v>
      </c>
      <c r="H67" s="171">
        <f>SUBTOTAL(9,H61:H66)</f>
        <v>335.34497058978303</v>
      </c>
      <c r="I67" s="174">
        <f>SUBTOTAL(9,I61:I66)</f>
        <v>508.06979305839513</v>
      </c>
      <c r="J67" s="466"/>
      <c r="K67" s="287">
        <v>3432.0361883635896</v>
      </c>
    </row>
    <row r="68" spans="2:11">
      <c r="B68" s="427"/>
      <c r="C68" s="462" t="s">
        <v>253</v>
      </c>
      <c r="D68" s="282" t="s">
        <v>18</v>
      </c>
      <c r="E68" s="182">
        <v>2.5406123795509301</v>
      </c>
      <c r="F68" s="174">
        <v>7.0491696703061457</v>
      </c>
      <c r="G68" s="174">
        <v>78.261367107727338</v>
      </c>
      <c r="H68" s="174">
        <v>36.024459436098581</v>
      </c>
      <c r="I68" s="183">
        <v>25.368536578372101</v>
      </c>
      <c r="J68" s="466"/>
      <c r="K68" s="170">
        <f t="shared" si="20"/>
        <v>149.24414517205508</v>
      </c>
    </row>
    <row r="69" spans="2:11">
      <c r="B69" s="427"/>
      <c r="C69" s="463"/>
      <c r="D69" s="282" t="s">
        <v>254</v>
      </c>
      <c r="E69" s="185">
        <v>26.995318370819</v>
      </c>
      <c r="F69" s="174">
        <v>41.96683901453018</v>
      </c>
      <c r="G69" s="174">
        <v>524.23839753341679</v>
      </c>
      <c r="H69" s="174">
        <v>134.49323872947693</v>
      </c>
      <c r="I69" s="186">
        <v>1056.99738420362</v>
      </c>
      <c r="J69" s="466"/>
      <c r="K69" s="170">
        <f t="shared" si="20"/>
        <v>1784.6911778518629</v>
      </c>
    </row>
    <row r="70" spans="2:11">
      <c r="B70" s="428"/>
      <c r="C70" s="297" t="s">
        <v>255</v>
      </c>
      <c r="D70" s="294"/>
      <c r="E70" s="175">
        <f>SUBTOTAL(9,E68:E69)</f>
        <v>29.535930750369928</v>
      </c>
      <c r="F70" s="175">
        <f>SUBTOTAL(9,F68:F69)</f>
        <v>49.016008684836322</v>
      </c>
      <c r="G70" s="175">
        <f>SUBTOTAL(9,G68:G69)</f>
        <v>602.49976464114411</v>
      </c>
      <c r="H70" s="175">
        <f>SUBTOTAL(9,H68:H69)</f>
        <v>170.5176981655755</v>
      </c>
      <c r="I70" s="174">
        <f>SUBTOTAL(9,I68:I69)</f>
        <v>1082.3659207819921</v>
      </c>
      <c r="J70" s="469"/>
      <c r="K70" s="296">
        <v>1933.9353230239219</v>
      </c>
    </row>
    <row r="71" spans="2:11">
      <c r="B71" s="153" t="s">
        <v>227</v>
      </c>
      <c r="C71" s="298"/>
      <c r="D71" s="292"/>
      <c r="E71" s="53">
        <f>SUBTOTAL(9,E58:E69)</f>
        <v>2140.0160854576161</v>
      </c>
      <c r="F71" s="53">
        <f>SUBTOTAL(9,F58:F69)</f>
        <v>665.12017459743254</v>
      </c>
      <c r="G71" s="53">
        <f>SUBTOTAL(9,G58:G69)</f>
        <v>4166.3767909818162</v>
      </c>
      <c r="H71" s="53">
        <f>SUBTOTAL(9,H58:H69)</f>
        <v>1597.0566404973977</v>
      </c>
      <c r="I71" s="53">
        <f>SUBTOTAL(9,I58:I69)</f>
        <v>3411.3829501218579</v>
      </c>
      <c r="J71" s="300"/>
      <c r="K71" s="76">
        <v>11979.952641656122</v>
      </c>
    </row>
    <row r="72" spans="2:11">
      <c r="B72" s="426">
        <v>2007</v>
      </c>
      <c r="C72" s="462" t="s">
        <v>251</v>
      </c>
      <c r="D72" s="301" t="s">
        <v>251</v>
      </c>
      <c r="E72" s="174">
        <v>911.02892850881904</v>
      </c>
      <c r="F72" s="174">
        <v>506.45917325157666</v>
      </c>
      <c r="G72" s="174">
        <v>2653.5714869763028</v>
      </c>
      <c r="H72" s="174">
        <v>1037.1169258989719</v>
      </c>
      <c r="I72" s="174">
        <v>2161.8938937524126</v>
      </c>
      <c r="J72" s="468" t="s">
        <v>244</v>
      </c>
      <c r="K72" s="170">
        <f t="shared" ref="K72:K83" si="21">SUM(E72:J72)</f>
        <v>7270.0704083880828</v>
      </c>
    </row>
    <row r="73" spans="2:11">
      <c r="B73" s="427"/>
      <c r="C73" s="463"/>
      <c r="D73" s="302" t="s">
        <v>252</v>
      </c>
      <c r="E73" s="174">
        <v>29.598360389947892</v>
      </c>
      <c r="F73" s="174">
        <v>6.8487500384449955</v>
      </c>
      <c r="G73" s="174">
        <v>191.1073761913851</v>
      </c>
      <c r="H73" s="174">
        <v>188.20727176851594</v>
      </c>
      <c r="I73" s="174">
        <v>0</v>
      </c>
      <c r="J73" s="466"/>
      <c r="K73" s="170">
        <f t="shared" si="21"/>
        <v>415.76175838829397</v>
      </c>
    </row>
    <row r="74" spans="2:11">
      <c r="B74" s="427"/>
      <c r="C74" s="288" t="s">
        <v>11</v>
      </c>
      <c r="D74" s="285"/>
      <c r="E74" s="286">
        <f>SUM(E72:E73)</f>
        <v>940.62728889876689</v>
      </c>
      <c r="F74" s="171">
        <f t="shared" ref="F74:K74" si="22">SUM(F72:F73)</f>
        <v>513.30792329002168</v>
      </c>
      <c r="G74" s="171">
        <f t="shared" si="22"/>
        <v>2844.6788631676877</v>
      </c>
      <c r="H74" s="171">
        <f t="shared" si="22"/>
        <v>1225.3241976674879</v>
      </c>
      <c r="I74" s="287">
        <f t="shared" si="22"/>
        <v>2161.8938937524126</v>
      </c>
      <c r="J74" s="466"/>
      <c r="K74" s="287">
        <f t="shared" si="22"/>
        <v>7685.8321667763767</v>
      </c>
    </row>
    <row r="75" spans="2:11">
      <c r="B75" s="427"/>
      <c r="C75" s="462" t="s">
        <v>165</v>
      </c>
      <c r="D75" s="282" t="s">
        <v>0</v>
      </c>
      <c r="E75" s="173">
        <v>15.55287202167511</v>
      </c>
      <c r="F75" s="174">
        <v>28.370785751342773</v>
      </c>
      <c r="G75" s="174">
        <v>203.53870484960777</v>
      </c>
      <c r="H75" s="174">
        <v>231.71385182325542</v>
      </c>
      <c r="I75" s="174">
        <v>29.007883026123046</v>
      </c>
      <c r="J75" s="466"/>
      <c r="K75" s="170">
        <f t="shared" si="21"/>
        <v>508.18409747200417</v>
      </c>
    </row>
    <row r="76" spans="2:11">
      <c r="B76" s="427"/>
      <c r="C76" s="467"/>
      <c r="D76" s="282" t="s">
        <v>1</v>
      </c>
      <c r="E76" s="173">
        <v>0.19396999835968018</v>
      </c>
      <c r="F76" s="174">
        <v>12.18509992502816</v>
      </c>
      <c r="G76" s="174">
        <v>464.78854315476866</v>
      </c>
      <c r="H76" s="174">
        <v>5.9241999998092654</v>
      </c>
      <c r="I76" s="174">
        <v>261.58402405449749</v>
      </c>
      <c r="J76" s="466"/>
      <c r="K76" s="170">
        <f t="shared" si="21"/>
        <v>744.67583713246324</v>
      </c>
    </row>
    <row r="77" spans="2:11">
      <c r="B77" s="427"/>
      <c r="C77" s="467"/>
      <c r="D77" s="282" t="s">
        <v>2</v>
      </c>
      <c r="E77" s="173">
        <v>359.94301806640624</v>
      </c>
      <c r="F77" s="174">
        <v>0</v>
      </c>
      <c r="G77" s="174">
        <v>177.24067157067824</v>
      </c>
      <c r="H77" s="174">
        <v>36.200526330694558</v>
      </c>
      <c r="I77" s="174">
        <v>91.988059038086504</v>
      </c>
      <c r="J77" s="466"/>
      <c r="K77" s="170">
        <f t="shared" si="21"/>
        <v>665.3722750058655</v>
      </c>
    </row>
    <row r="78" spans="2:11">
      <c r="B78" s="427"/>
      <c r="C78" s="467"/>
      <c r="D78" s="282" t="s">
        <v>3</v>
      </c>
      <c r="E78" s="173">
        <v>0</v>
      </c>
      <c r="F78" s="174">
        <v>0</v>
      </c>
      <c r="G78" s="174">
        <v>0</v>
      </c>
      <c r="H78" s="174">
        <v>0</v>
      </c>
      <c r="I78" s="174">
        <v>2.1238799800872803</v>
      </c>
      <c r="J78" s="466"/>
      <c r="K78" s="170">
        <f t="shared" si="21"/>
        <v>2.1238799800872803</v>
      </c>
    </row>
    <row r="79" spans="2:11">
      <c r="B79" s="427"/>
      <c r="C79" s="467"/>
      <c r="D79" s="282" t="s">
        <v>4</v>
      </c>
      <c r="E79" s="173">
        <v>56.524469996690748</v>
      </c>
      <c r="F79" s="174">
        <v>33.980101451873779</v>
      </c>
      <c r="G79" s="174">
        <v>3.7240000000000002</v>
      </c>
      <c r="H79" s="174">
        <v>35.638240015029908</v>
      </c>
      <c r="I79" s="174">
        <v>133.07836585879326</v>
      </c>
      <c r="J79" s="466"/>
      <c r="K79" s="170">
        <f t="shared" si="21"/>
        <v>262.94517732238774</v>
      </c>
    </row>
    <row r="80" spans="2:11">
      <c r="B80" s="427"/>
      <c r="C80" s="463"/>
      <c r="D80" s="282" t="s">
        <v>5</v>
      </c>
      <c r="E80" s="173">
        <v>325.5876037054062</v>
      </c>
      <c r="F80" s="174">
        <v>81.718331298828119</v>
      </c>
      <c r="G80" s="174">
        <v>404.79693565654753</v>
      </c>
      <c r="H80" s="174">
        <v>93.093141190528868</v>
      </c>
      <c r="I80" s="174">
        <v>0.38227999114990235</v>
      </c>
      <c r="J80" s="466"/>
      <c r="K80" s="170">
        <f t="shared" si="21"/>
        <v>905.57829184246054</v>
      </c>
    </row>
    <row r="81" spans="2:11">
      <c r="B81" s="427"/>
      <c r="C81" s="288" t="s">
        <v>6</v>
      </c>
      <c r="D81" s="285"/>
      <c r="E81" s="286">
        <f>SUM(E75:E80)</f>
        <v>757.80193378853801</v>
      </c>
      <c r="F81" s="171">
        <f>SUM(F75:F80)</f>
        <v>156.25431842707283</v>
      </c>
      <c r="G81" s="171">
        <f>SUM(G75:G80)</f>
        <v>1254.0888552316023</v>
      </c>
      <c r="H81" s="171">
        <f>SUM(H75:H80)</f>
        <v>402.56995935931803</v>
      </c>
      <c r="I81" s="287">
        <f>SUM(I75:I80)</f>
        <v>518.16449194873746</v>
      </c>
      <c r="J81" s="466"/>
      <c r="K81" s="287">
        <f>SUM(K75:K80)</f>
        <v>3088.8795587552686</v>
      </c>
    </row>
    <row r="82" spans="2:11">
      <c r="B82" s="427"/>
      <c r="C82" s="462" t="s">
        <v>253</v>
      </c>
      <c r="D82" s="282" t="s">
        <v>18</v>
      </c>
      <c r="E82" s="173">
        <v>0.6069966007173061</v>
      </c>
      <c r="F82" s="174">
        <v>7.2261494565606119</v>
      </c>
      <c r="G82" s="174">
        <v>30.796959657870232</v>
      </c>
      <c r="H82" s="174">
        <v>43.781099400192502</v>
      </c>
      <c r="I82" s="174">
        <v>24.705035119846464</v>
      </c>
      <c r="J82" s="466"/>
      <c r="K82" s="170">
        <f t="shared" si="21"/>
        <v>107.11624023518712</v>
      </c>
    </row>
    <row r="83" spans="2:11">
      <c r="B83" s="427"/>
      <c r="C83" s="463"/>
      <c r="D83" s="282" t="s">
        <v>254</v>
      </c>
      <c r="E83" s="173">
        <v>25.994</v>
      </c>
      <c r="F83" s="174">
        <v>53.838837424695491</v>
      </c>
      <c r="G83" s="174">
        <v>237.11281053207907</v>
      </c>
      <c r="H83" s="174">
        <v>138.12864173984528</v>
      </c>
      <c r="I83" s="174">
        <v>928.70431101289296</v>
      </c>
      <c r="J83" s="466"/>
      <c r="K83" s="170">
        <f t="shared" si="21"/>
        <v>1383.7786007095128</v>
      </c>
    </row>
    <row r="84" spans="2:11">
      <c r="B84" s="428"/>
      <c r="C84" s="297" t="s">
        <v>255</v>
      </c>
      <c r="D84" s="303"/>
      <c r="E84" s="171">
        <f>SUM(E82:E83)</f>
        <v>26.600996600717306</v>
      </c>
      <c r="F84" s="171">
        <f t="shared" ref="F84:K84" si="23">SUM(F82:F83)</f>
        <v>61.064986881256104</v>
      </c>
      <c r="G84" s="171">
        <f t="shared" si="23"/>
        <v>267.90977018994931</v>
      </c>
      <c r="H84" s="171">
        <f t="shared" si="23"/>
        <v>181.9097411400378</v>
      </c>
      <c r="I84" s="171">
        <f t="shared" si="23"/>
        <v>953.40934613273942</v>
      </c>
      <c r="J84" s="466"/>
      <c r="K84" s="172">
        <f t="shared" si="23"/>
        <v>1490.8948409447</v>
      </c>
    </row>
    <row r="85" spans="2:11">
      <c r="B85" s="153" t="s">
        <v>228</v>
      </c>
      <c r="C85" s="298"/>
      <c r="D85" s="292"/>
      <c r="E85" s="304">
        <f>+E84+E81+E74</f>
        <v>1725.0302192880222</v>
      </c>
      <c r="F85" s="304">
        <f t="shared" ref="F85:K85" si="24">+F84+F81+F74</f>
        <v>730.6272285983506</v>
      </c>
      <c r="G85" s="304">
        <f t="shared" si="24"/>
        <v>4366.6774885892391</v>
      </c>
      <c r="H85" s="304">
        <f t="shared" si="24"/>
        <v>1809.8038981668437</v>
      </c>
      <c r="I85" s="304">
        <f t="shared" si="24"/>
        <v>3633.4677318338895</v>
      </c>
      <c r="J85" s="304"/>
      <c r="K85" s="76">
        <f t="shared" si="24"/>
        <v>12265.606566476345</v>
      </c>
    </row>
    <row r="86" spans="2:11">
      <c r="B86" s="426">
        <v>2008</v>
      </c>
      <c r="C86" s="462" t="s">
        <v>251</v>
      </c>
      <c r="D86" s="301" t="s">
        <v>251</v>
      </c>
      <c r="E86" s="174">
        <v>846.88875556594678</v>
      </c>
      <c r="F86" s="174">
        <v>507.22245553671257</v>
      </c>
      <c r="G86" s="174">
        <v>2207.2661806962924</v>
      </c>
      <c r="H86" s="174">
        <v>1043.9280982892565</v>
      </c>
      <c r="I86" s="174">
        <v>1934.8831587658194</v>
      </c>
      <c r="J86" s="468" t="s">
        <v>244</v>
      </c>
      <c r="K86" s="170">
        <f>SUM(E86:J86)</f>
        <v>6540.1886488540285</v>
      </c>
    </row>
    <row r="87" spans="2:11">
      <c r="B87" s="427"/>
      <c r="C87" s="463"/>
      <c r="D87" s="302" t="s">
        <v>252</v>
      </c>
      <c r="E87" s="174">
        <v>30.647699834374716</v>
      </c>
      <c r="F87" s="174">
        <v>14.491361970610802</v>
      </c>
      <c r="G87" s="174">
        <v>190.22665886476361</v>
      </c>
      <c r="H87" s="174">
        <v>260.9326022483279</v>
      </c>
      <c r="I87" s="174">
        <v>0</v>
      </c>
      <c r="J87" s="466"/>
      <c r="K87" s="170">
        <f>SUM(E87:J87)</f>
        <v>496.29832291807702</v>
      </c>
    </row>
    <row r="88" spans="2:11">
      <c r="B88" s="427"/>
      <c r="C88" s="288" t="s">
        <v>11</v>
      </c>
      <c r="D88" s="285"/>
      <c r="E88" s="286">
        <f>SUM(E86:E87)</f>
        <v>877.53645540032153</v>
      </c>
      <c r="F88" s="171">
        <f>SUM(F86:F87)</f>
        <v>521.71381750732337</v>
      </c>
      <c r="G88" s="171">
        <f>SUM(G86:G87)</f>
        <v>2397.4928395610559</v>
      </c>
      <c r="H88" s="171">
        <f>SUM(H86:H87)</f>
        <v>1304.8607005375843</v>
      </c>
      <c r="I88" s="287">
        <f>SUM(I86:I87)</f>
        <v>1934.8831587658194</v>
      </c>
      <c r="J88" s="466"/>
      <c r="K88" s="287">
        <f>SUM(K86:K87)</f>
        <v>7036.4869717721058</v>
      </c>
    </row>
    <row r="89" spans="2:11">
      <c r="B89" s="427"/>
      <c r="C89" s="462" t="s">
        <v>165</v>
      </c>
      <c r="D89" s="282" t="s">
        <v>0</v>
      </c>
      <c r="E89" s="173">
        <v>12.162036003232004</v>
      </c>
      <c r="F89" s="174">
        <v>29.682379874229433</v>
      </c>
      <c r="G89" s="174">
        <v>359.78052853518614</v>
      </c>
      <c r="H89" s="174">
        <v>203.77025134647826</v>
      </c>
      <c r="I89" s="174">
        <v>21.2131260009557</v>
      </c>
      <c r="J89" s="466"/>
      <c r="K89" s="170">
        <f t="shared" ref="K89:K94" si="25">SUM(E89:J89)</f>
        <v>626.60832176008159</v>
      </c>
    </row>
    <row r="90" spans="2:11">
      <c r="B90" s="427"/>
      <c r="C90" s="467"/>
      <c r="D90" s="282" t="s">
        <v>1</v>
      </c>
      <c r="E90" s="173">
        <v>0.32898301382176581</v>
      </c>
      <c r="F90" s="174">
        <v>9.3539548259811713</v>
      </c>
      <c r="G90" s="174">
        <v>464.01813707336976</v>
      </c>
      <c r="H90" s="174">
        <v>17.267400810707592</v>
      </c>
      <c r="I90" s="174">
        <v>268.53479880160091</v>
      </c>
      <c r="J90" s="466"/>
      <c r="K90" s="170">
        <f t="shared" si="25"/>
        <v>759.50327452548117</v>
      </c>
    </row>
    <row r="91" spans="2:11">
      <c r="B91" s="427"/>
      <c r="C91" s="467"/>
      <c r="D91" s="282" t="s">
        <v>2</v>
      </c>
      <c r="E91" s="173">
        <v>10.04326229218673</v>
      </c>
      <c r="F91" s="174">
        <v>0</v>
      </c>
      <c r="G91" s="174">
        <v>160.28714600335809</v>
      </c>
      <c r="H91" s="174">
        <v>43.237049772488504</v>
      </c>
      <c r="I91" s="174">
        <v>43.783938975515667</v>
      </c>
      <c r="J91" s="466"/>
      <c r="K91" s="170">
        <f t="shared" si="25"/>
        <v>257.35139704354901</v>
      </c>
    </row>
    <row r="92" spans="2:11">
      <c r="B92" s="427"/>
      <c r="C92" s="467"/>
      <c r="D92" s="282" t="s">
        <v>3</v>
      </c>
      <c r="E92" s="173">
        <v>0</v>
      </c>
      <c r="F92" s="174">
        <v>0</v>
      </c>
      <c r="G92" s="174">
        <v>0</v>
      </c>
      <c r="H92" s="174">
        <v>0</v>
      </c>
      <c r="I92" s="174">
        <v>0</v>
      </c>
      <c r="J92" s="466"/>
      <c r="K92" s="170">
        <f t="shared" si="25"/>
        <v>0</v>
      </c>
    </row>
    <row r="93" spans="2:11">
      <c r="B93" s="427"/>
      <c r="C93" s="467"/>
      <c r="D93" s="282" t="s">
        <v>4</v>
      </c>
      <c r="E93" s="305">
        <v>77.90009217071534</v>
      </c>
      <c r="F93" s="188">
        <v>31.639835777282713</v>
      </c>
      <c r="G93" s="188">
        <v>3.5729810037612917</v>
      </c>
      <c r="H93" s="188">
        <v>52.99174006462097</v>
      </c>
      <c r="I93" s="188">
        <v>128.352534781456</v>
      </c>
      <c r="J93" s="466"/>
      <c r="K93" s="170">
        <f t="shared" si="25"/>
        <v>294.45718379783631</v>
      </c>
    </row>
    <row r="94" spans="2:11">
      <c r="B94" s="427"/>
      <c r="C94" s="463"/>
      <c r="D94" s="282" t="s">
        <v>5</v>
      </c>
      <c r="E94" s="305">
        <v>216.60634873294828</v>
      </c>
      <c r="F94" s="188">
        <v>87.413290283203125</v>
      </c>
      <c r="G94" s="188">
        <v>856.21660775375381</v>
      </c>
      <c r="H94" s="188">
        <v>143.88572200012209</v>
      </c>
      <c r="I94" s="188">
        <v>1.3662152152061462</v>
      </c>
      <c r="J94" s="466"/>
      <c r="K94" s="170">
        <f t="shared" si="25"/>
        <v>1305.4881839852335</v>
      </c>
    </row>
    <row r="95" spans="2:11">
      <c r="B95" s="427"/>
      <c r="C95" s="288" t="s">
        <v>6</v>
      </c>
      <c r="D95" s="285"/>
      <c r="E95" s="286">
        <f>SUM(E89:E94)</f>
        <v>317.04072221290414</v>
      </c>
      <c r="F95" s="171">
        <f>SUM(F89:F94)</f>
        <v>158.08946076069645</v>
      </c>
      <c r="G95" s="171">
        <f>SUM(G89:G94)</f>
        <v>1843.8754003694289</v>
      </c>
      <c r="H95" s="171">
        <f>SUM(H89:H94)</f>
        <v>461.15216399441738</v>
      </c>
      <c r="I95" s="287">
        <f>SUM(I89:I94)</f>
        <v>463.25061377473446</v>
      </c>
      <c r="J95" s="466"/>
      <c r="K95" s="287">
        <f>SUM(K89:K94)</f>
        <v>3243.4083611121814</v>
      </c>
    </row>
    <row r="96" spans="2:11">
      <c r="B96" s="427"/>
      <c r="C96" s="462" t="s">
        <v>253</v>
      </c>
      <c r="D96" s="282" t="s">
        <v>18</v>
      </c>
      <c r="E96" s="173">
        <v>5.0831098632812495</v>
      </c>
      <c r="F96" s="174">
        <v>6.4646787229741456</v>
      </c>
      <c r="G96" s="174">
        <v>23.06742093245499</v>
      </c>
      <c r="H96" s="174">
        <v>42.031051859830399</v>
      </c>
      <c r="I96" s="174">
        <v>6.008298027038574</v>
      </c>
      <c r="J96" s="466"/>
      <c r="K96" s="170">
        <f>SUM(E96:J96)</f>
        <v>82.654559405579363</v>
      </c>
    </row>
    <row r="97" spans="2:11">
      <c r="B97" s="427"/>
      <c r="C97" s="463"/>
      <c r="D97" s="282" t="s">
        <v>254</v>
      </c>
      <c r="E97" s="173">
        <v>20.474165010869505</v>
      </c>
      <c r="F97" s="174">
        <v>37.081633916378017</v>
      </c>
      <c r="G97" s="174">
        <v>635.25753972167888</v>
      </c>
      <c r="H97" s="174">
        <v>154.0905664062202</v>
      </c>
      <c r="I97" s="174">
        <v>1154.3795348434448</v>
      </c>
      <c r="J97" s="466"/>
      <c r="K97" s="170">
        <f>SUM(E97:J97)</f>
        <v>2001.2834398985915</v>
      </c>
    </row>
    <row r="98" spans="2:11">
      <c r="B98" s="428"/>
      <c r="C98" s="297" t="s">
        <v>255</v>
      </c>
      <c r="D98" s="303"/>
      <c r="E98" s="171">
        <f>SUM(E96:E97)</f>
        <v>25.557274874150757</v>
      </c>
      <c r="F98" s="171">
        <f>SUM(F96:F97)</f>
        <v>43.546312639352166</v>
      </c>
      <c r="G98" s="171">
        <f>SUM(G96:G97)</f>
        <v>658.32496065413386</v>
      </c>
      <c r="H98" s="171">
        <f>SUM(H96:H97)</f>
        <v>196.1216182660506</v>
      </c>
      <c r="I98" s="171">
        <f>SUM(I96:I97)</f>
        <v>1160.3878328704834</v>
      </c>
      <c r="J98" s="466"/>
      <c r="K98" s="172">
        <f>SUM(K96:K97)</f>
        <v>2083.9379993041707</v>
      </c>
    </row>
    <row r="99" spans="2:11">
      <c r="B99" s="153" t="s">
        <v>229</v>
      </c>
      <c r="C99" s="298"/>
      <c r="D99" s="292"/>
      <c r="E99" s="304">
        <f>+E98+E95+E88</f>
        <v>1220.1344524873764</v>
      </c>
      <c r="F99" s="304">
        <f>+F98+F95+F88</f>
        <v>723.34959090737198</v>
      </c>
      <c r="G99" s="304">
        <f>+G98+G95+G88</f>
        <v>4899.6932005846193</v>
      </c>
      <c r="H99" s="304">
        <f>+H98+H95+H88</f>
        <v>1962.1344827980524</v>
      </c>
      <c r="I99" s="304">
        <f>+I98+I95+I88</f>
        <v>3558.5216054110369</v>
      </c>
      <c r="J99" s="304"/>
      <c r="K99" s="76">
        <f>+K98+K95+K88</f>
        <v>12363.833332188457</v>
      </c>
    </row>
    <row r="100" spans="2:11">
      <c r="B100" s="426">
        <v>2009</v>
      </c>
      <c r="C100" s="462" t="s">
        <v>251</v>
      </c>
      <c r="D100" s="301" t="s">
        <v>251</v>
      </c>
      <c r="E100" s="174">
        <v>615.7023999999999</v>
      </c>
      <c r="F100" s="174">
        <v>348.58594000000005</v>
      </c>
      <c r="G100" s="174">
        <v>1863.7069399999991</v>
      </c>
      <c r="H100" s="174">
        <v>929.90337000000022</v>
      </c>
      <c r="I100" s="174">
        <v>1648.2829999999997</v>
      </c>
      <c r="J100" s="468" t="s">
        <v>244</v>
      </c>
      <c r="K100" s="170">
        <f>SUM(E100:J100)</f>
        <v>5406.1816499999986</v>
      </c>
    </row>
    <row r="101" spans="2:11">
      <c r="B101" s="427"/>
      <c r="C101" s="463"/>
      <c r="D101" s="302" t="s">
        <v>252</v>
      </c>
      <c r="E101" s="174">
        <v>70.639809999999997</v>
      </c>
      <c r="F101" s="174">
        <v>50.738880000000002</v>
      </c>
      <c r="G101" s="174">
        <v>266.00019999999995</v>
      </c>
      <c r="H101" s="174">
        <v>236.36735000000004</v>
      </c>
      <c r="I101" s="174">
        <v>63.484600000000015</v>
      </c>
      <c r="J101" s="466"/>
      <c r="K101" s="170">
        <f>SUM(E101:J101)</f>
        <v>687.23083999999994</v>
      </c>
    </row>
    <row r="102" spans="2:11">
      <c r="B102" s="427"/>
      <c r="C102" s="288" t="s">
        <v>11</v>
      </c>
      <c r="D102" s="285"/>
      <c r="E102" s="286">
        <f>SUM(E100:E101)</f>
        <v>686.34220999999991</v>
      </c>
      <c r="F102" s="171">
        <f>SUM(F100:F101)</f>
        <v>399.32482000000005</v>
      </c>
      <c r="G102" s="171">
        <f>SUM(G100:G101)</f>
        <v>2129.7071399999991</v>
      </c>
      <c r="H102" s="171">
        <f>SUM(H100:H101)</f>
        <v>1166.2707200000002</v>
      </c>
      <c r="I102" s="287">
        <f>SUM(I100:I101)</f>
        <v>1711.7675999999997</v>
      </c>
      <c r="J102" s="466"/>
      <c r="K102" s="287">
        <f>SUM(K100:K101)</f>
        <v>6093.4124899999988</v>
      </c>
    </row>
    <row r="103" spans="2:11">
      <c r="B103" s="427"/>
      <c r="C103" s="462" t="s">
        <v>165</v>
      </c>
      <c r="D103" s="282" t="s">
        <v>0</v>
      </c>
      <c r="E103" s="173">
        <v>119.14912000000001</v>
      </c>
      <c r="F103" s="174">
        <v>6.2910199999999987</v>
      </c>
      <c r="G103" s="174">
        <v>333.91029999999967</v>
      </c>
      <c r="H103" s="174">
        <v>181.84710000000001</v>
      </c>
      <c r="I103" s="174">
        <v>61.560719999999996</v>
      </c>
      <c r="J103" s="466"/>
      <c r="K103" s="170">
        <f t="shared" ref="K103:K108" si="26">SUM(E103:J103)</f>
        <v>702.75825999999961</v>
      </c>
    </row>
    <row r="104" spans="2:11">
      <c r="B104" s="427"/>
      <c r="C104" s="467"/>
      <c r="D104" s="282" t="s">
        <v>1</v>
      </c>
      <c r="E104" s="173">
        <v>14.433250000000001</v>
      </c>
      <c r="F104" s="174">
        <v>116.96367000000002</v>
      </c>
      <c r="G104" s="174">
        <v>462.49040999999994</v>
      </c>
      <c r="H104" s="174">
        <v>22.059880000000003</v>
      </c>
      <c r="I104" s="174">
        <v>248.78458000000003</v>
      </c>
      <c r="J104" s="466"/>
      <c r="K104" s="170">
        <f t="shared" si="26"/>
        <v>864.73179000000005</v>
      </c>
    </row>
    <row r="105" spans="2:11">
      <c r="B105" s="427"/>
      <c r="C105" s="467"/>
      <c r="D105" s="282" t="s">
        <v>2</v>
      </c>
      <c r="E105" s="173">
        <v>25.67239</v>
      </c>
      <c r="F105" s="174">
        <v>0</v>
      </c>
      <c r="G105" s="174">
        <v>195.98908000000003</v>
      </c>
      <c r="H105" s="174">
        <v>32.732240000000012</v>
      </c>
      <c r="I105" s="174">
        <v>99.560930000000027</v>
      </c>
      <c r="J105" s="466"/>
      <c r="K105" s="170">
        <f t="shared" si="26"/>
        <v>353.9546400000001</v>
      </c>
    </row>
    <row r="106" spans="2:11">
      <c r="B106" s="427"/>
      <c r="C106" s="467"/>
      <c r="D106" s="282" t="s">
        <v>3</v>
      </c>
      <c r="E106" s="173">
        <v>0</v>
      </c>
      <c r="F106" s="174">
        <v>0</v>
      </c>
      <c r="G106" s="174">
        <v>0</v>
      </c>
      <c r="H106" s="174">
        <v>0</v>
      </c>
      <c r="I106" s="174">
        <v>2.3948499999999999</v>
      </c>
      <c r="J106" s="466"/>
      <c r="K106" s="170">
        <f t="shared" si="26"/>
        <v>2.3948499999999999</v>
      </c>
    </row>
    <row r="107" spans="2:11">
      <c r="B107" s="427"/>
      <c r="C107" s="467"/>
      <c r="D107" s="282" t="s">
        <v>4</v>
      </c>
      <c r="E107" s="305">
        <v>78.408910000000006</v>
      </c>
      <c r="F107" s="188">
        <v>26.805620000000001</v>
      </c>
      <c r="G107" s="188">
        <v>3.3012600000000001</v>
      </c>
      <c r="H107" s="188">
        <v>65.464090000000013</v>
      </c>
      <c r="I107" s="188">
        <v>123.30306</v>
      </c>
      <c r="J107" s="466"/>
      <c r="K107" s="170">
        <f t="shared" si="26"/>
        <v>297.28294000000005</v>
      </c>
    </row>
    <row r="108" spans="2:11">
      <c r="B108" s="427"/>
      <c r="C108" s="463"/>
      <c r="D108" s="282" t="s">
        <v>5</v>
      </c>
      <c r="E108" s="305">
        <v>214.69222999999997</v>
      </c>
      <c r="F108" s="188">
        <v>100.12712000000001</v>
      </c>
      <c r="G108" s="188">
        <v>973.13814999999988</v>
      </c>
      <c r="H108" s="188">
        <v>186.79340000000002</v>
      </c>
      <c r="I108" s="188">
        <v>4.1158999999999999</v>
      </c>
      <c r="J108" s="466"/>
      <c r="K108" s="170">
        <f t="shared" si="26"/>
        <v>1478.8668</v>
      </c>
    </row>
    <row r="109" spans="2:11">
      <c r="B109" s="427"/>
      <c r="C109" s="288" t="s">
        <v>6</v>
      </c>
      <c r="D109" s="285"/>
      <c r="E109" s="286">
        <f>SUM(E103:E108)</f>
        <v>452.35590000000002</v>
      </c>
      <c r="F109" s="171">
        <f>SUM(F103:F108)</f>
        <v>250.18743000000001</v>
      </c>
      <c r="G109" s="171">
        <f>SUM(G103:G108)</f>
        <v>1968.8291999999997</v>
      </c>
      <c r="H109" s="171">
        <f>SUM(H103:H108)</f>
        <v>488.89671000000004</v>
      </c>
      <c r="I109" s="287">
        <f>SUM(I103:I108)</f>
        <v>539.72004000000004</v>
      </c>
      <c r="J109" s="466"/>
      <c r="K109" s="287">
        <f>SUM(K103:K108)</f>
        <v>3699.9892799999998</v>
      </c>
    </row>
    <row r="110" spans="2:11">
      <c r="B110" s="427"/>
      <c r="C110" s="462" t="s">
        <v>253</v>
      </c>
      <c r="D110" s="282" t="s">
        <v>18</v>
      </c>
      <c r="E110" s="173">
        <v>10.83248</v>
      </c>
      <c r="F110" s="174">
        <v>6.8416099999999993</v>
      </c>
      <c r="G110" s="174">
        <v>32.03434</v>
      </c>
      <c r="H110" s="174">
        <v>49.408809999999995</v>
      </c>
      <c r="I110" s="174">
        <v>16.484889999999996</v>
      </c>
      <c r="J110" s="466"/>
      <c r="K110" s="170">
        <f>SUM(E110:J110)</f>
        <v>115.60212999999999</v>
      </c>
    </row>
    <row r="111" spans="2:11">
      <c r="B111" s="427"/>
      <c r="C111" s="463"/>
      <c r="D111" s="282" t="s">
        <v>254</v>
      </c>
      <c r="E111" s="173">
        <v>87.526520000000005</v>
      </c>
      <c r="F111" s="174">
        <v>38.879440000000002</v>
      </c>
      <c r="G111" s="174">
        <v>424.11941999999999</v>
      </c>
      <c r="H111" s="174">
        <v>108.03819</v>
      </c>
      <c r="I111" s="174">
        <v>1791.7433199999998</v>
      </c>
      <c r="J111" s="466"/>
      <c r="K111" s="170">
        <f>SUM(E111:J111)</f>
        <v>2450.3068899999998</v>
      </c>
    </row>
    <row r="112" spans="2:11">
      <c r="B112" s="428"/>
      <c r="C112" s="297" t="s">
        <v>255</v>
      </c>
      <c r="D112" s="303"/>
      <c r="E112" s="171">
        <f>SUM(E110:E111)</f>
        <v>98.359000000000009</v>
      </c>
      <c r="F112" s="171">
        <f>SUM(F110:F111)</f>
        <v>45.721050000000005</v>
      </c>
      <c r="G112" s="171">
        <f>SUM(G110:G111)</f>
        <v>456.15375999999998</v>
      </c>
      <c r="H112" s="171">
        <f>SUM(H110:H111)</f>
        <v>157.447</v>
      </c>
      <c r="I112" s="171">
        <f>SUM(I110:I111)</f>
        <v>1808.2282099999998</v>
      </c>
      <c r="J112" s="466"/>
      <c r="K112" s="172">
        <f>SUM(K110:K111)</f>
        <v>2565.9090200000001</v>
      </c>
    </row>
    <row r="113" spans="2:11">
      <c r="B113" s="153" t="s">
        <v>230</v>
      </c>
      <c r="C113" s="298"/>
      <c r="D113" s="292"/>
      <c r="E113" s="304">
        <f>+E112+E109+E102</f>
        <v>1237.05711</v>
      </c>
      <c r="F113" s="304">
        <f>+F112+F109+F102</f>
        <v>695.2333000000001</v>
      </c>
      <c r="G113" s="304">
        <f>+G112+G109+G102</f>
        <v>4554.6900999999989</v>
      </c>
      <c r="H113" s="304">
        <f>+H112+H109+H102</f>
        <v>1812.6144300000003</v>
      </c>
      <c r="I113" s="304">
        <f>+I112+I109+I102</f>
        <v>4059.7158499999996</v>
      </c>
      <c r="J113" s="304"/>
      <c r="K113" s="76">
        <f>+K112+K109+K102</f>
        <v>12359.31079</v>
      </c>
    </row>
    <row r="114" spans="2:11">
      <c r="B114" s="426">
        <v>2010</v>
      </c>
      <c r="C114" s="462" t="s">
        <v>251</v>
      </c>
      <c r="D114" s="301" t="s">
        <v>251</v>
      </c>
      <c r="E114" s="174">
        <v>420.92685799999998</v>
      </c>
      <c r="F114" s="174">
        <v>338.34036199999986</v>
      </c>
      <c r="G114" s="174">
        <v>1839.3031400000007</v>
      </c>
      <c r="H114" s="174">
        <v>903.36671000000001</v>
      </c>
      <c r="I114" s="174">
        <v>1594.8436549999988</v>
      </c>
      <c r="J114" s="468" t="s">
        <v>244</v>
      </c>
      <c r="K114" s="170">
        <f>SUM(E114:J114)</f>
        <v>5096.7807249999996</v>
      </c>
    </row>
    <row r="115" spans="2:11">
      <c r="B115" s="427"/>
      <c r="C115" s="463"/>
      <c r="D115" s="302" t="s">
        <v>252</v>
      </c>
      <c r="E115" s="174">
        <v>70.279138999999986</v>
      </c>
      <c r="F115" s="174">
        <v>51.658705999999974</v>
      </c>
      <c r="G115" s="174">
        <v>399.15095000000048</v>
      </c>
      <c r="H115" s="174">
        <v>157.57962900000012</v>
      </c>
      <c r="I115" s="174">
        <v>44.532880000000006</v>
      </c>
      <c r="J115" s="466"/>
      <c r="K115" s="170">
        <f>SUM(E115:J115)</f>
        <v>723.20130400000062</v>
      </c>
    </row>
    <row r="116" spans="2:11">
      <c r="B116" s="427"/>
      <c r="C116" s="288" t="s">
        <v>11</v>
      </c>
      <c r="D116" s="285"/>
      <c r="E116" s="286">
        <f>SUM(E114:E115)</f>
        <v>491.20599699999997</v>
      </c>
      <c r="F116" s="171">
        <f>SUM(F114:F115)</f>
        <v>389.99906799999985</v>
      </c>
      <c r="G116" s="171">
        <f>SUM(G114:G115)</f>
        <v>2238.4540900000011</v>
      </c>
      <c r="H116" s="171">
        <f>SUM(H114:H115)</f>
        <v>1060.9463390000001</v>
      </c>
      <c r="I116" s="287">
        <f>SUM(I114:I115)</f>
        <v>1639.3765349999987</v>
      </c>
      <c r="J116" s="466"/>
      <c r="K116" s="287">
        <f>SUM(K114:K115)</f>
        <v>5819.9820290000007</v>
      </c>
    </row>
    <row r="117" spans="2:11">
      <c r="B117" s="427"/>
      <c r="C117" s="462" t="s">
        <v>165</v>
      </c>
      <c r="D117" s="282" t="s">
        <v>0</v>
      </c>
      <c r="E117" s="173">
        <v>146.15821</v>
      </c>
      <c r="F117" s="174">
        <v>26.695236000000001</v>
      </c>
      <c r="G117" s="174">
        <v>499.53891199999987</v>
      </c>
      <c r="H117" s="174">
        <v>185.52794800000004</v>
      </c>
      <c r="I117" s="174">
        <v>57.847910999999996</v>
      </c>
      <c r="J117" s="466"/>
      <c r="K117" s="170">
        <f t="shared" ref="K117:K122" si="27">SUM(E117:J117)</f>
        <v>915.76821699999982</v>
      </c>
    </row>
    <row r="118" spans="2:11">
      <c r="B118" s="427"/>
      <c r="C118" s="467"/>
      <c r="D118" s="282" t="s">
        <v>1</v>
      </c>
      <c r="E118" s="173">
        <v>286.09906099999995</v>
      </c>
      <c r="F118" s="174">
        <v>159.90623299999999</v>
      </c>
      <c r="G118" s="174">
        <v>375.51627500000001</v>
      </c>
      <c r="H118" s="174">
        <v>110.26936300000003</v>
      </c>
      <c r="I118" s="174">
        <v>272.48943600000007</v>
      </c>
      <c r="J118" s="466"/>
      <c r="K118" s="170">
        <f t="shared" si="27"/>
        <v>1204.2803680000002</v>
      </c>
    </row>
    <row r="119" spans="2:11">
      <c r="B119" s="427"/>
      <c r="C119" s="467"/>
      <c r="D119" s="282" t="s">
        <v>2</v>
      </c>
      <c r="E119" s="173">
        <v>54.493819000000002</v>
      </c>
      <c r="F119" s="174">
        <v>38.7973</v>
      </c>
      <c r="G119" s="174">
        <v>84.265603000000027</v>
      </c>
      <c r="H119" s="174">
        <v>1.4398599999999999</v>
      </c>
      <c r="I119" s="174">
        <v>105.43871099999994</v>
      </c>
      <c r="J119" s="466"/>
      <c r="K119" s="170">
        <f t="shared" si="27"/>
        <v>284.435293</v>
      </c>
    </row>
    <row r="120" spans="2:11">
      <c r="B120" s="427"/>
      <c r="C120" s="467"/>
      <c r="D120" s="282" t="s">
        <v>3</v>
      </c>
      <c r="E120" s="173">
        <v>0</v>
      </c>
      <c r="F120" s="174">
        <v>0</v>
      </c>
      <c r="G120" s="174">
        <v>0</v>
      </c>
      <c r="H120" s="174">
        <v>0</v>
      </c>
      <c r="I120" s="174">
        <v>1.6387099999999997</v>
      </c>
      <c r="J120" s="466"/>
      <c r="K120" s="170">
        <f t="shared" si="27"/>
        <v>1.6387099999999997</v>
      </c>
    </row>
    <row r="121" spans="2:11">
      <c r="B121" s="427"/>
      <c r="C121" s="467"/>
      <c r="D121" s="282" t="s">
        <v>4</v>
      </c>
      <c r="E121" s="305">
        <v>72.839560000000006</v>
      </c>
      <c r="F121" s="188">
        <v>31.255808999999999</v>
      </c>
      <c r="G121" s="188">
        <v>2.7803990000000001</v>
      </c>
      <c r="H121" s="188">
        <v>78.367740000000012</v>
      </c>
      <c r="I121" s="188">
        <v>122.47561400000004</v>
      </c>
      <c r="J121" s="466"/>
      <c r="K121" s="170">
        <f t="shared" si="27"/>
        <v>307.71912200000008</v>
      </c>
    </row>
    <row r="122" spans="2:11">
      <c r="B122" s="427"/>
      <c r="C122" s="463"/>
      <c r="D122" s="282" t="s">
        <v>5</v>
      </c>
      <c r="E122" s="305">
        <v>305.69669600000003</v>
      </c>
      <c r="F122" s="188">
        <v>121.22334500000001</v>
      </c>
      <c r="G122" s="188">
        <v>1630.1236149999997</v>
      </c>
      <c r="H122" s="188">
        <v>450.54089600000003</v>
      </c>
      <c r="I122" s="188">
        <v>1.30033</v>
      </c>
      <c r="J122" s="466"/>
      <c r="K122" s="170">
        <f t="shared" si="27"/>
        <v>2508.8848819999998</v>
      </c>
    </row>
    <row r="123" spans="2:11">
      <c r="B123" s="427"/>
      <c r="C123" s="288" t="s">
        <v>6</v>
      </c>
      <c r="D123" s="285"/>
      <c r="E123" s="286">
        <f>SUM(E117:E122)</f>
        <v>865.28734600000007</v>
      </c>
      <c r="F123" s="171">
        <f>SUM(F117:F122)</f>
        <v>377.87792300000001</v>
      </c>
      <c r="G123" s="171">
        <f>SUM(G117:G122)</f>
        <v>2592.2248039999995</v>
      </c>
      <c r="H123" s="171">
        <f>SUM(H117:H122)</f>
        <v>826.1458070000001</v>
      </c>
      <c r="I123" s="287">
        <f>SUM(I117:I122)</f>
        <v>561.19071200000008</v>
      </c>
      <c r="J123" s="466"/>
      <c r="K123" s="287">
        <f>SUM(K117:K122)</f>
        <v>5222.726592</v>
      </c>
    </row>
    <row r="124" spans="2:11">
      <c r="B124" s="427"/>
      <c r="C124" s="462" t="s">
        <v>253</v>
      </c>
      <c r="D124" s="282" t="s">
        <v>79</v>
      </c>
      <c r="E124" s="173">
        <v>7.2521590000000007</v>
      </c>
      <c r="F124" s="174">
        <v>6.1393420000000001</v>
      </c>
      <c r="G124" s="174">
        <v>108.157357</v>
      </c>
      <c r="H124" s="174">
        <v>53.821285000000032</v>
      </c>
      <c r="I124" s="174">
        <v>551.8923450000002</v>
      </c>
      <c r="J124" s="466"/>
      <c r="K124" s="170">
        <f>SUM(E124:J124)</f>
        <v>727.2624880000003</v>
      </c>
    </row>
    <row r="125" spans="2:11">
      <c r="B125" s="427"/>
      <c r="C125" s="463"/>
      <c r="D125" s="282" t="s">
        <v>254</v>
      </c>
      <c r="E125" s="173">
        <v>66.144110999999995</v>
      </c>
      <c r="F125" s="174">
        <v>49.202904999999994</v>
      </c>
      <c r="G125" s="174">
        <v>549.01696400000003</v>
      </c>
      <c r="H125" s="174">
        <v>118.50865899999998</v>
      </c>
      <c r="I125" s="174">
        <v>1287.583646</v>
      </c>
      <c r="J125" s="466"/>
      <c r="K125" s="170">
        <f>SUM(E125:J125)</f>
        <v>2070.4562850000002</v>
      </c>
    </row>
    <row r="126" spans="2:11">
      <c r="B126" s="428"/>
      <c r="C126" s="297" t="s">
        <v>255</v>
      </c>
      <c r="D126" s="303"/>
      <c r="E126" s="171">
        <f>SUM(E124:E125)</f>
        <v>73.396270000000001</v>
      </c>
      <c r="F126" s="171">
        <f>SUM(F124:F125)</f>
        <v>55.342246999999993</v>
      </c>
      <c r="G126" s="171">
        <f>SUM(G124:G125)</f>
        <v>657.17432100000008</v>
      </c>
      <c r="H126" s="171">
        <f>SUM(H124:H125)</f>
        <v>172.32994400000001</v>
      </c>
      <c r="I126" s="171">
        <f>SUM(I124:I125)</f>
        <v>1839.4759910000002</v>
      </c>
      <c r="J126" s="466"/>
      <c r="K126" s="172">
        <f>SUM(K124:K125)</f>
        <v>2797.7187730000005</v>
      </c>
    </row>
    <row r="127" spans="2:11">
      <c r="B127" s="153" t="s">
        <v>231</v>
      </c>
      <c r="C127" s="298"/>
      <c r="D127" s="292"/>
      <c r="E127" s="304">
        <f>+E126+E123+E116</f>
        <v>1429.8896130000001</v>
      </c>
      <c r="F127" s="304">
        <f>+F126+F123+F116</f>
        <v>823.2192379999999</v>
      </c>
      <c r="G127" s="304">
        <f>+G126+G123+G116</f>
        <v>5487.853215000001</v>
      </c>
      <c r="H127" s="304">
        <f>+H126+H123+H116</f>
        <v>2059.42209</v>
      </c>
      <c r="I127" s="304">
        <f>+I126+I123+I116</f>
        <v>4040.0432379999993</v>
      </c>
      <c r="J127" s="304"/>
      <c r="K127" s="76">
        <f>+K126+K123+K116</f>
        <v>13840.427394000002</v>
      </c>
    </row>
    <row r="128" spans="2:11">
      <c r="B128" s="426">
        <v>2011</v>
      </c>
      <c r="C128" s="462" t="s">
        <v>251</v>
      </c>
      <c r="D128" s="301" t="s">
        <v>251</v>
      </c>
      <c r="E128" s="174">
        <v>444.37411100000003</v>
      </c>
      <c r="F128" s="174">
        <v>291.81228199999998</v>
      </c>
      <c r="G128" s="174">
        <v>1664.1579850000001</v>
      </c>
      <c r="H128" s="174">
        <v>723.95916799999998</v>
      </c>
      <c r="I128" s="174">
        <v>1499.8797909999998</v>
      </c>
      <c r="J128" s="468" t="s">
        <v>244</v>
      </c>
      <c r="K128" s="170">
        <f>SUM(E128:J128)</f>
        <v>4624.1833369999995</v>
      </c>
    </row>
    <row r="129" spans="2:11">
      <c r="B129" s="427"/>
      <c r="C129" s="463"/>
      <c r="D129" s="302" t="s">
        <v>252</v>
      </c>
      <c r="E129" s="174">
        <v>81.753502000000026</v>
      </c>
      <c r="F129" s="174">
        <v>52.106673999999998</v>
      </c>
      <c r="G129" s="174">
        <v>485.1769920000005</v>
      </c>
      <c r="H129" s="174">
        <v>156.24014400000007</v>
      </c>
      <c r="I129" s="174">
        <v>49.48997</v>
      </c>
      <c r="J129" s="466"/>
      <c r="K129" s="170">
        <f>SUM(E129:J129)</f>
        <v>824.76728200000059</v>
      </c>
    </row>
    <row r="130" spans="2:11">
      <c r="B130" s="427"/>
      <c r="C130" s="288" t="s">
        <v>11</v>
      </c>
      <c r="D130" s="285"/>
      <c r="E130" s="286">
        <f>SUM(E128:E129)</f>
        <v>526.12761300000011</v>
      </c>
      <c r="F130" s="171">
        <f>SUM(F128:F129)</f>
        <v>343.91895599999998</v>
      </c>
      <c r="G130" s="171">
        <f>SUM(G128:G129)</f>
        <v>2149.3349770000004</v>
      </c>
      <c r="H130" s="171">
        <f>SUM(H128:H129)</f>
        <v>880.19931200000008</v>
      </c>
      <c r="I130" s="287">
        <f>SUM(I128:I129)</f>
        <v>1549.3697609999999</v>
      </c>
      <c r="J130" s="466"/>
      <c r="K130" s="287">
        <f>SUM(K128:K129)</f>
        <v>5448.9506190000002</v>
      </c>
    </row>
    <row r="131" spans="2:11">
      <c r="B131" s="427"/>
      <c r="C131" s="462" t="s">
        <v>165</v>
      </c>
      <c r="D131" s="282" t="s">
        <v>0</v>
      </c>
      <c r="E131" s="173">
        <v>123.56958</v>
      </c>
      <c r="F131" s="174">
        <v>8.6550239999999992</v>
      </c>
      <c r="G131" s="174">
        <v>589.63953800000024</v>
      </c>
      <c r="H131" s="174">
        <v>233.65077299999993</v>
      </c>
      <c r="I131" s="174">
        <v>74.342332999999996</v>
      </c>
      <c r="J131" s="466"/>
      <c r="K131" s="170">
        <f t="shared" ref="K131:K136" si="28">SUM(E131:J131)</f>
        <v>1029.8572480000003</v>
      </c>
    </row>
    <row r="132" spans="2:11">
      <c r="B132" s="427"/>
      <c r="C132" s="467"/>
      <c r="D132" s="282" t="s">
        <v>1</v>
      </c>
      <c r="E132" s="173">
        <v>343.32586399999997</v>
      </c>
      <c r="F132" s="174">
        <v>201.80638299999998</v>
      </c>
      <c r="G132" s="174">
        <v>593.52137100000016</v>
      </c>
      <c r="H132" s="174">
        <v>200.2600340000003</v>
      </c>
      <c r="I132" s="174">
        <v>309.91628300000002</v>
      </c>
      <c r="J132" s="466"/>
      <c r="K132" s="170">
        <f t="shared" si="28"/>
        <v>1648.8299350000007</v>
      </c>
    </row>
    <row r="133" spans="2:11">
      <c r="B133" s="427"/>
      <c r="C133" s="467"/>
      <c r="D133" s="282" t="s">
        <v>2</v>
      </c>
      <c r="E133" s="173">
        <v>44.904372999999993</v>
      </c>
      <c r="F133" s="174">
        <v>17.0244</v>
      </c>
      <c r="G133" s="174">
        <v>149.47676900000002</v>
      </c>
      <c r="H133" s="174">
        <v>351.63460000000003</v>
      </c>
      <c r="I133" s="174">
        <v>118.66969899999998</v>
      </c>
      <c r="J133" s="466"/>
      <c r="K133" s="170">
        <f t="shared" si="28"/>
        <v>681.7098410000001</v>
      </c>
    </row>
    <row r="134" spans="2:11">
      <c r="B134" s="427"/>
      <c r="C134" s="467"/>
      <c r="D134" s="282" t="s">
        <v>3</v>
      </c>
      <c r="E134" s="173">
        <v>0</v>
      </c>
      <c r="F134" s="174">
        <v>0</v>
      </c>
      <c r="G134" s="174">
        <v>0</v>
      </c>
      <c r="H134" s="174">
        <v>0</v>
      </c>
      <c r="I134" s="174">
        <v>2.5100730000000002</v>
      </c>
      <c r="J134" s="466"/>
      <c r="K134" s="170">
        <f t="shared" si="28"/>
        <v>2.5100730000000002</v>
      </c>
    </row>
    <row r="135" spans="2:11">
      <c r="B135" s="427"/>
      <c r="C135" s="467"/>
      <c r="D135" s="282" t="s">
        <v>4</v>
      </c>
      <c r="E135" s="305">
        <v>92.533349999999999</v>
      </c>
      <c r="F135" s="188">
        <v>35.469616000000002</v>
      </c>
      <c r="G135" s="188">
        <v>2.447705</v>
      </c>
      <c r="H135" s="188">
        <v>77.212159999999997</v>
      </c>
      <c r="I135" s="188">
        <v>136.893293</v>
      </c>
      <c r="J135" s="466"/>
      <c r="K135" s="170">
        <f t="shared" si="28"/>
        <v>344.55612400000007</v>
      </c>
    </row>
    <row r="136" spans="2:11">
      <c r="B136" s="427"/>
      <c r="C136" s="463"/>
      <c r="D136" s="282" t="s">
        <v>5</v>
      </c>
      <c r="E136" s="305">
        <v>196.34510799999998</v>
      </c>
      <c r="F136" s="188">
        <v>126.077352</v>
      </c>
      <c r="G136" s="188">
        <v>1223.2498879999998</v>
      </c>
      <c r="H136" s="188">
        <v>466.20454899999993</v>
      </c>
      <c r="I136" s="188">
        <v>2.8607819999999999</v>
      </c>
      <c r="J136" s="466"/>
      <c r="K136" s="170">
        <f t="shared" si="28"/>
        <v>2014.7376789999996</v>
      </c>
    </row>
    <row r="137" spans="2:11">
      <c r="B137" s="427"/>
      <c r="C137" s="288" t="s">
        <v>6</v>
      </c>
      <c r="D137" s="285"/>
      <c r="E137" s="286">
        <f>SUM(E131:E136)</f>
        <v>800.67827499999999</v>
      </c>
      <c r="F137" s="171">
        <f>SUM(F131:F136)</f>
        <v>389.03277500000002</v>
      </c>
      <c r="G137" s="171">
        <f>SUM(G131:G136)</f>
        <v>2558.3352710000004</v>
      </c>
      <c r="H137" s="171">
        <f>SUM(H131:H136)</f>
        <v>1328.9621160000002</v>
      </c>
      <c r="I137" s="287">
        <f>SUM(I131:I136)</f>
        <v>645.19246299999998</v>
      </c>
      <c r="J137" s="466"/>
      <c r="K137" s="287">
        <f>SUM(K131:K136)</f>
        <v>5722.2009000000007</v>
      </c>
    </row>
    <row r="138" spans="2:11">
      <c r="B138" s="427"/>
      <c r="C138" s="462" t="s">
        <v>253</v>
      </c>
      <c r="D138" s="282" t="s">
        <v>79</v>
      </c>
      <c r="E138" s="173">
        <v>5.4335190000000004</v>
      </c>
      <c r="F138" s="174">
        <v>6.2763660000000003</v>
      </c>
      <c r="G138" s="174">
        <v>57.233706999999995</v>
      </c>
      <c r="H138" s="174">
        <v>92.662115000000014</v>
      </c>
      <c r="I138" s="174">
        <v>20.457857999999998</v>
      </c>
      <c r="J138" s="466"/>
      <c r="K138" s="170">
        <f>SUM(E138:J138)</f>
        <v>182.06356499999998</v>
      </c>
    </row>
    <row r="139" spans="2:11">
      <c r="B139" s="427"/>
      <c r="C139" s="463"/>
      <c r="D139" s="282" t="s">
        <v>254</v>
      </c>
      <c r="E139" s="173">
        <v>82.391504999999995</v>
      </c>
      <c r="F139" s="174">
        <v>41.688646000000013</v>
      </c>
      <c r="G139" s="174">
        <v>648.77791799999989</v>
      </c>
      <c r="H139" s="174">
        <v>118.50778400000002</v>
      </c>
      <c r="I139" s="174">
        <v>1726.9504209999998</v>
      </c>
      <c r="J139" s="466"/>
      <c r="K139" s="170">
        <f>SUM(E139:J139)</f>
        <v>2618.3162739999998</v>
      </c>
    </row>
    <row r="140" spans="2:11">
      <c r="B140" s="428"/>
      <c r="C140" s="297" t="s">
        <v>255</v>
      </c>
      <c r="D140" s="303"/>
      <c r="E140" s="171">
        <f>SUM(E138:E139)</f>
        <v>87.825023999999999</v>
      </c>
      <c r="F140" s="171">
        <f>SUM(F138:F139)</f>
        <v>47.965012000000016</v>
      </c>
      <c r="G140" s="171">
        <f>SUM(G138:G139)</f>
        <v>706.01162499999987</v>
      </c>
      <c r="H140" s="171">
        <f>SUM(H138:H139)</f>
        <v>211.16989900000004</v>
      </c>
      <c r="I140" s="171">
        <f>SUM(I138:I139)</f>
        <v>1747.4082789999998</v>
      </c>
      <c r="J140" s="466"/>
      <c r="K140" s="172">
        <f>SUM(K138:K139)</f>
        <v>2800.3798389999997</v>
      </c>
    </row>
    <row r="141" spans="2:11">
      <c r="B141" s="153" t="s">
        <v>232</v>
      </c>
      <c r="C141" s="298"/>
      <c r="D141" s="292"/>
      <c r="E141" s="300">
        <f>+E140+E137+E130</f>
        <v>1414.6309120000001</v>
      </c>
      <c r="F141" s="300">
        <f>+F140+F137+F130</f>
        <v>780.916743</v>
      </c>
      <c r="G141" s="300">
        <f>+G140+G137+G130</f>
        <v>5413.6818730000005</v>
      </c>
      <c r="H141" s="300">
        <f>+H140+H137+H130</f>
        <v>2420.3313270000003</v>
      </c>
      <c r="I141" s="300">
        <f>+I140+I137+I130</f>
        <v>3941.9705029999996</v>
      </c>
      <c r="J141" s="304"/>
      <c r="K141" s="76">
        <f>+K140+K137+K130</f>
        <v>13971.531358</v>
      </c>
    </row>
    <row r="142" spans="2:11">
      <c r="B142" s="426">
        <v>2012</v>
      </c>
      <c r="C142" s="462" t="s">
        <v>251</v>
      </c>
      <c r="D142" s="294" t="s">
        <v>251</v>
      </c>
      <c r="E142" s="306">
        <v>377.97073499999976</v>
      </c>
      <c r="F142" s="307">
        <v>301.37456899999984</v>
      </c>
      <c r="G142" s="307">
        <v>1685.7900170000009</v>
      </c>
      <c r="H142" s="307">
        <v>821.52274799999975</v>
      </c>
      <c r="I142" s="308">
        <v>1316.1234560000005</v>
      </c>
      <c r="J142" s="464" t="s">
        <v>244</v>
      </c>
      <c r="K142" s="170">
        <f>SUM(E142:J142)</f>
        <v>4502.7815250000012</v>
      </c>
    </row>
    <row r="143" spans="2:11">
      <c r="B143" s="427"/>
      <c r="C143" s="463"/>
      <c r="D143" s="309" t="s">
        <v>252</v>
      </c>
      <c r="E143" s="310">
        <v>76.000087999999991</v>
      </c>
      <c r="F143" s="311">
        <v>49.920563000000008</v>
      </c>
      <c r="G143" s="311">
        <v>486.06774000000007</v>
      </c>
      <c r="H143" s="311">
        <v>137.78299700000005</v>
      </c>
      <c r="I143" s="312">
        <v>53.547880000000013</v>
      </c>
      <c r="J143" s="465"/>
      <c r="K143" s="170">
        <f>SUM(E143:J143)</f>
        <v>803.31926800000008</v>
      </c>
    </row>
    <row r="144" spans="2:11">
      <c r="B144" s="427"/>
      <c r="C144" s="288" t="s">
        <v>11</v>
      </c>
      <c r="D144" s="285"/>
      <c r="E144" s="176">
        <f>SUM(E142:E143)</f>
        <v>453.97082299999977</v>
      </c>
      <c r="F144" s="177">
        <f>SUM(F142:F143)</f>
        <v>351.29513199999985</v>
      </c>
      <c r="G144" s="177">
        <f>SUM(G142:G143)</f>
        <v>2171.8577570000011</v>
      </c>
      <c r="H144" s="177">
        <f>SUM(H142:H143)</f>
        <v>959.30574499999977</v>
      </c>
      <c r="I144" s="313">
        <f>SUM(I142:I143)</f>
        <v>1369.6713360000006</v>
      </c>
      <c r="J144" s="466"/>
      <c r="K144" s="287">
        <f>SUM(K142:K143)</f>
        <v>5306.1007930000014</v>
      </c>
    </row>
    <row r="145" spans="2:11">
      <c r="B145" s="427"/>
      <c r="C145" s="462" t="s">
        <v>165</v>
      </c>
      <c r="D145" s="282" t="s">
        <v>0</v>
      </c>
      <c r="E145" s="314">
        <v>198.74332999999999</v>
      </c>
      <c r="F145" s="315"/>
      <c r="G145" s="315">
        <v>557.78505099999984</v>
      </c>
      <c r="H145" s="315">
        <v>242.16620600000002</v>
      </c>
      <c r="I145" s="315">
        <v>128.237673</v>
      </c>
      <c r="J145" s="466"/>
      <c r="K145" s="170">
        <f t="shared" ref="K145:K150" si="29">SUM(E145:J145)</f>
        <v>1126.9322599999998</v>
      </c>
    </row>
    <row r="146" spans="2:11">
      <c r="B146" s="427"/>
      <c r="C146" s="467"/>
      <c r="D146" s="282" t="s">
        <v>1</v>
      </c>
      <c r="E146" s="316">
        <v>404.25996199999997</v>
      </c>
      <c r="F146" s="317">
        <v>494.85360000000009</v>
      </c>
      <c r="G146" s="317">
        <v>694.05614300000161</v>
      </c>
      <c r="H146" s="317">
        <v>254.79023199999995</v>
      </c>
      <c r="I146" s="317">
        <v>350.249415</v>
      </c>
      <c r="J146" s="466"/>
      <c r="K146" s="170">
        <f t="shared" si="29"/>
        <v>2198.2093520000017</v>
      </c>
    </row>
    <row r="147" spans="2:11">
      <c r="B147" s="427"/>
      <c r="C147" s="467"/>
      <c r="D147" s="282" t="s">
        <v>2</v>
      </c>
      <c r="E147" s="316">
        <v>15.116700999999999</v>
      </c>
      <c r="F147" s="317">
        <v>6.0629</v>
      </c>
      <c r="G147" s="317">
        <v>164.52979300000004</v>
      </c>
      <c r="H147" s="317">
        <v>474.83793300000013</v>
      </c>
      <c r="I147" s="317">
        <v>131.23194500000005</v>
      </c>
      <c r="J147" s="466"/>
      <c r="K147" s="170">
        <f t="shared" si="29"/>
        <v>791.77927200000022</v>
      </c>
    </row>
    <row r="148" spans="2:11">
      <c r="B148" s="427"/>
      <c r="C148" s="467"/>
      <c r="D148" s="282" t="s">
        <v>3</v>
      </c>
      <c r="E148" s="316">
        <v>0</v>
      </c>
      <c r="F148" s="317">
        <v>0</v>
      </c>
      <c r="G148" s="317">
        <v>0</v>
      </c>
      <c r="H148" s="317">
        <v>0</v>
      </c>
      <c r="I148" s="317">
        <v>2.5786600000000002</v>
      </c>
      <c r="J148" s="466"/>
      <c r="K148" s="170">
        <f t="shared" si="29"/>
        <v>2.5786600000000002</v>
      </c>
    </row>
    <row r="149" spans="2:11">
      <c r="B149" s="427"/>
      <c r="C149" s="467"/>
      <c r="D149" s="282" t="s">
        <v>4</v>
      </c>
      <c r="E149" s="316">
        <v>130.40421000000001</v>
      </c>
      <c r="F149" s="317">
        <v>57.678359999999998</v>
      </c>
      <c r="G149" s="317">
        <v>55.478938999999997</v>
      </c>
      <c r="H149" s="317">
        <v>32.539920000000002</v>
      </c>
      <c r="I149" s="317">
        <v>120.342206</v>
      </c>
      <c r="J149" s="466"/>
      <c r="K149" s="170">
        <f t="shared" si="29"/>
        <v>396.44363499999997</v>
      </c>
    </row>
    <row r="150" spans="2:11">
      <c r="B150" s="427"/>
      <c r="C150" s="463"/>
      <c r="D150" s="282" t="s">
        <v>5</v>
      </c>
      <c r="E150" s="316">
        <v>182.48369799999998</v>
      </c>
      <c r="F150" s="317">
        <v>142.243987</v>
      </c>
      <c r="G150" s="317">
        <v>1583.086879</v>
      </c>
      <c r="H150" s="317">
        <v>632.71930100000009</v>
      </c>
      <c r="I150" s="317">
        <v>6.6809600000000007</v>
      </c>
      <c r="J150" s="466"/>
      <c r="K150" s="170">
        <f t="shared" si="29"/>
        <v>2547.214825</v>
      </c>
    </row>
    <row r="151" spans="2:11">
      <c r="B151" s="427"/>
      <c r="C151" s="288" t="s">
        <v>6</v>
      </c>
      <c r="D151" s="285"/>
      <c r="E151" s="286">
        <f>SUM(E145:E150)</f>
        <v>931.00790100000006</v>
      </c>
      <c r="F151" s="171">
        <f>SUM(F145:F150)</f>
        <v>700.83884700000021</v>
      </c>
      <c r="G151" s="171">
        <f>SUM(G145:G150)</f>
        <v>3054.9368050000016</v>
      </c>
      <c r="H151" s="171">
        <f>SUM(H145:H150)</f>
        <v>1637.0535920000002</v>
      </c>
      <c r="I151" s="287">
        <f>SUM(I145:I150)</f>
        <v>739.32085900000015</v>
      </c>
      <c r="J151" s="466"/>
      <c r="K151" s="287">
        <f>SUM(K145:K150)</f>
        <v>7063.1580040000008</v>
      </c>
    </row>
    <row r="152" spans="2:11">
      <c r="B152" s="427"/>
      <c r="C152" s="462" t="s">
        <v>253</v>
      </c>
      <c r="D152" s="282" t="s">
        <v>79</v>
      </c>
      <c r="E152" s="318">
        <v>5.4134099999999998</v>
      </c>
      <c r="F152" s="319">
        <v>7.0601000000000012</v>
      </c>
      <c r="G152" s="319">
        <v>35.560910000000007</v>
      </c>
      <c r="H152" s="319">
        <v>43.401743000000003</v>
      </c>
      <c r="I152" s="319">
        <v>18.040451000000004</v>
      </c>
      <c r="J152" s="466"/>
      <c r="K152" s="170">
        <f>SUM(E152:J152)</f>
        <v>109.47661400000003</v>
      </c>
    </row>
    <row r="153" spans="2:11">
      <c r="B153" s="427"/>
      <c r="C153" s="463"/>
      <c r="D153" s="282" t="s">
        <v>254</v>
      </c>
      <c r="E153" s="305">
        <v>54.730471000000001</v>
      </c>
      <c r="F153" s="188">
        <v>39.597981999999995</v>
      </c>
      <c r="G153" s="188">
        <v>519.04669799999988</v>
      </c>
      <c r="H153" s="188">
        <v>103.70493300000001</v>
      </c>
      <c r="I153" s="188">
        <v>1665.3259860000001</v>
      </c>
      <c r="J153" s="466"/>
      <c r="K153" s="170">
        <f>SUM(E153:J153)</f>
        <v>2382.40607</v>
      </c>
    </row>
    <row r="154" spans="2:11">
      <c r="B154" s="428"/>
      <c r="C154" s="297" t="s">
        <v>255</v>
      </c>
      <c r="D154" s="303"/>
      <c r="E154" s="171">
        <f>SUM(E152:E153)</f>
        <v>60.143881</v>
      </c>
      <c r="F154" s="171">
        <f>SUM(F152:F153)</f>
        <v>46.658081999999993</v>
      </c>
      <c r="G154" s="171">
        <f>SUM(G152:G153)</f>
        <v>554.60760799999991</v>
      </c>
      <c r="H154" s="171">
        <f>SUM(H152:H153)</f>
        <v>147.10667600000002</v>
      </c>
      <c r="I154" s="171">
        <f>SUM(I152:I153)</f>
        <v>1683.3664370000001</v>
      </c>
      <c r="J154" s="466"/>
      <c r="K154" s="172">
        <f>SUM(K152:K153)</f>
        <v>2491.8826840000002</v>
      </c>
    </row>
    <row r="155" spans="2:11">
      <c r="B155" s="153" t="s">
        <v>233</v>
      </c>
      <c r="C155" s="298"/>
      <c r="D155" s="292"/>
      <c r="E155" s="304">
        <f>+E154+E151+E144</f>
        <v>1445.1226049999998</v>
      </c>
      <c r="F155" s="304">
        <f>+F154+F151+F144</f>
        <v>1098.7920610000001</v>
      </c>
      <c r="G155" s="304">
        <f>+G154+G151+G144</f>
        <v>5781.402170000003</v>
      </c>
      <c r="H155" s="304">
        <f>+H154+H151+H144</f>
        <v>2743.4660130000002</v>
      </c>
      <c r="I155" s="304">
        <f>+I154+I151+I144</f>
        <v>3792.3586320000004</v>
      </c>
      <c r="J155" s="304"/>
      <c r="K155" s="76">
        <f>+K154+K151+K144</f>
        <v>14861.141481000002</v>
      </c>
    </row>
    <row r="156" spans="2:11">
      <c r="B156" s="426">
        <v>2013</v>
      </c>
      <c r="C156" s="462" t="s">
        <v>251</v>
      </c>
      <c r="D156" s="294" t="s">
        <v>251</v>
      </c>
      <c r="E156" s="320">
        <v>368.57578899999999</v>
      </c>
      <c r="F156" s="321">
        <v>286.18717399999991</v>
      </c>
      <c r="G156" s="321">
        <v>1897.9246519999995</v>
      </c>
      <c r="H156" s="321">
        <v>798.0333169999999</v>
      </c>
      <c r="I156" s="322">
        <v>1317.964894</v>
      </c>
      <c r="J156" s="464" t="s">
        <v>244</v>
      </c>
      <c r="K156" s="170">
        <f>SUM(E156:J156)</f>
        <v>4668.685825999999</v>
      </c>
    </row>
    <row r="157" spans="2:11">
      <c r="B157" s="427"/>
      <c r="C157" s="463"/>
      <c r="D157" s="309" t="s">
        <v>252</v>
      </c>
      <c r="E157" s="266">
        <v>76.531920000000071</v>
      </c>
      <c r="F157" s="273">
        <v>50.707517999999993</v>
      </c>
      <c r="G157" s="273">
        <v>474.17850800000014</v>
      </c>
      <c r="H157" s="273">
        <v>139.71793699999981</v>
      </c>
      <c r="I157" s="274">
        <v>54.411891000000004</v>
      </c>
      <c r="J157" s="465"/>
      <c r="K157" s="170">
        <f>SUM(E157:J157)</f>
        <v>795.547774</v>
      </c>
    </row>
    <row r="158" spans="2:11">
      <c r="B158" s="427"/>
      <c r="C158" s="288" t="s">
        <v>11</v>
      </c>
      <c r="D158" s="285"/>
      <c r="E158" s="176">
        <f>SUM(E156:E157)</f>
        <v>445.10770900000006</v>
      </c>
      <c r="F158" s="177">
        <f>SUM(F156:F157)</f>
        <v>336.89469199999991</v>
      </c>
      <c r="G158" s="177">
        <f>SUM(G156:G157)</f>
        <v>2372.1031599999997</v>
      </c>
      <c r="H158" s="177">
        <f>SUM(H156:H157)</f>
        <v>937.75125399999968</v>
      </c>
      <c r="I158" s="313">
        <f>SUM(I156:I157)</f>
        <v>1372.3767849999999</v>
      </c>
      <c r="J158" s="466"/>
      <c r="K158" s="287">
        <f>SUM(K156:K157)</f>
        <v>5464.2335999999987</v>
      </c>
    </row>
    <row r="159" spans="2:11">
      <c r="B159" s="427"/>
      <c r="C159" s="462" t="s">
        <v>165</v>
      </c>
      <c r="D159" s="282" t="s">
        <v>0</v>
      </c>
      <c r="E159" s="265">
        <v>199.342489</v>
      </c>
      <c r="F159" s="270">
        <v>0.74156</v>
      </c>
      <c r="G159" s="270">
        <v>461.12430199999983</v>
      </c>
      <c r="H159" s="270">
        <v>276.28085799999997</v>
      </c>
      <c r="I159" s="271">
        <v>133.69714499999995</v>
      </c>
      <c r="J159" s="466"/>
      <c r="K159" s="170">
        <f t="shared" ref="K159:K164" si="30">SUM(E159:J159)</f>
        <v>1071.1863539999997</v>
      </c>
    </row>
    <row r="160" spans="2:11">
      <c r="B160" s="427"/>
      <c r="C160" s="467"/>
      <c r="D160" s="282" t="s">
        <v>1</v>
      </c>
      <c r="E160" s="199">
        <v>404.31688300000008</v>
      </c>
      <c r="F160" s="74">
        <v>648.15474999999958</v>
      </c>
      <c r="G160" s="74">
        <v>981.69422999999995</v>
      </c>
      <c r="H160" s="74">
        <v>344.43627799999996</v>
      </c>
      <c r="I160" s="272">
        <v>590.14829299999985</v>
      </c>
      <c r="J160" s="466"/>
      <c r="K160" s="170">
        <f t="shared" si="30"/>
        <v>2968.7504339999996</v>
      </c>
    </row>
    <row r="161" spans="2:11">
      <c r="B161" s="427"/>
      <c r="C161" s="467"/>
      <c r="D161" s="282" t="s">
        <v>2</v>
      </c>
      <c r="E161" s="199">
        <v>10.651890999999999</v>
      </c>
      <c r="F161" s="74">
        <v>5.2590000000000003</v>
      </c>
      <c r="G161" s="74">
        <v>265.29216000000002</v>
      </c>
      <c r="H161" s="74">
        <v>431.83137599999998</v>
      </c>
      <c r="I161" s="272">
        <v>151.29483099999999</v>
      </c>
      <c r="J161" s="466"/>
      <c r="K161" s="170">
        <f t="shared" si="30"/>
        <v>864.32925799999998</v>
      </c>
    </row>
    <row r="162" spans="2:11">
      <c r="B162" s="427"/>
      <c r="C162" s="467"/>
      <c r="D162" s="282" t="s">
        <v>3</v>
      </c>
      <c r="E162" s="199">
        <v>0</v>
      </c>
      <c r="F162" s="74">
        <v>0</v>
      </c>
      <c r="G162" s="74">
        <v>0</v>
      </c>
      <c r="H162" s="74">
        <v>0</v>
      </c>
      <c r="I162" s="272">
        <v>2.4842249999999999</v>
      </c>
      <c r="J162" s="466"/>
      <c r="K162" s="170">
        <f t="shared" si="30"/>
        <v>2.4842249999999999</v>
      </c>
    </row>
    <row r="163" spans="2:11">
      <c r="B163" s="427"/>
      <c r="C163" s="467"/>
      <c r="D163" s="282" t="s">
        <v>4</v>
      </c>
      <c r="E163" s="199">
        <v>116.6</v>
      </c>
      <c r="F163" s="74">
        <v>68.401012000000009</v>
      </c>
      <c r="G163" s="74">
        <v>79.163329000000004</v>
      </c>
      <c r="H163" s="74">
        <v>59.348088999999995</v>
      </c>
      <c r="I163" s="272">
        <v>131.18839300000002</v>
      </c>
      <c r="J163" s="466"/>
      <c r="K163" s="170">
        <f t="shared" si="30"/>
        <v>454.70082300000007</v>
      </c>
    </row>
    <row r="164" spans="2:11">
      <c r="B164" s="427"/>
      <c r="C164" s="463"/>
      <c r="D164" s="282" t="s">
        <v>5</v>
      </c>
      <c r="E164" s="266">
        <v>155.49099700000002</v>
      </c>
      <c r="F164" s="273">
        <v>95.197341000000009</v>
      </c>
      <c r="G164" s="273">
        <v>1435.1665879999998</v>
      </c>
      <c r="H164" s="273">
        <v>452.36199199999987</v>
      </c>
      <c r="I164" s="274">
        <v>3.2046899999999998</v>
      </c>
      <c r="J164" s="466"/>
      <c r="K164" s="170">
        <f t="shared" si="30"/>
        <v>2141.4216080000001</v>
      </c>
    </row>
    <row r="165" spans="2:11">
      <c r="B165" s="427"/>
      <c r="C165" s="288" t="s">
        <v>6</v>
      </c>
      <c r="D165" s="285"/>
      <c r="E165" s="286">
        <f>SUM(E159:E164)</f>
        <v>886.40226000000007</v>
      </c>
      <c r="F165" s="171">
        <f>SUM(F159:F164)</f>
        <v>817.75366299999973</v>
      </c>
      <c r="G165" s="171">
        <f>SUM(G159:G164)</f>
        <v>3222.4406089999993</v>
      </c>
      <c r="H165" s="171">
        <f>SUM(H159:H164)</f>
        <v>1564.2585929999998</v>
      </c>
      <c r="I165" s="287">
        <f>SUM(I159:I164)</f>
        <v>1012.0175769999998</v>
      </c>
      <c r="J165" s="466"/>
      <c r="K165" s="287">
        <f>SUM(K159:K164)</f>
        <v>7502.8727019999988</v>
      </c>
    </row>
    <row r="166" spans="2:11">
      <c r="B166" s="427"/>
      <c r="C166" s="462" t="s">
        <v>253</v>
      </c>
      <c r="D166" s="282" t="s">
        <v>79</v>
      </c>
      <c r="E166" s="265">
        <v>10.850486</v>
      </c>
      <c r="F166" s="23">
        <v>9.5523429999999987</v>
      </c>
      <c r="G166" s="23">
        <v>77.411341000000036</v>
      </c>
      <c r="H166" s="23">
        <v>42.240945000000004</v>
      </c>
      <c r="I166" s="23">
        <v>18.271788000000004</v>
      </c>
      <c r="J166" s="466"/>
      <c r="K166" s="170">
        <f>SUM(E166:J166)</f>
        <v>158.32690300000004</v>
      </c>
    </row>
    <row r="167" spans="2:11">
      <c r="B167" s="427"/>
      <c r="C167" s="463"/>
      <c r="D167" s="282" t="s">
        <v>254</v>
      </c>
      <c r="E167" s="266">
        <v>4.8240259999999999</v>
      </c>
      <c r="F167" s="23">
        <v>34.098875</v>
      </c>
      <c r="G167" s="23">
        <v>552.02769899999998</v>
      </c>
      <c r="H167" s="23">
        <v>92.791860999999983</v>
      </c>
      <c r="I167" s="23">
        <v>1340.1631780000002</v>
      </c>
      <c r="J167" s="466"/>
      <c r="K167" s="170">
        <f>SUM(E167:J167)</f>
        <v>2023.9056390000003</v>
      </c>
    </row>
    <row r="168" spans="2:11">
      <c r="B168" s="428"/>
      <c r="C168" s="297" t="s">
        <v>255</v>
      </c>
      <c r="D168" s="303"/>
      <c r="E168" s="171">
        <f>SUM(E166:E167)</f>
        <v>15.674512</v>
      </c>
      <c r="F168" s="171">
        <f>SUM(F166:F167)</f>
        <v>43.651218</v>
      </c>
      <c r="G168" s="171">
        <f>SUM(G166:G167)</f>
        <v>629.43903999999998</v>
      </c>
      <c r="H168" s="171">
        <f>SUM(H166:H167)</f>
        <v>135.03280599999999</v>
      </c>
      <c r="I168" s="171">
        <f>SUM(I166:I167)</f>
        <v>1358.4349660000003</v>
      </c>
      <c r="J168" s="466"/>
      <c r="K168" s="172">
        <f>SUM(K166:K167)</f>
        <v>2182.2325420000002</v>
      </c>
    </row>
    <row r="169" spans="2:11">
      <c r="B169" s="153" t="s">
        <v>239</v>
      </c>
      <c r="C169" s="298"/>
      <c r="D169" s="292"/>
      <c r="E169" s="304">
        <f>+E168+E165+E158</f>
        <v>1347.1844810000002</v>
      </c>
      <c r="F169" s="304">
        <f>+F168+F165+F158</f>
        <v>1198.2995729999996</v>
      </c>
      <c r="G169" s="304">
        <f>+G168+G165+G158</f>
        <v>6223.9828089999992</v>
      </c>
      <c r="H169" s="304">
        <f>+H168+H165+H158</f>
        <v>2637.0426529999995</v>
      </c>
      <c r="I169" s="304">
        <f>+I168+I165+I158</f>
        <v>3742.8293280000003</v>
      </c>
      <c r="J169" s="304"/>
      <c r="K169" s="76">
        <f>+K168+K165+K158</f>
        <v>15149.338843999998</v>
      </c>
    </row>
    <row r="170" spans="2:11">
      <c r="B170" s="165"/>
    </row>
    <row r="171" spans="2:11">
      <c r="B171" s="445" t="s">
        <v>250</v>
      </c>
      <c r="C171" s="445"/>
      <c r="D171" s="445"/>
      <c r="E171" s="445"/>
      <c r="F171" s="445"/>
      <c r="G171" s="445"/>
      <c r="H171" s="445"/>
      <c r="I171" s="445"/>
      <c r="J171" s="445"/>
      <c r="K171" s="445"/>
    </row>
  </sheetData>
  <mergeCells count="57">
    <mergeCell ref="E4:J4"/>
    <mergeCell ref="B6:B16"/>
    <mergeCell ref="C6:C7"/>
    <mergeCell ref="C9:C13"/>
    <mergeCell ref="B18:B28"/>
    <mergeCell ref="C18:C19"/>
    <mergeCell ref="C21:C25"/>
    <mergeCell ref="C27:D27"/>
    <mergeCell ref="B30:B42"/>
    <mergeCell ref="C30:C31"/>
    <mergeCell ref="C33:C38"/>
    <mergeCell ref="C40:C41"/>
    <mergeCell ref="B44:B56"/>
    <mergeCell ref="C44:C45"/>
    <mergeCell ref="C47:C52"/>
    <mergeCell ref="C54:C55"/>
    <mergeCell ref="B72:B84"/>
    <mergeCell ref="C72:C73"/>
    <mergeCell ref="J72:J84"/>
    <mergeCell ref="C75:C80"/>
    <mergeCell ref="C82:C83"/>
    <mergeCell ref="B58:B70"/>
    <mergeCell ref="C58:C59"/>
    <mergeCell ref="J58:J70"/>
    <mergeCell ref="C61:C66"/>
    <mergeCell ref="C68:C69"/>
    <mergeCell ref="B100:B112"/>
    <mergeCell ref="C100:C101"/>
    <mergeCell ref="J100:J112"/>
    <mergeCell ref="C103:C108"/>
    <mergeCell ref="C110:C111"/>
    <mergeCell ref="B86:B98"/>
    <mergeCell ref="C86:C87"/>
    <mergeCell ref="J86:J98"/>
    <mergeCell ref="C89:C94"/>
    <mergeCell ref="C96:C97"/>
    <mergeCell ref="B128:B140"/>
    <mergeCell ref="C128:C129"/>
    <mergeCell ref="J128:J140"/>
    <mergeCell ref="C131:C136"/>
    <mergeCell ref="C138:C139"/>
    <mergeCell ref="B114:B126"/>
    <mergeCell ref="C114:C115"/>
    <mergeCell ref="J114:J126"/>
    <mergeCell ref="C117:C122"/>
    <mergeCell ref="C124:C125"/>
    <mergeCell ref="B171:K171"/>
    <mergeCell ref="B156:B168"/>
    <mergeCell ref="C156:C157"/>
    <mergeCell ref="J156:J168"/>
    <mergeCell ref="C159:C164"/>
    <mergeCell ref="C166:C167"/>
    <mergeCell ref="B142:B154"/>
    <mergeCell ref="C142:C143"/>
    <mergeCell ref="J142:J154"/>
    <mergeCell ref="C145:C150"/>
    <mergeCell ref="C152:C1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apurdy</cp:lastModifiedBy>
  <cp:lastPrinted>2007-05-23T14:27:43Z</cp:lastPrinted>
  <dcterms:created xsi:type="dcterms:W3CDTF">2006-10-24T13:52:52Z</dcterms:created>
  <dcterms:modified xsi:type="dcterms:W3CDTF">2014-11-27T08:43:51Z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