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10" windowWidth="15600" windowHeight="7380" tabRatio="780" activeTab="0"/>
  </bookViews>
  <sheets>
    <sheet name="Cover Sheet" sheetId="1" r:id="rId1"/>
    <sheet name="Front Sheet" sheetId="2" r:id="rId2"/>
    <sheet name="AHP Assumptions" sheetId="3" r:id="rId3"/>
    <sheet name="AHGP Assumptions" sheetId="4" r:id="rId4"/>
    <sheet name="Data" sheetId="5" r:id="rId5"/>
    <sheet name="AHGP self-certifications" sheetId="6" r:id="rId6"/>
    <sheet name="Financial Profile" sheetId="7" state="hidden" r:id="rId7"/>
  </sheets>
  <definedNames>
    <definedName name="_xlnm.Print_Area" localSheetId="3">'AHGP Assumptions'!$A$3:$D$39</definedName>
  </definedNames>
  <calcPr fullCalcOnLoad="1"/>
</workbook>
</file>

<file path=xl/comments3.xml><?xml version="1.0" encoding="utf-8"?>
<comments xmlns="http://schemas.openxmlformats.org/spreadsheetml/2006/main">
  <authors>
    <author>Patsy John-Baptiste</author>
  </authors>
  <commentList>
    <comment ref="B7" authorId="0">
      <text>
        <r>
          <rPr>
            <sz val="8"/>
            <rFont val="Tahoma"/>
            <family val="2"/>
          </rPr>
          <t>Affordable rent units completed/purchased during the year.</t>
        </r>
      </text>
    </comment>
    <comment ref="B8" authorId="0">
      <text>
        <r>
          <rPr>
            <sz val="8"/>
            <rFont val="Tahoma"/>
            <family val="2"/>
          </rPr>
          <t>Affordable home ownership units completed/purchased during the year.</t>
        </r>
      </text>
    </comment>
    <comment ref="B11" authorId="0">
      <text>
        <r>
          <rPr>
            <sz val="8"/>
            <rFont val="Tahoma"/>
            <family val="2"/>
          </rPr>
          <t>The total cash flows arising from the construction of AR and AHO properties.</t>
        </r>
      </text>
    </comment>
    <comment ref="B13" authorId="0">
      <text>
        <r>
          <rPr>
            <sz val="8"/>
            <rFont val="Tahoma"/>
            <family val="2"/>
          </rPr>
          <t>The total debt funding required to fund the capital expenditure on new AR and AHO units.</t>
        </r>
      </text>
    </comment>
    <comment ref="B14" authorId="0">
      <text>
        <r>
          <rPr>
            <sz val="8"/>
            <rFont val="Tahoma"/>
            <family val="2"/>
          </rPr>
          <t>The total HCA funding required to fund the capital expenditure on new AR and AHO units.</t>
        </r>
      </text>
    </comment>
    <comment ref="B15" authorId="0">
      <text>
        <r>
          <rPr>
            <sz val="8"/>
            <rFont val="Tahoma"/>
            <family val="2"/>
          </rPr>
          <t>The total first tranche sales income required to fund the capital expenditure on new AR and AHO units.</t>
        </r>
      </text>
    </comment>
    <comment ref="B16" authorId="0">
      <text>
        <r>
          <rPr>
            <sz val="8"/>
            <rFont val="Tahoma"/>
            <family val="2"/>
          </rPr>
          <t>The total capital receipts from conversions to AHO required to fund the capital expenditure on new AR and AHO units.</t>
        </r>
      </text>
    </comment>
    <comment ref="B17" authorId="0">
      <text>
        <r>
          <rPr>
            <sz val="8"/>
            <rFont val="Tahoma"/>
            <family val="2"/>
          </rPr>
          <t>The total capital receipts from conversions to market sale required to fund the capital expenditure on new AR and AHO units.</t>
        </r>
      </text>
    </comment>
    <comment ref="B18" authorId="0">
      <text>
        <r>
          <rPr>
            <sz val="8"/>
            <rFont val="Tahoma"/>
            <family val="2"/>
          </rPr>
          <t>Any other funding required to fund the capital expenditure on new AR and AHO units.</t>
        </r>
      </text>
    </comment>
    <comment ref="B20" authorId="0">
      <text>
        <r>
          <rPr>
            <sz val="8"/>
            <rFont val="Tahoma"/>
            <family val="2"/>
          </rPr>
          <t>The average equity percentage of first tranche sales on new AHO units.</t>
        </r>
      </text>
    </comment>
    <comment ref="B21" authorId="0">
      <text>
        <r>
          <rPr>
            <sz val="8"/>
            <rFont val="Tahoma"/>
            <family val="2"/>
          </rPr>
          <t>The average annual affordable rent achieved per new AR unit.</t>
        </r>
      </text>
    </comment>
    <comment ref="B22" authorId="0">
      <text>
        <r>
          <rPr>
            <sz val="8"/>
            <rFont val="Tahoma"/>
            <family val="2"/>
          </rPr>
          <t>The average percentage of market rent charged on new AR units.</t>
        </r>
      </text>
    </comment>
    <comment ref="B27" authorId="0">
      <text>
        <r>
          <rPr>
            <sz val="8"/>
            <rFont val="Tahoma"/>
            <family val="2"/>
          </rPr>
          <t>The number re-let unit conversions to AR.</t>
        </r>
      </text>
    </comment>
    <comment ref="B28" authorId="0">
      <text>
        <r>
          <rPr>
            <sz val="8"/>
            <rFont val="Tahoma"/>
            <family val="2"/>
          </rPr>
          <t>The number re-let unit conversions to AHO.</t>
        </r>
      </text>
    </comment>
    <comment ref="B29" authorId="0">
      <text>
        <r>
          <rPr>
            <sz val="8"/>
            <rFont val="Tahoma"/>
            <family val="2"/>
          </rPr>
          <t>The number re-let unit conversions to market sale.</t>
        </r>
      </text>
    </comment>
    <comment ref="B31" authorId="0">
      <text>
        <r>
          <rPr>
            <sz val="8"/>
            <rFont val="Tahoma"/>
            <family val="2"/>
          </rPr>
          <t>The average annual affordable rent achieved per unit converted to AR.</t>
        </r>
      </text>
    </comment>
    <comment ref="B32" authorId="0">
      <text>
        <r>
          <rPr>
            <sz val="8"/>
            <rFont val="Tahoma"/>
            <family val="2"/>
          </rPr>
          <t>The average percentage of market rent charged on units converted to AR.</t>
        </r>
      </text>
    </comment>
    <comment ref="B33" authorId="0">
      <text>
        <r>
          <rPr>
            <sz val="8"/>
            <rFont val="Tahoma"/>
            <family val="2"/>
          </rPr>
          <t>The average increase in rent on units converted to AR compared to social rent expressed per unit.</t>
        </r>
      </text>
    </comment>
    <comment ref="B34" authorId="0">
      <text>
        <r>
          <rPr>
            <sz val="8"/>
            <rFont val="Tahoma"/>
            <family val="2"/>
          </rPr>
          <t>The average equity percentage of first tranche sales on units converted to AHO.</t>
        </r>
      </text>
    </comment>
  </commentList>
</comments>
</file>

<file path=xl/comments4.xml><?xml version="1.0" encoding="utf-8"?>
<comments xmlns="http://schemas.openxmlformats.org/spreadsheetml/2006/main">
  <authors>
    <author>Patsy John-Baptiste</author>
  </authors>
  <commentList>
    <comment ref="B12" authorId="0">
      <text>
        <r>
          <rPr>
            <sz val="8"/>
            <rFont val="Tahoma"/>
            <family val="2"/>
          </rPr>
          <t>Affordable rent units completed/purchased during the year.</t>
        </r>
      </text>
    </comment>
    <comment ref="B13" authorId="0">
      <text>
        <r>
          <rPr>
            <sz val="8"/>
            <rFont val="Tahoma"/>
            <family val="2"/>
          </rPr>
          <t>Affordable home ownership units completed/purchased during the year.</t>
        </r>
      </text>
    </comment>
    <comment ref="B16" authorId="0">
      <text>
        <r>
          <rPr>
            <sz val="8"/>
            <rFont val="Tahoma"/>
            <family val="2"/>
          </rPr>
          <t>The total cash flows arising from the construction of AR and AHO properties.</t>
        </r>
      </text>
    </comment>
    <comment ref="B18" authorId="0">
      <text>
        <r>
          <rPr>
            <sz val="8"/>
            <rFont val="Tahoma"/>
            <family val="2"/>
          </rPr>
          <t>The total debt funding required to fund the capital expenditure on new AR and AHO units.</t>
        </r>
      </text>
    </comment>
    <comment ref="B19" authorId="0">
      <text>
        <r>
          <rPr>
            <sz val="8"/>
            <rFont val="Tahoma"/>
            <family val="2"/>
          </rPr>
          <t>The total HCA funding required to fund the capital expenditure on new AR and AHO units.</t>
        </r>
      </text>
    </comment>
    <comment ref="B20" authorId="0">
      <text>
        <r>
          <rPr>
            <sz val="8"/>
            <rFont val="Tahoma"/>
            <family val="2"/>
          </rPr>
          <t>The total first tranche sales income required to fund the capital expenditure on new AR and AHO units.</t>
        </r>
      </text>
    </comment>
    <comment ref="B21" authorId="0">
      <text>
        <r>
          <rPr>
            <sz val="8"/>
            <rFont val="Tahoma"/>
            <family val="2"/>
          </rPr>
          <t>The total capital receipts from conversions to AHO required to fund the capital expenditure on new AR and AHO units.</t>
        </r>
      </text>
    </comment>
    <comment ref="B22" authorId="0">
      <text>
        <r>
          <rPr>
            <sz val="8"/>
            <rFont val="Tahoma"/>
            <family val="2"/>
          </rPr>
          <t>The total capital receipts from conversions to market sale required to fund the capital expenditure on new AR and AHO units.</t>
        </r>
      </text>
    </comment>
    <comment ref="B23" authorId="0">
      <text>
        <r>
          <rPr>
            <sz val="8"/>
            <rFont val="Tahoma"/>
            <family val="2"/>
          </rPr>
          <t>Any other funding required to fund the capital expenditure on new AR and AHO units.</t>
        </r>
      </text>
    </comment>
    <comment ref="B25" authorId="0">
      <text>
        <r>
          <rPr>
            <sz val="8"/>
            <rFont val="Tahoma"/>
            <family val="2"/>
          </rPr>
          <t>The average equity percentage of first tranche sales on new AHO units.</t>
        </r>
      </text>
    </comment>
    <comment ref="B26" authorId="0">
      <text>
        <r>
          <rPr>
            <sz val="8"/>
            <rFont val="Tahoma"/>
            <family val="2"/>
          </rPr>
          <t>The average annual affordable rent achieved per new AR unit.</t>
        </r>
      </text>
    </comment>
    <comment ref="B27" authorId="0">
      <text>
        <r>
          <rPr>
            <sz val="8"/>
            <rFont val="Tahoma"/>
            <family val="2"/>
          </rPr>
          <t>The average percentage of market rent charged on new AR units.</t>
        </r>
      </text>
    </comment>
    <comment ref="B32" authorId="0">
      <text>
        <r>
          <rPr>
            <sz val="8"/>
            <rFont val="Tahoma"/>
            <family val="2"/>
          </rPr>
          <t>The number re-let unit conversions to AR.</t>
        </r>
      </text>
    </comment>
    <comment ref="B33" authorId="0">
      <text>
        <r>
          <rPr>
            <sz val="8"/>
            <rFont val="Tahoma"/>
            <family val="2"/>
          </rPr>
          <t>The number re-let unit conversions to AHO.</t>
        </r>
      </text>
    </comment>
    <comment ref="B34" authorId="0">
      <text>
        <r>
          <rPr>
            <sz val="8"/>
            <rFont val="Tahoma"/>
            <family val="2"/>
          </rPr>
          <t>The number re-let unit conversions to market sale.</t>
        </r>
      </text>
    </comment>
    <comment ref="B36" authorId="0">
      <text>
        <r>
          <rPr>
            <sz val="8"/>
            <rFont val="Tahoma"/>
            <family val="2"/>
          </rPr>
          <t>The average annual affordable rent achieved per unit converted to AR.</t>
        </r>
      </text>
    </comment>
    <comment ref="B37" authorId="0">
      <text>
        <r>
          <rPr>
            <sz val="8"/>
            <rFont val="Tahoma"/>
            <family val="2"/>
          </rPr>
          <t>The average percentage of market rent charged on units converted to AR.</t>
        </r>
      </text>
    </comment>
    <comment ref="B38" authorId="0">
      <text>
        <r>
          <rPr>
            <sz val="8"/>
            <rFont val="Tahoma"/>
            <family val="2"/>
          </rPr>
          <t>The average increase in rent on units converted to AR compared to social rent expressed per unit.</t>
        </r>
      </text>
    </comment>
    <comment ref="B39" authorId="0">
      <text>
        <r>
          <rPr>
            <sz val="8"/>
            <rFont val="Tahoma"/>
            <family val="2"/>
          </rPr>
          <t>The average equity percentage of first tranche sales on units converted to AHO.</t>
        </r>
      </text>
    </comment>
  </commentList>
</comments>
</file>

<file path=xl/comments5.xml><?xml version="1.0" encoding="utf-8"?>
<comments xmlns="http://schemas.openxmlformats.org/spreadsheetml/2006/main">
  <authors>
    <author>Judith Bebbington</author>
    <author>Patsy John-Baptiste</author>
  </authors>
  <commentList>
    <comment ref="B4" authorId="0">
      <text>
        <r>
          <rPr>
            <sz val="8"/>
            <rFont val="Tahoma"/>
            <family val="2"/>
          </rPr>
          <t>The provider's assumption about the likely Retail Price Index (RPI) in each of the forecast years. The RPI should not be confused with the guideline limit used for rent increases.  The provider may of course make a variety of inflationary assumptions in relation to specific items of income and expenditure.</t>
        </r>
      </text>
    </comment>
    <comment ref="B5" authorId="0">
      <text>
        <r>
          <rPr>
            <sz val="8"/>
            <rFont val="Tahoma"/>
            <family val="2"/>
          </rPr>
          <t xml:space="preserve">The provider's assumption about the likely rate of LIBOR in each of the forecast years.
</t>
        </r>
      </text>
    </comment>
    <comment ref="B6" authorId="0">
      <text>
        <r>
          <rPr>
            <sz val="8"/>
            <rFont val="Tahoma"/>
            <family val="2"/>
          </rPr>
          <t xml:space="preserve">The provider's assumption about the margin over LIBOR in each of the forecast years for its variable rate debt.
</t>
        </r>
      </text>
    </comment>
    <comment ref="B7" authorId="0">
      <text>
        <r>
          <rPr>
            <sz val="8"/>
            <rFont val="Tahoma"/>
            <family val="2"/>
          </rPr>
          <t xml:space="preserve">The percentage of total debt where a fixed rate of interest has been arranged.
</t>
        </r>
      </text>
    </comment>
    <comment ref="B8" authorId="0">
      <text>
        <r>
          <rPr>
            <sz val="8"/>
            <rFont val="Tahoma"/>
            <family val="2"/>
          </rPr>
          <t xml:space="preserve">The average rate of interest arranged on fixed rate debt.
</t>
        </r>
      </text>
    </comment>
    <comment ref="B10" authorId="0">
      <text>
        <r>
          <rPr>
            <sz val="8"/>
            <rFont val="Tahoma"/>
            <family val="2"/>
          </rPr>
          <t xml:space="preserve">Gross rental income excluding service charge income.
</t>
        </r>
      </text>
    </comment>
    <comment ref="B11" authorId="0">
      <text>
        <r>
          <rPr>
            <sz val="8"/>
            <rFont val="Tahoma"/>
            <family val="2"/>
          </rPr>
          <t xml:space="preserve">Total service charge income.  This should broadly match the total service charge expenditure recorded in line 19.
</t>
        </r>
      </text>
    </comment>
    <comment ref="B12" authorId="0">
      <text>
        <r>
          <rPr>
            <sz val="8"/>
            <rFont val="Tahoma"/>
            <family val="2"/>
          </rPr>
          <t>Support services paid under Supporting People income in accordance with a tenancy agreement.  The income recorded here should broadly match the expenditure recorded in line 20.  Where there are significant differences this should be explained via the upload supporting documents section of NROSH+.</t>
        </r>
      </text>
    </comment>
    <comment ref="B13" authorId="0">
      <text>
        <r>
          <rPr>
            <sz val="8"/>
            <rFont val="Tahoma"/>
            <family val="2"/>
          </rPr>
          <t>Rent losses arising from vacant accommodation.  Include all vacant properties that are on the provider's rent debit, regardless of whether they are available or unavailable for letting.  A provider's board may make a policy decision to remove void dwellings from the provider's rent debit.  It represents a business decision, meaning that no rental income is planned for those dwellings for a period of time.  Policy decisions to remove dwellings from the rent debit are likely to be those covering an area, locality or scheme and be made for longer-term purposes such as decanting tenants, for stock renewal, or managing low demand.  Void properties removed from the rent debit should not be included in this line.</t>
        </r>
      </text>
    </comment>
    <comment ref="B14" authorId="0">
      <text>
        <r>
          <rPr>
            <sz val="8"/>
            <rFont val="Tahoma"/>
            <family val="2"/>
          </rPr>
          <t xml:space="preserve">Total revenue grants receivable excludes grants receivable to fund major repair expenditure shown in line 11.
</t>
        </r>
      </text>
    </comment>
    <comment ref="B15" authorId="0">
      <text>
        <r>
          <rPr>
            <sz val="8"/>
            <rFont val="Tahoma"/>
            <family val="2"/>
          </rPr>
          <t xml:space="preserve">Grants receivable to fund major repair expenditure which is treated as a revenue item.
</t>
        </r>
      </text>
    </comment>
    <comment ref="B17" authorId="0">
      <text>
        <r>
          <rPr>
            <sz val="8"/>
            <rFont val="Tahoma"/>
            <family val="2"/>
          </rPr>
          <t xml:space="preserve">Income derived from the sale of the first tranche of shared ownership properties.
</t>
        </r>
      </text>
    </comment>
    <comment ref="B18" authorId="0">
      <text>
        <r>
          <rPr>
            <sz val="8"/>
            <rFont val="Tahoma"/>
            <family val="2"/>
          </rPr>
          <t>Include here Supporting People income paid in accordance with a contract that is separate from a tenancy agreement.  Where care is provided "over and above" the tenancy agreement, this income should also be shown here.  Other examples of income from other social housing activities  include  - management services, development and marketing services, regeneration projects etc.</t>
        </r>
      </text>
    </comment>
    <comment ref="B19" authorId="0">
      <text>
        <r>
          <rPr>
            <sz val="8"/>
            <rFont val="Tahoma"/>
            <family val="2"/>
          </rPr>
          <t xml:space="preserve">Cash proceeds from property developed for sale. This excludes first tranche and stair-casing sales and any sales to other RPs. Receipts included here are derived from property built for out-right sale only. 
</t>
        </r>
      </text>
    </comment>
    <comment ref="B20" authorId="0">
      <text>
        <r>
          <rPr>
            <sz val="8"/>
            <rFont val="Tahoma"/>
            <family val="2"/>
          </rPr>
          <t xml:space="preserve">Non-social housing is defined as per the SDR as stock to which the definition of social housing does not apply.
</t>
        </r>
      </text>
    </comment>
    <comment ref="B22" authorId="0">
      <text>
        <r>
          <rPr>
            <sz val="8"/>
            <rFont val="Tahoma"/>
            <family val="2"/>
          </rPr>
          <t xml:space="preserve">Total management costs relating to lettings.
</t>
        </r>
      </text>
    </comment>
    <comment ref="B23" authorId="0">
      <text>
        <r>
          <rPr>
            <sz val="8"/>
            <rFont val="Tahoma"/>
            <family val="2"/>
          </rPr>
          <t xml:space="preserve">The cost of providing services. This should broadly match the total service charge income recorded in line 7 and should exclude the cost of care and support services which should be included in lines 20 and 30.
</t>
        </r>
      </text>
    </comment>
    <comment ref="B24" authorId="0">
      <text>
        <r>
          <rPr>
            <sz val="8"/>
            <rFont val="Tahoma"/>
            <family val="2"/>
          </rPr>
          <t>The cost of providing support services. The expenditure recorded here should broadly match the income recorded in line 8. Where there are significant differences this should be explained via the upload supporting documents section of NROSH+ . Where care is provided "over and above" the tenancy agreement, this expenditure should be shown in line 30.</t>
        </r>
      </text>
    </comment>
    <comment ref="B25" authorId="0">
      <text>
        <r>
          <rPr>
            <sz val="8"/>
            <rFont val="Tahoma"/>
            <family val="2"/>
          </rPr>
          <t xml:space="preserve">Day to day and cyclical maintenance expenditure.
</t>
        </r>
      </text>
    </comment>
    <comment ref="B26" authorId="0">
      <text>
        <r>
          <rPr>
            <sz val="8"/>
            <rFont val="Tahoma"/>
            <family val="2"/>
          </rPr>
          <t xml:space="preserve">Total major repair and maintenance expenditure to the extent that it is a revenue item.
</t>
        </r>
      </text>
    </comment>
    <comment ref="B27" authorId="0">
      <text>
        <r>
          <rPr>
            <sz val="8"/>
            <rFont val="Tahoma"/>
            <family val="2"/>
          </rPr>
          <t xml:space="preserve">Rent losses incurred by writing off bad debts or providing for doubtful debts.
</t>
        </r>
      </text>
    </comment>
    <comment ref="B28" authorId="0">
      <text>
        <r>
          <rPr>
            <sz val="8"/>
            <rFont val="Tahoma"/>
            <family val="2"/>
          </rPr>
          <t xml:space="preserve">Payments made to lease properties which are then used to provide social housing.
</t>
        </r>
      </text>
    </comment>
    <comment ref="B29" authorId="0">
      <text>
        <r>
          <rPr>
            <sz val="8"/>
            <rFont val="Tahoma"/>
            <family val="2"/>
          </rPr>
          <t xml:space="preserve">Depreciation charge for the period in respect of social housing properties.
</t>
        </r>
      </text>
    </comment>
    <comment ref="B30" authorId="0">
      <text>
        <r>
          <rPr>
            <sz val="8"/>
            <rFont val="Tahoma"/>
            <family val="2"/>
          </rPr>
          <t xml:space="preserve">Impairment adjustments in respect of social housing properties.
</t>
        </r>
      </text>
    </comment>
    <comment ref="B31" authorId="0">
      <text>
        <r>
          <rPr>
            <sz val="8"/>
            <rFont val="Tahoma"/>
            <family val="2"/>
          </rPr>
          <t xml:space="preserve">Any other revenue expenditure, relating to social housing lettings, which has not been included in lines 18 to 26.
</t>
        </r>
      </text>
    </comment>
    <comment ref="B33" authorId="0">
      <text>
        <r>
          <rPr>
            <sz val="8"/>
            <rFont val="Tahoma"/>
            <family val="2"/>
          </rPr>
          <t xml:space="preserve">The total cost of the first tranche shared ownership properties sold during the period.
</t>
        </r>
      </text>
    </comment>
    <comment ref="B34" authorId="0">
      <text>
        <r>
          <rPr>
            <sz val="8"/>
            <rFont val="Tahoma"/>
            <family val="2"/>
          </rPr>
          <t xml:space="preserve">Include here costs relating to Supporting contracts that are separate from tenancy agreements.  Where care is provided "over and above" the tenancy agreement, the attributable costs should also be shown here.  Other examples include  - management services, development and marketing services, regeneration projects.
</t>
        </r>
      </text>
    </comment>
    <comment ref="B35" authorId="0">
      <text>
        <r>
          <rPr>
            <sz val="8"/>
            <rFont val="Tahoma"/>
            <family val="2"/>
          </rPr>
          <t>The total cost of the properties developed for sale, sold during the period.</t>
        </r>
      </text>
    </comment>
    <comment ref="B36" authorId="0">
      <text>
        <r>
          <rPr>
            <sz val="8"/>
            <rFont val="Tahoma"/>
            <family val="2"/>
          </rPr>
          <t>Any other revenue expenditure, relating to non-social housing lettings (line 16), which has not been included in lines 30 or 31.</t>
        </r>
      </text>
    </comment>
    <comment ref="B37" authorId="0">
      <text>
        <r>
          <rPr>
            <sz val="8"/>
            <rFont val="Tahoma"/>
            <family val="2"/>
          </rPr>
          <t xml:space="preserve">Net total of exceptional items as defined by FRS 3 'Reporting financial performance', which do not relate to the early redemption of loans.
</t>
        </r>
      </text>
    </comment>
    <comment ref="B40" authorId="0">
      <text>
        <r>
          <rPr>
            <sz val="8"/>
            <rFont val="Tahoma"/>
            <family val="2"/>
          </rPr>
          <t xml:space="preserve">Surpluses derived from the sale of subsequent tranches of LCHO properties.
</t>
        </r>
      </text>
    </comment>
    <comment ref="B41" authorId="0">
      <text>
        <r>
          <rPr>
            <sz val="8"/>
            <rFont val="Tahoma"/>
            <family val="2"/>
          </rPr>
          <t xml:space="preserve">Surpluses derived from the sale of social housing properties to other RPs or other parties excluding LCHO sales. 
</t>
        </r>
      </text>
    </comment>
    <comment ref="B42" authorId="0">
      <text>
        <r>
          <rPr>
            <sz val="8"/>
            <rFont val="Tahoma"/>
            <family val="2"/>
          </rPr>
          <t xml:space="preserve">Surpluses derived from any other sales not included in lines 36, 37, 13 &amp; 15.
</t>
        </r>
      </text>
    </comment>
    <comment ref="B45" authorId="0">
      <text>
        <r>
          <rPr>
            <sz val="8"/>
            <rFont val="Tahoma"/>
            <family val="2"/>
          </rPr>
          <t>Interest receivable and any other income:</t>
        </r>
        <r>
          <rPr>
            <sz val="8"/>
            <rFont val="Tahoma"/>
            <family val="2"/>
          </rPr>
          <t xml:space="preserve">
</t>
        </r>
      </text>
    </comment>
    <comment ref="B46" authorId="0">
      <text>
        <r>
          <rPr>
            <sz val="8"/>
            <rFont val="Tahoma"/>
            <family val="2"/>
          </rPr>
          <t xml:space="preserve">Net interest chargeable to the revenue account including deferred interest.
</t>
        </r>
      </text>
    </comment>
    <comment ref="B47" authorId="0">
      <text>
        <r>
          <rPr>
            <sz val="8"/>
            <rFont val="Tahoma"/>
            <family val="2"/>
          </rPr>
          <t>Including costs of re-financing and any additional financing costs.</t>
        </r>
      </text>
    </comment>
    <comment ref="B49" authorId="0">
      <text>
        <r>
          <rPr>
            <sz val="8"/>
            <rFont val="Tahoma"/>
            <family val="2"/>
          </rPr>
          <t>The tax charge for the period.</t>
        </r>
      </text>
    </comment>
    <comment ref="B51" authorId="0">
      <text>
        <r>
          <rPr>
            <sz val="8"/>
            <rFont val="Tahoma"/>
            <family val="2"/>
          </rPr>
          <t xml:space="preserve">The total interest charges capitalised during the period.
</t>
        </r>
      </text>
    </comment>
    <comment ref="B52" authorId="0">
      <text>
        <r>
          <rPr>
            <sz val="8"/>
            <rFont val="Tahoma"/>
            <family val="2"/>
          </rPr>
          <t xml:space="preserve">The total major repair and maintenance costs capitalised during the period.
</t>
        </r>
      </text>
    </comment>
    <comment ref="B53" authorId="0">
      <text>
        <r>
          <rPr>
            <sz val="8"/>
            <rFont val="Tahoma"/>
            <family val="2"/>
          </rPr>
          <t xml:space="preserve">The amount of current tenant gross rent arrears that relates to units managed by the provider.  
</t>
        </r>
      </text>
    </comment>
    <comment ref="B54" authorId="0">
      <text>
        <r>
          <rPr>
            <sz val="8"/>
            <rFont val="Tahoma"/>
            <family val="2"/>
          </rPr>
          <t>Total provision for bad and doubtful debts.</t>
        </r>
      </text>
    </comment>
    <comment ref="B55" authorId="0">
      <text>
        <r>
          <rPr>
            <sz val="8"/>
            <rFont val="Tahoma"/>
            <family val="2"/>
          </rPr>
          <t>The total amount of Supporting People income receivable during the period.</t>
        </r>
      </text>
    </comment>
    <comment ref="B56" authorId="0">
      <text>
        <r>
          <rPr>
            <sz val="8"/>
            <rFont val="Tahoma"/>
            <family val="2"/>
          </rPr>
          <t>The number of units in receipt of Supporting People income.</t>
        </r>
      </text>
    </comment>
    <comment ref="B58" authorId="0">
      <text>
        <r>
          <rPr>
            <sz val="8"/>
            <rFont val="Tahoma"/>
            <family val="2"/>
          </rPr>
          <t>The gross cost (for those housing assets that are included on a historic cost basis) of housing properties.  Housing properties in the process of construction should be included.  Housing properties that are being built for outright sale or on behalf of third parties should be excluded from this line and included in line 62 and 63.</t>
        </r>
      </text>
    </comment>
    <comment ref="B59" authorId="0">
      <text>
        <r>
          <rPr>
            <sz val="8"/>
            <rFont val="Tahoma"/>
            <family val="2"/>
          </rPr>
          <t>The gross valuation (for those housing assets that are included on a valuation basis) of housing properties.  Housing properties in the process of construction should be included.  Housing properties that are being built for outright sale or on behalf of third parties should be excluded from this line and included in line 62 and 63.</t>
        </r>
      </text>
    </comment>
    <comment ref="B60" authorId="0">
      <text>
        <r>
          <rPr>
            <sz val="8"/>
            <rFont val="Tahoma"/>
            <family val="2"/>
          </rPr>
          <t>The accumulated amount of capital grant received/ receivable as shown in the provider's balance sheet.</t>
        </r>
      </text>
    </comment>
    <comment ref="B61" authorId="0">
      <text>
        <r>
          <rPr>
            <sz val="8"/>
            <rFont val="Tahoma"/>
            <family val="2"/>
          </rPr>
          <t>Accumulated depreciation, including impairment, in respect of properties included in lines 53 and/or 54.</t>
        </r>
      </text>
    </comment>
    <comment ref="B62" authorId="0">
      <text>
        <r>
          <rPr>
            <sz val="8"/>
            <rFont val="Tahoma"/>
            <family val="2"/>
          </rPr>
          <t>The net book value of all other fixed assets.</t>
        </r>
      </text>
    </comment>
    <comment ref="B63" authorId="0">
      <text>
        <r>
          <rPr>
            <sz val="8"/>
            <rFont val="Tahoma"/>
            <family val="2"/>
          </rPr>
          <t>The net book value of all investments treated as fixed assets (excluding Homebuy).</t>
        </r>
      </text>
    </comment>
    <comment ref="B64" authorId="0">
      <text>
        <r>
          <rPr>
            <sz val="8"/>
            <rFont val="Tahoma"/>
            <family val="2"/>
          </rPr>
          <t xml:space="preserve">For providers that participate in Homebuy schemes.  The gross historical cost of loans made by the provider to purchasers under the Homebuy scheme.
</t>
        </r>
      </text>
    </comment>
    <comment ref="B65" authorId="0">
      <text>
        <r>
          <rPr>
            <sz val="8"/>
            <rFont val="Tahoma"/>
            <family val="2"/>
          </rPr>
          <t>For providers that participate in Homebuy schemes.  The amount of grants to the provider under the Homebuy scheme.</t>
        </r>
      </text>
    </comment>
    <comment ref="B67" authorId="0">
      <text>
        <r>
          <rPr>
            <sz val="8"/>
            <rFont val="Tahoma"/>
            <family val="2"/>
          </rPr>
          <t>Include the first tranche sale element of shared ownership properties and any properties built for outright sale which remain unsold.</t>
        </r>
      </text>
    </comment>
    <comment ref="B68" authorId="0">
      <text>
        <r>
          <rPr>
            <sz val="8"/>
            <rFont val="Tahoma"/>
            <family val="2"/>
          </rPr>
          <t>Including land held and properties under construction (first tranche shared ownership, units for outright sale).</t>
        </r>
      </text>
    </comment>
    <comment ref="B69" authorId="0">
      <text>
        <r>
          <rPr>
            <sz val="8"/>
            <rFont val="Tahoma"/>
            <family val="2"/>
          </rPr>
          <t>Any other current assets not included in lines 62, 63 or 65.</t>
        </r>
      </text>
    </comment>
    <comment ref="B70" authorId="0">
      <text>
        <r>
          <rPr>
            <sz val="8"/>
            <rFont val="Tahoma"/>
            <family val="2"/>
          </rPr>
          <t>Cash and bank balances, including short term investments, which are not shown in  line 58.</t>
        </r>
      </text>
    </comment>
    <comment ref="B72" authorId="0">
      <text>
        <r>
          <rPr>
            <sz val="8"/>
            <rFont val="Tahoma"/>
            <family val="2"/>
          </rPr>
          <t>Total amount of loan principal repayable within 12 months of the balance sheet date. Take into account any loans maturing within one year and also any instalments of principal which fall due within one year.</t>
        </r>
      </text>
    </comment>
    <comment ref="B73" authorId="0">
      <text>
        <r>
          <rPr>
            <sz val="8"/>
            <rFont val="Tahoma"/>
            <family val="2"/>
          </rPr>
          <t>Any other current liabilities not included in line 67.</t>
        </r>
      </text>
    </comment>
    <comment ref="B76" authorId="0">
      <text>
        <r>
          <rPr>
            <sz val="8"/>
            <rFont val="Tahoma"/>
            <family val="2"/>
          </rPr>
          <t>For providers operating defined benefit pension schemes and required to comply with Financial Reporting Standard (FRS) 17.  The value of the assets in the defined pension scheme over or below the present value of the scheme liabilities.  Please refer to FRS17 and the latest SORP (accounting by registered social providers) for full disclosure requirements.</t>
        </r>
      </text>
    </comment>
    <comment ref="B79" authorId="0">
      <text>
        <r>
          <rPr>
            <sz val="8"/>
            <rFont val="Tahoma"/>
            <family val="2"/>
          </rPr>
          <t>The total amount of loans repayable in more than 12 months from the balance sheet date, amended to take account of issue costs, loan premia and discounts.</t>
        </r>
      </text>
    </comment>
    <comment ref="B80" authorId="0">
      <text>
        <r>
          <rPr>
            <sz val="8"/>
            <rFont val="Tahoma"/>
            <family val="2"/>
          </rPr>
          <t>Other amounts payable in more than 12 months not included in lines 74 or 76.</t>
        </r>
      </text>
    </comment>
    <comment ref="B81" authorId="0">
      <text>
        <r>
          <rPr>
            <sz val="8"/>
            <rFont val="Tahoma"/>
            <family val="2"/>
          </rPr>
          <t>Any provisions which have been set aside in accordance with FRS 12 'Provisions, contingent liabilities and contingent assets'.</t>
        </r>
      </text>
    </comment>
    <comment ref="B83" authorId="0">
      <text>
        <r>
          <rPr>
            <sz val="8"/>
            <rFont val="Tahoma"/>
            <family val="2"/>
          </rPr>
          <t xml:space="preserve">Goodwill in the difference between the fair value of the consideration and the fair value of the underlying assets. Goodwill is generally negative in the sector.
</t>
        </r>
      </text>
    </comment>
    <comment ref="B84" authorId="0">
      <text>
        <r>
          <rPr>
            <sz val="8"/>
            <rFont val="Tahoma"/>
            <family val="2"/>
          </rPr>
          <t>Total reserves excluding reserves shown in lines 78 and 80.</t>
        </r>
      </text>
    </comment>
    <comment ref="B87" authorId="0">
      <text>
        <r>
          <rPr>
            <sz val="8"/>
            <rFont val="Tahoma"/>
            <family val="2"/>
          </rPr>
          <t>Total amount of loan principal repayable between 12 and 24 months from the balance sheet date.</t>
        </r>
      </text>
    </comment>
    <comment ref="B90" authorId="0">
      <text>
        <r>
          <rPr>
            <sz val="8"/>
            <rFont val="Tahoma"/>
            <family val="2"/>
          </rPr>
          <t>Total amount of depreciation and impairment charged or credited to the income and expenditure account in arriving at the operating surplus or deficit for the period.</t>
        </r>
      </text>
    </comment>
    <comment ref="B91" authorId="0">
      <text>
        <r>
          <rPr>
            <sz val="8"/>
            <rFont val="Tahoma"/>
            <family val="2"/>
          </rPr>
          <t>The total major repair and maintenance costs capitalised during the period.</t>
        </r>
      </text>
    </comment>
    <comment ref="B94" authorId="0">
      <text>
        <r>
          <rPr>
            <sz val="8"/>
            <rFont val="Tahoma"/>
            <family val="2"/>
          </rPr>
          <t>Interest received and any similar income receivable.</t>
        </r>
      </text>
    </comment>
    <comment ref="B95" authorId="0">
      <text>
        <r>
          <rPr>
            <sz val="8"/>
            <rFont val="Tahoma"/>
            <family val="2"/>
          </rPr>
          <t>Interest and similar charges paid (including interest which has been capitalised).</t>
        </r>
      </text>
    </comment>
    <comment ref="B97" authorId="0">
      <text>
        <r>
          <rPr>
            <sz val="8"/>
            <rFont val="Tahoma"/>
            <family val="2"/>
          </rPr>
          <t xml:space="preserve">Excluding payments to acquire and develop first tranche shared ownership units and units built for outright sale.
</t>
        </r>
      </text>
    </comment>
    <comment ref="B98" authorId="0">
      <text>
        <r>
          <rPr>
            <sz val="8"/>
            <rFont val="Tahoma"/>
            <family val="2"/>
          </rPr>
          <t>Excluding receipts from the sale of first tranche shared ownership units and units built for outright sale.</t>
        </r>
      </text>
    </comment>
    <comment ref="B99" authorId="0">
      <text>
        <r>
          <rPr>
            <sz val="8"/>
            <rFont val="Tahoma"/>
            <family val="2"/>
          </rPr>
          <t xml:space="preserve">Receipts of capital grant towards the cost of the acquisition and construction of housing properties.  Relates to actual cash receipts, regardless of when the corresponding spend occurred or when the grant was allocated.  
</t>
        </r>
      </text>
    </comment>
    <comment ref="B100" authorId="0">
      <text>
        <r>
          <rPr>
            <sz val="8"/>
            <rFont val="Tahoma"/>
            <family val="2"/>
          </rPr>
          <t xml:space="preserve">Repayments of capital grant resulting from the sale of housing properties.
</t>
        </r>
      </text>
    </comment>
    <comment ref="B107" authorId="0">
      <text>
        <r>
          <rPr>
            <sz val="8"/>
            <rFont val="Tahoma"/>
            <family val="2"/>
          </rPr>
          <t xml:space="preserve">Total repayments of loan principle.
</t>
        </r>
      </text>
    </comment>
    <comment ref="B108" authorId="0">
      <text>
        <r>
          <rPr>
            <sz val="8"/>
            <rFont val="Tahoma"/>
            <family val="2"/>
          </rPr>
          <t>Loans received.</t>
        </r>
      </text>
    </comment>
    <comment ref="B113" authorId="0">
      <text>
        <r>
          <rPr>
            <sz val="8"/>
            <rFont val="Tahoma"/>
            <family val="2"/>
          </rPr>
          <t xml:space="preserve">The total facilities arranged and in place at the end of each year based on the arrangements at the date of submission. </t>
        </r>
      </text>
    </comment>
    <comment ref="B114" authorId="0">
      <text>
        <r>
          <rPr>
            <sz val="8"/>
            <rFont val="Tahoma"/>
            <family val="2"/>
          </rPr>
          <t>Further facilities which the provider expects to arrange to undertake activities.</t>
        </r>
      </text>
    </comment>
    <comment ref="B115" authorId="0">
      <text>
        <r>
          <rPr>
            <sz val="8"/>
            <rFont val="Tahoma"/>
            <family val="2"/>
          </rPr>
          <t>Total units in management, including units owned and managed and units managed for others. Include LCHO units until they have been fully stair-cased. Equivalent units are not required.</t>
        </r>
      </text>
    </comment>
    <comment ref="B116" authorId="0">
      <text>
        <r>
          <rPr>
            <sz val="8"/>
            <rFont val="Tahoma"/>
            <family val="2"/>
          </rPr>
          <t>Total units owned, including units managed by others.</t>
        </r>
      </text>
    </comment>
    <comment ref="B119" authorId="0">
      <text>
        <r>
          <rPr>
            <sz val="8"/>
            <rFont val="Tahoma"/>
            <family val="2"/>
          </rPr>
          <t xml:space="preserve">General needs covers the bulk of housing stock for rent.  It includes both self contained and hostel/shared housing units and bed spaces.  This is stock that is not designated for specific client groups requiring support or does not have the special design features that are specific to supported housing.  These design features are over and above lifetime homes adaptations to general needs properties.  If no special designation or design features exist the property should be included as general needs, even if floating support services or other support services are provided to residents under the supporting people framework.  Even though you may target housing covered by the definition of general needs at specific client groups such as older people, in the absence of a designated support purpose or special design features they should be recorded as general needs for the purposes of this return. For the purposes of this return housing for older people is included in general needs.
</t>
        </r>
      </text>
    </comment>
    <comment ref="B121" authorId="0">
      <text>
        <r>
          <rPr>
            <sz val="8"/>
            <rFont val="Tahoma"/>
            <family val="2"/>
          </rPr>
          <t xml:space="preserve">Additional units completed/ purchased during the year.
</t>
        </r>
      </text>
    </comment>
    <comment ref="B123" authorId="0">
      <text>
        <r>
          <rPr>
            <sz val="8"/>
            <rFont val="Tahoma"/>
            <family val="2"/>
          </rPr>
          <t xml:space="preserve">The total cash flows arising from the construction of properties where there is a legally binding agreement to undertake the development.
</t>
        </r>
      </text>
    </comment>
    <comment ref="B124" authorId="0">
      <text>
        <r>
          <rPr>
            <sz val="8"/>
            <rFont val="Tahoma"/>
            <family val="2"/>
          </rPr>
          <t xml:space="preserve">The total cash flows arising from the construction of properties where there is currently no legally binding agreement to undertake the development.
</t>
        </r>
      </text>
    </comment>
    <comment ref="B126" authorId="0">
      <text>
        <r>
          <rPr>
            <sz val="8"/>
            <rFont val="Tahoma"/>
            <family val="2"/>
          </rPr>
          <t xml:space="preserve">Total grant income associated with the capital expenditure in line 114.
</t>
        </r>
      </text>
    </comment>
    <comment ref="B127" authorId="0">
      <text>
        <r>
          <rPr>
            <sz val="8"/>
            <rFont val="Tahoma"/>
            <family val="2"/>
          </rPr>
          <t xml:space="preserve">Total grant associated with capital spend in line 115.
</t>
        </r>
      </text>
    </comment>
    <comment ref="B132" authorId="0">
      <text>
        <r>
          <rPr>
            <sz val="8"/>
            <rFont val="Tahoma"/>
            <family val="2"/>
          </rPr>
          <t>Low Cost home ownership (LCHO) includes all schemes where a proportion of the property may be purchased. Include in this category rent to homebuy schemes.</t>
        </r>
      </text>
    </comment>
    <comment ref="B134" authorId="0">
      <text>
        <r>
          <rPr>
            <sz val="8"/>
            <rFont val="Tahoma"/>
            <family val="2"/>
          </rPr>
          <t>Additional units completed/purchased during the year. For LCHO products, if the property has been fully staircased exclude. If the property has not been fully staircased include as one unit.</t>
        </r>
      </text>
    </comment>
    <comment ref="B135" authorId="0">
      <text>
        <r>
          <rPr>
            <sz val="8"/>
            <rFont val="Tahoma"/>
            <family val="2"/>
          </rPr>
          <t>The number of units sold, disposed of or demolished during the year. This excludes staircasing sales (Line 125) and first tranche sales (Line 126).</t>
        </r>
      </text>
    </comment>
    <comment ref="B136" authorId="0">
      <text>
        <r>
          <rPr>
            <sz val="8"/>
            <rFont val="Tahoma"/>
            <family val="2"/>
          </rPr>
          <t xml:space="preserve">The number of units where subsequent tranches are sold during the year. </t>
        </r>
      </text>
    </comment>
    <comment ref="B137" authorId="0">
      <text>
        <r>
          <rPr>
            <sz val="8"/>
            <rFont val="Tahoma"/>
            <family val="2"/>
          </rPr>
          <t>The number of first tranche units sold during the year.</t>
        </r>
      </text>
    </comment>
    <comment ref="B139" authorId="0">
      <text>
        <r>
          <rPr>
            <sz val="8"/>
            <rFont val="Tahoma"/>
            <family val="2"/>
          </rPr>
          <t xml:space="preserve">The total cash flows arising from the construction of properties where there is a legally binding agreement to undertake the development.
</t>
        </r>
      </text>
    </comment>
    <comment ref="B140" authorId="0">
      <text>
        <r>
          <rPr>
            <sz val="8"/>
            <rFont val="Tahoma"/>
            <family val="2"/>
          </rPr>
          <t xml:space="preserve">The total cash flows arising from the construction of properties where there is currently no legally binding agreement to undertake the development.
</t>
        </r>
      </text>
    </comment>
    <comment ref="B142" authorId="0">
      <text>
        <r>
          <rPr>
            <sz val="8"/>
            <rFont val="Tahoma"/>
            <family val="2"/>
          </rPr>
          <t xml:space="preserve">Total grant income associated with the capital expenditure in line 128.
</t>
        </r>
      </text>
    </comment>
    <comment ref="B143" authorId="0">
      <text>
        <r>
          <rPr>
            <sz val="8"/>
            <rFont val="Tahoma"/>
            <family val="2"/>
          </rPr>
          <t>Total grant income associated with capital expenditure in line 129.</t>
        </r>
      </text>
    </comment>
    <comment ref="B149" authorId="0">
      <text>
        <r>
          <rPr>
            <sz val="8"/>
            <rFont val="Tahoma"/>
            <family val="2"/>
          </rPr>
          <t>As per the SDR definition, the term ‘supported housing’ applies to housing that is purpose designed or designated to provide support for a particular client group. In the absence of either of these two conditions, housing is general needs.</t>
        </r>
      </text>
    </comment>
    <comment ref="B151" authorId="0">
      <text>
        <r>
          <rPr>
            <sz val="8"/>
            <rFont val="Tahoma"/>
            <family val="2"/>
          </rPr>
          <t xml:space="preserve">Additional units completed/ purchased during the year
</t>
        </r>
      </text>
    </comment>
    <comment ref="B152" authorId="0">
      <text>
        <r>
          <rPr>
            <sz val="8"/>
            <rFont val="Tahoma"/>
            <family val="2"/>
          </rPr>
          <t>The number of units sold, disposed of or demolished during the year.</t>
        </r>
      </text>
    </comment>
    <comment ref="B153" authorId="0">
      <text>
        <r>
          <rPr>
            <sz val="8"/>
            <rFont val="Tahoma"/>
            <family val="2"/>
          </rPr>
          <t xml:space="preserve">The total cash flows arising from the construction of properties where there is a legally binding agreement to undertake the development.
</t>
        </r>
      </text>
    </comment>
    <comment ref="B156" authorId="0">
      <text>
        <r>
          <rPr>
            <sz val="8"/>
            <rFont val="Tahoma"/>
            <family val="2"/>
          </rPr>
          <t xml:space="preserve">Total grant income associated with the capital expenditure included in line 140.
</t>
        </r>
      </text>
    </comment>
    <comment ref="B157" authorId="0">
      <text>
        <r>
          <rPr>
            <sz val="8"/>
            <rFont val="Tahoma"/>
            <family val="2"/>
          </rPr>
          <t>Total grant income associated with capital expenditure in line 141.</t>
        </r>
      </text>
    </comment>
    <comment ref="B162" authorId="0">
      <text>
        <r>
          <rPr>
            <sz val="8"/>
            <rFont val="Tahoma"/>
            <family val="2"/>
          </rPr>
          <t xml:space="preserve">Intermediate rented units have rent levels which are above social rent levels and below market rent levels. Typical levels of rent for these properties are set at no more than 80% of the comparative market level. </t>
        </r>
      </text>
    </comment>
    <comment ref="B164" authorId="0">
      <text>
        <r>
          <rPr>
            <sz val="8"/>
            <rFont val="Tahoma"/>
            <family val="2"/>
          </rPr>
          <t>Additional units completed/ purchased during the year.</t>
        </r>
      </text>
    </comment>
    <comment ref="B166" authorId="0">
      <text>
        <r>
          <rPr>
            <sz val="8"/>
            <rFont val="Tahoma"/>
            <family val="2"/>
          </rPr>
          <t xml:space="preserve">The total cash flows arising from the construction of properties where there is a legally binding agreement to undertake the development.
</t>
        </r>
      </text>
    </comment>
    <comment ref="B167" authorId="0">
      <text>
        <r>
          <rPr>
            <sz val="8"/>
            <rFont val="Tahoma"/>
            <family val="2"/>
          </rPr>
          <t xml:space="preserve">The total cash flows arising from the construction of properties where there is currently no legally binding agreement to undertake the development.
</t>
        </r>
      </text>
    </comment>
    <comment ref="B169" authorId="0">
      <text>
        <r>
          <rPr>
            <sz val="8"/>
            <rFont val="Tahoma"/>
            <family val="2"/>
          </rPr>
          <t>Total grant income associated with the capital expenditure included in line 151.</t>
        </r>
      </text>
    </comment>
    <comment ref="B170" authorId="0">
      <text>
        <r>
          <rPr>
            <sz val="8"/>
            <rFont val="Tahoma"/>
            <family val="2"/>
          </rPr>
          <t>Total grant income associated with capital expenditure in line 152.</t>
        </r>
      </text>
    </comment>
    <comment ref="B177" authorId="0">
      <text>
        <r>
          <rPr>
            <sz val="8"/>
            <rFont val="Tahoma"/>
            <family val="2"/>
          </rPr>
          <t>Additional units completed/ purchased during the year.</t>
        </r>
      </text>
    </comment>
    <comment ref="B179" authorId="0">
      <text>
        <r>
          <rPr>
            <sz val="8"/>
            <rFont val="Tahoma"/>
            <family val="2"/>
          </rPr>
          <t xml:space="preserve">The total cash flows arising from the construction of properties where there is a legally binding agreement to undertake the development.
</t>
        </r>
      </text>
    </comment>
    <comment ref="B180" authorId="0">
      <text>
        <r>
          <rPr>
            <sz val="8"/>
            <rFont val="Tahoma"/>
            <family val="2"/>
          </rPr>
          <t xml:space="preserve">The total cash flows arising from the construction of properties where there is currently no legally binding agreement to undertake the development.
</t>
        </r>
      </text>
    </comment>
    <comment ref="B184" authorId="0">
      <text>
        <r>
          <rPr>
            <sz val="8"/>
            <rFont val="Tahoma"/>
            <family val="2"/>
          </rPr>
          <t>Units developed for sale that will not be rented.</t>
        </r>
      </text>
    </comment>
    <comment ref="B189" authorId="0">
      <text>
        <r>
          <rPr>
            <sz val="8"/>
            <rFont val="Tahoma"/>
            <family val="2"/>
          </rPr>
          <t>Any other property type not specified above including key-worker, student accommodation, care homes, temporary social housing and nursing homes.</t>
        </r>
      </text>
    </comment>
    <comment ref="B191" authorId="0">
      <text>
        <r>
          <rPr>
            <sz val="8"/>
            <rFont val="Tahoma"/>
            <family val="2"/>
          </rPr>
          <t>Additional units completed/ purchased during the year.</t>
        </r>
      </text>
    </comment>
    <comment ref="B193" authorId="0">
      <text>
        <r>
          <rPr>
            <sz val="8"/>
            <rFont val="Tahoma"/>
            <family val="2"/>
          </rPr>
          <t xml:space="preserve">The total cash flows arising from the construction of properties where there is a legally binding agreement to undertake the development.
</t>
        </r>
      </text>
    </comment>
    <comment ref="B194" authorId="0">
      <text>
        <r>
          <rPr>
            <sz val="8"/>
            <rFont val="Tahoma"/>
            <family val="2"/>
          </rPr>
          <t xml:space="preserve">The total cash flows arising from the construction of properties where there is currently no legally binding agreement to undertake the development.
</t>
        </r>
      </text>
    </comment>
    <comment ref="B196" authorId="0">
      <text>
        <r>
          <rPr>
            <sz val="8"/>
            <rFont val="Tahoma"/>
            <family val="2"/>
          </rPr>
          <t>Total grant income associated with the capital expenditure included in line 172.</t>
        </r>
      </text>
    </comment>
    <comment ref="B197" authorId="0">
      <text>
        <r>
          <rPr>
            <sz val="8"/>
            <rFont val="Tahoma"/>
            <family val="2"/>
          </rPr>
          <t>Total grant income associated with capital expenditure in line 173.</t>
        </r>
      </text>
    </comment>
    <comment ref="B205" authorId="0">
      <text>
        <r>
          <rPr>
            <sz val="8"/>
            <rFont val="Tahoma"/>
            <family val="2"/>
          </rPr>
          <t xml:space="preserve">The number of units included in new units for rent or sale which were transferred as part of a merger or purchased from another RP.
</t>
        </r>
      </text>
    </comment>
    <comment ref="B206" authorId="0">
      <text>
        <r>
          <rPr>
            <sz val="8"/>
            <rFont val="Tahoma"/>
            <family val="2"/>
          </rPr>
          <t xml:space="preserve">The number of units included in units sold/ disposed which were  transferred as part of a merger or sold to another RP.
</t>
        </r>
      </text>
    </comment>
    <comment ref="B138" authorId="1">
      <text>
        <r>
          <rPr>
            <sz val="8"/>
            <rFont val="Tahoma"/>
            <family val="2"/>
          </rPr>
          <t>The average equity percentage assumed for first tranche units sold in line 126.</t>
        </r>
      </text>
    </comment>
    <comment ref="B154" authorId="0">
      <text>
        <r>
          <rPr>
            <sz val="8"/>
            <rFont val="Tahoma"/>
            <family val="2"/>
          </rPr>
          <t xml:space="preserve">The total cash flows arising from the construction of properties where there is currently no legally binding agreement to undertake the development.
</t>
        </r>
      </text>
    </comment>
    <comment ref="B130" authorId="1">
      <text>
        <r>
          <rPr>
            <sz val="8"/>
            <rFont val="Tahoma"/>
            <family val="2"/>
          </rPr>
          <t>The total cash flows arising from the sale of properties.</t>
        </r>
      </text>
    </comment>
    <comment ref="B147" authorId="1">
      <text>
        <r>
          <rPr>
            <sz val="8"/>
            <rFont val="Tahoma"/>
            <family val="2"/>
          </rPr>
          <t>The total cash flows arising from the sale of properties. This excludes first tranche sales (Line 135).</t>
        </r>
      </text>
    </comment>
    <comment ref="B160" authorId="1">
      <text>
        <r>
          <rPr>
            <sz val="8"/>
            <rFont val="Tahoma"/>
            <family val="2"/>
          </rPr>
          <t>The total cash flows arising from the sale of properties.</t>
        </r>
      </text>
    </comment>
    <comment ref="B173" authorId="1">
      <text>
        <r>
          <rPr>
            <sz val="8"/>
            <rFont val="Tahoma"/>
            <family val="2"/>
          </rPr>
          <t>The total cash flows arising from the sale of properties.</t>
        </r>
      </text>
    </comment>
    <comment ref="B182" authorId="1">
      <text>
        <r>
          <rPr>
            <sz val="8"/>
            <rFont val="Tahoma"/>
            <family val="2"/>
          </rPr>
          <t>The total cash flows arising from the sale of properties.</t>
        </r>
      </text>
    </comment>
    <comment ref="B187" authorId="1">
      <text>
        <r>
          <rPr>
            <sz val="8"/>
            <rFont val="Tahoma"/>
            <family val="2"/>
          </rPr>
          <t>The total cash flows arising from the sale of properties.</t>
        </r>
      </text>
    </comment>
    <comment ref="B200" authorId="1">
      <text>
        <r>
          <rPr>
            <sz val="8"/>
            <rFont val="Tahoma"/>
            <family val="2"/>
          </rPr>
          <t>The total cash flows arising from the sale of properties.</t>
        </r>
      </text>
    </comment>
    <comment ref="B122" authorId="0">
      <text>
        <r>
          <rPr>
            <sz val="8"/>
            <rFont val="Tahoma"/>
            <family val="2"/>
          </rPr>
          <t>The number of units sold, disposed of or demolished during the year.</t>
        </r>
      </text>
    </comment>
    <comment ref="B165" authorId="0">
      <text>
        <r>
          <rPr>
            <sz val="8"/>
            <rFont val="Tahoma"/>
            <family val="2"/>
          </rPr>
          <t>The number of units sold, disposed of or demolished during the year.</t>
        </r>
      </text>
    </comment>
    <comment ref="B178" authorId="0">
      <text>
        <r>
          <rPr>
            <sz val="8"/>
            <rFont val="Tahoma"/>
            <family val="2"/>
          </rPr>
          <t>The number of units sold, disposed of or demolished during the year.</t>
        </r>
      </text>
    </comment>
    <comment ref="B185" authorId="0">
      <text>
        <r>
          <rPr>
            <sz val="8"/>
            <rFont val="Tahoma"/>
            <family val="2"/>
          </rPr>
          <t>The number of units sold, disposed of or demolished during the year.</t>
        </r>
      </text>
    </comment>
    <comment ref="B192" authorId="0">
      <text>
        <r>
          <rPr>
            <sz val="8"/>
            <rFont val="Tahoma"/>
            <family val="2"/>
          </rPr>
          <t>The number of units sold, disposed of or demolished during the year.</t>
        </r>
      </text>
    </comment>
    <comment ref="B175" authorId="1">
      <text>
        <r>
          <rPr>
            <sz val="8"/>
            <rFont val="Tahoma"/>
            <family val="2"/>
          </rPr>
          <t>Properties let on assured shorthold tenancies, where the rent is comparable to privately rented properties in the location and there is no subsidy from the provider or any other party.</t>
        </r>
      </text>
    </comment>
    <comment ref="B210" authorId="1">
      <text>
        <r>
          <rPr>
            <sz val="8"/>
            <rFont val="Tahoma"/>
            <family val="2"/>
          </rPr>
          <t>The income attributable to any non-registered entities within the group.</t>
        </r>
      </text>
    </comment>
    <comment ref="B211" authorId="1">
      <text>
        <r>
          <rPr>
            <sz val="8"/>
            <rFont val="Tahoma"/>
            <family val="2"/>
          </rPr>
          <t>The expenditure attributable to any non-registered entities within the group.</t>
        </r>
      </text>
    </comment>
    <comment ref="B212" authorId="1">
      <text>
        <r>
          <rPr>
            <sz val="8"/>
            <rFont val="Tahoma"/>
            <family val="2"/>
          </rPr>
          <t>The assets attributable to any non-registered entities within the group.</t>
        </r>
      </text>
    </comment>
    <comment ref="B213" authorId="1">
      <text>
        <r>
          <rPr>
            <sz val="8"/>
            <rFont val="Tahoma"/>
            <family val="2"/>
          </rPr>
          <t>The liabilities attributable to any non-registered entities within the group.</t>
        </r>
      </text>
    </comment>
    <comment ref="B214" authorId="1">
      <text>
        <r>
          <rPr>
            <sz val="8"/>
            <rFont val="Tahoma"/>
            <family val="2"/>
          </rPr>
          <t>The level of external debt  within any non-registered entities within the group.</t>
        </r>
      </text>
    </comment>
    <comment ref="B146" authorId="1">
      <text>
        <r>
          <rPr>
            <sz val="8"/>
            <rFont val="Tahoma"/>
            <family val="2"/>
          </rPr>
          <t>The total cash flows arising from first tranche sales (Line 126).</t>
        </r>
      </text>
    </comment>
  </commentList>
</comments>
</file>

<file path=xl/sharedStrings.xml><?xml version="1.0" encoding="utf-8"?>
<sst xmlns="http://schemas.openxmlformats.org/spreadsheetml/2006/main" count="421" uniqueCount="256">
  <si>
    <t>Line number</t>
  </si>
  <si>
    <t>Data input - please complete blue cells</t>
  </si>
  <si>
    <t>RPI %</t>
  </si>
  <si>
    <t>LIBOR</t>
  </si>
  <si>
    <t>Variable rate margin over LIBOR</t>
  </si>
  <si>
    <t>% fixed rate debt</t>
  </si>
  <si>
    <t>Fixed rate average interest %</t>
  </si>
  <si>
    <t>Income &amp; Expenditure account</t>
  </si>
  <si>
    <t>Rents receivable</t>
  </si>
  <si>
    <t>Service charges</t>
  </si>
  <si>
    <t>Charges for support services</t>
  </si>
  <si>
    <t>Rent losses from voids</t>
  </si>
  <si>
    <t>Total revenue grants</t>
  </si>
  <si>
    <t>Major repair grants</t>
  </si>
  <si>
    <t>Income from Social housing lettings</t>
  </si>
  <si>
    <t>Shared ownership first tranche sale receipts</t>
  </si>
  <si>
    <t>Income from other social housing activities</t>
  </si>
  <si>
    <t>Receipts from properties developed for sale</t>
  </si>
  <si>
    <t>Income from non-social housing activities</t>
  </si>
  <si>
    <t>Turnover</t>
  </si>
  <si>
    <t>Management costs</t>
  </si>
  <si>
    <t>Service costs</t>
  </si>
  <si>
    <t>Support costs</t>
  </si>
  <si>
    <t>Routine Maintenance costs</t>
  </si>
  <si>
    <t>Major Repairs</t>
  </si>
  <si>
    <t>Rent losses from bad debts</t>
  </si>
  <si>
    <t>Lease Charges</t>
  </si>
  <si>
    <t xml:space="preserve">Depreciation charge </t>
  </si>
  <si>
    <t>Impairment</t>
  </si>
  <si>
    <t>Other social housing expenditure - lettings</t>
  </si>
  <si>
    <t>Expenditure on Social Housing Lettings</t>
  </si>
  <si>
    <t>Cost of sales: shared ownership first tranche sales</t>
  </si>
  <si>
    <t>Other social housing costs non letting</t>
  </si>
  <si>
    <t xml:space="preserve">Cost of sales: properties developed for sale </t>
  </si>
  <si>
    <t>Other non social housing costs</t>
  </si>
  <si>
    <t>Exceptional items</t>
  </si>
  <si>
    <t>Operating Expenditure</t>
  </si>
  <si>
    <t>Operating surplus</t>
  </si>
  <si>
    <t>Surplus on stair casing sales</t>
  </si>
  <si>
    <t>Surplus on other social housing sales</t>
  </si>
  <si>
    <t>Surplus on other sales</t>
  </si>
  <si>
    <t>Profit/(loss) on the sale of fixed assets</t>
  </si>
  <si>
    <t>Surplus before Interest and Tax (SBIT)</t>
  </si>
  <si>
    <t>Interest receivable and similar receipts</t>
  </si>
  <si>
    <t>Interest payable and similar charges</t>
  </si>
  <si>
    <t>Other financing costs</t>
  </si>
  <si>
    <t>Surplus for the year before tax</t>
  </si>
  <si>
    <t>Corporation tax payable</t>
  </si>
  <si>
    <t>Surplus for the year</t>
  </si>
  <si>
    <t>Capitalised interest</t>
  </si>
  <si>
    <t>Capitalised repair and maintenance costs</t>
  </si>
  <si>
    <t>Gross arrears</t>
  </si>
  <si>
    <t xml:space="preserve">Provision for bad debt &amp; doubtful debts </t>
  </si>
  <si>
    <t>Supporting People income</t>
  </si>
  <si>
    <t>Number of units covered by Supporting People income</t>
  </si>
  <si>
    <t>Balance Sheet</t>
  </si>
  <si>
    <t xml:space="preserve">Housing properties at cost </t>
  </si>
  <si>
    <t>Housing properties at valuation</t>
  </si>
  <si>
    <t>Less: (Capital grants)</t>
  </si>
  <si>
    <t>Less: (Depreciation)</t>
  </si>
  <si>
    <t>Other fixed assets</t>
  </si>
  <si>
    <t>Investments</t>
  </si>
  <si>
    <t>Home-buy - Loan</t>
  </si>
  <si>
    <t>Home-buy - (Grant)</t>
  </si>
  <si>
    <t>Total Fixed Assets</t>
  </si>
  <si>
    <t>Properties for sale</t>
  </si>
  <si>
    <t>Stock and WIP</t>
  </si>
  <si>
    <t>Debtors and other current assets</t>
  </si>
  <si>
    <t>Cash and short-term investments</t>
  </si>
  <si>
    <t>Total Current Assets</t>
  </si>
  <si>
    <t>Total short-term debt</t>
  </si>
  <si>
    <t>Creditors and other current liabilities</t>
  </si>
  <si>
    <t>Total Current Liabilities</t>
  </si>
  <si>
    <t>Net Current assets</t>
  </si>
  <si>
    <t>Pension assets</t>
  </si>
  <si>
    <t>Net current assets including pension assets</t>
  </si>
  <si>
    <t>Total assets less current liabilities</t>
  </si>
  <si>
    <t>Long-term loans</t>
  </si>
  <si>
    <t>Other long-term creditors</t>
  </si>
  <si>
    <t>Provisions and deferred income</t>
  </si>
  <si>
    <t>Long term loans and provisions</t>
  </si>
  <si>
    <t>Negative goodwill</t>
  </si>
  <si>
    <t>Other reserves</t>
  </si>
  <si>
    <t>Pension reserves</t>
  </si>
  <si>
    <t>Total Loans provisions and reserves</t>
  </si>
  <si>
    <t>Loans due between 1 and 2 years</t>
  </si>
  <si>
    <t>Cash flow statement</t>
  </si>
  <si>
    <t>Tangible asset depreciation</t>
  </si>
  <si>
    <t>Capitalised repairs and maintenance costs</t>
  </si>
  <si>
    <t>Other adjustments</t>
  </si>
  <si>
    <t>Net cash flow from operating activities</t>
  </si>
  <si>
    <t>Interest received</t>
  </si>
  <si>
    <t>Interest paid</t>
  </si>
  <si>
    <t>Corporation tax paid</t>
  </si>
  <si>
    <t>Payments to acquire and develop housing properties</t>
  </si>
  <si>
    <t>Receipts from disposal of housing fixed assets</t>
  </si>
  <si>
    <t>Total capital grants received</t>
  </si>
  <si>
    <t>Total capital grants repaid</t>
  </si>
  <si>
    <t>Net payments for other fixed assets</t>
  </si>
  <si>
    <t>Home-buy grant/(loan) surplus/(deficit)</t>
  </si>
  <si>
    <t>Other financial (purchases)/sales</t>
  </si>
  <si>
    <t>Net cash flow from capital expenditure and financial investment</t>
  </si>
  <si>
    <t>Cash flow before use of resources and funding</t>
  </si>
  <si>
    <t>Net (inc)/dec in short-term deposits/treasury funds</t>
  </si>
  <si>
    <t>Loan repayments</t>
  </si>
  <si>
    <t>Increase in medium and long-term Debt</t>
  </si>
  <si>
    <t>Other financing flows</t>
  </si>
  <si>
    <t>Financing cash flows</t>
  </si>
  <si>
    <t>Increase/ decrease in cash and short term investments</t>
  </si>
  <si>
    <t>Increase in short term debt</t>
  </si>
  <si>
    <t>Agreed Facilities</t>
  </si>
  <si>
    <t>Estimated Facilities</t>
  </si>
  <si>
    <t>Total number of units managed at year end</t>
  </si>
  <si>
    <t>Total number of units owned at year end</t>
  </si>
  <si>
    <t>General Needs</t>
  </si>
  <si>
    <t>Opening units</t>
  </si>
  <si>
    <t>New units completed and available for rent</t>
  </si>
  <si>
    <t>Units sold/disposed/demolished</t>
  </si>
  <si>
    <t>Capital expenditure - committed (cash)</t>
  </si>
  <si>
    <t>Capital expenditure uncommitted (cash)</t>
  </si>
  <si>
    <t>Total capital expenditure (cash)</t>
  </si>
  <si>
    <t>Total grant income - committed (cash)</t>
  </si>
  <si>
    <t>Total grant income - uncommitted (cash)</t>
  </si>
  <si>
    <t>Grant repaid (cash)</t>
  </si>
  <si>
    <t>Grant income (cash)</t>
  </si>
  <si>
    <t>Sales income (Cash)</t>
  </si>
  <si>
    <t xml:space="preserve">LCHO </t>
  </si>
  <si>
    <t>Units wholly or partially stair cased</t>
  </si>
  <si>
    <t>First tranche units sold</t>
  </si>
  <si>
    <t>% of units assumed for first tranche sale</t>
  </si>
  <si>
    <t>First tranche sales cash received (Cash)</t>
  </si>
  <si>
    <t>Other sales income (Cash)</t>
  </si>
  <si>
    <t xml:space="preserve">Supported </t>
  </si>
  <si>
    <t>Intermediate rent</t>
  </si>
  <si>
    <t>Market rent</t>
  </si>
  <si>
    <t>Outright sale</t>
  </si>
  <si>
    <t>Cost of sales (cash)</t>
  </si>
  <si>
    <t>Other</t>
  </si>
  <si>
    <t>Stock rationalisation</t>
  </si>
  <si>
    <t>Year end of first forecast year (day/month/year):</t>
  </si>
  <si>
    <t>Actual</t>
  </si>
  <si>
    <t>2012/13</t>
  </si>
  <si>
    <t>2013/14</t>
  </si>
  <si>
    <t>2014/15</t>
  </si>
  <si>
    <t>Operating Surplus</t>
  </si>
  <si>
    <t>Surplus/(Loss) on Disposal of Fixed Assets</t>
  </si>
  <si>
    <t>Surplus for Year</t>
  </si>
  <si>
    <t>Management cost per unit</t>
  </si>
  <si>
    <t>Routine maintenance costs per unit</t>
  </si>
  <si>
    <t>Major repairs (expensed) per unit</t>
  </si>
  <si>
    <t>Total major repair costs per unit (Including cap.)</t>
  </si>
  <si>
    <t>All repairs per unit (including cap.)</t>
  </si>
  <si>
    <t>% major repairs capitalised</t>
  </si>
  <si>
    <t>Operating margin</t>
  </si>
  <si>
    <t>Operating margin MRI</t>
  </si>
  <si>
    <t>Effective Interest Rate</t>
  </si>
  <si>
    <t>EBITDA ratio</t>
  </si>
  <si>
    <t>EBITDA MRI</t>
  </si>
  <si>
    <t>EBITDA MRI Sales</t>
  </si>
  <si>
    <t>Cash interest cover</t>
  </si>
  <si>
    <t>Adjusted net leverage</t>
  </si>
  <si>
    <t>Total debt per unit</t>
  </si>
  <si>
    <t>Net debt / EBITDA</t>
  </si>
  <si>
    <t>Net debt</t>
  </si>
  <si>
    <t>Fixed rate debt</t>
  </si>
  <si>
    <t>Cash from sales/development cash exp</t>
  </si>
  <si>
    <t>EBITDA</t>
  </si>
  <si>
    <t>Operating cash flow less interest</t>
  </si>
  <si>
    <t>Bad debts % gross rents receivable</t>
  </si>
  <si>
    <t>Voids % gross rents receivable</t>
  </si>
  <si>
    <t>Arrears</t>
  </si>
  <si>
    <t>Instructions:</t>
  </si>
  <si>
    <t>If data is being pasted from another location, please ensure only cell values are copied across (using paste special)</t>
  </si>
  <si>
    <t>The correct RP number must be used.</t>
  </si>
  <si>
    <t>Any pre-existing  data contained within the relevant part of the FFR will be overridden by the data contained within this sheet on import</t>
  </si>
  <si>
    <t>Workbooks are locked.  Formatting and structure should not be altered</t>
  </si>
  <si>
    <t>Data being entered into NROSH+ must comply with the following rules:</t>
  </si>
  <si>
    <t>If the question is highlighted in red, enter negative values into all cells in that line</t>
  </si>
  <si>
    <t>If any part of the import process fails, the entire transaction will be rolled back  – i.e. the import will work in full or not at all</t>
  </si>
  <si>
    <t>RP Code</t>
  </si>
  <si>
    <t>£000's</t>
  </si>
  <si>
    <t>1) Cover Sheet</t>
  </si>
  <si>
    <t>Using this spreadsheet - Please observe the following:</t>
  </si>
  <si>
    <t>Key:</t>
  </si>
  <si>
    <t>Enter your data in cells with this colour</t>
  </si>
  <si>
    <t>Automatically totalling cells</t>
  </si>
  <si>
    <t>All figures (with the exception of grants repaid) must be entered as positive</t>
  </si>
  <si>
    <t>Decimal values should not be pasted into any cells except those which ask for percentages - namely Data Tab, Lines 1 to 5 and Line 127.</t>
  </si>
  <si>
    <t>Income</t>
  </si>
  <si>
    <t>Expenditure</t>
  </si>
  <si>
    <t>Assets</t>
  </si>
  <si>
    <t>Liabilities</t>
  </si>
  <si>
    <t>Level of external debt</t>
  </si>
  <si>
    <t xml:space="preserve">Non-registered entities </t>
  </si>
  <si>
    <t>2015/16</t>
  </si>
  <si>
    <t>2016/17</t>
  </si>
  <si>
    <t>2017/18</t>
  </si>
  <si>
    <t>2018/19</t>
  </si>
  <si>
    <t>2019/20</t>
  </si>
  <si>
    <t>2020/21</t>
  </si>
  <si>
    <t>2021/22</t>
  </si>
  <si>
    <t>New units completed - AR</t>
  </si>
  <si>
    <t>New units completed - AHO</t>
  </si>
  <si>
    <t xml:space="preserve">Total capital expenditure for new units - AR and AHO </t>
  </si>
  <si>
    <t>Funding for new units:</t>
  </si>
  <si>
    <t>Debt funding</t>
  </si>
  <si>
    <t>Capital receipts - conversions to AHO</t>
  </si>
  <si>
    <t xml:space="preserve">Other </t>
  </si>
  <si>
    <t>New Supply</t>
  </si>
  <si>
    <t>Conversions</t>
  </si>
  <si>
    <t>Capital receipts - conversions to Market Sale</t>
  </si>
  <si>
    <t>First tranche sales - new supply</t>
  </si>
  <si>
    <t>Unit re-let conversions to AR</t>
  </si>
  <si>
    <t>Unit re-let conversions to AHO</t>
  </si>
  <si>
    <t>Unit re-let conversions to Market Sale</t>
  </si>
  <si>
    <t>HCA funding</t>
  </si>
  <si>
    <t>2) Worksheet One (Front Sheet) provides a text box to enter the RP code and the date of the first forecast year</t>
  </si>
  <si>
    <t>Number of units purchased/transferred from other RPs</t>
  </si>
  <si>
    <t>Number of units sold/transferred to other RPs</t>
  </si>
  <si>
    <t>Average annual affordable rent per new unit - £000's</t>
  </si>
  <si>
    <t>Average percentage of market rent charged on new units - %</t>
  </si>
  <si>
    <t>Average annual affordable rent per unit conversion - £000's</t>
  </si>
  <si>
    <t>Average percentage of market rent charged on conversions to AR - %</t>
  </si>
  <si>
    <t>Average increase in rent per unit compared to social rent - £000's</t>
  </si>
  <si>
    <t>Average equity percentage of first tranche sales from new units - %</t>
  </si>
  <si>
    <t>Average equity percentage of first tranche sales from conversions to AHO - %</t>
  </si>
  <si>
    <t>Please include the details of the proposed AH Guarantees Programme bid</t>
  </si>
  <si>
    <t>Please confirm this FFR includes the AH Guarantees Programme as set out in the HCA Investment submission template, and that the assumptions set out on the AH Guarantees Programme worksheet and in the HCA submission template have been used to produce this forecast.</t>
  </si>
  <si>
    <t>Based on the forecast submitted, please provide the results of the covenant calculations set out above for the first five forecast years.</t>
  </si>
  <si>
    <t>Year 1</t>
  </si>
  <si>
    <t>Year 2</t>
  </si>
  <si>
    <t>Year 3</t>
  </si>
  <si>
    <t>Year 4</t>
  </si>
  <si>
    <t>Year 5</t>
  </si>
  <si>
    <t>Affordable Homes Guarantees Programme self-certifications</t>
  </si>
  <si>
    <r>
      <t xml:space="preserve">Please set out the calculation of your tightest existing </t>
    </r>
    <r>
      <rPr>
        <b/>
        <sz val="11"/>
        <color indexed="8"/>
        <rFont val="Calibri"/>
        <family val="2"/>
      </rPr>
      <t>income and expenditure (or cashflow)</t>
    </r>
    <r>
      <rPr>
        <sz val="11"/>
        <color theme="1"/>
        <rFont val="Calibri"/>
        <family val="2"/>
      </rPr>
      <t xml:space="preserve"> based financial covenant.
Please do this with reference to the line numbers on the FFR return where possible.</t>
    </r>
  </si>
  <si>
    <r>
      <t xml:space="preserve">Please describe your tightest existing </t>
    </r>
    <r>
      <rPr>
        <b/>
        <sz val="11"/>
        <color indexed="8"/>
        <rFont val="Calibri"/>
        <family val="2"/>
      </rPr>
      <t>income and expenditure (or cashflow)</t>
    </r>
    <r>
      <rPr>
        <sz val="11"/>
        <color theme="1"/>
        <rFont val="Calibri"/>
        <family val="2"/>
      </rPr>
      <t xml:space="preserve"> based financial covenant.</t>
    </r>
  </si>
  <si>
    <r>
      <t xml:space="preserve">Please describe your tightest existing </t>
    </r>
    <r>
      <rPr>
        <b/>
        <sz val="11"/>
        <color indexed="8"/>
        <rFont val="Calibri"/>
        <family val="2"/>
      </rPr>
      <t>balance sheet</t>
    </r>
    <r>
      <rPr>
        <sz val="11"/>
        <color theme="1"/>
        <rFont val="Calibri"/>
        <family val="2"/>
      </rPr>
      <t xml:space="preserve"> based financial covenant.</t>
    </r>
  </si>
  <si>
    <r>
      <t xml:space="preserve">Please set out the calculation of your tightest existing </t>
    </r>
    <r>
      <rPr>
        <b/>
        <sz val="11"/>
        <color indexed="8"/>
        <rFont val="Calibri"/>
        <family val="2"/>
      </rPr>
      <t>balance sheet</t>
    </r>
    <r>
      <rPr>
        <sz val="11"/>
        <color theme="1"/>
        <rFont val="Calibri"/>
        <family val="2"/>
      </rPr>
      <t xml:space="preserve"> based financial covenant.
Please do this with reference to the line numbers on the FFR return where possible.</t>
    </r>
  </si>
  <si>
    <t>Name</t>
  </si>
  <si>
    <t>Position</t>
  </si>
  <si>
    <t>VERSION INFO: Additional version for Affordable Homes Guarantees Programme</t>
  </si>
  <si>
    <t>This spreadsheet template should be submitted via email, not through NROSH+</t>
  </si>
  <si>
    <r>
      <t xml:space="preserve">3) Worksheet Two (AHP Assumptions) requests details of Affordable Homes Programme assumptions </t>
    </r>
    <r>
      <rPr>
        <b/>
        <sz val="11"/>
        <color indexed="8"/>
        <rFont val="Calibri"/>
        <family val="2"/>
      </rPr>
      <t>excluding</t>
    </r>
    <r>
      <rPr>
        <sz val="11"/>
        <color indexed="8"/>
        <rFont val="Calibri"/>
        <family val="2"/>
      </rPr>
      <t xml:space="preserve"> the Affordable Homes Guarantee Programme</t>
    </r>
  </si>
  <si>
    <r>
      <t>4) Worksheet Three (AHGP Assumptions) requests details of Affordable Homes Guarantee Programme assumptions</t>
    </r>
  </si>
  <si>
    <t xml:space="preserve">Please include the agreed AHP 2011-15 and any additional assumed AR/AHO development included in the financial forecast, EXCLUDING any AHGP assumptions </t>
  </si>
  <si>
    <t>5) Worksheet Four (Data) provides the template for entry of the main 30 year forecast</t>
  </si>
  <si>
    <t>SPREADSHEET  TEMPLATE - FINANCIAL FORECAST RETURN (FFR)</t>
  </si>
  <si>
    <t>The template contains six worksheets:</t>
  </si>
  <si>
    <t>6) Worksheet Five (AHGP self-certifications) requests (a) confirmation that this forecast includes and is based on the assumptions in the AHGP Assumptions worksheet and HCA submission template and (b) selected financial covenant information</t>
  </si>
  <si>
    <t>When you save this file to your own computer system, you can rename it. However, you must not change the name of any of the worksheets within it (Cover Sheet etc…)</t>
  </si>
  <si>
    <t>Does the forecast set out in this return breach any existing financial covenants?</t>
  </si>
  <si>
    <t>Please note the information in this section will be shared with HCA Investment / GLA as appropriate</t>
  </si>
  <si>
    <t>HCA IMS Offer ID</t>
  </si>
  <si>
    <t>GLA IMS Offer ID</t>
  </si>
  <si>
    <t>Latest Issue Date: 28 February 2013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</si>
</sst>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0;[Red]\(#,##0\)"/>
    <numFmt numFmtId="178" formatCode="yyyy"/>
    <numFmt numFmtId="179" formatCode=";;;"/>
    <numFmt numFmtId="180" formatCode="_-* #,##0_-;\-* #,##0_-;_-* &quot;-&quot;??_-;_-@_-"/>
    <numFmt numFmtId="181" formatCode="0.0%"/>
    <numFmt numFmtId="182" formatCode="#,##0_ ;\-#,##0\ "/>
    <numFmt numFmtId="183" formatCode="&quot;£&quot;#,##0.00;[Red]&quot;£&quot;#,##0.00"/>
    <numFmt numFmtId="184" formatCode="mm"/>
    <numFmt numFmtId="185" formatCode="000"/>
    <numFmt numFmtId="186" formatCode="0;[Red]0"/>
    <numFmt numFmtId="187" formatCode="00"/>
    <numFmt numFmtId="188" formatCode="&quot;£&quot;#,##0;[Red]&quot;£&quot;\(#,##0\)"/>
    <numFmt numFmtId="189" formatCode="#,##0;[Red]#,##0"/>
    <numFmt numFmtId="190" formatCode="#,##0.00%;[Red]#,##0.00%"/>
    <numFmt numFmtId="191" formatCode="#,##0.00%;[Red]\(#,##0.00\)%"/>
    <numFmt numFmtId="192" formatCode="#,##0.0%;[Red]\(#,##0.0\)%"/>
    <numFmt numFmtId="193" formatCode="_-* #,##0.0_-;\-* #,##0.0_-;_-* &quot;-&quot;??_-;_-@_-"/>
    <numFmt numFmtId="194" formatCode="&quot;£&quot;#,##0.0;[Red]&quot;£&quot;\(#,##0.0\)"/>
    <numFmt numFmtId="195" formatCode="&quot;£&quot;#,##0.00;[Red]&quot;£&quot;\(#,##0.00\)"/>
    <numFmt numFmtId="196" formatCode="&quot;£&quot;#,##0.000;[Red]&quot;£&quot;\(#,##0.000\)"/>
  </numFmts>
  <fonts count="47">
    <font>
      <sz val="11"/>
      <color theme="1"/>
      <name val="Calibri"/>
      <family val="2"/>
    </font>
    <font>
      <sz val="11"/>
      <color indexed="8"/>
      <name val="Calibri"/>
      <family val="2"/>
    </font>
    <font>
      <sz val="10"/>
      <name val="Verdana"/>
      <family val="2"/>
    </font>
    <font>
      <sz val="11"/>
      <color indexed="10"/>
      <name val="Calibri"/>
      <family val="2"/>
    </font>
    <font>
      <sz val="10"/>
      <name val="Arial"/>
      <family val="2"/>
    </font>
    <font>
      <b/>
      <sz val="11"/>
      <color indexed="9"/>
      <name val="Calibri"/>
      <family val="2"/>
    </font>
    <font>
      <b/>
      <sz val="11"/>
      <color indexed="8"/>
      <name val="Calibri"/>
      <family val="2"/>
    </font>
    <font>
      <b/>
      <sz val="11"/>
      <color indexed="10"/>
      <name val="Calibri"/>
      <family val="2"/>
    </font>
    <font>
      <b/>
      <sz val="11"/>
      <name val="Calibri"/>
      <family val="2"/>
    </font>
    <font>
      <b/>
      <sz val="11"/>
      <color indexed="63"/>
      <name val="Calibri"/>
      <family val="2"/>
    </font>
    <font>
      <sz val="11"/>
      <name val="Calibri"/>
      <family val="2"/>
    </font>
    <font>
      <sz val="11"/>
      <color indexed="63"/>
      <name val="Calibri"/>
      <family val="2"/>
    </font>
    <font>
      <sz val="11"/>
      <color indexed="8"/>
      <name val="Tahoma"/>
      <family val="2"/>
    </font>
    <font>
      <sz val="8"/>
      <name val="Tahoma"/>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4"/>
        <bgColor indexed="64"/>
      </patternFill>
    </fill>
    <fill>
      <patternFill patternType="solid">
        <fgColor indexed="46"/>
        <bgColor indexed="64"/>
      </patternFill>
    </fill>
    <fill>
      <patternFill patternType="solid">
        <fgColor indexed="46"/>
        <bgColor indexed="64"/>
      </patternFill>
    </fill>
    <fill>
      <patternFill patternType="solid">
        <fgColor theme="0"/>
        <bgColor indexed="64"/>
      </patternFill>
    </fill>
    <fill>
      <patternFill patternType="solid">
        <fgColor indexed="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5">
    <xf numFmtId="0" fontId="0" fillId="0" borderId="0" xfId="0" applyFont="1" applyAlignment="1">
      <alignment/>
    </xf>
    <xf numFmtId="0" fontId="0" fillId="0" borderId="0" xfId="0"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3" fillId="0" borderId="0" xfId="0" applyFont="1" applyAlignment="1" applyProtection="1">
      <alignment/>
      <protection/>
    </xf>
    <xf numFmtId="179" fontId="2" fillId="0" borderId="0" xfId="0" applyNumberFormat="1" applyFont="1" applyFill="1" applyBorder="1" applyAlignment="1" applyProtection="1">
      <alignment/>
      <protection/>
    </xf>
    <xf numFmtId="179" fontId="0" fillId="0" borderId="0" xfId="0" applyNumberFormat="1" applyAlignment="1">
      <alignment/>
    </xf>
    <xf numFmtId="179" fontId="2" fillId="0" borderId="0" xfId="42" applyNumberFormat="1" applyFont="1" applyFill="1" applyBorder="1" applyAlignment="1" applyProtection="1">
      <alignment/>
      <protection/>
    </xf>
    <xf numFmtId="0" fontId="0" fillId="0" borderId="0" xfId="0" applyFont="1" applyAlignment="1" applyProtection="1">
      <alignment/>
      <protection/>
    </xf>
    <xf numFmtId="0" fontId="6"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horizontal="center"/>
      <protection/>
    </xf>
    <xf numFmtId="178" fontId="6" fillId="0" borderId="0" xfId="0" applyNumberFormat="1" applyFont="1" applyAlignment="1" applyProtection="1">
      <alignment horizontal="center"/>
      <protection/>
    </xf>
    <xf numFmtId="0" fontId="0" fillId="0" borderId="0" xfId="0" applyFont="1" applyFill="1" applyBorder="1" applyAlignment="1" applyProtection="1">
      <alignment/>
      <protection/>
    </xf>
    <xf numFmtId="0" fontId="1" fillId="0" borderId="0" xfId="0" applyFont="1" applyAlignment="1" applyProtection="1">
      <alignment vertical="center"/>
      <protection/>
    </xf>
    <xf numFmtId="0" fontId="6"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0" fontId="0" fillId="0" borderId="0" xfId="0" applyAlignment="1" applyProtection="1">
      <alignment horizontal="left"/>
      <protection/>
    </xf>
    <xf numFmtId="0" fontId="12" fillId="0" borderId="0" xfId="0" applyFont="1" applyAlignment="1" applyProtection="1">
      <alignment vertical="center"/>
      <protection/>
    </xf>
    <xf numFmtId="0" fontId="0" fillId="0" borderId="10" xfId="0" applyBorder="1" applyAlignment="1" applyProtection="1">
      <alignment/>
      <protection/>
    </xf>
    <xf numFmtId="0" fontId="0" fillId="0" borderId="11" xfId="0" applyBorder="1" applyAlignment="1" applyProtection="1">
      <alignment/>
      <protection/>
    </xf>
    <xf numFmtId="0" fontId="8" fillId="0" borderId="0" xfId="0" applyFont="1" applyFill="1" applyAlignment="1" applyProtection="1">
      <alignment horizontal="center"/>
      <protection/>
    </xf>
    <xf numFmtId="0" fontId="8" fillId="0" borderId="0" xfId="0" applyFont="1" applyAlignment="1" applyProtection="1">
      <alignment horizontal="center"/>
      <protection/>
    </xf>
    <xf numFmtId="0" fontId="0" fillId="0" borderId="0" xfId="0" applyFont="1" applyFill="1" applyAlignment="1" applyProtection="1">
      <alignment/>
      <protection/>
    </xf>
    <xf numFmtId="177" fontId="11" fillId="0" borderId="0" xfId="63" applyNumberFormat="1" applyFont="1" applyFill="1" applyBorder="1" applyAlignment="1" applyProtection="1">
      <alignment/>
      <protection/>
    </xf>
    <xf numFmtId="177" fontId="11" fillId="0" borderId="0" xfId="64" applyNumberFormat="1" applyFont="1" applyFill="1" applyBorder="1" applyAlignment="1" applyProtection="1">
      <alignment/>
      <protection/>
    </xf>
    <xf numFmtId="0" fontId="10" fillId="0" borderId="0" xfId="0" applyFont="1" applyFill="1" applyBorder="1" applyAlignment="1" applyProtection="1">
      <alignment/>
      <protection/>
    </xf>
    <xf numFmtId="0" fontId="10" fillId="0" borderId="0" xfId="60" applyFont="1" applyFill="1" applyBorder="1" applyAlignment="1" applyProtection="1">
      <alignment/>
      <protection/>
    </xf>
    <xf numFmtId="3" fontId="10" fillId="0" borderId="0" xfId="0" applyNumberFormat="1" applyFont="1" applyFill="1" applyBorder="1" applyAlignment="1" applyProtection="1">
      <alignment/>
      <protection/>
    </xf>
    <xf numFmtId="3" fontId="10" fillId="0" borderId="0" xfId="60" applyNumberFormat="1" applyFont="1" applyFill="1" applyBorder="1" applyAlignment="1" applyProtection="1">
      <alignment/>
      <protection/>
    </xf>
    <xf numFmtId="3" fontId="11" fillId="0" borderId="0" xfId="45" applyNumberFormat="1" applyFont="1" applyFill="1" applyBorder="1" applyAlignment="1" applyProtection="1">
      <alignment vertical="center"/>
      <protection/>
    </xf>
    <xf numFmtId="0" fontId="0" fillId="33" borderId="12" xfId="0" applyFill="1" applyBorder="1" applyAlignment="1" applyProtection="1">
      <alignment/>
      <protection locked="0"/>
    </xf>
    <xf numFmtId="14" fontId="0" fillId="33" borderId="12" xfId="0" applyNumberFormat="1" applyFill="1" applyBorder="1" applyAlignment="1" applyProtection="1">
      <alignment/>
      <protection locked="0"/>
    </xf>
    <xf numFmtId="0" fontId="0" fillId="33" borderId="12" xfId="0" applyFont="1" applyFill="1" applyBorder="1" applyAlignment="1" applyProtection="1">
      <alignment/>
      <protection/>
    </xf>
    <xf numFmtId="191" fontId="10" fillId="34" borderId="12" xfId="0" applyNumberFormat="1" applyFont="1" applyFill="1" applyBorder="1" applyAlignment="1" applyProtection="1">
      <alignment vertical="justify"/>
      <protection locked="0"/>
    </xf>
    <xf numFmtId="10" fontId="10" fillId="34" borderId="12" xfId="0" applyNumberFormat="1" applyFont="1" applyFill="1" applyBorder="1" applyAlignment="1" applyProtection="1">
      <alignment vertical="justify"/>
      <protection locked="0"/>
    </xf>
    <xf numFmtId="0" fontId="0" fillId="35" borderId="13" xfId="0" applyFill="1" applyBorder="1" applyAlignment="1" applyProtection="1">
      <alignment/>
      <protection/>
    </xf>
    <xf numFmtId="0" fontId="0" fillId="33" borderId="13" xfId="0" applyFill="1" applyBorder="1" applyAlignment="1" applyProtection="1">
      <alignment/>
      <protection/>
    </xf>
    <xf numFmtId="0" fontId="45" fillId="0" borderId="0" xfId="0" applyFont="1" applyAlignment="1" applyProtection="1">
      <alignment/>
      <protection/>
    </xf>
    <xf numFmtId="9" fontId="10" fillId="34" borderId="12" xfId="67" applyFont="1" applyFill="1" applyBorder="1" applyAlignment="1" applyProtection="1">
      <alignment/>
      <protection locked="0"/>
    </xf>
    <xf numFmtId="180" fontId="11" fillId="34" borderId="12" xfId="42" applyNumberFormat="1" applyFont="1" applyFill="1" applyBorder="1" applyAlignment="1" applyProtection="1">
      <alignment/>
      <protection locked="0"/>
    </xf>
    <xf numFmtId="180" fontId="10" fillId="34" borderId="12" xfId="42" applyNumberFormat="1" applyFont="1" applyFill="1" applyBorder="1" applyAlignment="1" applyProtection="1">
      <alignment/>
      <protection locked="0"/>
    </xf>
    <xf numFmtId="182" fontId="11" fillId="34" borderId="12" xfId="42" applyNumberFormat="1" applyFont="1" applyFill="1" applyBorder="1" applyAlignment="1" applyProtection="1">
      <alignment/>
      <protection locked="0"/>
    </xf>
    <xf numFmtId="189" fontId="11" fillId="34" borderId="12" xfId="63" applyNumberFormat="1" applyFont="1" applyFill="1" applyBorder="1" applyAlignment="1" applyProtection="1">
      <alignment/>
      <protection locked="0"/>
    </xf>
    <xf numFmtId="0" fontId="3" fillId="0" borderId="0" xfId="0" applyFont="1" applyAlignment="1" applyProtection="1">
      <alignment/>
      <protection/>
    </xf>
    <xf numFmtId="0" fontId="8" fillId="0" borderId="0" xfId="0" applyFont="1" applyFill="1" applyBorder="1" applyAlignment="1" applyProtection="1">
      <alignment/>
      <protection/>
    </xf>
    <xf numFmtId="0" fontId="44" fillId="0" borderId="0" xfId="0" applyFont="1" applyAlignment="1" applyProtection="1">
      <alignment/>
      <protection/>
    </xf>
    <xf numFmtId="3" fontId="8" fillId="0" borderId="0" xfId="0" applyNumberFormat="1" applyFont="1" applyFill="1" applyBorder="1" applyAlignment="1" applyProtection="1">
      <alignment horizontal="center"/>
      <protection/>
    </xf>
    <xf numFmtId="3" fontId="9" fillId="0" borderId="0" xfId="45" applyNumberFormat="1" applyFont="1" applyFill="1" applyBorder="1" applyAlignment="1" applyProtection="1">
      <alignment horizontal="center" vertical="center"/>
      <protection/>
    </xf>
    <xf numFmtId="3" fontId="8" fillId="0" borderId="0" xfId="60" applyNumberFormat="1" applyFont="1" applyFill="1" applyBorder="1" applyAlignment="1" applyProtection="1">
      <alignment horizontal="center"/>
      <protection/>
    </xf>
    <xf numFmtId="3" fontId="44" fillId="0" borderId="0" xfId="0" applyNumberFormat="1" applyFont="1" applyFill="1" applyBorder="1" applyAlignment="1" applyProtection="1">
      <alignment horizontal="center"/>
      <protection/>
    </xf>
    <xf numFmtId="177" fontId="11" fillId="34" borderId="12" xfId="63" applyNumberFormat="1" applyFont="1" applyFill="1" applyBorder="1" applyAlignment="1" applyProtection="1">
      <alignment/>
      <protection locked="0"/>
    </xf>
    <xf numFmtId="177" fontId="9" fillId="36" borderId="12" xfId="63" applyNumberFormat="1" applyFont="1" applyFill="1" applyBorder="1" applyAlignment="1" applyProtection="1">
      <alignment/>
      <protection/>
    </xf>
    <xf numFmtId="177" fontId="9" fillId="35" borderId="12" xfId="63" applyNumberFormat="1" applyFont="1" applyFill="1" applyBorder="1" applyAlignment="1" applyProtection="1">
      <alignment/>
      <protection/>
    </xf>
    <xf numFmtId="177" fontId="9" fillId="0" borderId="0" xfId="63" applyNumberFormat="1" applyFont="1" applyFill="1" applyBorder="1" applyAlignment="1" applyProtection="1">
      <alignment/>
      <protection/>
    </xf>
    <xf numFmtId="177" fontId="9" fillId="0" borderId="0" xfId="64" applyNumberFormat="1" applyFont="1" applyFill="1" applyBorder="1" applyAlignment="1" applyProtection="1">
      <alignment/>
      <protection/>
    </xf>
    <xf numFmtId="177" fontId="9" fillId="35" borderId="12" xfId="64" applyNumberFormat="1" applyFont="1" applyFill="1" applyBorder="1" applyAlignment="1" applyProtection="1">
      <alignment horizontal="right"/>
      <protection/>
    </xf>
    <xf numFmtId="177" fontId="8" fillId="36" borderId="12" xfId="0" applyNumberFormat="1" applyFont="1" applyFill="1" applyBorder="1" applyAlignment="1" applyProtection="1">
      <alignment/>
      <protection/>
    </xf>
    <xf numFmtId="177" fontId="8" fillId="35" borderId="12" xfId="0" applyNumberFormat="1" applyFont="1" applyFill="1" applyBorder="1" applyAlignment="1" applyProtection="1">
      <alignment/>
      <protection/>
    </xf>
    <xf numFmtId="177" fontId="10" fillId="34" borderId="12" xfId="0" applyNumberFormat="1" applyFont="1" applyFill="1" applyBorder="1" applyAlignment="1" applyProtection="1">
      <alignment/>
      <protection locked="0"/>
    </xf>
    <xf numFmtId="177" fontId="6" fillId="0" borderId="0" xfId="0" applyNumberFormat="1" applyFont="1" applyAlignment="1" applyProtection="1">
      <alignment horizontal="center"/>
      <protection/>
    </xf>
    <xf numFmtId="180" fontId="11" fillId="34" borderId="12" xfId="44" applyNumberFormat="1" applyFont="1" applyFill="1" applyBorder="1" applyAlignment="1" applyProtection="1">
      <alignment/>
      <protection locked="0"/>
    </xf>
    <xf numFmtId="177" fontId="11" fillId="34" borderId="12" xfId="64" applyNumberFormat="1" applyFont="1" applyFill="1" applyBorder="1" applyAlignment="1" applyProtection="1">
      <alignment/>
      <protection locked="0"/>
    </xf>
    <xf numFmtId="0" fontId="0" fillId="0" borderId="0" xfId="0" applyFont="1" applyAlignment="1" applyProtection="1">
      <alignment vertical="top" wrapText="1"/>
      <protection/>
    </xf>
    <xf numFmtId="0" fontId="0" fillId="0" borderId="0" xfId="0" applyFont="1" applyAlignment="1" applyProtection="1">
      <alignment horizontal="center"/>
      <protection/>
    </xf>
    <xf numFmtId="0" fontId="0" fillId="34" borderId="12" xfId="0" applyFont="1" applyFill="1" applyBorder="1" applyAlignment="1" applyProtection="1">
      <alignment horizontal="center"/>
      <protection locked="0"/>
    </xf>
    <xf numFmtId="0" fontId="0" fillId="34" borderId="12" xfId="0" applyFont="1" applyFill="1" applyBorder="1" applyAlignment="1" applyProtection="1">
      <alignment horizontal="center" vertical="center"/>
      <protection locked="0"/>
    </xf>
    <xf numFmtId="0" fontId="0" fillId="0" borderId="0" xfId="0" applyFont="1" applyAlignment="1" applyProtection="1">
      <alignment horizontal="left"/>
      <protection/>
    </xf>
    <xf numFmtId="0" fontId="0" fillId="0" borderId="0" xfId="0" applyFont="1" applyAlignment="1" applyProtection="1">
      <alignment horizontal="left" wrapText="1"/>
      <protection/>
    </xf>
    <xf numFmtId="0" fontId="0" fillId="34" borderId="12" xfId="0" applyFill="1" applyBorder="1" applyAlignment="1" applyProtection="1">
      <alignment horizontal="center" vertical="center" wrapText="1"/>
      <protection locked="0"/>
    </xf>
    <xf numFmtId="0" fontId="6" fillId="0" borderId="0" xfId="0" applyFont="1" applyFill="1" applyBorder="1" applyAlignment="1" applyProtection="1">
      <alignment horizontal="left"/>
      <protection/>
    </xf>
    <xf numFmtId="0" fontId="0" fillId="0" borderId="0" xfId="0" applyAlignment="1" applyProtection="1">
      <alignment/>
      <protection/>
    </xf>
    <xf numFmtId="0" fontId="28" fillId="37" borderId="12" xfId="0" applyFont="1" applyFill="1" applyBorder="1" applyAlignment="1" applyProtection="1">
      <alignment/>
      <protection/>
    </xf>
    <xf numFmtId="0" fontId="1" fillId="0" borderId="14"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0" fontId="5" fillId="38" borderId="15" xfId="0" applyFont="1" applyFill="1" applyBorder="1" applyAlignment="1" applyProtection="1">
      <alignment horizontal="left" vertical="center"/>
      <protection/>
    </xf>
    <xf numFmtId="0" fontId="5" fillId="38" borderId="16" xfId="0" applyFont="1" applyFill="1" applyBorder="1" applyAlignment="1" applyProtection="1">
      <alignment horizontal="left" vertical="center"/>
      <protection/>
    </xf>
    <xf numFmtId="0" fontId="1" fillId="0" borderId="14"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5" fillId="38" borderId="15" xfId="0" applyFont="1" applyFill="1" applyBorder="1" applyAlignment="1" applyProtection="1">
      <alignment horizontal="center" vertical="center"/>
      <protection/>
    </xf>
    <xf numFmtId="0" fontId="5" fillId="38" borderId="16" xfId="0" applyFont="1" applyFill="1" applyBorder="1" applyAlignment="1" applyProtection="1">
      <alignment horizontal="center" vertical="center"/>
      <protection/>
    </xf>
    <xf numFmtId="0" fontId="5" fillId="38" borderId="17" xfId="0" applyFont="1" applyFill="1" applyBorder="1" applyAlignment="1" applyProtection="1">
      <alignment horizontal="left" vertical="center"/>
      <protection/>
    </xf>
    <xf numFmtId="0" fontId="5" fillId="38" borderId="18" xfId="0" applyFont="1" applyFill="1" applyBorder="1" applyAlignment="1" applyProtection="1">
      <alignment horizontal="left" vertical="center"/>
      <protection/>
    </xf>
    <xf numFmtId="0" fontId="5" fillId="38" borderId="19" xfId="0" applyFont="1" applyFill="1" applyBorder="1" applyAlignment="1" applyProtection="1">
      <alignment horizontal="left" vertical="center"/>
      <protection/>
    </xf>
    <xf numFmtId="0" fontId="5" fillId="38" borderId="11" xfId="0" applyFont="1" applyFill="1" applyBorder="1" applyAlignment="1" applyProtection="1">
      <alignment horizontal="left" vertical="center"/>
      <protection/>
    </xf>
    <xf numFmtId="0" fontId="0" fillId="0" borderId="19"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horizontal="left" vertical="center" wrapText="1"/>
    </xf>
    <xf numFmtId="0" fontId="0" fillId="0" borderId="10" xfId="0" applyFont="1" applyBorder="1" applyAlignment="1">
      <alignment horizontal="left" vertical="center" wrapText="1"/>
    </xf>
    <xf numFmtId="0" fontId="1" fillId="0" borderId="14"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1" fillId="0" borderId="14" xfId="0" applyFont="1" applyBorder="1" applyAlignment="1" applyProtection="1">
      <alignment horizontal="left" vertical="center" wrapText="1"/>
      <protection/>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1" fillId="0" borderId="19" xfId="0" applyFont="1" applyBorder="1" applyAlignment="1" applyProtection="1">
      <alignment horizontal="left" vertical="center" wrapText="1"/>
      <protection/>
    </xf>
    <xf numFmtId="0" fontId="1" fillId="0" borderId="11" xfId="0" applyFont="1" applyBorder="1" applyAlignment="1" applyProtection="1">
      <alignment horizontal="left" vertical="center" wrapText="1"/>
      <protection/>
    </xf>
    <xf numFmtId="0" fontId="0" fillId="34" borderId="12" xfId="0" applyFill="1" applyBorder="1" applyAlignment="1" applyProtection="1">
      <alignment horizontal="left" vertical="top" wrapText="1"/>
      <protection locked="0"/>
    </xf>
    <xf numFmtId="0" fontId="0" fillId="0" borderId="0" xfId="0" applyFont="1" applyAlignment="1" applyProtection="1">
      <alignment horizontal="left" vertical="top" wrapText="1"/>
      <protection/>
    </xf>
    <xf numFmtId="0" fontId="0" fillId="34" borderId="20" xfId="0" applyFill="1" applyBorder="1" applyAlignment="1" applyProtection="1">
      <alignment horizontal="left" vertical="top" wrapText="1"/>
      <protection locked="0"/>
    </xf>
    <xf numFmtId="0" fontId="0" fillId="34" borderId="21" xfId="0" applyFill="1" applyBorder="1" applyAlignment="1" applyProtection="1">
      <alignment horizontal="left" vertical="top" wrapText="1"/>
      <protection locked="0"/>
    </xf>
    <xf numFmtId="0" fontId="0" fillId="34" borderId="22" xfId="0" applyFill="1" applyBorder="1" applyAlignment="1" applyProtection="1">
      <alignment horizontal="left" vertical="top"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3 2" xfId="61"/>
    <cellStyle name="Normal 4" xfId="62"/>
    <cellStyle name="Normal_Model Version1" xfId="63"/>
    <cellStyle name="Normal_Model Version1 2" xfId="64"/>
    <cellStyle name="Note" xfId="65"/>
    <cellStyle name="Output" xfId="66"/>
    <cellStyle name="Percent" xfId="67"/>
    <cellStyle name="Title" xfId="68"/>
    <cellStyle name="Total" xfId="69"/>
    <cellStyle name="Warning Text" xfId="70"/>
  </cellStyles>
  <dxfs count="5">
    <dxf>
      <font>
        <color theme="8" tint="0.3999499976634979"/>
      </font>
    </dxf>
    <dxf>
      <font>
        <color theme="8" tint="0.3999499976634979"/>
      </font>
    </dxf>
    <dxf>
      <font>
        <color theme="8" tint="0.3999499976634979"/>
      </font>
    </dxf>
    <dxf>
      <font>
        <color theme="8" tint="0.3999499976634979"/>
      </font>
    </dxf>
    <dxf>
      <font>
        <color theme="8" tint="0.399949997663497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32"/>
  <sheetViews>
    <sheetView showGridLines="0" tabSelected="1" zoomScalePageLayoutView="0" workbookViewId="0" topLeftCell="A1">
      <selection activeCell="A5" sqref="A5"/>
    </sheetView>
  </sheetViews>
  <sheetFormatPr defaultColWidth="9.140625" defaultRowHeight="15"/>
  <cols>
    <col min="1" max="1" width="9.140625" style="1" customWidth="1"/>
    <col min="2" max="2" width="2.8515625" style="1" customWidth="1"/>
    <col min="3" max="3" width="107.8515625" style="1" customWidth="1"/>
    <col min="4" max="16384" width="9.140625" style="1" customWidth="1"/>
  </cols>
  <sheetData>
    <row r="1" spans="1:3" ht="15.75" thickBot="1">
      <c r="A1" s="16"/>
      <c r="B1" s="82" t="s">
        <v>247</v>
      </c>
      <c r="C1" s="83"/>
    </row>
    <row r="2" spans="1:2" ht="15.75" thickBot="1">
      <c r="A2" s="16"/>
      <c r="B2" s="16"/>
    </row>
    <row r="3" spans="1:3" ht="15">
      <c r="A3" s="16"/>
      <c r="B3" s="84" t="s">
        <v>241</v>
      </c>
      <c r="C3" s="85"/>
    </row>
    <row r="4" spans="1:3" ht="15.75" thickBot="1">
      <c r="A4" s="16"/>
      <c r="B4" s="86" t="s">
        <v>255</v>
      </c>
      <c r="C4" s="87"/>
    </row>
    <row r="5" spans="1:2" ht="15.75" thickBot="1">
      <c r="A5" s="16"/>
      <c r="B5" s="16"/>
    </row>
    <row r="6" spans="1:3" ht="15.75" thickBot="1">
      <c r="A6" s="17"/>
      <c r="B6" s="78" t="s">
        <v>171</v>
      </c>
      <c r="C6" s="79"/>
    </row>
    <row r="7" spans="1:3" ht="15">
      <c r="A7" s="16"/>
      <c r="B7" s="80" t="s">
        <v>242</v>
      </c>
      <c r="C7" s="81"/>
    </row>
    <row r="8" spans="1:3" ht="6" customHeight="1">
      <c r="A8" s="16"/>
      <c r="B8" s="92"/>
      <c r="C8" s="81"/>
    </row>
    <row r="9" spans="1:3" ht="15">
      <c r="A9" s="16"/>
      <c r="B9" s="93" t="s">
        <v>248</v>
      </c>
      <c r="C9" s="94"/>
    </row>
    <row r="10" spans="1:3" ht="15">
      <c r="A10" s="16"/>
      <c r="B10" s="92"/>
      <c r="C10" s="81"/>
    </row>
    <row r="11" spans="1:3" s="74" customFormat="1" ht="15" customHeight="1">
      <c r="A11" s="16"/>
      <c r="B11" s="92" t="s">
        <v>181</v>
      </c>
      <c r="C11" s="81"/>
    </row>
    <row r="12" spans="1:3" s="74" customFormat="1" ht="15" customHeight="1">
      <c r="A12" s="16"/>
      <c r="B12" s="95" t="s">
        <v>216</v>
      </c>
      <c r="C12" s="77"/>
    </row>
    <row r="13" spans="1:3" s="74" customFormat="1" ht="30" customHeight="1">
      <c r="A13" s="16"/>
      <c r="B13" s="76" t="s">
        <v>243</v>
      </c>
      <c r="C13" s="77"/>
    </row>
    <row r="14" spans="1:3" s="74" customFormat="1" ht="15" customHeight="1">
      <c r="A14" s="16"/>
      <c r="B14" s="76" t="s">
        <v>244</v>
      </c>
      <c r="C14" s="77"/>
    </row>
    <row r="15" spans="1:3" s="74" customFormat="1" ht="15" customHeight="1">
      <c r="A15" s="16"/>
      <c r="B15" s="76" t="s">
        <v>246</v>
      </c>
      <c r="C15" s="77"/>
    </row>
    <row r="16" spans="1:3" s="74" customFormat="1" ht="45.75" customHeight="1" thickBot="1">
      <c r="A16" s="16"/>
      <c r="B16" s="98" t="s">
        <v>249</v>
      </c>
      <c r="C16" s="99"/>
    </row>
    <row r="17" spans="1:2" ht="15.75" thickBot="1">
      <c r="A17" s="16"/>
      <c r="B17" s="16"/>
    </row>
    <row r="18" spans="1:3" ht="15.75" thickBot="1">
      <c r="A18" s="17"/>
      <c r="B18" s="78" t="s">
        <v>182</v>
      </c>
      <c r="C18" s="79"/>
    </row>
    <row r="19" spans="1:3" ht="15">
      <c r="A19" s="16"/>
      <c r="B19" s="92" t="s">
        <v>175</v>
      </c>
      <c r="C19" s="81"/>
    </row>
    <row r="20" spans="1:3" ht="15">
      <c r="A20" s="16"/>
      <c r="B20" s="76" t="s">
        <v>172</v>
      </c>
      <c r="C20" s="77"/>
    </row>
    <row r="21" spans="1:3" ht="30" customHeight="1">
      <c r="A21" s="16"/>
      <c r="B21" s="76" t="s">
        <v>187</v>
      </c>
      <c r="C21" s="77"/>
    </row>
    <row r="22" spans="1:3" ht="30" customHeight="1" thickBot="1">
      <c r="A22" s="16"/>
      <c r="B22" s="98" t="s">
        <v>250</v>
      </c>
      <c r="C22" s="99"/>
    </row>
    <row r="23" spans="1:3" ht="15.75" thickBot="1">
      <c r="A23" s="18"/>
      <c r="B23" s="19"/>
      <c r="C23" s="20"/>
    </row>
    <row r="24" spans="1:3" ht="15.75" thickBot="1">
      <c r="A24" s="17"/>
      <c r="B24" s="78" t="s">
        <v>176</v>
      </c>
      <c r="C24" s="79"/>
    </row>
    <row r="25" spans="1:3" ht="15">
      <c r="A25" s="18"/>
      <c r="B25" s="96" t="s">
        <v>173</v>
      </c>
      <c r="C25" s="97"/>
    </row>
    <row r="26" spans="1:3" ht="30" customHeight="1" hidden="1">
      <c r="A26" s="18"/>
      <c r="B26" s="90" t="s">
        <v>174</v>
      </c>
      <c r="C26" s="91"/>
    </row>
    <row r="27" spans="1:3" ht="15.75" thickBot="1">
      <c r="A27" s="18"/>
      <c r="B27" s="88" t="s">
        <v>177</v>
      </c>
      <c r="C27" s="89"/>
    </row>
    <row r="28" spans="1:3" ht="15.75" hidden="1" thickBot="1">
      <c r="A28" s="18"/>
      <c r="B28" s="88" t="s">
        <v>178</v>
      </c>
      <c r="C28" s="89"/>
    </row>
    <row r="29" spans="1:2" ht="15.75" thickBot="1">
      <c r="A29" s="18"/>
      <c r="B29" s="18"/>
    </row>
    <row r="30" spans="1:3" ht="15.75" thickBot="1">
      <c r="A30" s="21"/>
      <c r="B30" s="78" t="s">
        <v>183</v>
      </c>
      <c r="C30" s="79"/>
    </row>
    <row r="31" spans="2:3" ht="15.75" thickBot="1">
      <c r="B31" s="40"/>
      <c r="C31" s="22" t="s">
        <v>184</v>
      </c>
    </row>
    <row r="32" spans="2:3" ht="15.75" thickBot="1">
      <c r="B32" s="39"/>
      <c r="C32" s="23" t="s">
        <v>185</v>
      </c>
    </row>
  </sheetData>
  <sheetProtection password="CF7A" sheet="1" objects="1" scenarios="1" selectLockedCells="1"/>
  <mergeCells count="25">
    <mergeCell ref="B25:C25"/>
    <mergeCell ref="B15:C15"/>
    <mergeCell ref="B16:C16"/>
    <mergeCell ref="B24:C24"/>
    <mergeCell ref="B22:C22"/>
    <mergeCell ref="B20:C20"/>
    <mergeCell ref="B18:C18"/>
    <mergeCell ref="B19:C19"/>
    <mergeCell ref="B30:C30"/>
    <mergeCell ref="B28:C28"/>
    <mergeCell ref="B27:C27"/>
    <mergeCell ref="B26:C26"/>
    <mergeCell ref="B8:C8"/>
    <mergeCell ref="B9:C9"/>
    <mergeCell ref="B10:C10"/>
    <mergeCell ref="B11:C11"/>
    <mergeCell ref="B12:C12"/>
    <mergeCell ref="B21:C21"/>
    <mergeCell ref="B14:C14"/>
    <mergeCell ref="B13:C13"/>
    <mergeCell ref="B6:C6"/>
    <mergeCell ref="B7:C7"/>
    <mergeCell ref="B1:C1"/>
    <mergeCell ref="B3:C3"/>
    <mergeCell ref="B4:C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B1" sqref="B1"/>
    </sheetView>
  </sheetViews>
  <sheetFormatPr defaultColWidth="9.140625" defaultRowHeight="15"/>
  <cols>
    <col min="1" max="1" width="45.00390625" style="1" bestFit="1" customWidth="1"/>
    <col min="2" max="2" width="12.140625" style="1" customWidth="1"/>
    <col min="3" max="16384" width="9.140625" style="1" customWidth="1"/>
  </cols>
  <sheetData>
    <row r="1" spans="1:2" ht="15">
      <c r="A1" s="2" t="s">
        <v>179</v>
      </c>
      <c r="B1" s="34"/>
    </row>
    <row r="2" spans="1:2" ht="15">
      <c r="A2" s="2" t="s">
        <v>139</v>
      </c>
      <c r="B2" s="35">
        <v>41729</v>
      </c>
    </row>
  </sheetData>
  <sheetProtection password="CF7A" sheet="1" selectLockedCells="1"/>
  <dataValidations count="1">
    <dataValidation type="date" allowBlank="1" showInputMessage="1" showErrorMessage="1" error="Please provide the year end date of the first forecast year in the format DD/MM/YYYY. The year end date cannot be after 31/03/2015." sqref="B2">
      <formula1>41365</formula1>
      <formula2>42094</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4"/>
  <sheetViews>
    <sheetView zoomScale="90" zoomScaleNormal="90" zoomScalePageLayoutView="0" workbookViewId="0" topLeftCell="A1">
      <selection activeCell="C8" sqref="C8"/>
    </sheetView>
  </sheetViews>
  <sheetFormatPr defaultColWidth="9.140625" defaultRowHeight="15"/>
  <cols>
    <col min="1" max="1" width="8.28125" style="8" bestFit="1" customWidth="1"/>
    <col min="2" max="2" width="69.57421875" style="8" customWidth="1"/>
    <col min="3" max="3" width="12.00390625" style="8" customWidth="1"/>
    <col min="4" max="4" width="11.421875" style="8" customWidth="1"/>
    <col min="5" max="5" width="11.7109375" style="8" customWidth="1"/>
    <col min="6" max="7" width="11.8515625" style="8" customWidth="1"/>
    <col min="8" max="12" width="12.140625" style="8" customWidth="1"/>
    <col min="13" max="16384" width="9.140625" style="8" customWidth="1"/>
  </cols>
  <sheetData>
    <row r="1" spans="1:2" ht="15">
      <c r="A1" s="9" t="s">
        <v>179</v>
      </c>
      <c r="B1" s="36">
        <f>'Front Sheet'!B1</f>
        <v>0</v>
      </c>
    </row>
    <row r="2" spans="1:2" ht="15">
      <c r="A2" s="9"/>
      <c r="B2" s="48" t="s">
        <v>245</v>
      </c>
    </row>
    <row r="3" ht="15">
      <c r="A3" s="9"/>
    </row>
    <row r="4" spans="1:12" ht="15">
      <c r="A4" s="9"/>
      <c r="B4" s="15"/>
      <c r="C4" s="24" t="s">
        <v>141</v>
      </c>
      <c r="D4" s="24" t="s">
        <v>142</v>
      </c>
      <c r="E4" s="24" t="s">
        <v>143</v>
      </c>
      <c r="F4" s="25" t="s">
        <v>194</v>
      </c>
      <c r="G4" s="25" t="s">
        <v>195</v>
      </c>
      <c r="H4" s="25" t="s">
        <v>196</v>
      </c>
      <c r="I4" s="25" t="s">
        <v>197</v>
      </c>
      <c r="J4" s="25" t="s">
        <v>198</v>
      </c>
      <c r="K4" s="25" t="s">
        <v>199</v>
      </c>
      <c r="L4" s="25" t="s">
        <v>200</v>
      </c>
    </row>
    <row r="5" spans="2:12" ht="15">
      <c r="B5" s="49" t="s">
        <v>208</v>
      </c>
      <c r="C5" s="24"/>
      <c r="D5" s="24"/>
      <c r="E5" s="24"/>
      <c r="F5" s="25"/>
      <c r="G5" s="25"/>
      <c r="H5" s="25"/>
      <c r="I5" s="25"/>
      <c r="J5" s="25"/>
      <c r="K5" s="25"/>
      <c r="L5" s="25"/>
    </row>
    <row r="6" ht="15">
      <c r="A6" s="10"/>
    </row>
    <row r="7" spans="1:12" ht="15">
      <c r="A7" s="8">
        <v>1</v>
      </c>
      <c r="B7" s="8" t="s">
        <v>201</v>
      </c>
      <c r="C7" s="43"/>
      <c r="D7" s="43"/>
      <c r="E7" s="43"/>
      <c r="F7" s="43"/>
      <c r="G7" s="43"/>
      <c r="H7" s="43"/>
      <c r="I7" s="43"/>
      <c r="J7" s="43"/>
      <c r="K7" s="43"/>
      <c r="L7" s="43"/>
    </row>
    <row r="8" spans="1:12" ht="15">
      <c r="A8" s="8">
        <v>2</v>
      </c>
      <c r="B8" s="8" t="s">
        <v>202</v>
      </c>
      <c r="C8" s="43"/>
      <c r="D8" s="43"/>
      <c r="E8" s="43"/>
      <c r="F8" s="43"/>
      <c r="G8" s="43"/>
      <c r="H8" s="43"/>
      <c r="I8" s="43"/>
      <c r="J8" s="43"/>
      <c r="K8" s="43"/>
      <c r="L8" s="43"/>
    </row>
    <row r="9" ht="15">
      <c r="A9" s="10"/>
    </row>
    <row r="10" spans="3:12" s="15" customFormat="1" ht="15">
      <c r="C10" s="13" t="s">
        <v>180</v>
      </c>
      <c r="D10" s="13" t="s">
        <v>180</v>
      </c>
      <c r="E10" s="13" t="s">
        <v>180</v>
      </c>
      <c r="F10" s="13" t="s">
        <v>180</v>
      </c>
      <c r="G10" s="13" t="s">
        <v>180</v>
      </c>
      <c r="H10" s="13" t="s">
        <v>180</v>
      </c>
      <c r="I10" s="13" t="s">
        <v>180</v>
      </c>
      <c r="J10" s="13" t="s">
        <v>180</v>
      </c>
      <c r="K10" s="13" t="s">
        <v>180</v>
      </c>
      <c r="L10" s="13" t="s">
        <v>180</v>
      </c>
    </row>
    <row r="11" spans="1:12" ht="15">
      <c r="A11" s="8">
        <v>3</v>
      </c>
      <c r="B11" s="8" t="s">
        <v>203</v>
      </c>
      <c r="C11" s="54"/>
      <c r="D11" s="54"/>
      <c r="E11" s="54"/>
      <c r="F11" s="54"/>
      <c r="G11" s="54"/>
      <c r="H11" s="54"/>
      <c r="I11" s="54"/>
      <c r="J11" s="54"/>
      <c r="K11" s="54"/>
      <c r="L11" s="54"/>
    </row>
    <row r="12" spans="2:12" ht="15">
      <c r="B12" s="15" t="s">
        <v>204</v>
      </c>
      <c r="C12" s="63"/>
      <c r="D12" s="63"/>
      <c r="E12" s="63"/>
      <c r="F12" s="63"/>
      <c r="G12" s="63"/>
      <c r="H12" s="63"/>
      <c r="I12" s="63"/>
      <c r="J12" s="63"/>
      <c r="K12" s="63"/>
      <c r="L12" s="63"/>
    </row>
    <row r="13" spans="1:12" ht="15">
      <c r="A13" s="8">
        <v>4</v>
      </c>
      <c r="B13" s="15" t="s">
        <v>205</v>
      </c>
      <c r="C13" s="54"/>
      <c r="D13" s="54"/>
      <c r="E13" s="54"/>
      <c r="F13" s="54"/>
      <c r="G13" s="54"/>
      <c r="H13" s="54"/>
      <c r="I13" s="54"/>
      <c r="J13" s="54"/>
      <c r="K13" s="54"/>
      <c r="L13" s="54"/>
    </row>
    <row r="14" spans="1:12" ht="15">
      <c r="A14" s="8">
        <v>5</v>
      </c>
      <c r="B14" s="15" t="s">
        <v>215</v>
      </c>
      <c r="C14" s="54"/>
      <c r="D14" s="54"/>
      <c r="E14" s="54"/>
      <c r="F14" s="54"/>
      <c r="G14" s="54"/>
      <c r="H14" s="54"/>
      <c r="I14" s="54"/>
      <c r="J14" s="54"/>
      <c r="K14" s="54"/>
      <c r="L14" s="54"/>
    </row>
    <row r="15" spans="1:12" ht="15">
      <c r="A15" s="8">
        <v>6</v>
      </c>
      <c r="B15" s="15" t="s">
        <v>211</v>
      </c>
      <c r="C15" s="54"/>
      <c r="D15" s="54"/>
      <c r="E15" s="54"/>
      <c r="F15" s="54"/>
      <c r="G15" s="54"/>
      <c r="H15" s="54"/>
      <c r="I15" s="54"/>
      <c r="J15" s="54"/>
      <c r="K15" s="54"/>
      <c r="L15" s="54"/>
    </row>
    <row r="16" spans="1:12" ht="15">
      <c r="A16" s="8">
        <v>7</v>
      </c>
      <c r="B16" s="15" t="s">
        <v>206</v>
      </c>
      <c r="C16" s="54"/>
      <c r="D16" s="54"/>
      <c r="E16" s="54"/>
      <c r="F16" s="54"/>
      <c r="G16" s="54"/>
      <c r="H16" s="54"/>
      <c r="I16" s="54"/>
      <c r="J16" s="54"/>
      <c r="K16" s="54"/>
      <c r="L16" s="54"/>
    </row>
    <row r="17" spans="1:12" ht="15">
      <c r="A17" s="10">
        <v>8</v>
      </c>
      <c r="B17" s="15" t="s">
        <v>210</v>
      </c>
      <c r="C17" s="54"/>
      <c r="D17" s="54"/>
      <c r="E17" s="54"/>
      <c r="F17" s="54"/>
      <c r="G17" s="54"/>
      <c r="H17" s="54"/>
      <c r="I17" s="54"/>
      <c r="J17" s="54"/>
      <c r="K17" s="54"/>
      <c r="L17" s="54"/>
    </row>
    <row r="18" spans="1:12" ht="15">
      <c r="A18" s="8">
        <v>9</v>
      </c>
      <c r="B18" s="15" t="s">
        <v>207</v>
      </c>
      <c r="C18" s="54"/>
      <c r="D18" s="54"/>
      <c r="E18" s="54"/>
      <c r="F18" s="54"/>
      <c r="G18" s="54"/>
      <c r="H18" s="54"/>
      <c r="I18" s="54"/>
      <c r="J18" s="54"/>
      <c r="K18" s="54"/>
      <c r="L18" s="54"/>
    </row>
    <row r="19" ht="15"/>
    <row r="20" spans="1:12" ht="15">
      <c r="A20" s="8">
        <v>10</v>
      </c>
      <c r="B20" s="15" t="s">
        <v>224</v>
      </c>
      <c r="C20" s="37"/>
      <c r="D20" s="37"/>
      <c r="E20" s="37"/>
      <c r="F20" s="37"/>
      <c r="G20" s="37"/>
      <c r="H20" s="37"/>
      <c r="I20" s="37"/>
      <c r="J20" s="37"/>
      <c r="K20" s="37"/>
      <c r="L20" s="37"/>
    </row>
    <row r="21" spans="1:12" ht="15">
      <c r="A21" s="8">
        <v>11</v>
      </c>
      <c r="B21" s="15" t="s">
        <v>219</v>
      </c>
      <c r="C21" s="54"/>
      <c r="D21" s="54"/>
      <c r="E21" s="54"/>
      <c r="F21" s="54"/>
      <c r="G21" s="54"/>
      <c r="H21" s="54"/>
      <c r="I21" s="54"/>
      <c r="J21" s="54"/>
      <c r="K21" s="54"/>
      <c r="L21" s="54"/>
    </row>
    <row r="22" spans="1:12" ht="15">
      <c r="A22" s="8">
        <v>12</v>
      </c>
      <c r="B22" s="15" t="s">
        <v>220</v>
      </c>
      <c r="C22" s="37"/>
      <c r="D22" s="37"/>
      <c r="E22" s="37"/>
      <c r="F22" s="37"/>
      <c r="G22" s="37"/>
      <c r="H22" s="37"/>
      <c r="I22" s="37"/>
      <c r="J22" s="37"/>
      <c r="K22" s="37"/>
      <c r="L22" s="37"/>
    </row>
    <row r="23" ht="15"/>
    <row r="24" ht="15"/>
    <row r="25" ht="15">
      <c r="B25" s="49" t="s">
        <v>209</v>
      </c>
    </row>
    <row r="26" ht="15"/>
    <row r="27" spans="1:12" ht="15">
      <c r="A27" s="8">
        <v>13</v>
      </c>
      <c r="B27" s="8" t="s">
        <v>212</v>
      </c>
      <c r="C27" s="43"/>
      <c r="D27" s="43"/>
      <c r="E27" s="43"/>
      <c r="F27" s="43"/>
      <c r="G27" s="43"/>
      <c r="H27" s="43"/>
      <c r="I27" s="43"/>
      <c r="J27" s="43"/>
      <c r="K27" s="43"/>
      <c r="L27" s="43"/>
    </row>
    <row r="28" spans="1:12" ht="15">
      <c r="A28" s="8">
        <v>14</v>
      </c>
      <c r="B28" s="8" t="s">
        <v>213</v>
      </c>
      <c r="C28" s="43"/>
      <c r="D28" s="43"/>
      <c r="E28" s="43"/>
      <c r="F28" s="43"/>
      <c r="G28" s="43"/>
      <c r="H28" s="43"/>
      <c r="I28" s="43"/>
      <c r="J28" s="43"/>
      <c r="K28" s="43"/>
      <c r="L28" s="43"/>
    </row>
    <row r="29" spans="1:12" ht="15">
      <c r="A29" s="8">
        <v>15</v>
      </c>
      <c r="B29" s="8" t="s">
        <v>214</v>
      </c>
      <c r="C29" s="43"/>
      <c r="D29" s="43"/>
      <c r="E29" s="43"/>
      <c r="F29" s="43"/>
      <c r="G29" s="43"/>
      <c r="H29" s="43"/>
      <c r="I29" s="43"/>
      <c r="J29" s="43"/>
      <c r="K29" s="43"/>
      <c r="L29" s="43"/>
    </row>
    <row r="30" ht="15"/>
    <row r="31" spans="1:12" ht="15">
      <c r="A31" s="8">
        <v>16</v>
      </c>
      <c r="B31" s="15" t="s">
        <v>221</v>
      </c>
      <c r="C31" s="54"/>
      <c r="D31" s="54"/>
      <c r="E31" s="54"/>
      <c r="F31" s="54"/>
      <c r="G31" s="54"/>
      <c r="H31" s="54"/>
      <c r="I31" s="54"/>
      <c r="J31" s="54"/>
      <c r="K31" s="54"/>
      <c r="L31" s="54"/>
    </row>
    <row r="32" spans="1:12" ht="15">
      <c r="A32" s="8">
        <v>17</v>
      </c>
      <c r="B32" s="15" t="s">
        <v>222</v>
      </c>
      <c r="C32" s="37"/>
      <c r="D32" s="37"/>
      <c r="E32" s="37"/>
      <c r="F32" s="37"/>
      <c r="G32" s="37"/>
      <c r="H32" s="37"/>
      <c r="I32" s="37"/>
      <c r="J32" s="37"/>
      <c r="K32" s="37"/>
      <c r="L32" s="37"/>
    </row>
    <row r="33" spans="1:12" ht="15">
      <c r="A33" s="8">
        <v>18</v>
      </c>
      <c r="B33" s="15" t="s">
        <v>223</v>
      </c>
      <c r="C33" s="54"/>
      <c r="D33" s="54"/>
      <c r="E33" s="54"/>
      <c r="F33" s="54"/>
      <c r="G33" s="54"/>
      <c r="H33" s="54"/>
      <c r="I33" s="54"/>
      <c r="J33" s="54"/>
      <c r="K33" s="54"/>
      <c r="L33" s="54"/>
    </row>
    <row r="34" spans="1:12" ht="15">
      <c r="A34" s="8">
        <v>19</v>
      </c>
      <c r="B34" s="15" t="s">
        <v>225</v>
      </c>
      <c r="C34" s="37"/>
      <c r="D34" s="37"/>
      <c r="E34" s="37"/>
      <c r="F34" s="37"/>
      <c r="G34" s="37"/>
      <c r="H34" s="37"/>
      <c r="I34" s="37"/>
      <c r="J34" s="37"/>
      <c r="K34" s="37"/>
      <c r="L34" s="37"/>
    </row>
  </sheetData>
  <sheetProtection password="CF7A" sheet="1" selectLockedCells="1"/>
  <conditionalFormatting sqref="B4 B1:B2">
    <cfRule type="cellIs" priority="1" dxfId="4" operator="equal" stopIfTrue="1">
      <formula>0</formula>
    </cfRule>
  </conditionalFormatting>
  <dataValidations count="11">
    <dataValidation type="whole" allowBlank="1" showInputMessage="1" showErrorMessage="1" error="This cell must be entered as a positive value with no decimal places.&#10;" sqref="C7:L8">
      <formula1>0</formula1>
      <formula2>1000000</formula2>
    </dataValidation>
    <dataValidation type="whole" allowBlank="1" showInputMessage="1" showErrorMessage="1" error="This cell must be entered as a positive value with no decimal places." sqref="C13:L18">
      <formula1>0</formula1>
      <formula2>100000000</formula2>
    </dataValidation>
    <dataValidation type="whole" allowBlank="1" showInputMessage="1" showErrorMessage="1" error="This cell must be entered as a positive value with no decimal places." sqref="C27:L29">
      <formula1>0</formula1>
      <formula2>1000000</formula2>
    </dataValidation>
    <dataValidation type="whole" allowBlank="1" showInputMessage="1" showErrorMessage="1" error="For the AHP, the total capital expenditure for new units (Q3) must match the total funding for new units (the sum of Q4 to Q9). This cell must be entered as a positive value with no decimal places." sqref="C11:L11">
      <formula1>0</formula1>
      <formula2>100000000</formula2>
    </dataValidation>
    <dataValidation type="decimal" allowBlank="1" showInputMessage="1" showErrorMessage="1" error="For the AHP, there must be an entry for the average equity % of first tranche sales (Q10) and new AHO units completed (Q2). Q10 must be entered as a positive value and this percentage must be between 0 and 100." sqref="C20:L20">
      <formula1>0</formula1>
      <formula2>1</formula2>
    </dataValidation>
    <dataValidation type="decimal" allowBlank="1" showInputMessage="1" showErrorMessage="1" error="For the AHP, there must be an entry for the average annual affordable rent per new unit (Q11) and new AR units completed (Q1). This cell must be entered as a positive value.&#10;" sqref="C21:L21">
      <formula1>0</formula1>
      <formula2>100000</formula2>
    </dataValidation>
    <dataValidation type="decimal" allowBlank="1" showInputMessage="1" showErrorMessage="1" error="For the AHP, there must be an entry for the average % of market rent charged on new units (Q12) and the new AR units completed (Q1). Q12 must be entered as a positive value and this percentage must be between 0 and 100." sqref="C22:L22">
      <formula1>0</formula1>
      <formula2>1</formula2>
    </dataValidation>
    <dataValidation type="decimal" allowBlank="1" showInputMessage="1" showErrorMessage="1" error="For the AHP, there must be an entry for the average % of market rent charged on conversions to AR (Q17) and unit re-let conversions to AR (Q13). Q17 must be entered as a positive value between 0 and 100." sqref="C32:L32">
      <formula1>0</formula1>
      <formula2>1</formula2>
    </dataValidation>
    <dataValidation type="decimal" allowBlank="1" showInputMessage="1" showErrorMessage="1" error="For the AHP, there must be an entry for the average increase in rent per unit compared to social rent (Q18) and unit re-let conversions to AR (Q13). This cell must be entered as a positive value." sqref="C33:L33">
      <formula1>0</formula1>
      <formula2>100000</formula2>
    </dataValidation>
    <dataValidation type="decimal" allowBlank="1" showInputMessage="1" showErrorMessage="1" error="For the AHP, there must be an entry for the average annual affordable rent per unit conversion (Q16) and unit re-let conversions to AR (Q13). This cell must be entered as a positive value." sqref="C31:L31">
      <formula1>0</formula1>
      <formula2>100000</formula2>
    </dataValidation>
    <dataValidation type="decimal" allowBlank="1" showInputMessage="1" showErrorMessage="1" error="For the AHP, there must be an entry for the average equity % of first tranche sales from conversions to AHO (Q19) and unit re-let conversions to AHO (Q14). Q19 must be entered as a positive value between 0 and 100." sqref="C34:L34">
      <formula1>0</formula1>
      <formula2>1</formula2>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39"/>
  <sheetViews>
    <sheetView zoomScale="90" zoomScaleNormal="90" zoomScalePageLayoutView="0" workbookViewId="0" topLeftCell="A1">
      <selection activeCell="I16" sqref="I16"/>
    </sheetView>
  </sheetViews>
  <sheetFormatPr defaultColWidth="9.140625" defaultRowHeight="15"/>
  <cols>
    <col min="1" max="1" width="8.28125" style="8" bestFit="1" customWidth="1"/>
    <col min="2" max="2" width="71.28125" style="8" customWidth="1"/>
    <col min="3" max="6" width="12.28125" style="8" customWidth="1"/>
    <col min="7" max="16384" width="9.140625" style="8" customWidth="1"/>
  </cols>
  <sheetData>
    <row r="1" spans="2:3" ht="15">
      <c r="B1" s="9" t="s">
        <v>179</v>
      </c>
      <c r="C1" s="75">
        <f>'Front Sheet'!B1</f>
        <v>0</v>
      </c>
    </row>
    <row r="2" ht="15"/>
    <row r="3" spans="1:2" ht="15">
      <c r="A3" s="9"/>
      <c r="B3" s="48" t="s">
        <v>226</v>
      </c>
    </row>
    <row r="4" spans="1:2" ht="15">
      <c r="A4" s="9"/>
      <c r="B4" s="48" t="s">
        <v>252</v>
      </c>
    </row>
    <row r="5" spans="1:2" ht="15">
      <c r="A5" s="9"/>
      <c r="B5" s="48"/>
    </row>
    <row r="6" spans="1:3" ht="15">
      <c r="A6" s="9"/>
      <c r="B6" s="48" t="s">
        <v>253</v>
      </c>
      <c r="C6" s="64"/>
    </row>
    <row r="7" spans="1:3" ht="15">
      <c r="A7" s="9"/>
      <c r="B7" s="48" t="s">
        <v>254</v>
      </c>
      <c r="C7" s="64"/>
    </row>
    <row r="8" ht="15">
      <c r="A8" s="9"/>
    </row>
    <row r="9" spans="1:6" ht="15">
      <c r="A9" s="9"/>
      <c r="B9" s="15"/>
      <c r="C9" s="24" t="s">
        <v>142</v>
      </c>
      <c r="D9" s="24" t="s">
        <v>143</v>
      </c>
      <c r="E9" s="24" t="s">
        <v>194</v>
      </c>
      <c r="F9" s="24" t="s">
        <v>195</v>
      </c>
    </row>
    <row r="10" spans="2:4" ht="15">
      <c r="B10" s="49" t="s">
        <v>208</v>
      </c>
      <c r="C10" s="24"/>
      <c r="D10" s="24"/>
    </row>
    <row r="11" ht="15">
      <c r="A11" s="10"/>
    </row>
    <row r="12" spans="1:6" ht="15">
      <c r="A12" s="8">
        <v>1</v>
      </c>
      <c r="B12" s="8" t="s">
        <v>201</v>
      </c>
      <c r="C12" s="64"/>
      <c r="D12" s="64"/>
      <c r="E12" s="64"/>
      <c r="F12" s="64"/>
    </row>
    <row r="13" spans="1:6" ht="15">
      <c r="A13" s="8">
        <v>2</v>
      </c>
      <c r="B13" s="8" t="s">
        <v>202</v>
      </c>
      <c r="C13" s="64"/>
      <c r="D13" s="64"/>
      <c r="E13" s="64"/>
      <c r="F13" s="64"/>
    </row>
    <row r="14" ht="15">
      <c r="A14" s="10"/>
    </row>
    <row r="15" spans="3:6" s="15" customFormat="1" ht="15">
      <c r="C15" s="13" t="s">
        <v>180</v>
      </c>
      <c r="D15" s="13" t="s">
        <v>180</v>
      </c>
      <c r="E15" s="13" t="s">
        <v>180</v>
      </c>
      <c r="F15" s="13" t="s">
        <v>180</v>
      </c>
    </row>
    <row r="16" spans="1:6" ht="15">
      <c r="A16" s="8">
        <v>3</v>
      </c>
      <c r="B16" s="8" t="s">
        <v>203</v>
      </c>
      <c r="C16" s="65"/>
      <c r="D16" s="65"/>
      <c r="E16" s="65"/>
      <c r="F16" s="65"/>
    </row>
    <row r="17" spans="2:6" ht="15">
      <c r="B17" s="15" t="s">
        <v>204</v>
      </c>
      <c r="C17" s="63"/>
      <c r="D17" s="63"/>
      <c r="E17" s="63"/>
      <c r="F17" s="63"/>
    </row>
    <row r="18" spans="1:6" ht="15">
      <c r="A18" s="8">
        <v>4</v>
      </c>
      <c r="B18" s="15" t="s">
        <v>205</v>
      </c>
      <c r="C18" s="65"/>
      <c r="D18" s="65"/>
      <c r="E18" s="65"/>
      <c r="F18" s="65"/>
    </row>
    <row r="19" spans="1:6" ht="15">
      <c r="A19" s="8">
        <v>5</v>
      </c>
      <c r="B19" s="15" t="s">
        <v>215</v>
      </c>
      <c r="C19" s="65"/>
      <c r="D19" s="65"/>
      <c r="E19" s="65"/>
      <c r="F19" s="65"/>
    </row>
    <row r="20" spans="1:6" ht="15">
      <c r="A20" s="8">
        <v>6</v>
      </c>
      <c r="B20" s="15" t="s">
        <v>211</v>
      </c>
      <c r="C20" s="65"/>
      <c r="D20" s="65"/>
      <c r="E20" s="65"/>
      <c r="F20" s="65"/>
    </row>
    <row r="21" spans="1:6" ht="15">
      <c r="A21" s="8">
        <v>7</v>
      </c>
      <c r="B21" s="15" t="s">
        <v>206</v>
      </c>
      <c r="C21" s="65"/>
      <c r="D21" s="65"/>
      <c r="E21" s="65"/>
      <c r="F21" s="65"/>
    </row>
    <row r="22" spans="1:6" ht="15">
      <c r="A22" s="10">
        <v>8</v>
      </c>
      <c r="B22" s="15" t="s">
        <v>210</v>
      </c>
      <c r="C22" s="65"/>
      <c r="D22" s="65"/>
      <c r="E22" s="65"/>
      <c r="F22" s="65"/>
    </row>
    <row r="23" spans="1:6" ht="15">
      <c r="A23" s="8">
        <v>9</v>
      </c>
      <c r="B23" s="15" t="s">
        <v>207</v>
      </c>
      <c r="C23" s="65"/>
      <c r="D23" s="65"/>
      <c r="E23" s="65"/>
      <c r="F23" s="65"/>
    </row>
    <row r="24" ht="15"/>
    <row r="25" spans="1:6" ht="15">
      <c r="A25" s="8">
        <v>10</v>
      </c>
      <c r="B25" s="15" t="s">
        <v>224</v>
      </c>
      <c r="C25" s="37"/>
      <c r="D25" s="37"/>
      <c r="E25" s="37"/>
      <c r="F25" s="37"/>
    </row>
    <row r="26" spans="1:6" ht="15">
      <c r="A26" s="8">
        <v>11</v>
      </c>
      <c r="B26" s="15" t="s">
        <v>219</v>
      </c>
      <c r="C26" s="65"/>
      <c r="D26" s="65"/>
      <c r="E26" s="65"/>
      <c r="F26" s="65"/>
    </row>
    <row r="27" spans="1:6" ht="15">
      <c r="A27" s="8">
        <v>12</v>
      </c>
      <c r="B27" s="15" t="s">
        <v>220</v>
      </c>
      <c r="C27" s="37"/>
      <c r="D27" s="37"/>
      <c r="E27" s="37"/>
      <c r="F27" s="37"/>
    </row>
    <row r="28" ht="15"/>
    <row r="29" ht="15"/>
    <row r="30" ht="15">
      <c r="B30" s="49" t="s">
        <v>209</v>
      </c>
    </row>
    <row r="31" ht="15"/>
    <row r="32" spans="1:6" ht="15">
      <c r="A32" s="8">
        <v>13</v>
      </c>
      <c r="B32" s="8" t="s">
        <v>212</v>
      </c>
      <c r="C32" s="64"/>
      <c r="D32" s="64"/>
      <c r="E32" s="64"/>
      <c r="F32" s="64"/>
    </row>
    <row r="33" spans="1:6" ht="15">
      <c r="A33" s="8">
        <v>14</v>
      </c>
      <c r="B33" s="8" t="s">
        <v>213</v>
      </c>
      <c r="C33" s="64"/>
      <c r="D33" s="64"/>
      <c r="E33" s="64"/>
      <c r="F33" s="64"/>
    </row>
    <row r="34" spans="1:6" ht="15">
      <c r="A34" s="8">
        <v>15</v>
      </c>
      <c r="B34" s="8" t="s">
        <v>214</v>
      </c>
      <c r="C34" s="64"/>
      <c r="D34" s="64"/>
      <c r="E34" s="64"/>
      <c r="F34" s="64"/>
    </row>
    <row r="35" ht="15"/>
    <row r="36" spans="1:6" ht="15">
      <c r="A36" s="8">
        <v>16</v>
      </c>
      <c r="B36" s="15" t="s">
        <v>221</v>
      </c>
      <c r="C36" s="65"/>
      <c r="D36" s="65"/>
      <c r="E36" s="65"/>
      <c r="F36" s="65"/>
    </row>
    <row r="37" spans="1:6" ht="15">
      <c r="A37" s="8">
        <v>17</v>
      </c>
      <c r="B37" s="15" t="s">
        <v>222</v>
      </c>
      <c r="C37" s="37"/>
      <c r="D37" s="37"/>
      <c r="E37" s="37"/>
      <c r="F37" s="37"/>
    </row>
    <row r="38" spans="1:6" ht="15">
      <c r="A38" s="8">
        <v>18</v>
      </c>
      <c r="B38" s="15" t="s">
        <v>223</v>
      </c>
      <c r="C38" s="65"/>
      <c r="D38" s="65"/>
      <c r="E38" s="65"/>
      <c r="F38" s="65"/>
    </row>
    <row r="39" spans="1:6" ht="15">
      <c r="A39" s="8">
        <v>19</v>
      </c>
      <c r="B39" s="15" t="s">
        <v>225</v>
      </c>
      <c r="C39" s="37"/>
      <c r="D39" s="37"/>
      <c r="E39" s="37"/>
      <c r="F39" s="37"/>
    </row>
  </sheetData>
  <sheetProtection selectLockedCells="1"/>
  <conditionalFormatting sqref="B9 B3:B7">
    <cfRule type="cellIs" priority="2" dxfId="4" operator="equal" stopIfTrue="1">
      <formula>0</formula>
    </cfRule>
  </conditionalFormatting>
  <dataValidations count="11">
    <dataValidation type="whole" allowBlank="1" showInputMessage="1" showErrorMessage="1" error="This cell must be entered as a positive value with no decimal places.&#10;" sqref="C12:F13">
      <formula1>0</formula1>
      <formula2>1000000</formula2>
    </dataValidation>
    <dataValidation type="whole" allowBlank="1" showInputMessage="1" showErrorMessage="1" error="This cell must be entered as a positive value with no decimal places." sqref="C18:F23">
      <formula1>0</formula1>
      <formula2>100000000</formula2>
    </dataValidation>
    <dataValidation type="whole" allowBlank="1" showInputMessage="1" showErrorMessage="1" error="This cell must be entered as a positive value with no decimal places." sqref="C32:F34">
      <formula1>0</formula1>
      <formula2>1000000</formula2>
    </dataValidation>
    <dataValidation type="whole" allowBlank="1" showInputMessage="1" showErrorMessage="1" error="For the AHP, the total capital expenditure for new units (Q3) must match the total funding for new units (the sum of Q4 to Q9). This cell must be entered as a positive value with no decimal places." sqref="C16:F16">
      <formula1>0</formula1>
      <formula2>100000000</formula2>
    </dataValidation>
    <dataValidation type="decimal" allowBlank="1" showInputMessage="1" showErrorMessage="1" error="For the AHP, there must be an entry for the average equity % of first tranche sales (Q10) and new AHO units completed (Q2). Q10 must be entered as a positive value and this percentage must be between 0 and 100." sqref="C25:F25">
      <formula1>0</formula1>
      <formula2>1</formula2>
    </dataValidation>
    <dataValidation type="decimal" allowBlank="1" showInputMessage="1" showErrorMessage="1" error="For the AHP, there must be an entry for the average annual affordable rent per new unit (Q11) and new AR units completed (Q1). This cell must be entered as a positive value.&#10;" sqref="C26:F26">
      <formula1>0</formula1>
      <formula2>100000</formula2>
    </dataValidation>
    <dataValidation type="decimal" allowBlank="1" showInputMessage="1" showErrorMessage="1" error="For the AHP, there must be an entry for the average % of market rent charged on new units (Q12) and the new AR units completed (Q1). Q12 must be entered as a positive value and this percentage must be between 0 and 100." sqref="C27:F27">
      <formula1>0</formula1>
      <formula2>1</formula2>
    </dataValidation>
    <dataValidation type="decimal" allowBlank="1" showInputMessage="1" showErrorMessage="1" error="For the AHP, there must be an entry for the average % of market rent charged on conversions to AR (Q17) and unit re-let conversions to AR (Q13). Q17 must be entered as a positive value between 0 and 100." sqref="C37:F37">
      <formula1>0</formula1>
      <formula2>1</formula2>
    </dataValidation>
    <dataValidation type="decimal" allowBlank="1" showInputMessage="1" showErrorMessage="1" error="For the AHP, there must be an entry for the average increase in rent per unit compared to social rent (Q18) and unit re-let conversions to AR (Q13). This cell must be entered as a positive value." sqref="C38:F38">
      <formula1>0</formula1>
      <formula2>100000</formula2>
    </dataValidation>
    <dataValidation type="decimal" allowBlank="1" showInputMessage="1" showErrorMessage="1" error="For the AHP, there must be an entry for the average annual affordable rent per unit conversion (Q16) and unit re-let conversions to AR (Q13). This cell must be entered as a positive value." sqref="C36:F36">
      <formula1>0</formula1>
      <formula2>100000</formula2>
    </dataValidation>
    <dataValidation type="decimal" allowBlank="1" showInputMessage="1" showErrorMessage="1" error="For the AHP, there must be an entry for the average equity % of first tranche sales from conversions to AHO (Q19) and unit re-let conversions to AHO (Q14). Q19 must be entered as a positive value between 0 and 100." sqref="C39:F39">
      <formula1>0</formula1>
      <formula2>1</formula2>
    </dataValidation>
  </dataValidations>
  <printOptions/>
  <pageMargins left="0.25" right="0.25" top="0.75" bottom="0.75" header="0.3" footer="0.3"/>
  <pageSetup fitToHeight="1" fitToWidth="1" horizontalDpi="600" verticalDpi="600" orientation="landscape" paperSize="9" scale="98" r:id="rId3"/>
  <legacyDrawing r:id="rId2"/>
</worksheet>
</file>

<file path=xl/worksheets/sheet5.xml><?xml version="1.0" encoding="utf-8"?>
<worksheet xmlns="http://schemas.openxmlformats.org/spreadsheetml/2006/main" xmlns:r="http://schemas.openxmlformats.org/officeDocument/2006/relationships">
  <dimension ref="A1:AG214"/>
  <sheetViews>
    <sheetView zoomScale="90" zoomScaleNormal="9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5"/>
  <cols>
    <col min="1" max="1" width="12.28125" style="8" bestFit="1" customWidth="1"/>
    <col min="2" max="2" width="59.421875" style="8" bestFit="1" customWidth="1"/>
    <col min="3" max="3" width="10.8515625" style="8" customWidth="1"/>
    <col min="4" max="4" width="10.8515625" style="8" bestFit="1" customWidth="1"/>
    <col min="5" max="5" width="11.00390625" style="8" customWidth="1"/>
    <col min="6" max="6" width="10.7109375" style="8" bestFit="1" customWidth="1"/>
    <col min="7" max="7" width="11.140625" style="8" customWidth="1"/>
    <col min="8" max="9" width="10.7109375" style="8" bestFit="1" customWidth="1"/>
    <col min="10" max="10" width="12.57421875" style="8" bestFit="1" customWidth="1"/>
    <col min="11" max="33" width="10.7109375" style="8" bestFit="1" customWidth="1"/>
    <col min="34" max="16384" width="9.140625" style="8" customWidth="1"/>
  </cols>
  <sheetData>
    <row r="1" spans="1:2" ht="15">
      <c r="A1" s="2" t="s">
        <v>179</v>
      </c>
      <c r="B1" s="36">
        <f>'Front Sheet'!B1</f>
        <v>0</v>
      </c>
    </row>
    <row r="2" spans="1:33" ht="15">
      <c r="A2" s="2" t="s">
        <v>0</v>
      </c>
      <c r="C2" s="13" t="s">
        <v>140</v>
      </c>
      <c r="D2" s="14">
        <f>'Front Sheet'!B2</f>
        <v>41729</v>
      </c>
      <c r="E2" s="14">
        <f>IF(D2="","",DATE(YEAR(D2)+1,MONTH(D2),DAY(D2)))</f>
        <v>42094</v>
      </c>
      <c r="F2" s="14">
        <f aca="true" t="shared" si="0" ref="F2:AG2">IF(E2="","",DATE(YEAR(E2)+1,MONTH(E2),DAY(E2)))</f>
        <v>42460</v>
      </c>
      <c r="G2" s="14">
        <f t="shared" si="0"/>
        <v>42825</v>
      </c>
      <c r="H2" s="14">
        <f t="shared" si="0"/>
        <v>43190</v>
      </c>
      <c r="I2" s="14">
        <f t="shared" si="0"/>
        <v>43555</v>
      </c>
      <c r="J2" s="14">
        <f t="shared" si="0"/>
        <v>43921</v>
      </c>
      <c r="K2" s="14">
        <f t="shared" si="0"/>
        <v>44286</v>
      </c>
      <c r="L2" s="14">
        <f t="shared" si="0"/>
        <v>44651</v>
      </c>
      <c r="M2" s="14">
        <f t="shared" si="0"/>
        <v>45016</v>
      </c>
      <c r="N2" s="14">
        <f t="shared" si="0"/>
        <v>45382</v>
      </c>
      <c r="O2" s="14">
        <f t="shared" si="0"/>
        <v>45747</v>
      </c>
      <c r="P2" s="14">
        <f t="shared" si="0"/>
        <v>46112</v>
      </c>
      <c r="Q2" s="14">
        <f t="shared" si="0"/>
        <v>46477</v>
      </c>
      <c r="R2" s="14">
        <f t="shared" si="0"/>
        <v>46843</v>
      </c>
      <c r="S2" s="14">
        <f t="shared" si="0"/>
        <v>47208</v>
      </c>
      <c r="T2" s="14">
        <f t="shared" si="0"/>
        <v>47573</v>
      </c>
      <c r="U2" s="14">
        <f t="shared" si="0"/>
        <v>47938</v>
      </c>
      <c r="V2" s="14">
        <f t="shared" si="0"/>
        <v>48304</v>
      </c>
      <c r="W2" s="14">
        <f t="shared" si="0"/>
        <v>48669</v>
      </c>
      <c r="X2" s="14">
        <f t="shared" si="0"/>
        <v>49034</v>
      </c>
      <c r="Y2" s="14">
        <f t="shared" si="0"/>
        <v>49399</v>
      </c>
      <c r="Z2" s="14">
        <f t="shared" si="0"/>
        <v>49765</v>
      </c>
      <c r="AA2" s="14">
        <f t="shared" si="0"/>
        <v>50130</v>
      </c>
      <c r="AB2" s="14">
        <f t="shared" si="0"/>
        <v>50495</v>
      </c>
      <c r="AC2" s="14">
        <f t="shared" si="0"/>
        <v>50860</v>
      </c>
      <c r="AD2" s="14">
        <f t="shared" si="0"/>
        <v>51226</v>
      </c>
      <c r="AE2" s="14">
        <f t="shared" si="0"/>
        <v>51591</v>
      </c>
      <c r="AF2" s="14">
        <f t="shared" si="0"/>
        <v>51956</v>
      </c>
      <c r="AG2" s="14">
        <f t="shared" si="0"/>
        <v>52321</v>
      </c>
    </row>
    <row r="3" spans="2:33" ht="15">
      <c r="B3" s="2" t="s">
        <v>1</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33" ht="15">
      <c r="A4" s="8">
        <v>1</v>
      </c>
      <c r="B4" s="8" t="s">
        <v>2</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ht="15">
      <c r="A5" s="8">
        <v>2</v>
      </c>
      <c r="B5" s="8" t="s">
        <v>3</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row>
    <row r="6" spans="1:33" ht="15">
      <c r="A6" s="8">
        <v>3</v>
      </c>
      <c r="B6" s="8" t="s">
        <v>4</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row>
    <row r="7" spans="1:33" ht="15">
      <c r="A7" s="8">
        <v>4</v>
      </c>
      <c r="B7" s="8" t="s">
        <v>5</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row>
    <row r="8" spans="1:33" ht="15">
      <c r="A8" s="8">
        <v>5</v>
      </c>
      <c r="B8" s="8" t="s">
        <v>6</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row>
    <row r="9" spans="2:33" ht="15">
      <c r="B9" s="2" t="s">
        <v>7</v>
      </c>
      <c r="C9" s="13" t="s">
        <v>180</v>
      </c>
      <c r="D9" s="13" t="s">
        <v>180</v>
      </c>
      <c r="E9" s="13" t="s">
        <v>180</v>
      </c>
      <c r="F9" s="13" t="s">
        <v>180</v>
      </c>
      <c r="G9" s="13" t="s">
        <v>180</v>
      </c>
      <c r="H9" s="13" t="s">
        <v>180</v>
      </c>
      <c r="I9" s="13" t="s">
        <v>180</v>
      </c>
      <c r="J9" s="13" t="s">
        <v>180</v>
      </c>
      <c r="K9" s="13" t="s">
        <v>180</v>
      </c>
      <c r="L9" s="13" t="s">
        <v>180</v>
      </c>
      <c r="M9" s="13" t="s">
        <v>180</v>
      </c>
      <c r="N9" s="13" t="s">
        <v>180</v>
      </c>
      <c r="O9" s="13" t="s">
        <v>180</v>
      </c>
      <c r="P9" s="13" t="s">
        <v>180</v>
      </c>
      <c r="Q9" s="13" t="s">
        <v>180</v>
      </c>
      <c r="R9" s="13" t="s">
        <v>180</v>
      </c>
      <c r="S9" s="13" t="s">
        <v>180</v>
      </c>
      <c r="T9" s="13" t="s">
        <v>180</v>
      </c>
      <c r="U9" s="13" t="s">
        <v>180</v>
      </c>
      <c r="V9" s="13" t="s">
        <v>180</v>
      </c>
      <c r="W9" s="13" t="s">
        <v>180</v>
      </c>
      <c r="X9" s="13" t="s">
        <v>180</v>
      </c>
      <c r="Y9" s="13" t="s">
        <v>180</v>
      </c>
      <c r="Z9" s="13" t="s">
        <v>180</v>
      </c>
      <c r="AA9" s="13" t="s">
        <v>180</v>
      </c>
      <c r="AB9" s="13" t="s">
        <v>180</v>
      </c>
      <c r="AC9" s="13" t="s">
        <v>180</v>
      </c>
      <c r="AD9" s="13" t="s">
        <v>180</v>
      </c>
      <c r="AE9" s="13" t="s">
        <v>180</v>
      </c>
      <c r="AF9" s="13" t="s">
        <v>180</v>
      </c>
      <c r="AG9" s="13" t="s">
        <v>180</v>
      </c>
    </row>
    <row r="10" spans="1:33" ht="15">
      <c r="A10" s="8">
        <v>6</v>
      </c>
      <c r="B10" s="8" t="s">
        <v>8</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row>
    <row r="11" spans="1:33" ht="15">
      <c r="A11" s="8">
        <v>7</v>
      </c>
      <c r="B11" s="8" t="s">
        <v>9</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row>
    <row r="12" spans="1:33" ht="15">
      <c r="A12" s="8">
        <v>8</v>
      </c>
      <c r="B12" s="8" t="s">
        <v>10</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row>
    <row r="13" spans="1:33" ht="15">
      <c r="A13" s="8">
        <v>9</v>
      </c>
      <c r="B13" s="4" t="s">
        <v>11</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row>
    <row r="14" spans="1:33" ht="15">
      <c r="A14" s="8">
        <v>10</v>
      </c>
      <c r="B14" s="8" t="s">
        <v>12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row>
    <row r="15" spans="1:33" ht="15">
      <c r="A15" s="8">
        <v>11</v>
      </c>
      <c r="B15" s="8" t="s">
        <v>13</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row>
    <row r="16" spans="1:33" ht="15">
      <c r="A16" s="2">
        <v>12</v>
      </c>
      <c r="B16" s="2" t="s">
        <v>14</v>
      </c>
      <c r="C16" s="55">
        <f>SUM(C10:C15)</f>
        <v>0</v>
      </c>
      <c r="D16" s="55">
        <f aca="true" t="shared" si="1" ref="D16:AG16">SUM(D10:D15)</f>
        <v>0</v>
      </c>
      <c r="E16" s="55">
        <f t="shared" si="1"/>
        <v>0</v>
      </c>
      <c r="F16" s="55">
        <f t="shared" si="1"/>
        <v>0</v>
      </c>
      <c r="G16" s="55">
        <f t="shared" si="1"/>
        <v>0</v>
      </c>
      <c r="H16" s="55">
        <f t="shared" si="1"/>
        <v>0</v>
      </c>
      <c r="I16" s="55">
        <f t="shared" si="1"/>
        <v>0</v>
      </c>
      <c r="J16" s="55">
        <f t="shared" si="1"/>
        <v>0</v>
      </c>
      <c r="K16" s="55">
        <f t="shared" si="1"/>
        <v>0</v>
      </c>
      <c r="L16" s="55">
        <f t="shared" si="1"/>
        <v>0</v>
      </c>
      <c r="M16" s="55">
        <f t="shared" si="1"/>
        <v>0</v>
      </c>
      <c r="N16" s="55">
        <f t="shared" si="1"/>
        <v>0</v>
      </c>
      <c r="O16" s="55">
        <f t="shared" si="1"/>
        <v>0</v>
      </c>
      <c r="P16" s="55">
        <f t="shared" si="1"/>
        <v>0</v>
      </c>
      <c r="Q16" s="55">
        <f t="shared" si="1"/>
        <v>0</v>
      </c>
      <c r="R16" s="55">
        <f t="shared" si="1"/>
        <v>0</v>
      </c>
      <c r="S16" s="55">
        <f t="shared" si="1"/>
        <v>0</v>
      </c>
      <c r="T16" s="55">
        <f t="shared" si="1"/>
        <v>0</v>
      </c>
      <c r="U16" s="55">
        <f t="shared" si="1"/>
        <v>0</v>
      </c>
      <c r="V16" s="55">
        <f t="shared" si="1"/>
        <v>0</v>
      </c>
      <c r="W16" s="55">
        <f t="shared" si="1"/>
        <v>0</v>
      </c>
      <c r="X16" s="55">
        <f t="shared" si="1"/>
        <v>0</v>
      </c>
      <c r="Y16" s="55">
        <f t="shared" si="1"/>
        <v>0</v>
      </c>
      <c r="Z16" s="55">
        <f t="shared" si="1"/>
        <v>0</v>
      </c>
      <c r="AA16" s="55">
        <f t="shared" si="1"/>
        <v>0</v>
      </c>
      <c r="AB16" s="55">
        <f t="shared" si="1"/>
        <v>0</v>
      </c>
      <c r="AC16" s="55">
        <f t="shared" si="1"/>
        <v>0</v>
      </c>
      <c r="AD16" s="55">
        <f t="shared" si="1"/>
        <v>0</v>
      </c>
      <c r="AE16" s="55">
        <f t="shared" si="1"/>
        <v>0</v>
      </c>
      <c r="AF16" s="55">
        <f t="shared" si="1"/>
        <v>0</v>
      </c>
      <c r="AG16" s="55">
        <f t="shared" si="1"/>
        <v>0</v>
      </c>
    </row>
    <row r="17" spans="1:33" ht="15">
      <c r="A17" s="8">
        <v>13</v>
      </c>
      <c r="B17" s="8" t="s">
        <v>15</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row>
    <row r="18" spans="1:33" ht="15">
      <c r="A18" s="8">
        <v>14</v>
      </c>
      <c r="B18" s="8" t="s">
        <v>16</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row>
    <row r="19" spans="1:33" ht="15">
      <c r="A19" s="8">
        <v>15</v>
      </c>
      <c r="B19" s="8" t="s">
        <v>17</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row>
    <row r="20" spans="1:33" ht="15">
      <c r="A20" s="8">
        <v>16</v>
      </c>
      <c r="B20" s="8" t="s">
        <v>18</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row>
    <row r="21" spans="1:33" ht="15">
      <c r="A21" s="2">
        <v>17</v>
      </c>
      <c r="B21" s="2" t="s">
        <v>19</v>
      </c>
      <c r="C21" s="55">
        <f>SUM(C16:C20)</f>
        <v>0</v>
      </c>
      <c r="D21" s="55">
        <f aca="true" t="shared" si="2" ref="D21:AG21">SUM(D16:D20)</f>
        <v>0</v>
      </c>
      <c r="E21" s="55">
        <f t="shared" si="2"/>
        <v>0</v>
      </c>
      <c r="F21" s="55">
        <f t="shared" si="2"/>
        <v>0</v>
      </c>
      <c r="G21" s="55">
        <f t="shared" si="2"/>
        <v>0</v>
      </c>
      <c r="H21" s="55">
        <f t="shared" si="2"/>
        <v>0</v>
      </c>
      <c r="I21" s="55">
        <f t="shared" si="2"/>
        <v>0</v>
      </c>
      <c r="J21" s="55">
        <f t="shared" si="2"/>
        <v>0</v>
      </c>
      <c r="K21" s="55">
        <f t="shared" si="2"/>
        <v>0</v>
      </c>
      <c r="L21" s="55">
        <f t="shared" si="2"/>
        <v>0</v>
      </c>
      <c r="M21" s="55">
        <f t="shared" si="2"/>
        <v>0</v>
      </c>
      <c r="N21" s="55">
        <f t="shared" si="2"/>
        <v>0</v>
      </c>
      <c r="O21" s="55">
        <f t="shared" si="2"/>
        <v>0</v>
      </c>
      <c r="P21" s="55">
        <f t="shared" si="2"/>
        <v>0</v>
      </c>
      <c r="Q21" s="55">
        <f t="shared" si="2"/>
        <v>0</v>
      </c>
      <c r="R21" s="55">
        <f t="shared" si="2"/>
        <v>0</v>
      </c>
      <c r="S21" s="55">
        <f t="shared" si="2"/>
        <v>0</v>
      </c>
      <c r="T21" s="55">
        <f t="shared" si="2"/>
        <v>0</v>
      </c>
      <c r="U21" s="55">
        <f t="shared" si="2"/>
        <v>0</v>
      </c>
      <c r="V21" s="55">
        <f t="shared" si="2"/>
        <v>0</v>
      </c>
      <c r="W21" s="55">
        <f t="shared" si="2"/>
        <v>0</v>
      </c>
      <c r="X21" s="55">
        <f t="shared" si="2"/>
        <v>0</v>
      </c>
      <c r="Y21" s="55">
        <f t="shared" si="2"/>
        <v>0</v>
      </c>
      <c r="Z21" s="55">
        <f t="shared" si="2"/>
        <v>0</v>
      </c>
      <c r="AA21" s="55">
        <f t="shared" si="2"/>
        <v>0</v>
      </c>
      <c r="AB21" s="55">
        <f t="shared" si="2"/>
        <v>0</v>
      </c>
      <c r="AC21" s="55">
        <f t="shared" si="2"/>
        <v>0</v>
      </c>
      <c r="AD21" s="55">
        <f t="shared" si="2"/>
        <v>0</v>
      </c>
      <c r="AE21" s="55">
        <f t="shared" si="2"/>
        <v>0</v>
      </c>
      <c r="AF21" s="55">
        <f t="shared" si="2"/>
        <v>0</v>
      </c>
      <c r="AG21" s="55">
        <f t="shared" si="2"/>
        <v>0</v>
      </c>
    </row>
    <row r="22" spans="1:33" ht="15">
      <c r="A22" s="8">
        <v>18</v>
      </c>
      <c r="B22" s="4" t="s">
        <v>20</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1:33" ht="15">
      <c r="A23" s="8">
        <v>19</v>
      </c>
      <c r="B23" s="4" t="s">
        <v>21</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1:33" ht="15">
      <c r="A24" s="8">
        <v>20</v>
      </c>
      <c r="B24" s="4" t="s">
        <v>22</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row>
    <row r="25" spans="1:33" ht="15">
      <c r="A25" s="8">
        <v>21</v>
      </c>
      <c r="B25" s="4" t="s">
        <v>23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row>
    <row r="26" spans="1:33" ht="15">
      <c r="A26" s="8">
        <v>22</v>
      </c>
      <c r="B26" s="4" t="s">
        <v>24</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1:33" ht="15">
      <c r="A27" s="8">
        <v>23</v>
      </c>
      <c r="B27" s="4" t="s">
        <v>25</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1:33" ht="15">
      <c r="A28" s="8">
        <v>24</v>
      </c>
      <c r="B28" s="4" t="s">
        <v>26</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1:33" ht="15">
      <c r="A29" s="8">
        <v>25</v>
      </c>
      <c r="B29" s="4" t="s">
        <v>27</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row>
    <row r="30" spans="1:33" ht="15">
      <c r="A30" s="8">
        <v>26</v>
      </c>
      <c r="B30" s="4" t="s">
        <v>28</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row>
    <row r="31" spans="1:33" ht="15">
      <c r="A31" s="8">
        <v>27</v>
      </c>
      <c r="B31" s="4" t="s">
        <v>29</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1:33" ht="15">
      <c r="A32" s="2">
        <v>28</v>
      </c>
      <c r="B32" s="3" t="s">
        <v>30</v>
      </c>
      <c r="C32" s="55">
        <f>SUM(C22:C31)</f>
        <v>0</v>
      </c>
      <c r="D32" s="55">
        <f aca="true" t="shared" si="3" ref="D32:AG32">SUM(D22:D31)</f>
        <v>0</v>
      </c>
      <c r="E32" s="55">
        <f t="shared" si="3"/>
        <v>0</v>
      </c>
      <c r="F32" s="55">
        <f t="shared" si="3"/>
        <v>0</v>
      </c>
      <c r="G32" s="55">
        <f t="shared" si="3"/>
        <v>0</v>
      </c>
      <c r="H32" s="55">
        <f t="shared" si="3"/>
        <v>0</v>
      </c>
      <c r="I32" s="55">
        <f t="shared" si="3"/>
        <v>0</v>
      </c>
      <c r="J32" s="55">
        <f t="shared" si="3"/>
        <v>0</v>
      </c>
      <c r="K32" s="55">
        <f t="shared" si="3"/>
        <v>0</v>
      </c>
      <c r="L32" s="55">
        <f t="shared" si="3"/>
        <v>0</v>
      </c>
      <c r="M32" s="55">
        <f t="shared" si="3"/>
        <v>0</v>
      </c>
      <c r="N32" s="55">
        <f t="shared" si="3"/>
        <v>0</v>
      </c>
      <c r="O32" s="55">
        <f t="shared" si="3"/>
        <v>0</v>
      </c>
      <c r="P32" s="55">
        <f t="shared" si="3"/>
        <v>0</v>
      </c>
      <c r="Q32" s="55">
        <f t="shared" si="3"/>
        <v>0</v>
      </c>
      <c r="R32" s="55">
        <f t="shared" si="3"/>
        <v>0</v>
      </c>
      <c r="S32" s="55">
        <f t="shared" si="3"/>
        <v>0</v>
      </c>
      <c r="T32" s="55">
        <f t="shared" si="3"/>
        <v>0</v>
      </c>
      <c r="U32" s="55">
        <f t="shared" si="3"/>
        <v>0</v>
      </c>
      <c r="V32" s="55">
        <f t="shared" si="3"/>
        <v>0</v>
      </c>
      <c r="W32" s="55">
        <f t="shared" si="3"/>
        <v>0</v>
      </c>
      <c r="X32" s="55">
        <f t="shared" si="3"/>
        <v>0</v>
      </c>
      <c r="Y32" s="55">
        <f t="shared" si="3"/>
        <v>0</v>
      </c>
      <c r="Z32" s="55">
        <f t="shared" si="3"/>
        <v>0</v>
      </c>
      <c r="AA32" s="55">
        <f t="shared" si="3"/>
        <v>0</v>
      </c>
      <c r="AB32" s="55">
        <f t="shared" si="3"/>
        <v>0</v>
      </c>
      <c r="AC32" s="55">
        <f t="shared" si="3"/>
        <v>0</v>
      </c>
      <c r="AD32" s="55">
        <f t="shared" si="3"/>
        <v>0</v>
      </c>
      <c r="AE32" s="55">
        <f t="shared" si="3"/>
        <v>0</v>
      </c>
      <c r="AF32" s="55">
        <f t="shared" si="3"/>
        <v>0</v>
      </c>
      <c r="AG32" s="55">
        <f t="shared" si="3"/>
        <v>0</v>
      </c>
    </row>
    <row r="33" spans="1:33" ht="15">
      <c r="A33" s="8">
        <v>29</v>
      </c>
      <c r="B33" s="4" t="s">
        <v>31</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row>
    <row r="34" spans="1:33" ht="15">
      <c r="A34" s="8">
        <v>30</v>
      </c>
      <c r="B34" s="4" t="s">
        <v>32</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row>
    <row r="35" spans="1:33" ht="15">
      <c r="A35" s="8">
        <v>31</v>
      </c>
      <c r="B35" s="4" t="s">
        <v>33</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row>
    <row r="36" spans="1:33" ht="15">
      <c r="A36" s="8">
        <v>32</v>
      </c>
      <c r="B36" s="4" t="s">
        <v>34</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row>
    <row r="37" spans="1:33" ht="15">
      <c r="A37" s="8">
        <v>33</v>
      </c>
      <c r="B37" s="4" t="s">
        <v>35</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row>
    <row r="38" spans="1:33" ht="15">
      <c r="A38" s="2">
        <v>34</v>
      </c>
      <c r="B38" s="3" t="s">
        <v>36</v>
      </c>
      <c r="C38" s="55">
        <f>SUM(C32:C37)</f>
        <v>0</v>
      </c>
      <c r="D38" s="55">
        <f aca="true" t="shared" si="4" ref="D38:AG38">SUM(D32:D37)</f>
        <v>0</v>
      </c>
      <c r="E38" s="55">
        <f t="shared" si="4"/>
        <v>0</v>
      </c>
      <c r="F38" s="55">
        <f t="shared" si="4"/>
        <v>0</v>
      </c>
      <c r="G38" s="55">
        <f t="shared" si="4"/>
        <v>0</v>
      </c>
      <c r="H38" s="55">
        <f t="shared" si="4"/>
        <v>0</v>
      </c>
      <c r="I38" s="55">
        <f t="shared" si="4"/>
        <v>0</v>
      </c>
      <c r="J38" s="55">
        <f t="shared" si="4"/>
        <v>0</v>
      </c>
      <c r="K38" s="55">
        <f t="shared" si="4"/>
        <v>0</v>
      </c>
      <c r="L38" s="55">
        <f t="shared" si="4"/>
        <v>0</v>
      </c>
      <c r="M38" s="55">
        <f t="shared" si="4"/>
        <v>0</v>
      </c>
      <c r="N38" s="55">
        <f t="shared" si="4"/>
        <v>0</v>
      </c>
      <c r="O38" s="55">
        <f t="shared" si="4"/>
        <v>0</v>
      </c>
      <c r="P38" s="55">
        <f t="shared" si="4"/>
        <v>0</v>
      </c>
      <c r="Q38" s="55">
        <f t="shared" si="4"/>
        <v>0</v>
      </c>
      <c r="R38" s="55">
        <f t="shared" si="4"/>
        <v>0</v>
      </c>
      <c r="S38" s="55">
        <f t="shared" si="4"/>
        <v>0</v>
      </c>
      <c r="T38" s="55">
        <f t="shared" si="4"/>
        <v>0</v>
      </c>
      <c r="U38" s="55">
        <f t="shared" si="4"/>
        <v>0</v>
      </c>
      <c r="V38" s="55">
        <f t="shared" si="4"/>
        <v>0</v>
      </c>
      <c r="W38" s="55">
        <f t="shared" si="4"/>
        <v>0</v>
      </c>
      <c r="X38" s="55">
        <f t="shared" si="4"/>
        <v>0</v>
      </c>
      <c r="Y38" s="55">
        <f t="shared" si="4"/>
        <v>0</v>
      </c>
      <c r="Z38" s="55">
        <f t="shared" si="4"/>
        <v>0</v>
      </c>
      <c r="AA38" s="55">
        <f t="shared" si="4"/>
        <v>0</v>
      </c>
      <c r="AB38" s="55">
        <f t="shared" si="4"/>
        <v>0</v>
      </c>
      <c r="AC38" s="55">
        <f t="shared" si="4"/>
        <v>0</v>
      </c>
      <c r="AD38" s="55">
        <f t="shared" si="4"/>
        <v>0</v>
      </c>
      <c r="AE38" s="55">
        <f t="shared" si="4"/>
        <v>0</v>
      </c>
      <c r="AF38" s="55">
        <f t="shared" si="4"/>
        <v>0</v>
      </c>
      <c r="AG38" s="55">
        <f t="shared" si="4"/>
        <v>0</v>
      </c>
    </row>
    <row r="39" spans="1:33" ht="15">
      <c r="A39" s="2">
        <v>35</v>
      </c>
      <c r="B39" s="2" t="s">
        <v>37</v>
      </c>
      <c r="C39" s="55">
        <f>+C21+C38</f>
        <v>0</v>
      </c>
      <c r="D39" s="55">
        <f aca="true" t="shared" si="5" ref="D39:AG39">+D21+D38</f>
        <v>0</v>
      </c>
      <c r="E39" s="55">
        <f t="shared" si="5"/>
        <v>0</v>
      </c>
      <c r="F39" s="55">
        <f t="shared" si="5"/>
        <v>0</v>
      </c>
      <c r="G39" s="55">
        <f t="shared" si="5"/>
        <v>0</v>
      </c>
      <c r="H39" s="55">
        <f t="shared" si="5"/>
        <v>0</v>
      </c>
      <c r="I39" s="55">
        <f t="shared" si="5"/>
        <v>0</v>
      </c>
      <c r="J39" s="55">
        <f t="shared" si="5"/>
        <v>0</v>
      </c>
      <c r="K39" s="55">
        <f t="shared" si="5"/>
        <v>0</v>
      </c>
      <c r="L39" s="55">
        <f t="shared" si="5"/>
        <v>0</v>
      </c>
      <c r="M39" s="55">
        <f t="shared" si="5"/>
        <v>0</v>
      </c>
      <c r="N39" s="55">
        <f t="shared" si="5"/>
        <v>0</v>
      </c>
      <c r="O39" s="55">
        <f t="shared" si="5"/>
        <v>0</v>
      </c>
      <c r="P39" s="55">
        <f t="shared" si="5"/>
        <v>0</v>
      </c>
      <c r="Q39" s="55">
        <f t="shared" si="5"/>
        <v>0</v>
      </c>
      <c r="R39" s="55">
        <f t="shared" si="5"/>
        <v>0</v>
      </c>
      <c r="S39" s="55">
        <f t="shared" si="5"/>
        <v>0</v>
      </c>
      <c r="T39" s="55">
        <f t="shared" si="5"/>
        <v>0</v>
      </c>
      <c r="U39" s="55">
        <f t="shared" si="5"/>
        <v>0</v>
      </c>
      <c r="V39" s="55">
        <f t="shared" si="5"/>
        <v>0</v>
      </c>
      <c r="W39" s="55">
        <f t="shared" si="5"/>
        <v>0</v>
      </c>
      <c r="X39" s="55">
        <f t="shared" si="5"/>
        <v>0</v>
      </c>
      <c r="Y39" s="55">
        <f t="shared" si="5"/>
        <v>0</v>
      </c>
      <c r="Z39" s="55">
        <f t="shared" si="5"/>
        <v>0</v>
      </c>
      <c r="AA39" s="55">
        <f t="shared" si="5"/>
        <v>0</v>
      </c>
      <c r="AB39" s="55">
        <f t="shared" si="5"/>
        <v>0</v>
      </c>
      <c r="AC39" s="55">
        <f t="shared" si="5"/>
        <v>0</v>
      </c>
      <c r="AD39" s="55">
        <f t="shared" si="5"/>
        <v>0</v>
      </c>
      <c r="AE39" s="55">
        <f t="shared" si="5"/>
        <v>0</v>
      </c>
      <c r="AF39" s="55">
        <f t="shared" si="5"/>
        <v>0</v>
      </c>
      <c r="AG39" s="55">
        <f t="shared" si="5"/>
        <v>0</v>
      </c>
    </row>
    <row r="40" spans="1:33" ht="15">
      <c r="A40" s="8">
        <v>36</v>
      </c>
      <c r="B40" s="8" t="s">
        <v>38</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row>
    <row r="41" spans="1:33" ht="15">
      <c r="A41" s="8">
        <v>37</v>
      </c>
      <c r="B41" s="8" t="s">
        <v>39</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row>
    <row r="42" spans="1:33" ht="15">
      <c r="A42" s="8">
        <v>38</v>
      </c>
      <c r="B42" s="8" t="s">
        <v>40</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row>
    <row r="43" spans="1:33" ht="15">
      <c r="A43" s="2">
        <v>39</v>
      </c>
      <c r="B43" s="2" t="s">
        <v>41</v>
      </c>
      <c r="C43" s="55">
        <f>SUM(C40:C42)</f>
        <v>0</v>
      </c>
      <c r="D43" s="55">
        <f aca="true" t="shared" si="6" ref="D43:AG43">SUM(D40:D42)</f>
        <v>0</v>
      </c>
      <c r="E43" s="55">
        <f t="shared" si="6"/>
        <v>0</v>
      </c>
      <c r="F43" s="55">
        <f t="shared" si="6"/>
        <v>0</v>
      </c>
      <c r="G43" s="55">
        <f t="shared" si="6"/>
        <v>0</v>
      </c>
      <c r="H43" s="55">
        <f t="shared" si="6"/>
        <v>0</v>
      </c>
      <c r="I43" s="55">
        <f t="shared" si="6"/>
        <v>0</v>
      </c>
      <c r="J43" s="55">
        <f t="shared" si="6"/>
        <v>0</v>
      </c>
      <c r="K43" s="55">
        <f t="shared" si="6"/>
        <v>0</v>
      </c>
      <c r="L43" s="55">
        <f t="shared" si="6"/>
        <v>0</v>
      </c>
      <c r="M43" s="55">
        <f t="shared" si="6"/>
        <v>0</v>
      </c>
      <c r="N43" s="55">
        <f t="shared" si="6"/>
        <v>0</v>
      </c>
      <c r="O43" s="55">
        <f t="shared" si="6"/>
        <v>0</v>
      </c>
      <c r="P43" s="55">
        <f t="shared" si="6"/>
        <v>0</v>
      </c>
      <c r="Q43" s="55">
        <f t="shared" si="6"/>
        <v>0</v>
      </c>
      <c r="R43" s="55">
        <f t="shared" si="6"/>
        <v>0</v>
      </c>
      <c r="S43" s="55">
        <f t="shared" si="6"/>
        <v>0</v>
      </c>
      <c r="T43" s="55">
        <f t="shared" si="6"/>
        <v>0</v>
      </c>
      <c r="U43" s="55">
        <f t="shared" si="6"/>
        <v>0</v>
      </c>
      <c r="V43" s="55">
        <f t="shared" si="6"/>
        <v>0</v>
      </c>
      <c r="W43" s="55">
        <f t="shared" si="6"/>
        <v>0</v>
      </c>
      <c r="X43" s="55">
        <f t="shared" si="6"/>
        <v>0</v>
      </c>
      <c r="Y43" s="55">
        <f t="shared" si="6"/>
        <v>0</v>
      </c>
      <c r="Z43" s="55">
        <f t="shared" si="6"/>
        <v>0</v>
      </c>
      <c r="AA43" s="55">
        <f t="shared" si="6"/>
        <v>0</v>
      </c>
      <c r="AB43" s="55">
        <f t="shared" si="6"/>
        <v>0</v>
      </c>
      <c r="AC43" s="55">
        <f t="shared" si="6"/>
        <v>0</v>
      </c>
      <c r="AD43" s="55">
        <f t="shared" si="6"/>
        <v>0</v>
      </c>
      <c r="AE43" s="55">
        <f t="shared" si="6"/>
        <v>0</v>
      </c>
      <c r="AF43" s="55">
        <f t="shared" si="6"/>
        <v>0</v>
      </c>
      <c r="AG43" s="55">
        <f t="shared" si="6"/>
        <v>0</v>
      </c>
    </row>
    <row r="44" spans="1:33" ht="15">
      <c r="A44" s="2">
        <v>40</v>
      </c>
      <c r="B44" s="2" t="s">
        <v>42</v>
      </c>
      <c r="C44" s="55">
        <f>+C39+C43</f>
        <v>0</v>
      </c>
      <c r="D44" s="55">
        <f aca="true" t="shared" si="7" ref="D44:AG44">+D39+D43</f>
        <v>0</v>
      </c>
      <c r="E44" s="55">
        <f t="shared" si="7"/>
        <v>0</v>
      </c>
      <c r="F44" s="55">
        <f t="shared" si="7"/>
        <v>0</v>
      </c>
      <c r="G44" s="55">
        <f t="shared" si="7"/>
        <v>0</v>
      </c>
      <c r="H44" s="55">
        <f t="shared" si="7"/>
        <v>0</v>
      </c>
      <c r="I44" s="55">
        <f t="shared" si="7"/>
        <v>0</v>
      </c>
      <c r="J44" s="55">
        <f t="shared" si="7"/>
        <v>0</v>
      </c>
      <c r="K44" s="55">
        <f t="shared" si="7"/>
        <v>0</v>
      </c>
      <c r="L44" s="55">
        <f t="shared" si="7"/>
        <v>0</v>
      </c>
      <c r="M44" s="55">
        <f t="shared" si="7"/>
        <v>0</v>
      </c>
      <c r="N44" s="55">
        <f t="shared" si="7"/>
        <v>0</v>
      </c>
      <c r="O44" s="55">
        <f t="shared" si="7"/>
        <v>0</v>
      </c>
      <c r="P44" s="55">
        <f t="shared" si="7"/>
        <v>0</v>
      </c>
      <c r="Q44" s="55">
        <f t="shared" si="7"/>
        <v>0</v>
      </c>
      <c r="R44" s="55">
        <f t="shared" si="7"/>
        <v>0</v>
      </c>
      <c r="S44" s="55">
        <f t="shared" si="7"/>
        <v>0</v>
      </c>
      <c r="T44" s="55">
        <f t="shared" si="7"/>
        <v>0</v>
      </c>
      <c r="U44" s="55">
        <f t="shared" si="7"/>
        <v>0</v>
      </c>
      <c r="V44" s="55">
        <f t="shared" si="7"/>
        <v>0</v>
      </c>
      <c r="W44" s="55">
        <f t="shared" si="7"/>
        <v>0</v>
      </c>
      <c r="X44" s="55">
        <f t="shared" si="7"/>
        <v>0</v>
      </c>
      <c r="Y44" s="55">
        <f t="shared" si="7"/>
        <v>0</v>
      </c>
      <c r="Z44" s="55">
        <f t="shared" si="7"/>
        <v>0</v>
      </c>
      <c r="AA44" s="55">
        <f t="shared" si="7"/>
        <v>0</v>
      </c>
      <c r="AB44" s="55">
        <f t="shared" si="7"/>
        <v>0</v>
      </c>
      <c r="AC44" s="55">
        <f t="shared" si="7"/>
        <v>0</v>
      </c>
      <c r="AD44" s="55">
        <f t="shared" si="7"/>
        <v>0</v>
      </c>
      <c r="AE44" s="55">
        <f t="shared" si="7"/>
        <v>0</v>
      </c>
      <c r="AF44" s="55">
        <f t="shared" si="7"/>
        <v>0</v>
      </c>
      <c r="AG44" s="55">
        <f t="shared" si="7"/>
        <v>0</v>
      </c>
    </row>
    <row r="45" spans="1:33" ht="15">
      <c r="A45" s="8">
        <v>41</v>
      </c>
      <c r="B45" s="8" t="s">
        <v>43</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row>
    <row r="46" spans="1:33" ht="15">
      <c r="A46" s="26">
        <v>42</v>
      </c>
      <c r="B46" s="4" t="s">
        <v>44</v>
      </c>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ht="15">
      <c r="A47" s="8">
        <v>43</v>
      </c>
      <c r="B47" s="4" t="s">
        <v>45</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row>
    <row r="48" spans="1:33" ht="15">
      <c r="A48" s="2">
        <v>44</v>
      </c>
      <c r="B48" s="8" t="s">
        <v>46</v>
      </c>
      <c r="C48" s="55">
        <f>SUM(C44:C47)</f>
        <v>0</v>
      </c>
      <c r="D48" s="55">
        <f aca="true" t="shared" si="8" ref="D48:AG48">SUM(D44:D47)</f>
        <v>0</v>
      </c>
      <c r="E48" s="55">
        <f t="shared" si="8"/>
        <v>0</v>
      </c>
      <c r="F48" s="55">
        <f t="shared" si="8"/>
        <v>0</v>
      </c>
      <c r="G48" s="55">
        <f t="shared" si="8"/>
        <v>0</v>
      </c>
      <c r="H48" s="55">
        <f t="shared" si="8"/>
        <v>0</v>
      </c>
      <c r="I48" s="55">
        <f t="shared" si="8"/>
        <v>0</v>
      </c>
      <c r="J48" s="55">
        <f t="shared" si="8"/>
        <v>0</v>
      </c>
      <c r="K48" s="55">
        <f t="shared" si="8"/>
        <v>0</v>
      </c>
      <c r="L48" s="55">
        <f t="shared" si="8"/>
        <v>0</v>
      </c>
      <c r="M48" s="55">
        <f t="shared" si="8"/>
        <v>0</v>
      </c>
      <c r="N48" s="55">
        <f t="shared" si="8"/>
        <v>0</v>
      </c>
      <c r="O48" s="55">
        <f t="shared" si="8"/>
        <v>0</v>
      </c>
      <c r="P48" s="55">
        <f t="shared" si="8"/>
        <v>0</v>
      </c>
      <c r="Q48" s="55">
        <f t="shared" si="8"/>
        <v>0</v>
      </c>
      <c r="R48" s="55">
        <f t="shared" si="8"/>
        <v>0</v>
      </c>
      <c r="S48" s="55">
        <f t="shared" si="8"/>
        <v>0</v>
      </c>
      <c r="T48" s="55">
        <f t="shared" si="8"/>
        <v>0</v>
      </c>
      <c r="U48" s="55">
        <f t="shared" si="8"/>
        <v>0</v>
      </c>
      <c r="V48" s="55">
        <f t="shared" si="8"/>
        <v>0</v>
      </c>
      <c r="W48" s="55">
        <f t="shared" si="8"/>
        <v>0</v>
      </c>
      <c r="X48" s="55">
        <f t="shared" si="8"/>
        <v>0</v>
      </c>
      <c r="Y48" s="55">
        <f t="shared" si="8"/>
        <v>0</v>
      </c>
      <c r="Z48" s="55">
        <f t="shared" si="8"/>
        <v>0</v>
      </c>
      <c r="AA48" s="55">
        <f t="shared" si="8"/>
        <v>0</v>
      </c>
      <c r="AB48" s="55">
        <f t="shared" si="8"/>
        <v>0</v>
      </c>
      <c r="AC48" s="55">
        <f t="shared" si="8"/>
        <v>0</v>
      </c>
      <c r="AD48" s="55">
        <f t="shared" si="8"/>
        <v>0</v>
      </c>
      <c r="AE48" s="55">
        <f t="shared" si="8"/>
        <v>0</v>
      </c>
      <c r="AF48" s="55">
        <f t="shared" si="8"/>
        <v>0</v>
      </c>
      <c r="AG48" s="55">
        <f t="shared" si="8"/>
        <v>0</v>
      </c>
    </row>
    <row r="49" spans="1:33" ht="15">
      <c r="A49" s="8">
        <v>45</v>
      </c>
      <c r="B49" s="41" t="s">
        <v>47</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row>
    <row r="50" spans="1:33" ht="15">
      <c r="A50" s="2">
        <v>46</v>
      </c>
      <c r="B50" s="2" t="s">
        <v>48</v>
      </c>
      <c r="C50" s="55">
        <f>SUM(C48:C49)</f>
        <v>0</v>
      </c>
      <c r="D50" s="55">
        <f aca="true" t="shared" si="9" ref="D50:AG50">SUM(D48:D49)</f>
        <v>0</v>
      </c>
      <c r="E50" s="55">
        <f t="shared" si="9"/>
        <v>0</v>
      </c>
      <c r="F50" s="55">
        <f t="shared" si="9"/>
        <v>0</v>
      </c>
      <c r="G50" s="55">
        <f t="shared" si="9"/>
        <v>0</v>
      </c>
      <c r="H50" s="55">
        <f t="shared" si="9"/>
        <v>0</v>
      </c>
      <c r="I50" s="55">
        <f t="shared" si="9"/>
        <v>0</v>
      </c>
      <c r="J50" s="55">
        <f t="shared" si="9"/>
        <v>0</v>
      </c>
      <c r="K50" s="55">
        <f t="shared" si="9"/>
        <v>0</v>
      </c>
      <c r="L50" s="55">
        <f t="shared" si="9"/>
        <v>0</v>
      </c>
      <c r="M50" s="55">
        <f t="shared" si="9"/>
        <v>0</v>
      </c>
      <c r="N50" s="55">
        <f t="shared" si="9"/>
        <v>0</v>
      </c>
      <c r="O50" s="55">
        <f t="shared" si="9"/>
        <v>0</v>
      </c>
      <c r="P50" s="55">
        <f t="shared" si="9"/>
        <v>0</v>
      </c>
      <c r="Q50" s="55">
        <f t="shared" si="9"/>
        <v>0</v>
      </c>
      <c r="R50" s="55">
        <f t="shared" si="9"/>
        <v>0</v>
      </c>
      <c r="S50" s="55">
        <f t="shared" si="9"/>
        <v>0</v>
      </c>
      <c r="T50" s="55">
        <f t="shared" si="9"/>
        <v>0</v>
      </c>
      <c r="U50" s="55">
        <f t="shared" si="9"/>
        <v>0</v>
      </c>
      <c r="V50" s="55">
        <f t="shared" si="9"/>
        <v>0</v>
      </c>
      <c r="W50" s="55">
        <f t="shared" si="9"/>
        <v>0</v>
      </c>
      <c r="X50" s="55">
        <f t="shared" si="9"/>
        <v>0</v>
      </c>
      <c r="Y50" s="55">
        <f t="shared" si="9"/>
        <v>0</v>
      </c>
      <c r="Z50" s="55">
        <f t="shared" si="9"/>
        <v>0</v>
      </c>
      <c r="AA50" s="55">
        <f t="shared" si="9"/>
        <v>0</v>
      </c>
      <c r="AB50" s="55">
        <f t="shared" si="9"/>
        <v>0</v>
      </c>
      <c r="AC50" s="55">
        <f t="shared" si="9"/>
        <v>0</v>
      </c>
      <c r="AD50" s="55">
        <f t="shared" si="9"/>
        <v>0</v>
      </c>
      <c r="AE50" s="55">
        <f t="shared" si="9"/>
        <v>0</v>
      </c>
      <c r="AF50" s="55">
        <f t="shared" si="9"/>
        <v>0</v>
      </c>
      <c r="AG50" s="55">
        <f t="shared" si="9"/>
        <v>0</v>
      </c>
    </row>
    <row r="51" spans="1:33" ht="15">
      <c r="A51" s="8">
        <v>47</v>
      </c>
      <c r="B51" s="8" t="s">
        <v>49</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row>
    <row r="52" spans="1:33" ht="15">
      <c r="A52" s="8">
        <v>48</v>
      </c>
      <c r="B52" s="8" t="s">
        <v>50</v>
      </c>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row>
    <row r="53" spans="1:33" ht="15">
      <c r="A53" s="8">
        <v>49</v>
      </c>
      <c r="B53" s="8" t="s">
        <v>51</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row>
    <row r="54" spans="1:33" ht="15">
      <c r="A54" s="8">
        <v>50</v>
      </c>
      <c r="B54" s="4" t="s">
        <v>52</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row>
    <row r="55" spans="1:33" ht="15">
      <c r="A55" s="8">
        <v>51</v>
      </c>
      <c r="B55" s="8" t="s">
        <v>53</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row>
    <row r="56" spans="1:33" ht="15">
      <c r="A56" s="8">
        <v>52</v>
      </c>
      <c r="B56" s="8" t="s">
        <v>54</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row>
    <row r="57" spans="2:33" ht="15">
      <c r="B57" s="2" t="s">
        <v>55</v>
      </c>
      <c r="C57" s="27"/>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row>
    <row r="58" spans="1:33" ht="15">
      <c r="A58" s="8">
        <v>53</v>
      </c>
      <c r="B58" s="8" t="s">
        <v>56</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row>
    <row r="59" spans="1:33" ht="15">
      <c r="A59" s="8">
        <v>54</v>
      </c>
      <c r="B59" s="8" t="s">
        <v>57</v>
      </c>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row>
    <row r="60" spans="1:33" ht="15">
      <c r="A60" s="8">
        <v>55</v>
      </c>
      <c r="B60" s="4" t="s">
        <v>58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row>
    <row r="61" spans="1:33" ht="15">
      <c r="A61" s="8">
        <v>56</v>
      </c>
      <c r="B61" s="4" t="s">
        <v>59</v>
      </c>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row>
    <row r="62" spans="1:33" ht="15">
      <c r="A62" s="8">
        <v>57</v>
      </c>
      <c r="B62" s="8" t="s">
        <v>60</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row>
    <row r="63" spans="1:33" ht="15">
      <c r="A63" s="8">
        <v>58</v>
      </c>
      <c r="B63" s="8" t="s">
        <v>61</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row>
    <row r="64" spans="1:33" ht="15">
      <c r="A64" s="8">
        <v>59</v>
      </c>
      <c r="B64" s="8" t="s">
        <v>62</v>
      </c>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row>
    <row r="65" spans="1:33" ht="15">
      <c r="A65" s="8">
        <v>60</v>
      </c>
      <c r="B65" s="4" t="s">
        <v>63</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row>
    <row r="66" spans="1:33" ht="15">
      <c r="A66" s="8">
        <v>61</v>
      </c>
      <c r="B66" s="2" t="s">
        <v>64</v>
      </c>
      <c r="C66" s="55">
        <f>SUM(C58:C65)</f>
        <v>0</v>
      </c>
      <c r="D66" s="55">
        <f aca="true" t="shared" si="10" ref="D66:AG66">SUM(D58:D65)</f>
        <v>0</v>
      </c>
      <c r="E66" s="55">
        <f t="shared" si="10"/>
        <v>0</v>
      </c>
      <c r="F66" s="55">
        <f t="shared" si="10"/>
        <v>0</v>
      </c>
      <c r="G66" s="55">
        <f t="shared" si="10"/>
        <v>0</v>
      </c>
      <c r="H66" s="55">
        <f t="shared" si="10"/>
        <v>0</v>
      </c>
      <c r="I66" s="55">
        <f t="shared" si="10"/>
        <v>0</v>
      </c>
      <c r="J66" s="55">
        <f t="shared" si="10"/>
        <v>0</v>
      </c>
      <c r="K66" s="55">
        <f t="shared" si="10"/>
        <v>0</v>
      </c>
      <c r="L66" s="55">
        <f t="shared" si="10"/>
        <v>0</v>
      </c>
      <c r="M66" s="55">
        <f t="shared" si="10"/>
        <v>0</v>
      </c>
      <c r="N66" s="55">
        <f t="shared" si="10"/>
        <v>0</v>
      </c>
      <c r="O66" s="55">
        <f t="shared" si="10"/>
        <v>0</v>
      </c>
      <c r="P66" s="55">
        <f t="shared" si="10"/>
        <v>0</v>
      </c>
      <c r="Q66" s="55">
        <f t="shared" si="10"/>
        <v>0</v>
      </c>
      <c r="R66" s="55">
        <f t="shared" si="10"/>
        <v>0</v>
      </c>
      <c r="S66" s="55">
        <f t="shared" si="10"/>
        <v>0</v>
      </c>
      <c r="T66" s="55">
        <f t="shared" si="10"/>
        <v>0</v>
      </c>
      <c r="U66" s="55">
        <f t="shared" si="10"/>
        <v>0</v>
      </c>
      <c r="V66" s="55">
        <f t="shared" si="10"/>
        <v>0</v>
      </c>
      <c r="W66" s="55">
        <f t="shared" si="10"/>
        <v>0</v>
      </c>
      <c r="X66" s="55">
        <f t="shared" si="10"/>
        <v>0</v>
      </c>
      <c r="Y66" s="55">
        <f t="shared" si="10"/>
        <v>0</v>
      </c>
      <c r="Z66" s="55">
        <f t="shared" si="10"/>
        <v>0</v>
      </c>
      <c r="AA66" s="55">
        <f t="shared" si="10"/>
        <v>0</v>
      </c>
      <c r="AB66" s="55">
        <f t="shared" si="10"/>
        <v>0</v>
      </c>
      <c r="AC66" s="55">
        <f t="shared" si="10"/>
        <v>0</v>
      </c>
      <c r="AD66" s="55">
        <f t="shared" si="10"/>
        <v>0</v>
      </c>
      <c r="AE66" s="55">
        <f t="shared" si="10"/>
        <v>0</v>
      </c>
      <c r="AF66" s="55">
        <f t="shared" si="10"/>
        <v>0</v>
      </c>
      <c r="AG66" s="55">
        <f t="shared" si="10"/>
        <v>0</v>
      </c>
    </row>
    <row r="67" spans="1:33" ht="15">
      <c r="A67" s="8">
        <v>62</v>
      </c>
      <c r="B67" s="8" t="s">
        <v>65</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row>
    <row r="68" spans="1:33" ht="15">
      <c r="A68" s="8">
        <v>63</v>
      </c>
      <c r="B68" s="8" t="s">
        <v>66</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row>
    <row r="69" spans="1:33" ht="15">
      <c r="A69" s="8">
        <v>64</v>
      </c>
      <c r="B69" s="8" t="s">
        <v>67</v>
      </c>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row>
    <row r="70" spans="1:33" ht="15">
      <c r="A70" s="8">
        <v>65</v>
      </c>
      <c r="B70" s="8" t="s">
        <v>68</v>
      </c>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row>
    <row r="71" spans="1:33" ht="15">
      <c r="A71" s="8">
        <v>66</v>
      </c>
      <c r="B71" s="2" t="s">
        <v>69</v>
      </c>
      <c r="C71" s="55">
        <f>SUM(C67:C70)</f>
        <v>0</v>
      </c>
      <c r="D71" s="55">
        <f aca="true" t="shared" si="11" ref="D71:AG71">SUM(D67:D70)</f>
        <v>0</v>
      </c>
      <c r="E71" s="55">
        <f t="shared" si="11"/>
        <v>0</v>
      </c>
      <c r="F71" s="55">
        <f t="shared" si="11"/>
        <v>0</v>
      </c>
      <c r="G71" s="55">
        <f t="shared" si="11"/>
        <v>0</v>
      </c>
      <c r="H71" s="55">
        <f t="shared" si="11"/>
        <v>0</v>
      </c>
      <c r="I71" s="55">
        <f t="shared" si="11"/>
        <v>0</v>
      </c>
      <c r="J71" s="55">
        <f t="shared" si="11"/>
        <v>0</v>
      </c>
      <c r="K71" s="55">
        <f t="shared" si="11"/>
        <v>0</v>
      </c>
      <c r="L71" s="55">
        <f t="shared" si="11"/>
        <v>0</v>
      </c>
      <c r="M71" s="55">
        <f t="shared" si="11"/>
        <v>0</v>
      </c>
      <c r="N71" s="55">
        <f t="shared" si="11"/>
        <v>0</v>
      </c>
      <c r="O71" s="55">
        <f t="shared" si="11"/>
        <v>0</v>
      </c>
      <c r="P71" s="55">
        <f t="shared" si="11"/>
        <v>0</v>
      </c>
      <c r="Q71" s="55">
        <f t="shared" si="11"/>
        <v>0</v>
      </c>
      <c r="R71" s="55">
        <f t="shared" si="11"/>
        <v>0</v>
      </c>
      <c r="S71" s="55">
        <f t="shared" si="11"/>
        <v>0</v>
      </c>
      <c r="T71" s="55">
        <f t="shared" si="11"/>
        <v>0</v>
      </c>
      <c r="U71" s="55">
        <f t="shared" si="11"/>
        <v>0</v>
      </c>
      <c r="V71" s="55">
        <f t="shared" si="11"/>
        <v>0</v>
      </c>
      <c r="W71" s="55">
        <f t="shared" si="11"/>
        <v>0</v>
      </c>
      <c r="X71" s="55">
        <f t="shared" si="11"/>
        <v>0</v>
      </c>
      <c r="Y71" s="55">
        <f t="shared" si="11"/>
        <v>0</v>
      </c>
      <c r="Z71" s="55">
        <f t="shared" si="11"/>
        <v>0</v>
      </c>
      <c r="AA71" s="55">
        <f t="shared" si="11"/>
        <v>0</v>
      </c>
      <c r="AB71" s="55">
        <f t="shared" si="11"/>
        <v>0</v>
      </c>
      <c r="AC71" s="55">
        <f t="shared" si="11"/>
        <v>0</v>
      </c>
      <c r="AD71" s="55">
        <f t="shared" si="11"/>
        <v>0</v>
      </c>
      <c r="AE71" s="55">
        <f t="shared" si="11"/>
        <v>0</v>
      </c>
      <c r="AF71" s="55">
        <f t="shared" si="11"/>
        <v>0</v>
      </c>
      <c r="AG71" s="55">
        <f t="shared" si="11"/>
        <v>0</v>
      </c>
    </row>
    <row r="72" spans="1:33" ht="15">
      <c r="A72" s="8">
        <v>67</v>
      </c>
      <c r="B72" s="8" t="s">
        <v>70</v>
      </c>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row>
    <row r="73" spans="1:33" ht="15">
      <c r="A73" s="8">
        <v>68</v>
      </c>
      <c r="B73" s="8" t="s">
        <v>71</v>
      </c>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row>
    <row r="74" spans="1:33" ht="15">
      <c r="A74" s="8">
        <v>69</v>
      </c>
      <c r="B74" s="2" t="s">
        <v>72</v>
      </c>
      <c r="C74" s="55">
        <f>SUM(C72:C73)</f>
        <v>0</v>
      </c>
      <c r="D74" s="55">
        <f aca="true" t="shared" si="12" ref="D74:AG74">SUM(D72:D73)</f>
        <v>0</v>
      </c>
      <c r="E74" s="55">
        <f t="shared" si="12"/>
        <v>0</v>
      </c>
      <c r="F74" s="55">
        <f t="shared" si="12"/>
        <v>0</v>
      </c>
      <c r="G74" s="55">
        <f t="shared" si="12"/>
        <v>0</v>
      </c>
      <c r="H74" s="55">
        <f t="shared" si="12"/>
        <v>0</v>
      </c>
      <c r="I74" s="55">
        <f t="shared" si="12"/>
        <v>0</v>
      </c>
      <c r="J74" s="55">
        <f t="shared" si="12"/>
        <v>0</v>
      </c>
      <c r="K74" s="55">
        <f t="shared" si="12"/>
        <v>0</v>
      </c>
      <c r="L74" s="55">
        <f t="shared" si="12"/>
        <v>0</v>
      </c>
      <c r="M74" s="55">
        <f t="shared" si="12"/>
        <v>0</v>
      </c>
      <c r="N74" s="55">
        <f t="shared" si="12"/>
        <v>0</v>
      </c>
      <c r="O74" s="55">
        <f t="shared" si="12"/>
        <v>0</v>
      </c>
      <c r="P74" s="55">
        <f t="shared" si="12"/>
        <v>0</v>
      </c>
      <c r="Q74" s="55">
        <f t="shared" si="12"/>
        <v>0</v>
      </c>
      <c r="R74" s="55">
        <f t="shared" si="12"/>
        <v>0</v>
      </c>
      <c r="S74" s="55">
        <f t="shared" si="12"/>
        <v>0</v>
      </c>
      <c r="T74" s="55">
        <f t="shared" si="12"/>
        <v>0</v>
      </c>
      <c r="U74" s="55">
        <f t="shared" si="12"/>
        <v>0</v>
      </c>
      <c r="V74" s="55">
        <f t="shared" si="12"/>
        <v>0</v>
      </c>
      <c r="W74" s="55">
        <f t="shared" si="12"/>
        <v>0</v>
      </c>
      <c r="X74" s="55">
        <f t="shared" si="12"/>
        <v>0</v>
      </c>
      <c r="Y74" s="55">
        <f t="shared" si="12"/>
        <v>0</v>
      </c>
      <c r="Z74" s="55">
        <f t="shared" si="12"/>
        <v>0</v>
      </c>
      <c r="AA74" s="55">
        <f t="shared" si="12"/>
        <v>0</v>
      </c>
      <c r="AB74" s="55">
        <f t="shared" si="12"/>
        <v>0</v>
      </c>
      <c r="AC74" s="55">
        <f t="shared" si="12"/>
        <v>0</v>
      </c>
      <c r="AD74" s="55">
        <f t="shared" si="12"/>
        <v>0</v>
      </c>
      <c r="AE74" s="55">
        <f t="shared" si="12"/>
        <v>0</v>
      </c>
      <c r="AF74" s="55">
        <f t="shared" si="12"/>
        <v>0</v>
      </c>
      <c r="AG74" s="55">
        <f t="shared" si="12"/>
        <v>0</v>
      </c>
    </row>
    <row r="75" spans="1:33" ht="15">
      <c r="A75" s="8">
        <v>70</v>
      </c>
      <c r="B75" s="2" t="s">
        <v>73</v>
      </c>
      <c r="C75" s="55">
        <f>+C71-C74</f>
        <v>0</v>
      </c>
      <c r="D75" s="55">
        <f aca="true" t="shared" si="13" ref="D75:AG75">+D71-D74</f>
        <v>0</v>
      </c>
      <c r="E75" s="55">
        <f t="shared" si="13"/>
        <v>0</v>
      </c>
      <c r="F75" s="55">
        <f t="shared" si="13"/>
        <v>0</v>
      </c>
      <c r="G75" s="55">
        <f t="shared" si="13"/>
        <v>0</v>
      </c>
      <c r="H75" s="55">
        <f t="shared" si="13"/>
        <v>0</v>
      </c>
      <c r="I75" s="55">
        <f t="shared" si="13"/>
        <v>0</v>
      </c>
      <c r="J75" s="55">
        <f t="shared" si="13"/>
        <v>0</v>
      </c>
      <c r="K75" s="55">
        <f t="shared" si="13"/>
        <v>0</v>
      </c>
      <c r="L75" s="55">
        <f t="shared" si="13"/>
        <v>0</v>
      </c>
      <c r="M75" s="55">
        <f t="shared" si="13"/>
        <v>0</v>
      </c>
      <c r="N75" s="55">
        <f t="shared" si="13"/>
        <v>0</v>
      </c>
      <c r="O75" s="55">
        <f t="shared" si="13"/>
        <v>0</v>
      </c>
      <c r="P75" s="55">
        <f t="shared" si="13"/>
        <v>0</v>
      </c>
      <c r="Q75" s="55">
        <f t="shared" si="13"/>
        <v>0</v>
      </c>
      <c r="R75" s="55">
        <f t="shared" si="13"/>
        <v>0</v>
      </c>
      <c r="S75" s="55">
        <f t="shared" si="13"/>
        <v>0</v>
      </c>
      <c r="T75" s="55">
        <f t="shared" si="13"/>
        <v>0</v>
      </c>
      <c r="U75" s="55">
        <f t="shared" si="13"/>
        <v>0</v>
      </c>
      <c r="V75" s="55">
        <f t="shared" si="13"/>
        <v>0</v>
      </c>
      <c r="W75" s="55">
        <f t="shared" si="13"/>
        <v>0</v>
      </c>
      <c r="X75" s="55">
        <f t="shared" si="13"/>
        <v>0</v>
      </c>
      <c r="Y75" s="55">
        <f t="shared" si="13"/>
        <v>0</v>
      </c>
      <c r="Z75" s="55">
        <f t="shared" si="13"/>
        <v>0</v>
      </c>
      <c r="AA75" s="55">
        <f t="shared" si="13"/>
        <v>0</v>
      </c>
      <c r="AB75" s="55">
        <f t="shared" si="13"/>
        <v>0</v>
      </c>
      <c r="AC75" s="55">
        <f t="shared" si="13"/>
        <v>0</v>
      </c>
      <c r="AD75" s="55">
        <f t="shared" si="13"/>
        <v>0</v>
      </c>
      <c r="AE75" s="55">
        <f t="shared" si="13"/>
        <v>0</v>
      </c>
      <c r="AF75" s="55">
        <f t="shared" si="13"/>
        <v>0</v>
      </c>
      <c r="AG75" s="55">
        <f t="shared" si="13"/>
        <v>0</v>
      </c>
    </row>
    <row r="76" spans="1:33" ht="15">
      <c r="A76" s="8">
        <v>71</v>
      </c>
      <c r="B76" s="8" t="s">
        <v>74</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row>
    <row r="77" spans="1:33" ht="15">
      <c r="A77" s="8">
        <v>72</v>
      </c>
      <c r="B77" s="2" t="s">
        <v>75</v>
      </c>
      <c r="C77" s="55">
        <f>SUM(C75:C76)</f>
        <v>0</v>
      </c>
      <c r="D77" s="55">
        <f>SUM(D75:D76)</f>
        <v>0</v>
      </c>
      <c r="E77" s="55">
        <f aca="true" t="shared" si="14" ref="E77:AG77">SUM(E75:E76)</f>
        <v>0</v>
      </c>
      <c r="F77" s="55">
        <f t="shared" si="14"/>
        <v>0</v>
      </c>
      <c r="G77" s="55">
        <f t="shared" si="14"/>
        <v>0</v>
      </c>
      <c r="H77" s="55">
        <f t="shared" si="14"/>
        <v>0</v>
      </c>
      <c r="I77" s="55">
        <f t="shared" si="14"/>
        <v>0</v>
      </c>
      <c r="J77" s="55">
        <f t="shared" si="14"/>
        <v>0</v>
      </c>
      <c r="K77" s="55">
        <f t="shared" si="14"/>
        <v>0</v>
      </c>
      <c r="L77" s="55">
        <f t="shared" si="14"/>
        <v>0</v>
      </c>
      <c r="M77" s="55">
        <f t="shared" si="14"/>
        <v>0</v>
      </c>
      <c r="N77" s="55">
        <f t="shared" si="14"/>
        <v>0</v>
      </c>
      <c r="O77" s="55">
        <f t="shared" si="14"/>
        <v>0</v>
      </c>
      <c r="P77" s="55">
        <f t="shared" si="14"/>
        <v>0</v>
      </c>
      <c r="Q77" s="55">
        <f t="shared" si="14"/>
        <v>0</v>
      </c>
      <c r="R77" s="55">
        <f t="shared" si="14"/>
        <v>0</v>
      </c>
      <c r="S77" s="55">
        <f t="shared" si="14"/>
        <v>0</v>
      </c>
      <c r="T77" s="55">
        <f t="shared" si="14"/>
        <v>0</v>
      </c>
      <c r="U77" s="55">
        <f t="shared" si="14"/>
        <v>0</v>
      </c>
      <c r="V77" s="55">
        <f t="shared" si="14"/>
        <v>0</v>
      </c>
      <c r="W77" s="55">
        <f t="shared" si="14"/>
        <v>0</v>
      </c>
      <c r="X77" s="55">
        <f t="shared" si="14"/>
        <v>0</v>
      </c>
      <c r="Y77" s="55">
        <f t="shared" si="14"/>
        <v>0</v>
      </c>
      <c r="Z77" s="55">
        <f t="shared" si="14"/>
        <v>0</v>
      </c>
      <c r="AA77" s="55">
        <f t="shared" si="14"/>
        <v>0</v>
      </c>
      <c r="AB77" s="55">
        <f t="shared" si="14"/>
        <v>0</v>
      </c>
      <c r="AC77" s="55">
        <f t="shared" si="14"/>
        <v>0</v>
      </c>
      <c r="AD77" s="55">
        <f t="shared" si="14"/>
        <v>0</v>
      </c>
      <c r="AE77" s="55">
        <f t="shared" si="14"/>
        <v>0</v>
      </c>
      <c r="AF77" s="55">
        <f t="shared" si="14"/>
        <v>0</v>
      </c>
      <c r="AG77" s="55">
        <f t="shared" si="14"/>
        <v>0</v>
      </c>
    </row>
    <row r="78" spans="1:33" ht="15">
      <c r="A78" s="8">
        <v>73</v>
      </c>
      <c r="B78" s="2" t="s">
        <v>76</v>
      </c>
      <c r="C78" s="55">
        <f>SUM(C77+C66)</f>
        <v>0</v>
      </c>
      <c r="D78" s="55">
        <f>SUM(D77+D66)</f>
        <v>0</v>
      </c>
      <c r="E78" s="55">
        <f aca="true" t="shared" si="15" ref="E78:AG78">SUM(E77+E66)</f>
        <v>0</v>
      </c>
      <c r="F78" s="55">
        <f t="shared" si="15"/>
        <v>0</v>
      </c>
      <c r="G78" s="55">
        <f t="shared" si="15"/>
        <v>0</v>
      </c>
      <c r="H78" s="55">
        <f t="shared" si="15"/>
        <v>0</v>
      </c>
      <c r="I78" s="55">
        <f t="shared" si="15"/>
        <v>0</v>
      </c>
      <c r="J78" s="55">
        <f t="shared" si="15"/>
        <v>0</v>
      </c>
      <c r="K78" s="55">
        <f t="shared" si="15"/>
        <v>0</v>
      </c>
      <c r="L78" s="55">
        <f t="shared" si="15"/>
        <v>0</v>
      </c>
      <c r="M78" s="55">
        <f t="shared" si="15"/>
        <v>0</v>
      </c>
      <c r="N78" s="55">
        <f t="shared" si="15"/>
        <v>0</v>
      </c>
      <c r="O78" s="55">
        <f t="shared" si="15"/>
        <v>0</v>
      </c>
      <c r="P78" s="55">
        <f t="shared" si="15"/>
        <v>0</v>
      </c>
      <c r="Q78" s="55">
        <f t="shared" si="15"/>
        <v>0</v>
      </c>
      <c r="R78" s="55">
        <f t="shared" si="15"/>
        <v>0</v>
      </c>
      <c r="S78" s="55">
        <f t="shared" si="15"/>
        <v>0</v>
      </c>
      <c r="T78" s="55">
        <f t="shared" si="15"/>
        <v>0</v>
      </c>
      <c r="U78" s="55">
        <f t="shared" si="15"/>
        <v>0</v>
      </c>
      <c r="V78" s="55">
        <f t="shared" si="15"/>
        <v>0</v>
      </c>
      <c r="W78" s="55">
        <f t="shared" si="15"/>
        <v>0</v>
      </c>
      <c r="X78" s="55">
        <f t="shared" si="15"/>
        <v>0</v>
      </c>
      <c r="Y78" s="55">
        <f t="shared" si="15"/>
        <v>0</v>
      </c>
      <c r="Z78" s="55">
        <f t="shared" si="15"/>
        <v>0</v>
      </c>
      <c r="AA78" s="55">
        <f t="shared" si="15"/>
        <v>0</v>
      </c>
      <c r="AB78" s="55">
        <f t="shared" si="15"/>
        <v>0</v>
      </c>
      <c r="AC78" s="55">
        <f t="shared" si="15"/>
        <v>0</v>
      </c>
      <c r="AD78" s="55">
        <f t="shared" si="15"/>
        <v>0</v>
      </c>
      <c r="AE78" s="55">
        <f t="shared" si="15"/>
        <v>0</v>
      </c>
      <c r="AF78" s="55">
        <f t="shared" si="15"/>
        <v>0</v>
      </c>
      <c r="AG78" s="55">
        <f t="shared" si="15"/>
        <v>0</v>
      </c>
    </row>
    <row r="79" spans="1:33" ht="15">
      <c r="A79" s="8">
        <v>74</v>
      </c>
      <c r="B79" s="8" t="s">
        <v>77</v>
      </c>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row>
    <row r="80" spans="1:33" ht="15">
      <c r="A80" s="8">
        <v>75</v>
      </c>
      <c r="B80" s="8" t="s">
        <v>78</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row>
    <row r="81" spans="1:33" ht="15">
      <c r="A81" s="8">
        <v>76</v>
      </c>
      <c r="B81" s="8" t="s">
        <v>79</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row>
    <row r="82" spans="1:33" ht="15">
      <c r="A82" s="8">
        <v>77</v>
      </c>
      <c r="B82" s="2" t="s">
        <v>80</v>
      </c>
      <c r="C82" s="55">
        <f>SUM(C79:C81)</f>
        <v>0</v>
      </c>
      <c r="D82" s="55">
        <f aca="true" t="shared" si="16" ref="D82:AG82">SUM(D79:D81)</f>
        <v>0</v>
      </c>
      <c r="E82" s="55">
        <f t="shared" si="16"/>
        <v>0</v>
      </c>
      <c r="F82" s="55">
        <f t="shared" si="16"/>
        <v>0</v>
      </c>
      <c r="G82" s="55">
        <f t="shared" si="16"/>
        <v>0</v>
      </c>
      <c r="H82" s="55">
        <f t="shared" si="16"/>
        <v>0</v>
      </c>
      <c r="I82" s="55">
        <f t="shared" si="16"/>
        <v>0</v>
      </c>
      <c r="J82" s="55">
        <f t="shared" si="16"/>
        <v>0</v>
      </c>
      <c r="K82" s="55">
        <f t="shared" si="16"/>
        <v>0</v>
      </c>
      <c r="L82" s="55">
        <f t="shared" si="16"/>
        <v>0</v>
      </c>
      <c r="M82" s="55">
        <f t="shared" si="16"/>
        <v>0</v>
      </c>
      <c r="N82" s="55">
        <f t="shared" si="16"/>
        <v>0</v>
      </c>
      <c r="O82" s="55">
        <f t="shared" si="16"/>
        <v>0</v>
      </c>
      <c r="P82" s="55">
        <f t="shared" si="16"/>
        <v>0</v>
      </c>
      <c r="Q82" s="55">
        <f t="shared" si="16"/>
        <v>0</v>
      </c>
      <c r="R82" s="55">
        <f t="shared" si="16"/>
        <v>0</v>
      </c>
      <c r="S82" s="55">
        <f t="shared" si="16"/>
        <v>0</v>
      </c>
      <c r="T82" s="55">
        <f t="shared" si="16"/>
        <v>0</v>
      </c>
      <c r="U82" s="55">
        <f t="shared" si="16"/>
        <v>0</v>
      </c>
      <c r="V82" s="55">
        <f t="shared" si="16"/>
        <v>0</v>
      </c>
      <c r="W82" s="55">
        <f t="shared" si="16"/>
        <v>0</v>
      </c>
      <c r="X82" s="55">
        <f t="shared" si="16"/>
        <v>0</v>
      </c>
      <c r="Y82" s="55">
        <f t="shared" si="16"/>
        <v>0</v>
      </c>
      <c r="Z82" s="55">
        <f t="shared" si="16"/>
        <v>0</v>
      </c>
      <c r="AA82" s="55">
        <f t="shared" si="16"/>
        <v>0</v>
      </c>
      <c r="AB82" s="55">
        <f t="shared" si="16"/>
        <v>0</v>
      </c>
      <c r="AC82" s="55">
        <f t="shared" si="16"/>
        <v>0</v>
      </c>
      <c r="AD82" s="55">
        <f t="shared" si="16"/>
        <v>0</v>
      </c>
      <c r="AE82" s="55">
        <f t="shared" si="16"/>
        <v>0</v>
      </c>
      <c r="AF82" s="55">
        <f t="shared" si="16"/>
        <v>0</v>
      </c>
      <c r="AG82" s="55">
        <f t="shared" si="16"/>
        <v>0</v>
      </c>
    </row>
    <row r="83" spans="1:33" ht="15">
      <c r="A83" s="8">
        <v>78</v>
      </c>
      <c r="B83" s="8" t="s">
        <v>81</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row>
    <row r="84" spans="1:33" ht="15">
      <c r="A84" s="8">
        <v>79</v>
      </c>
      <c r="B84" s="8" t="s">
        <v>82</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row>
    <row r="85" spans="1:33" ht="15">
      <c r="A85" s="8">
        <v>80</v>
      </c>
      <c r="B85" s="8" t="s">
        <v>83</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row>
    <row r="86" spans="1:33" ht="15">
      <c r="A86" s="8">
        <v>81</v>
      </c>
      <c r="B86" s="2" t="s">
        <v>84</v>
      </c>
      <c r="C86" s="56">
        <f>SUM(C82:C85)</f>
        <v>0</v>
      </c>
      <c r="D86" s="56">
        <f aca="true" t="shared" si="17" ref="D86:AG86">SUM(D82:D85)</f>
        <v>0</v>
      </c>
      <c r="E86" s="56">
        <f t="shared" si="17"/>
        <v>0</v>
      </c>
      <c r="F86" s="56">
        <f t="shared" si="17"/>
        <v>0</v>
      </c>
      <c r="G86" s="56">
        <f t="shared" si="17"/>
        <v>0</v>
      </c>
      <c r="H86" s="56">
        <f t="shared" si="17"/>
        <v>0</v>
      </c>
      <c r="I86" s="56">
        <f t="shared" si="17"/>
        <v>0</v>
      </c>
      <c r="J86" s="56">
        <f t="shared" si="17"/>
        <v>0</v>
      </c>
      <c r="K86" s="56">
        <f t="shared" si="17"/>
        <v>0</v>
      </c>
      <c r="L86" s="56">
        <f t="shared" si="17"/>
        <v>0</v>
      </c>
      <c r="M86" s="56">
        <f t="shared" si="17"/>
        <v>0</v>
      </c>
      <c r="N86" s="56">
        <f t="shared" si="17"/>
        <v>0</v>
      </c>
      <c r="O86" s="56">
        <f t="shared" si="17"/>
        <v>0</v>
      </c>
      <c r="P86" s="56">
        <f t="shared" si="17"/>
        <v>0</v>
      </c>
      <c r="Q86" s="56">
        <f t="shared" si="17"/>
        <v>0</v>
      </c>
      <c r="R86" s="56">
        <f t="shared" si="17"/>
        <v>0</v>
      </c>
      <c r="S86" s="56">
        <f t="shared" si="17"/>
        <v>0</v>
      </c>
      <c r="T86" s="56">
        <f t="shared" si="17"/>
        <v>0</v>
      </c>
      <c r="U86" s="56">
        <f t="shared" si="17"/>
        <v>0</v>
      </c>
      <c r="V86" s="56">
        <f t="shared" si="17"/>
        <v>0</v>
      </c>
      <c r="W86" s="56">
        <f t="shared" si="17"/>
        <v>0</v>
      </c>
      <c r="X86" s="56">
        <f t="shared" si="17"/>
        <v>0</v>
      </c>
      <c r="Y86" s="56">
        <f t="shared" si="17"/>
        <v>0</v>
      </c>
      <c r="Z86" s="56">
        <f t="shared" si="17"/>
        <v>0</v>
      </c>
      <c r="AA86" s="56">
        <f t="shared" si="17"/>
        <v>0</v>
      </c>
      <c r="AB86" s="56">
        <f t="shared" si="17"/>
        <v>0</v>
      </c>
      <c r="AC86" s="56">
        <f t="shared" si="17"/>
        <v>0</v>
      </c>
      <c r="AD86" s="56">
        <f t="shared" si="17"/>
        <v>0</v>
      </c>
      <c r="AE86" s="56">
        <f t="shared" si="17"/>
        <v>0</v>
      </c>
      <c r="AF86" s="56">
        <f t="shared" si="17"/>
        <v>0</v>
      </c>
      <c r="AG86" s="56">
        <f t="shared" si="17"/>
        <v>0</v>
      </c>
    </row>
    <row r="87" spans="1:33" ht="15">
      <c r="A87" s="8">
        <v>82</v>
      </c>
      <c r="B87" s="8" t="s">
        <v>85</v>
      </c>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row>
    <row r="88" spans="2:33" ht="15">
      <c r="B88" s="2" t="s">
        <v>86</v>
      </c>
      <c r="C88" s="57"/>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row>
    <row r="89" spans="1:33" ht="15">
      <c r="A89" s="8">
        <v>83</v>
      </c>
      <c r="B89" s="8" t="s">
        <v>37</v>
      </c>
      <c r="C89" s="55">
        <f aca="true" t="shared" si="18" ref="C89:AG89">+C39</f>
        <v>0</v>
      </c>
      <c r="D89" s="55">
        <f t="shared" si="18"/>
        <v>0</v>
      </c>
      <c r="E89" s="55">
        <f t="shared" si="18"/>
        <v>0</v>
      </c>
      <c r="F89" s="55">
        <f t="shared" si="18"/>
        <v>0</v>
      </c>
      <c r="G89" s="55">
        <f t="shared" si="18"/>
        <v>0</v>
      </c>
      <c r="H89" s="55">
        <f t="shared" si="18"/>
        <v>0</v>
      </c>
      <c r="I89" s="55">
        <f t="shared" si="18"/>
        <v>0</v>
      </c>
      <c r="J89" s="55">
        <f t="shared" si="18"/>
        <v>0</v>
      </c>
      <c r="K89" s="55">
        <f t="shared" si="18"/>
        <v>0</v>
      </c>
      <c r="L89" s="55">
        <f t="shared" si="18"/>
        <v>0</v>
      </c>
      <c r="M89" s="55">
        <f t="shared" si="18"/>
        <v>0</v>
      </c>
      <c r="N89" s="55">
        <f t="shared" si="18"/>
        <v>0</v>
      </c>
      <c r="O89" s="55">
        <f t="shared" si="18"/>
        <v>0</v>
      </c>
      <c r="P89" s="55">
        <f t="shared" si="18"/>
        <v>0</v>
      </c>
      <c r="Q89" s="55">
        <f t="shared" si="18"/>
        <v>0</v>
      </c>
      <c r="R89" s="55">
        <f t="shared" si="18"/>
        <v>0</v>
      </c>
      <c r="S89" s="55">
        <f t="shared" si="18"/>
        <v>0</v>
      </c>
      <c r="T89" s="55">
        <f t="shared" si="18"/>
        <v>0</v>
      </c>
      <c r="U89" s="55">
        <f t="shared" si="18"/>
        <v>0</v>
      </c>
      <c r="V89" s="55">
        <f t="shared" si="18"/>
        <v>0</v>
      </c>
      <c r="W89" s="55">
        <f t="shared" si="18"/>
        <v>0</v>
      </c>
      <c r="X89" s="55">
        <f t="shared" si="18"/>
        <v>0</v>
      </c>
      <c r="Y89" s="55">
        <f t="shared" si="18"/>
        <v>0</v>
      </c>
      <c r="Z89" s="55">
        <f t="shared" si="18"/>
        <v>0</v>
      </c>
      <c r="AA89" s="55">
        <f t="shared" si="18"/>
        <v>0</v>
      </c>
      <c r="AB89" s="55">
        <f t="shared" si="18"/>
        <v>0</v>
      </c>
      <c r="AC89" s="55">
        <f t="shared" si="18"/>
        <v>0</v>
      </c>
      <c r="AD89" s="55">
        <f t="shared" si="18"/>
        <v>0</v>
      </c>
      <c r="AE89" s="55">
        <f t="shared" si="18"/>
        <v>0</v>
      </c>
      <c r="AF89" s="55">
        <f t="shared" si="18"/>
        <v>0</v>
      </c>
      <c r="AG89" s="55">
        <f t="shared" si="18"/>
        <v>0</v>
      </c>
    </row>
    <row r="90" spans="1:33" ht="15">
      <c r="A90" s="8">
        <v>84</v>
      </c>
      <c r="B90" s="8" t="s">
        <v>87</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row>
    <row r="91" spans="1:33" ht="15">
      <c r="A91" s="8">
        <v>85</v>
      </c>
      <c r="B91" s="41" t="s">
        <v>88</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row>
    <row r="92" spans="1:33" ht="15">
      <c r="A92" s="8">
        <v>86</v>
      </c>
      <c r="B92" s="8" t="s">
        <v>89</v>
      </c>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row>
    <row r="93" spans="1:33" ht="15">
      <c r="A93" s="8">
        <v>87</v>
      </c>
      <c r="B93" s="2" t="s">
        <v>90</v>
      </c>
      <c r="C93" s="55">
        <f>SUM(C89:C92)</f>
        <v>0</v>
      </c>
      <c r="D93" s="55">
        <f aca="true" t="shared" si="19" ref="D93:AG93">SUM(D89:D92)</f>
        <v>0</v>
      </c>
      <c r="E93" s="55">
        <f t="shared" si="19"/>
        <v>0</v>
      </c>
      <c r="F93" s="55">
        <f t="shared" si="19"/>
        <v>0</v>
      </c>
      <c r="G93" s="55">
        <f t="shared" si="19"/>
        <v>0</v>
      </c>
      <c r="H93" s="55">
        <f t="shared" si="19"/>
        <v>0</v>
      </c>
      <c r="I93" s="55">
        <f t="shared" si="19"/>
        <v>0</v>
      </c>
      <c r="J93" s="55">
        <f t="shared" si="19"/>
        <v>0</v>
      </c>
      <c r="K93" s="55">
        <f t="shared" si="19"/>
        <v>0</v>
      </c>
      <c r="L93" s="55">
        <f t="shared" si="19"/>
        <v>0</v>
      </c>
      <c r="M93" s="55">
        <f t="shared" si="19"/>
        <v>0</v>
      </c>
      <c r="N93" s="55">
        <f t="shared" si="19"/>
        <v>0</v>
      </c>
      <c r="O93" s="55">
        <f t="shared" si="19"/>
        <v>0</v>
      </c>
      <c r="P93" s="55">
        <f t="shared" si="19"/>
        <v>0</v>
      </c>
      <c r="Q93" s="55">
        <f t="shared" si="19"/>
        <v>0</v>
      </c>
      <c r="R93" s="55">
        <f t="shared" si="19"/>
        <v>0</v>
      </c>
      <c r="S93" s="55">
        <f t="shared" si="19"/>
        <v>0</v>
      </c>
      <c r="T93" s="55">
        <f t="shared" si="19"/>
        <v>0</v>
      </c>
      <c r="U93" s="55">
        <f t="shared" si="19"/>
        <v>0</v>
      </c>
      <c r="V93" s="55">
        <f t="shared" si="19"/>
        <v>0</v>
      </c>
      <c r="W93" s="55">
        <f t="shared" si="19"/>
        <v>0</v>
      </c>
      <c r="X93" s="55">
        <f t="shared" si="19"/>
        <v>0</v>
      </c>
      <c r="Y93" s="55">
        <f t="shared" si="19"/>
        <v>0</v>
      </c>
      <c r="Z93" s="55">
        <f t="shared" si="19"/>
        <v>0</v>
      </c>
      <c r="AA93" s="55">
        <f t="shared" si="19"/>
        <v>0</v>
      </c>
      <c r="AB93" s="55">
        <f t="shared" si="19"/>
        <v>0</v>
      </c>
      <c r="AC93" s="55">
        <f t="shared" si="19"/>
        <v>0</v>
      </c>
      <c r="AD93" s="55">
        <f t="shared" si="19"/>
        <v>0</v>
      </c>
      <c r="AE93" s="55">
        <f t="shared" si="19"/>
        <v>0</v>
      </c>
      <c r="AF93" s="55">
        <f t="shared" si="19"/>
        <v>0</v>
      </c>
      <c r="AG93" s="55">
        <f t="shared" si="19"/>
        <v>0</v>
      </c>
    </row>
    <row r="94" spans="1:33" ht="15">
      <c r="A94" s="8">
        <v>88</v>
      </c>
      <c r="B94" s="8" t="s">
        <v>91</v>
      </c>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row>
    <row r="95" spans="1:33" ht="15">
      <c r="A95" s="8">
        <v>89</v>
      </c>
      <c r="B95" s="4" t="s">
        <v>92</v>
      </c>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row>
    <row r="96" spans="1:33" ht="15">
      <c r="A96" s="8">
        <v>90</v>
      </c>
      <c r="B96" s="41" t="s">
        <v>93</v>
      </c>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row>
    <row r="97" spans="1:33" ht="15">
      <c r="A97" s="8">
        <v>91</v>
      </c>
      <c r="B97" s="4" t="s">
        <v>94</v>
      </c>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row>
    <row r="98" spans="1:33" ht="15">
      <c r="A98" s="8">
        <v>92</v>
      </c>
      <c r="B98" s="8" t="s">
        <v>95</v>
      </c>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row>
    <row r="99" spans="1:33" ht="15">
      <c r="A99" s="8">
        <v>93</v>
      </c>
      <c r="B99" s="8" t="s">
        <v>96</v>
      </c>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row>
    <row r="100" spans="1:33" ht="15">
      <c r="A100" s="8">
        <v>94</v>
      </c>
      <c r="B100" s="4" t="s">
        <v>97</v>
      </c>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row>
    <row r="101" spans="1:33" ht="15">
      <c r="A101" s="8">
        <v>95</v>
      </c>
      <c r="B101" s="4" t="s">
        <v>98</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row>
    <row r="102" spans="1:33" ht="15">
      <c r="A102" s="8">
        <v>96</v>
      </c>
      <c r="B102" s="8" t="s">
        <v>99</v>
      </c>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row>
    <row r="103" spans="1:33" ht="15">
      <c r="A103" s="8">
        <v>97</v>
      </c>
      <c r="B103" s="8" t="s">
        <v>100</v>
      </c>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row>
    <row r="104" spans="1:33" ht="15">
      <c r="A104" s="8">
        <v>98</v>
      </c>
      <c r="B104" s="2" t="s">
        <v>101</v>
      </c>
      <c r="C104" s="55">
        <f>SUM(C97:C103)</f>
        <v>0</v>
      </c>
      <c r="D104" s="55">
        <f aca="true" t="shared" si="20" ref="D104:AG104">SUM(D97:D103)</f>
        <v>0</v>
      </c>
      <c r="E104" s="55">
        <f t="shared" si="20"/>
        <v>0</v>
      </c>
      <c r="F104" s="55">
        <f t="shared" si="20"/>
        <v>0</v>
      </c>
      <c r="G104" s="55">
        <f t="shared" si="20"/>
        <v>0</v>
      </c>
      <c r="H104" s="55">
        <f t="shared" si="20"/>
        <v>0</v>
      </c>
      <c r="I104" s="55">
        <f t="shared" si="20"/>
        <v>0</v>
      </c>
      <c r="J104" s="55">
        <f t="shared" si="20"/>
        <v>0</v>
      </c>
      <c r="K104" s="55">
        <f t="shared" si="20"/>
        <v>0</v>
      </c>
      <c r="L104" s="55">
        <f t="shared" si="20"/>
        <v>0</v>
      </c>
      <c r="M104" s="55">
        <f t="shared" si="20"/>
        <v>0</v>
      </c>
      <c r="N104" s="55">
        <f t="shared" si="20"/>
        <v>0</v>
      </c>
      <c r="O104" s="55">
        <f t="shared" si="20"/>
        <v>0</v>
      </c>
      <c r="P104" s="55">
        <f t="shared" si="20"/>
        <v>0</v>
      </c>
      <c r="Q104" s="55">
        <f t="shared" si="20"/>
        <v>0</v>
      </c>
      <c r="R104" s="55">
        <f t="shared" si="20"/>
        <v>0</v>
      </c>
      <c r="S104" s="55">
        <f t="shared" si="20"/>
        <v>0</v>
      </c>
      <c r="T104" s="55">
        <f t="shared" si="20"/>
        <v>0</v>
      </c>
      <c r="U104" s="55">
        <f t="shared" si="20"/>
        <v>0</v>
      </c>
      <c r="V104" s="55">
        <f t="shared" si="20"/>
        <v>0</v>
      </c>
      <c r="W104" s="55">
        <f t="shared" si="20"/>
        <v>0</v>
      </c>
      <c r="X104" s="55">
        <f t="shared" si="20"/>
        <v>0</v>
      </c>
      <c r="Y104" s="55">
        <f t="shared" si="20"/>
        <v>0</v>
      </c>
      <c r="Z104" s="55">
        <f t="shared" si="20"/>
        <v>0</v>
      </c>
      <c r="AA104" s="55">
        <f t="shared" si="20"/>
        <v>0</v>
      </c>
      <c r="AB104" s="55">
        <f t="shared" si="20"/>
        <v>0</v>
      </c>
      <c r="AC104" s="55">
        <f t="shared" si="20"/>
        <v>0</v>
      </c>
      <c r="AD104" s="55">
        <f t="shared" si="20"/>
        <v>0</v>
      </c>
      <c r="AE104" s="55">
        <f t="shared" si="20"/>
        <v>0</v>
      </c>
      <c r="AF104" s="55">
        <f t="shared" si="20"/>
        <v>0</v>
      </c>
      <c r="AG104" s="55">
        <f t="shared" si="20"/>
        <v>0</v>
      </c>
    </row>
    <row r="105" spans="1:33" ht="15">
      <c r="A105" s="8">
        <v>99</v>
      </c>
      <c r="B105" s="2" t="s">
        <v>102</v>
      </c>
      <c r="C105" s="55">
        <f>SUM(C93+C94+C95+C96+C104)</f>
        <v>0</v>
      </c>
      <c r="D105" s="55">
        <f aca="true" t="shared" si="21" ref="D105:AG105">SUM(D93+D94+D95+D96+D104)</f>
        <v>0</v>
      </c>
      <c r="E105" s="55">
        <f t="shared" si="21"/>
        <v>0</v>
      </c>
      <c r="F105" s="55">
        <f t="shared" si="21"/>
        <v>0</v>
      </c>
      <c r="G105" s="55">
        <f t="shared" si="21"/>
        <v>0</v>
      </c>
      <c r="H105" s="55">
        <f t="shared" si="21"/>
        <v>0</v>
      </c>
      <c r="I105" s="55">
        <f t="shared" si="21"/>
        <v>0</v>
      </c>
      <c r="J105" s="55">
        <f t="shared" si="21"/>
        <v>0</v>
      </c>
      <c r="K105" s="55">
        <f t="shared" si="21"/>
        <v>0</v>
      </c>
      <c r="L105" s="55">
        <f t="shared" si="21"/>
        <v>0</v>
      </c>
      <c r="M105" s="55">
        <f t="shared" si="21"/>
        <v>0</v>
      </c>
      <c r="N105" s="55">
        <f t="shared" si="21"/>
        <v>0</v>
      </c>
      <c r="O105" s="55">
        <f t="shared" si="21"/>
        <v>0</v>
      </c>
      <c r="P105" s="55">
        <f t="shared" si="21"/>
        <v>0</v>
      </c>
      <c r="Q105" s="55">
        <f t="shared" si="21"/>
        <v>0</v>
      </c>
      <c r="R105" s="55">
        <f t="shared" si="21"/>
        <v>0</v>
      </c>
      <c r="S105" s="55">
        <f t="shared" si="21"/>
        <v>0</v>
      </c>
      <c r="T105" s="55">
        <f t="shared" si="21"/>
        <v>0</v>
      </c>
      <c r="U105" s="55">
        <f t="shared" si="21"/>
        <v>0</v>
      </c>
      <c r="V105" s="55">
        <f t="shared" si="21"/>
        <v>0</v>
      </c>
      <c r="W105" s="55">
        <f t="shared" si="21"/>
        <v>0</v>
      </c>
      <c r="X105" s="55">
        <f t="shared" si="21"/>
        <v>0</v>
      </c>
      <c r="Y105" s="55">
        <f t="shared" si="21"/>
        <v>0</v>
      </c>
      <c r="Z105" s="55">
        <f t="shared" si="21"/>
        <v>0</v>
      </c>
      <c r="AA105" s="55">
        <f t="shared" si="21"/>
        <v>0</v>
      </c>
      <c r="AB105" s="55">
        <f t="shared" si="21"/>
        <v>0</v>
      </c>
      <c r="AC105" s="55">
        <f t="shared" si="21"/>
        <v>0</v>
      </c>
      <c r="AD105" s="55">
        <f t="shared" si="21"/>
        <v>0</v>
      </c>
      <c r="AE105" s="55">
        <f t="shared" si="21"/>
        <v>0</v>
      </c>
      <c r="AF105" s="55">
        <f t="shared" si="21"/>
        <v>0</v>
      </c>
      <c r="AG105" s="55">
        <f t="shared" si="21"/>
        <v>0</v>
      </c>
    </row>
    <row r="106" spans="1:33" ht="15">
      <c r="A106" s="8">
        <v>100</v>
      </c>
      <c r="B106" s="8" t="s">
        <v>103</v>
      </c>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row>
    <row r="107" spans="1:33" ht="15">
      <c r="A107" s="8">
        <v>101</v>
      </c>
      <c r="B107" s="4" t="s">
        <v>104</v>
      </c>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row>
    <row r="108" spans="1:33" ht="15">
      <c r="A108" s="8">
        <v>102</v>
      </c>
      <c r="B108" s="8" t="s">
        <v>105</v>
      </c>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row>
    <row r="109" spans="1:33" ht="15">
      <c r="A109" s="8">
        <v>103</v>
      </c>
      <c r="B109" s="8" t="s">
        <v>106</v>
      </c>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row>
    <row r="110" spans="1:33" ht="15">
      <c r="A110" s="8">
        <v>104</v>
      </c>
      <c r="B110" s="2" t="s">
        <v>107</v>
      </c>
      <c r="C110" s="55">
        <f>SUM(C106:C109)</f>
        <v>0</v>
      </c>
      <c r="D110" s="55">
        <f aca="true" t="shared" si="22" ref="D110:AG110">SUM(D106:D109)</f>
        <v>0</v>
      </c>
      <c r="E110" s="55">
        <f t="shared" si="22"/>
        <v>0</v>
      </c>
      <c r="F110" s="55">
        <f t="shared" si="22"/>
        <v>0</v>
      </c>
      <c r="G110" s="55">
        <f t="shared" si="22"/>
        <v>0</v>
      </c>
      <c r="H110" s="55">
        <f t="shared" si="22"/>
        <v>0</v>
      </c>
      <c r="I110" s="55">
        <f t="shared" si="22"/>
        <v>0</v>
      </c>
      <c r="J110" s="55">
        <f t="shared" si="22"/>
        <v>0</v>
      </c>
      <c r="K110" s="55">
        <f t="shared" si="22"/>
        <v>0</v>
      </c>
      <c r="L110" s="55">
        <f t="shared" si="22"/>
        <v>0</v>
      </c>
      <c r="M110" s="55">
        <f t="shared" si="22"/>
        <v>0</v>
      </c>
      <c r="N110" s="55">
        <f t="shared" si="22"/>
        <v>0</v>
      </c>
      <c r="O110" s="55">
        <f t="shared" si="22"/>
        <v>0</v>
      </c>
      <c r="P110" s="55">
        <f t="shared" si="22"/>
        <v>0</v>
      </c>
      <c r="Q110" s="55">
        <f t="shared" si="22"/>
        <v>0</v>
      </c>
      <c r="R110" s="55">
        <f t="shared" si="22"/>
        <v>0</v>
      </c>
      <c r="S110" s="55">
        <f t="shared" si="22"/>
        <v>0</v>
      </c>
      <c r="T110" s="55">
        <f t="shared" si="22"/>
        <v>0</v>
      </c>
      <c r="U110" s="55">
        <f t="shared" si="22"/>
        <v>0</v>
      </c>
      <c r="V110" s="55">
        <f t="shared" si="22"/>
        <v>0</v>
      </c>
      <c r="W110" s="55">
        <f t="shared" si="22"/>
        <v>0</v>
      </c>
      <c r="X110" s="55">
        <f t="shared" si="22"/>
        <v>0</v>
      </c>
      <c r="Y110" s="55">
        <f t="shared" si="22"/>
        <v>0</v>
      </c>
      <c r="Z110" s="55">
        <f t="shared" si="22"/>
        <v>0</v>
      </c>
      <c r="AA110" s="55">
        <f t="shared" si="22"/>
        <v>0</v>
      </c>
      <c r="AB110" s="55">
        <f t="shared" si="22"/>
        <v>0</v>
      </c>
      <c r="AC110" s="55">
        <f t="shared" si="22"/>
        <v>0</v>
      </c>
      <c r="AD110" s="55">
        <f t="shared" si="22"/>
        <v>0</v>
      </c>
      <c r="AE110" s="55">
        <f t="shared" si="22"/>
        <v>0</v>
      </c>
      <c r="AF110" s="55">
        <f t="shared" si="22"/>
        <v>0</v>
      </c>
      <c r="AG110" s="55">
        <f t="shared" si="22"/>
        <v>0</v>
      </c>
    </row>
    <row r="111" spans="1:33" ht="15">
      <c r="A111" s="8">
        <v>105</v>
      </c>
      <c r="B111" s="8" t="s">
        <v>108</v>
      </c>
      <c r="C111" s="54"/>
      <c r="D111" s="59">
        <f>+D70-C70</f>
        <v>0</v>
      </c>
      <c r="E111" s="59">
        <f aca="true" t="shared" si="23" ref="E111:AG111">+E70-D70</f>
        <v>0</v>
      </c>
      <c r="F111" s="59">
        <f t="shared" si="23"/>
        <v>0</v>
      </c>
      <c r="G111" s="59">
        <f t="shared" si="23"/>
        <v>0</v>
      </c>
      <c r="H111" s="59">
        <f t="shared" si="23"/>
        <v>0</v>
      </c>
      <c r="I111" s="59">
        <f t="shared" si="23"/>
        <v>0</v>
      </c>
      <c r="J111" s="59">
        <f t="shared" si="23"/>
        <v>0</v>
      </c>
      <c r="K111" s="59">
        <f t="shared" si="23"/>
        <v>0</v>
      </c>
      <c r="L111" s="59">
        <f t="shared" si="23"/>
        <v>0</v>
      </c>
      <c r="M111" s="59">
        <f t="shared" si="23"/>
        <v>0</v>
      </c>
      <c r="N111" s="59">
        <f t="shared" si="23"/>
        <v>0</v>
      </c>
      <c r="O111" s="59">
        <f t="shared" si="23"/>
        <v>0</v>
      </c>
      <c r="P111" s="59">
        <f t="shared" si="23"/>
        <v>0</v>
      </c>
      <c r="Q111" s="59">
        <f t="shared" si="23"/>
        <v>0</v>
      </c>
      <c r="R111" s="59">
        <f t="shared" si="23"/>
        <v>0</v>
      </c>
      <c r="S111" s="59">
        <f t="shared" si="23"/>
        <v>0</v>
      </c>
      <c r="T111" s="59">
        <f t="shared" si="23"/>
        <v>0</v>
      </c>
      <c r="U111" s="59">
        <f t="shared" si="23"/>
        <v>0</v>
      </c>
      <c r="V111" s="59">
        <f t="shared" si="23"/>
        <v>0</v>
      </c>
      <c r="W111" s="59">
        <f t="shared" si="23"/>
        <v>0</v>
      </c>
      <c r="X111" s="59">
        <f t="shared" si="23"/>
        <v>0</v>
      </c>
      <c r="Y111" s="59">
        <f t="shared" si="23"/>
        <v>0</v>
      </c>
      <c r="Z111" s="59">
        <f t="shared" si="23"/>
        <v>0</v>
      </c>
      <c r="AA111" s="59">
        <f t="shared" si="23"/>
        <v>0</v>
      </c>
      <c r="AB111" s="59">
        <f t="shared" si="23"/>
        <v>0</v>
      </c>
      <c r="AC111" s="59">
        <f t="shared" si="23"/>
        <v>0</v>
      </c>
      <c r="AD111" s="59">
        <f t="shared" si="23"/>
        <v>0</v>
      </c>
      <c r="AE111" s="59">
        <f t="shared" si="23"/>
        <v>0</v>
      </c>
      <c r="AF111" s="59">
        <f t="shared" si="23"/>
        <v>0</v>
      </c>
      <c r="AG111" s="59">
        <f t="shared" si="23"/>
        <v>0</v>
      </c>
    </row>
    <row r="112" spans="1:33" ht="15">
      <c r="A112" s="8">
        <v>106</v>
      </c>
      <c r="B112" s="8" t="s">
        <v>109</v>
      </c>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row>
    <row r="113" spans="1:33" ht="15">
      <c r="A113" s="8">
        <v>107</v>
      </c>
      <c r="B113" s="8" t="s">
        <v>110</v>
      </c>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row>
    <row r="114" spans="1:33" ht="15">
      <c r="A114" s="8">
        <v>108</v>
      </c>
      <c r="B114" s="8" t="s">
        <v>111</v>
      </c>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row>
    <row r="115" spans="1:33" ht="15">
      <c r="A115" s="8">
        <v>109</v>
      </c>
      <c r="B115" s="8" t="s">
        <v>112</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row>
    <row r="116" spans="1:33" ht="15">
      <c r="A116" s="8">
        <v>110</v>
      </c>
      <c r="B116" s="8" t="s">
        <v>113</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row>
    <row r="117" spans="3:33" ht="15">
      <c r="C117" s="29"/>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11"/>
    </row>
    <row r="118" spans="2:33" ht="15">
      <c r="B118" s="3" t="s">
        <v>186</v>
      </c>
      <c r="C118" s="29"/>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11"/>
    </row>
    <row r="119" spans="2:33" ht="15">
      <c r="B119" s="2" t="s">
        <v>114</v>
      </c>
      <c r="C119" s="29"/>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11"/>
    </row>
    <row r="120" spans="1:33" ht="15">
      <c r="A120" s="8">
        <v>111</v>
      </c>
      <c r="B120" s="8" t="s">
        <v>115</v>
      </c>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row>
    <row r="121" spans="1:33" ht="15">
      <c r="A121" s="8">
        <v>112</v>
      </c>
      <c r="B121" s="8" t="s">
        <v>116</v>
      </c>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row>
    <row r="122" spans="1:33" ht="15">
      <c r="A122" s="8">
        <v>113</v>
      </c>
      <c r="B122" s="8" t="s">
        <v>117</v>
      </c>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row>
    <row r="123" spans="1:33" ht="15">
      <c r="A123" s="8">
        <v>114</v>
      </c>
      <c r="B123" s="8" t="s">
        <v>118</v>
      </c>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row>
    <row r="124" spans="1:33" ht="15">
      <c r="A124" s="8">
        <v>115</v>
      </c>
      <c r="B124" s="8" t="s">
        <v>119</v>
      </c>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row>
    <row r="125" spans="1:33" ht="15">
      <c r="A125" s="8">
        <v>116</v>
      </c>
      <c r="B125" s="8" t="s">
        <v>120</v>
      </c>
      <c r="C125" s="60">
        <f aca="true" t="shared" si="24" ref="C125:AG125">SUM(C123:C124)</f>
        <v>0</v>
      </c>
      <c r="D125" s="60">
        <f t="shared" si="24"/>
        <v>0</v>
      </c>
      <c r="E125" s="60">
        <f t="shared" si="24"/>
        <v>0</v>
      </c>
      <c r="F125" s="60">
        <f t="shared" si="24"/>
        <v>0</v>
      </c>
      <c r="G125" s="60">
        <f t="shared" si="24"/>
        <v>0</v>
      </c>
      <c r="H125" s="60">
        <f t="shared" si="24"/>
        <v>0</v>
      </c>
      <c r="I125" s="60">
        <f t="shared" si="24"/>
        <v>0</v>
      </c>
      <c r="J125" s="60">
        <f t="shared" si="24"/>
        <v>0</v>
      </c>
      <c r="K125" s="60">
        <f t="shared" si="24"/>
        <v>0</v>
      </c>
      <c r="L125" s="60">
        <f t="shared" si="24"/>
        <v>0</v>
      </c>
      <c r="M125" s="60">
        <f t="shared" si="24"/>
        <v>0</v>
      </c>
      <c r="N125" s="60">
        <f t="shared" si="24"/>
        <v>0</v>
      </c>
      <c r="O125" s="60">
        <f t="shared" si="24"/>
        <v>0</v>
      </c>
      <c r="P125" s="60">
        <f t="shared" si="24"/>
        <v>0</v>
      </c>
      <c r="Q125" s="60">
        <f t="shared" si="24"/>
        <v>0</v>
      </c>
      <c r="R125" s="60">
        <f t="shared" si="24"/>
        <v>0</v>
      </c>
      <c r="S125" s="60">
        <f t="shared" si="24"/>
        <v>0</v>
      </c>
      <c r="T125" s="60">
        <f t="shared" si="24"/>
        <v>0</v>
      </c>
      <c r="U125" s="60">
        <f t="shared" si="24"/>
        <v>0</v>
      </c>
      <c r="V125" s="60">
        <f t="shared" si="24"/>
        <v>0</v>
      </c>
      <c r="W125" s="60">
        <f t="shared" si="24"/>
        <v>0</v>
      </c>
      <c r="X125" s="60">
        <f t="shared" si="24"/>
        <v>0</v>
      </c>
      <c r="Y125" s="60">
        <f t="shared" si="24"/>
        <v>0</v>
      </c>
      <c r="Z125" s="60">
        <f t="shared" si="24"/>
        <v>0</v>
      </c>
      <c r="AA125" s="60">
        <f t="shared" si="24"/>
        <v>0</v>
      </c>
      <c r="AB125" s="60">
        <f t="shared" si="24"/>
        <v>0</v>
      </c>
      <c r="AC125" s="60">
        <f t="shared" si="24"/>
        <v>0</v>
      </c>
      <c r="AD125" s="60">
        <f t="shared" si="24"/>
        <v>0</v>
      </c>
      <c r="AE125" s="60">
        <f t="shared" si="24"/>
        <v>0</v>
      </c>
      <c r="AF125" s="60">
        <f t="shared" si="24"/>
        <v>0</v>
      </c>
      <c r="AG125" s="60">
        <f t="shared" si="24"/>
        <v>0</v>
      </c>
    </row>
    <row r="126" spans="1:33" ht="15">
      <c r="A126" s="8">
        <v>117</v>
      </c>
      <c r="B126" s="8" t="s">
        <v>121</v>
      </c>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row>
    <row r="127" spans="1:33" ht="15">
      <c r="A127" s="8">
        <v>118</v>
      </c>
      <c r="B127" s="8" t="s">
        <v>122</v>
      </c>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row>
    <row r="128" spans="1:33" ht="15">
      <c r="A128" s="8">
        <v>119</v>
      </c>
      <c r="B128" s="8" t="s">
        <v>123</v>
      </c>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row>
    <row r="129" spans="1:33" ht="15">
      <c r="A129" s="8">
        <v>120</v>
      </c>
      <c r="B129" s="8" t="s">
        <v>124</v>
      </c>
      <c r="C129" s="61">
        <f>SUM(C126+C127)</f>
        <v>0</v>
      </c>
      <c r="D129" s="61">
        <f aca="true" t="shared" si="25" ref="D129:AG129">SUM(D126+D127)</f>
        <v>0</v>
      </c>
      <c r="E129" s="61">
        <f t="shared" si="25"/>
        <v>0</v>
      </c>
      <c r="F129" s="61">
        <f t="shared" si="25"/>
        <v>0</v>
      </c>
      <c r="G129" s="61">
        <f t="shared" si="25"/>
        <v>0</v>
      </c>
      <c r="H129" s="61">
        <f t="shared" si="25"/>
        <v>0</v>
      </c>
      <c r="I129" s="61">
        <f t="shared" si="25"/>
        <v>0</v>
      </c>
      <c r="J129" s="61">
        <f t="shared" si="25"/>
        <v>0</v>
      </c>
      <c r="K129" s="61">
        <f t="shared" si="25"/>
        <v>0</v>
      </c>
      <c r="L129" s="61">
        <f t="shared" si="25"/>
        <v>0</v>
      </c>
      <c r="M129" s="61">
        <f t="shared" si="25"/>
        <v>0</v>
      </c>
      <c r="N129" s="61">
        <f t="shared" si="25"/>
        <v>0</v>
      </c>
      <c r="O129" s="61">
        <f t="shared" si="25"/>
        <v>0</v>
      </c>
      <c r="P129" s="61">
        <f t="shared" si="25"/>
        <v>0</v>
      </c>
      <c r="Q129" s="61">
        <f t="shared" si="25"/>
        <v>0</v>
      </c>
      <c r="R129" s="61">
        <f t="shared" si="25"/>
        <v>0</v>
      </c>
      <c r="S129" s="61">
        <f t="shared" si="25"/>
        <v>0</v>
      </c>
      <c r="T129" s="61">
        <f t="shared" si="25"/>
        <v>0</v>
      </c>
      <c r="U129" s="61">
        <f t="shared" si="25"/>
        <v>0</v>
      </c>
      <c r="V129" s="61">
        <f t="shared" si="25"/>
        <v>0</v>
      </c>
      <c r="W129" s="61">
        <f t="shared" si="25"/>
        <v>0</v>
      </c>
      <c r="X129" s="61">
        <f t="shared" si="25"/>
        <v>0</v>
      </c>
      <c r="Y129" s="61">
        <f t="shared" si="25"/>
        <v>0</v>
      </c>
      <c r="Z129" s="61">
        <f t="shared" si="25"/>
        <v>0</v>
      </c>
      <c r="AA129" s="61">
        <f t="shared" si="25"/>
        <v>0</v>
      </c>
      <c r="AB129" s="61">
        <f t="shared" si="25"/>
        <v>0</v>
      </c>
      <c r="AC129" s="61">
        <f t="shared" si="25"/>
        <v>0</v>
      </c>
      <c r="AD129" s="61">
        <f t="shared" si="25"/>
        <v>0</v>
      </c>
      <c r="AE129" s="61">
        <f t="shared" si="25"/>
        <v>0</v>
      </c>
      <c r="AF129" s="61">
        <f t="shared" si="25"/>
        <v>0</v>
      </c>
      <c r="AG129" s="61">
        <f t="shared" si="25"/>
        <v>0</v>
      </c>
    </row>
    <row r="130" spans="1:33" ht="15">
      <c r="A130" s="8">
        <v>121</v>
      </c>
      <c r="B130" s="8" t="s">
        <v>125</v>
      </c>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row>
    <row r="131" spans="3:33" ht="15">
      <c r="C131" s="31"/>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12"/>
    </row>
    <row r="132" spans="2:33" ht="15">
      <c r="B132" s="2" t="s">
        <v>126</v>
      </c>
      <c r="C132" s="31"/>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12"/>
    </row>
    <row r="133" spans="1:33" ht="15">
      <c r="A133" s="8">
        <v>122</v>
      </c>
      <c r="B133" s="8" t="s">
        <v>115</v>
      </c>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row>
    <row r="134" spans="1:33" ht="15">
      <c r="A134" s="8">
        <v>123</v>
      </c>
      <c r="B134" s="8" t="s">
        <v>116</v>
      </c>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row>
    <row r="135" spans="1:33" ht="15">
      <c r="A135" s="8">
        <v>124</v>
      </c>
      <c r="B135" s="8" t="s">
        <v>117</v>
      </c>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row>
    <row r="136" spans="1:33" ht="15">
      <c r="A136" s="8">
        <v>125</v>
      </c>
      <c r="B136" s="8" t="s">
        <v>127</v>
      </c>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row>
    <row r="137" spans="1:33" ht="15">
      <c r="A137" s="8">
        <v>126</v>
      </c>
      <c r="B137" s="8" t="s">
        <v>128</v>
      </c>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row>
    <row r="138" spans="1:33" ht="15">
      <c r="A138" s="8">
        <v>127</v>
      </c>
      <c r="B138" s="8" t="s">
        <v>129</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row>
    <row r="139" spans="1:33" ht="15">
      <c r="A139" s="8">
        <v>128</v>
      </c>
      <c r="B139" s="8" t="s">
        <v>118</v>
      </c>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row>
    <row r="140" spans="1:33" ht="15">
      <c r="A140" s="8">
        <v>129</v>
      </c>
      <c r="B140" s="8" t="s">
        <v>119</v>
      </c>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row>
    <row r="141" spans="1:33" ht="15">
      <c r="A141" s="8">
        <v>130</v>
      </c>
      <c r="B141" s="8" t="s">
        <v>120</v>
      </c>
      <c r="C141" s="60">
        <f>SUM(C139:C140)</f>
        <v>0</v>
      </c>
      <c r="D141" s="60">
        <f aca="true" t="shared" si="26" ref="D141:AG141">SUM(D139:D140)</f>
        <v>0</v>
      </c>
      <c r="E141" s="60">
        <f t="shared" si="26"/>
        <v>0</v>
      </c>
      <c r="F141" s="60">
        <f t="shared" si="26"/>
        <v>0</v>
      </c>
      <c r="G141" s="60">
        <f t="shared" si="26"/>
        <v>0</v>
      </c>
      <c r="H141" s="60">
        <f t="shared" si="26"/>
        <v>0</v>
      </c>
      <c r="I141" s="60">
        <f t="shared" si="26"/>
        <v>0</v>
      </c>
      <c r="J141" s="60">
        <f t="shared" si="26"/>
        <v>0</v>
      </c>
      <c r="K141" s="60">
        <f t="shared" si="26"/>
        <v>0</v>
      </c>
      <c r="L141" s="60">
        <f t="shared" si="26"/>
        <v>0</v>
      </c>
      <c r="M141" s="60">
        <f t="shared" si="26"/>
        <v>0</v>
      </c>
      <c r="N141" s="60">
        <f t="shared" si="26"/>
        <v>0</v>
      </c>
      <c r="O141" s="60">
        <f t="shared" si="26"/>
        <v>0</v>
      </c>
      <c r="P141" s="60">
        <f t="shared" si="26"/>
        <v>0</v>
      </c>
      <c r="Q141" s="60">
        <f t="shared" si="26"/>
        <v>0</v>
      </c>
      <c r="R141" s="60">
        <f t="shared" si="26"/>
        <v>0</v>
      </c>
      <c r="S141" s="60">
        <f t="shared" si="26"/>
        <v>0</v>
      </c>
      <c r="T141" s="60">
        <f t="shared" si="26"/>
        <v>0</v>
      </c>
      <c r="U141" s="60">
        <f t="shared" si="26"/>
        <v>0</v>
      </c>
      <c r="V141" s="60">
        <f t="shared" si="26"/>
        <v>0</v>
      </c>
      <c r="W141" s="60">
        <f t="shared" si="26"/>
        <v>0</v>
      </c>
      <c r="X141" s="60">
        <f t="shared" si="26"/>
        <v>0</v>
      </c>
      <c r="Y141" s="60">
        <f t="shared" si="26"/>
        <v>0</v>
      </c>
      <c r="Z141" s="60">
        <f t="shared" si="26"/>
        <v>0</v>
      </c>
      <c r="AA141" s="60">
        <f t="shared" si="26"/>
        <v>0</v>
      </c>
      <c r="AB141" s="60">
        <f t="shared" si="26"/>
        <v>0</v>
      </c>
      <c r="AC141" s="60">
        <f t="shared" si="26"/>
        <v>0</v>
      </c>
      <c r="AD141" s="60">
        <f t="shared" si="26"/>
        <v>0</v>
      </c>
      <c r="AE141" s="60">
        <f t="shared" si="26"/>
        <v>0</v>
      </c>
      <c r="AF141" s="60">
        <f t="shared" si="26"/>
        <v>0</v>
      </c>
      <c r="AG141" s="60">
        <f t="shared" si="26"/>
        <v>0</v>
      </c>
    </row>
    <row r="142" spans="1:33" ht="15">
      <c r="A142" s="8">
        <v>131</v>
      </c>
      <c r="B142" s="8" t="s">
        <v>121</v>
      </c>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row>
    <row r="143" spans="1:33" ht="15">
      <c r="A143" s="8">
        <v>132</v>
      </c>
      <c r="B143" s="8" t="s">
        <v>122</v>
      </c>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row>
    <row r="144" spans="1:33" ht="15">
      <c r="A144" s="8">
        <v>133</v>
      </c>
      <c r="B144" s="8" t="s">
        <v>123</v>
      </c>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row>
    <row r="145" spans="1:33" ht="15">
      <c r="A145" s="8">
        <v>134</v>
      </c>
      <c r="B145" s="8" t="s">
        <v>124</v>
      </c>
      <c r="C145" s="61">
        <f>+C142+C143</f>
        <v>0</v>
      </c>
      <c r="D145" s="61">
        <f aca="true" t="shared" si="27" ref="D145:AG145">+D142+D143</f>
        <v>0</v>
      </c>
      <c r="E145" s="61">
        <f t="shared" si="27"/>
        <v>0</v>
      </c>
      <c r="F145" s="61">
        <f t="shared" si="27"/>
        <v>0</v>
      </c>
      <c r="G145" s="61">
        <f t="shared" si="27"/>
        <v>0</v>
      </c>
      <c r="H145" s="61">
        <f t="shared" si="27"/>
        <v>0</v>
      </c>
      <c r="I145" s="61">
        <f t="shared" si="27"/>
        <v>0</v>
      </c>
      <c r="J145" s="61">
        <f t="shared" si="27"/>
        <v>0</v>
      </c>
      <c r="K145" s="61">
        <f t="shared" si="27"/>
        <v>0</v>
      </c>
      <c r="L145" s="61">
        <f t="shared" si="27"/>
        <v>0</v>
      </c>
      <c r="M145" s="61">
        <f t="shared" si="27"/>
        <v>0</v>
      </c>
      <c r="N145" s="61">
        <f t="shared" si="27"/>
        <v>0</v>
      </c>
      <c r="O145" s="61">
        <f t="shared" si="27"/>
        <v>0</v>
      </c>
      <c r="P145" s="61">
        <f t="shared" si="27"/>
        <v>0</v>
      </c>
      <c r="Q145" s="61">
        <f t="shared" si="27"/>
        <v>0</v>
      </c>
      <c r="R145" s="61">
        <f t="shared" si="27"/>
        <v>0</v>
      </c>
      <c r="S145" s="61">
        <f t="shared" si="27"/>
        <v>0</v>
      </c>
      <c r="T145" s="61">
        <f t="shared" si="27"/>
        <v>0</v>
      </c>
      <c r="U145" s="61">
        <f t="shared" si="27"/>
        <v>0</v>
      </c>
      <c r="V145" s="61">
        <f t="shared" si="27"/>
        <v>0</v>
      </c>
      <c r="W145" s="61">
        <f t="shared" si="27"/>
        <v>0</v>
      </c>
      <c r="X145" s="61">
        <f t="shared" si="27"/>
        <v>0</v>
      </c>
      <c r="Y145" s="61">
        <f t="shared" si="27"/>
        <v>0</v>
      </c>
      <c r="Z145" s="61">
        <f t="shared" si="27"/>
        <v>0</v>
      </c>
      <c r="AA145" s="61">
        <f t="shared" si="27"/>
        <v>0</v>
      </c>
      <c r="AB145" s="61">
        <f t="shared" si="27"/>
        <v>0</v>
      </c>
      <c r="AC145" s="61">
        <f t="shared" si="27"/>
        <v>0</v>
      </c>
      <c r="AD145" s="61">
        <f t="shared" si="27"/>
        <v>0</v>
      </c>
      <c r="AE145" s="61">
        <f t="shared" si="27"/>
        <v>0</v>
      </c>
      <c r="AF145" s="61">
        <f t="shared" si="27"/>
        <v>0</v>
      </c>
      <c r="AG145" s="61">
        <f t="shared" si="27"/>
        <v>0</v>
      </c>
    </row>
    <row r="146" spans="1:33" ht="15">
      <c r="A146" s="8">
        <v>135</v>
      </c>
      <c r="B146" s="8" t="s">
        <v>130</v>
      </c>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row>
    <row r="147" spans="1:33" ht="15">
      <c r="A147" s="8">
        <v>136</v>
      </c>
      <c r="B147" s="8" t="s">
        <v>131</v>
      </c>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row>
    <row r="148" spans="3:33" ht="15">
      <c r="C148" s="31"/>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12"/>
    </row>
    <row r="149" spans="2:33" ht="15">
      <c r="B149" s="2" t="s">
        <v>132</v>
      </c>
      <c r="C149" s="31"/>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12"/>
    </row>
    <row r="150" spans="1:33" ht="15">
      <c r="A150" s="8">
        <v>137</v>
      </c>
      <c r="B150" s="8" t="s">
        <v>115</v>
      </c>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row>
    <row r="151" spans="1:33" ht="15">
      <c r="A151" s="8">
        <v>138</v>
      </c>
      <c r="B151" s="8" t="s">
        <v>116</v>
      </c>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row>
    <row r="152" spans="1:33" ht="15">
      <c r="A152" s="8">
        <v>139</v>
      </c>
      <c r="B152" s="8" t="s">
        <v>117</v>
      </c>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row>
    <row r="153" spans="1:33" ht="15">
      <c r="A153" s="8">
        <v>140</v>
      </c>
      <c r="B153" s="8" t="s">
        <v>118</v>
      </c>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row>
    <row r="154" spans="1:33" ht="15">
      <c r="A154" s="8">
        <v>141</v>
      </c>
      <c r="B154" s="8" t="s">
        <v>119</v>
      </c>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row>
    <row r="155" spans="1:33" ht="15">
      <c r="A155" s="8">
        <v>142</v>
      </c>
      <c r="B155" s="8" t="s">
        <v>120</v>
      </c>
      <c r="C155" s="60">
        <f>SUM(C153:C154)</f>
        <v>0</v>
      </c>
      <c r="D155" s="60">
        <f aca="true" t="shared" si="28" ref="D155:AG155">SUM(D153:D154)</f>
        <v>0</v>
      </c>
      <c r="E155" s="60">
        <f t="shared" si="28"/>
        <v>0</v>
      </c>
      <c r="F155" s="60">
        <f t="shared" si="28"/>
        <v>0</v>
      </c>
      <c r="G155" s="60">
        <f t="shared" si="28"/>
        <v>0</v>
      </c>
      <c r="H155" s="60">
        <f t="shared" si="28"/>
        <v>0</v>
      </c>
      <c r="I155" s="60">
        <f t="shared" si="28"/>
        <v>0</v>
      </c>
      <c r="J155" s="60">
        <f t="shared" si="28"/>
        <v>0</v>
      </c>
      <c r="K155" s="60">
        <f t="shared" si="28"/>
        <v>0</v>
      </c>
      <c r="L155" s="60">
        <f t="shared" si="28"/>
        <v>0</v>
      </c>
      <c r="M155" s="60">
        <f t="shared" si="28"/>
        <v>0</v>
      </c>
      <c r="N155" s="60">
        <f t="shared" si="28"/>
        <v>0</v>
      </c>
      <c r="O155" s="60">
        <f t="shared" si="28"/>
        <v>0</v>
      </c>
      <c r="P155" s="60">
        <f t="shared" si="28"/>
        <v>0</v>
      </c>
      <c r="Q155" s="60">
        <f t="shared" si="28"/>
        <v>0</v>
      </c>
      <c r="R155" s="60">
        <f t="shared" si="28"/>
        <v>0</v>
      </c>
      <c r="S155" s="60">
        <f t="shared" si="28"/>
        <v>0</v>
      </c>
      <c r="T155" s="60">
        <f t="shared" si="28"/>
        <v>0</v>
      </c>
      <c r="U155" s="60">
        <f t="shared" si="28"/>
        <v>0</v>
      </c>
      <c r="V155" s="60">
        <f t="shared" si="28"/>
        <v>0</v>
      </c>
      <c r="W155" s="60">
        <f t="shared" si="28"/>
        <v>0</v>
      </c>
      <c r="X155" s="60">
        <f t="shared" si="28"/>
        <v>0</v>
      </c>
      <c r="Y155" s="60">
        <f t="shared" si="28"/>
        <v>0</v>
      </c>
      <c r="Z155" s="60">
        <f t="shared" si="28"/>
        <v>0</v>
      </c>
      <c r="AA155" s="60">
        <f t="shared" si="28"/>
        <v>0</v>
      </c>
      <c r="AB155" s="60">
        <f t="shared" si="28"/>
        <v>0</v>
      </c>
      <c r="AC155" s="60">
        <f t="shared" si="28"/>
        <v>0</v>
      </c>
      <c r="AD155" s="60">
        <f t="shared" si="28"/>
        <v>0</v>
      </c>
      <c r="AE155" s="60">
        <f t="shared" si="28"/>
        <v>0</v>
      </c>
      <c r="AF155" s="60">
        <f t="shared" si="28"/>
        <v>0</v>
      </c>
      <c r="AG155" s="60">
        <f t="shared" si="28"/>
        <v>0</v>
      </c>
    </row>
    <row r="156" spans="1:33" ht="15">
      <c r="A156" s="8">
        <v>143</v>
      </c>
      <c r="B156" s="8" t="s">
        <v>121</v>
      </c>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row>
    <row r="157" spans="1:33" ht="15">
      <c r="A157" s="8">
        <v>144</v>
      </c>
      <c r="B157" s="8" t="s">
        <v>122</v>
      </c>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row>
    <row r="158" spans="1:33" ht="15">
      <c r="A158" s="8">
        <v>145</v>
      </c>
      <c r="B158" s="8" t="s">
        <v>123</v>
      </c>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row>
    <row r="159" spans="1:33" ht="15">
      <c r="A159" s="8">
        <v>146</v>
      </c>
      <c r="B159" s="8" t="s">
        <v>124</v>
      </c>
      <c r="C159" s="61">
        <f>SUM(C156+C157)</f>
        <v>0</v>
      </c>
      <c r="D159" s="61">
        <f aca="true" t="shared" si="29" ref="D159:AG159">SUM(D156+D157)</f>
        <v>0</v>
      </c>
      <c r="E159" s="61">
        <f t="shared" si="29"/>
        <v>0</v>
      </c>
      <c r="F159" s="61">
        <f t="shared" si="29"/>
        <v>0</v>
      </c>
      <c r="G159" s="61">
        <f t="shared" si="29"/>
        <v>0</v>
      </c>
      <c r="H159" s="61">
        <f t="shared" si="29"/>
        <v>0</v>
      </c>
      <c r="I159" s="61">
        <f t="shared" si="29"/>
        <v>0</v>
      </c>
      <c r="J159" s="61">
        <f t="shared" si="29"/>
        <v>0</v>
      </c>
      <c r="K159" s="61">
        <f t="shared" si="29"/>
        <v>0</v>
      </c>
      <c r="L159" s="61">
        <f t="shared" si="29"/>
        <v>0</v>
      </c>
      <c r="M159" s="61">
        <f t="shared" si="29"/>
        <v>0</v>
      </c>
      <c r="N159" s="61">
        <f t="shared" si="29"/>
        <v>0</v>
      </c>
      <c r="O159" s="61">
        <f t="shared" si="29"/>
        <v>0</v>
      </c>
      <c r="P159" s="61">
        <f t="shared" si="29"/>
        <v>0</v>
      </c>
      <c r="Q159" s="61">
        <f t="shared" si="29"/>
        <v>0</v>
      </c>
      <c r="R159" s="61">
        <f t="shared" si="29"/>
        <v>0</v>
      </c>
      <c r="S159" s="61">
        <f t="shared" si="29"/>
        <v>0</v>
      </c>
      <c r="T159" s="61">
        <f t="shared" si="29"/>
        <v>0</v>
      </c>
      <c r="U159" s="61">
        <f t="shared" si="29"/>
        <v>0</v>
      </c>
      <c r="V159" s="61">
        <f t="shared" si="29"/>
        <v>0</v>
      </c>
      <c r="W159" s="61">
        <f t="shared" si="29"/>
        <v>0</v>
      </c>
      <c r="X159" s="61">
        <f t="shared" si="29"/>
        <v>0</v>
      </c>
      <c r="Y159" s="61">
        <f t="shared" si="29"/>
        <v>0</v>
      </c>
      <c r="Z159" s="61">
        <f t="shared" si="29"/>
        <v>0</v>
      </c>
      <c r="AA159" s="61">
        <f t="shared" si="29"/>
        <v>0</v>
      </c>
      <c r="AB159" s="61">
        <f t="shared" si="29"/>
        <v>0</v>
      </c>
      <c r="AC159" s="61">
        <f t="shared" si="29"/>
        <v>0</v>
      </c>
      <c r="AD159" s="61">
        <f t="shared" si="29"/>
        <v>0</v>
      </c>
      <c r="AE159" s="61">
        <f t="shared" si="29"/>
        <v>0</v>
      </c>
      <c r="AF159" s="61">
        <f t="shared" si="29"/>
        <v>0</v>
      </c>
      <c r="AG159" s="61">
        <f t="shared" si="29"/>
        <v>0</v>
      </c>
    </row>
    <row r="160" spans="1:33" ht="15">
      <c r="A160" s="8">
        <v>147</v>
      </c>
      <c r="B160" s="8" t="s">
        <v>125</v>
      </c>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row>
    <row r="161" spans="3:33" ht="15">
      <c r="C161" s="31"/>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12"/>
    </row>
    <row r="162" spans="2:33" ht="15">
      <c r="B162" s="2" t="s">
        <v>133</v>
      </c>
      <c r="C162" s="31"/>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12"/>
    </row>
    <row r="163" spans="1:33" ht="15">
      <c r="A163" s="8">
        <v>148</v>
      </c>
      <c r="B163" s="8" t="s">
        <v>115</v>
      </c>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row>
    <row r="164" spans="1:33" ht="15">
      <c r="A164" s="8">
        <v>149</v>
      </c>
      <c r="B164" s="8" t="s">
        <v>116</v>
      </c>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row>
    <row r="165" spans="1:33" ht="15">
      <c r="A165" s="8">
        <v>150</v>
      </c>
      <c r="B165" s="8" t="s">
        <v>117</v>
      </c>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row>
    <row r="166" spans="1:33" ht="15">
      <c r="A166" s="8">
        <v>151</v>
      </c>
      <c r="B166" s="8" t="s">
        <v>118</v>
      </c>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row>
    <row r="167" spans="1:33" ht="15">
      <c r="A167" s="8">
        <v>152</v>
      </c>
      <c r="B167" s="8" t="s">
        <v>119</v>
      </c>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row>
    <row r="168" spans="1:33" ht="15">
      <c r="A168" s="8">
        <v>153</v>
      </c>
      <c r="B168" s="8" t="s">
        <v>120</v>
      </c>
      <c r="C168" s="60">
        <f>SUM(C166:C167)</f>
        <v>0</v>
      </c>
      <c r="D168" s="60">
        <f aca="true" t="shared" si="30" ref="D168:AG168">SUM(D166:D167)</f>
        <v>0</v>
      </c>
      <c r="E168" s="60">
        <f t="shared" si="30"/>
        <v>0</v>
      </c>
      <c r="F168" s="60">
        <f t="shared" si="30"/>
        <v>0</v>
      </c>
      <c r="G168" s="60">
        <f t="shared" si="30"/>
        <v>0</v>
      </c>
      <c r="H168" s="60">
        <f t="shared" si="30"/>
        <v>0</v>
      </c>
      <c r="I168" s="60">
        <f t="shared" si="30"/>
        <v>0</v>
      </c>
      <c r="J168" s="60">
        <f t="shared" si="30"/>
        <v>0</v>
      </c>
      <c r="K168" s="60">
        <f t="shared" si="30"/>
        <v>0</v>
      </c>
      <c r="L168" s="60">
        <f t="shared" si="30"/>
        <v>0</v>
      </c>
      <c r="M168" s="60">
        <f t="shared" si="30"/>
        <v>0</v>
      </c>
      <c r="N168" s="60">
        <f t="shared" si="30"/>
        <v>0</v>
      </c>
      <c r="O168" s="60">
        <f t="shared" si="30"/>
        <v>0</v>
      </c>
      <c r="P168" s="60">
        <f t="shared" si="30"/>
        <v>0</v>
      </c>
      <c r="Q168" s="60">
        <f t="shared" si="30"/>
        <v>0</v>
      </c>
      <c r="R168" s="60">
        <f t="shared" si="30"/>
        <v>0</v>
      </c>
      <c r="S168" s="60">
        <f t="shared" si="30"/>
        <v>0</v>
      </c>
      <c r="T168" s="60">
        <f t="shared" si="30"/>
        <v>0</v>
      </c>
      <c r="U168" s="60">
        <f t="shared" si="30"/>
        <v>0</v>
      </c>
      <c r="V168" s="60">
        <f t="shared" si="30"/>
        <v>0</v>
      </c>
      <c r="W168" s="60">
        <f t="shared" si="30"/>
        <v>0</v>
      </c>
      <c r="X168" s="60">
        <f t="shared" si="30"/>
        <v>0</v>
      </c>
      <c r="Y168" s="60">
        <f t="shared" si="30"/>
        <v>0</v>
      </c>
      <c r="Z168" s="60">
        <f t="shared" si="30"/>
        <v>0</v>
      </c>
      <c r="AA168" s="60">
        <f t="shared" si="30"/>
        <v>0</v>
      </c>
      <c r="AB168" s="60">
        <f t="shared" si="30"/>
        <v>0</v>
      </c>
      <c r="AC168" s="60">
        <f t="shared" si="30"/>
        <v>0</v>
      </c>
      <c r="AD168" s="60">
        <f t="shared" si="30"/>
        <v>0</v>
      </c>
      <c r="AE168" s="60">
        <f t="shared" si="30"/>
        <v>0</v>
      </c>
      <c r="AF168" s="60">
        <f t="shared" si="30"/>
        <v>0</v>
      </c>
      <c r="AG168" s="60">
        <f t="shared" si="30"/>
        <v>0</v>
      </c>
    </row>
    <row r="169" spans="1:33" ht="15">
      <c r="A169" s="8">
        <v>154</v>
      </c>
      <c r="B169" s="8" t="s">
        <v>121</v>
      </c>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row>
    <row r="170" spans="1:33" ht="15">
      <c r="A170" s="8">
        <v>155</v>
      </c>
      <c r="B170" s="8" t="s">
        <v>122</v>
      </c>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row>
    <row r="171" spans="1:33" ht="15">
      <c r="A171" s="8">
        <v>156</v>
      </c>
      <c r="B171" s="8" t="s">
        <v>123</v>
      </c>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row>
    <row r="172" spans="1:33" ht="15">
      <c r="A172" s="8">
        <v>157</v>
      </c>
      <c r="B172" s="8" t="s">
        <v>124</v>
      </c>
      <c r="C172" s="61">
        <f>SUM(C169+C170)</f>
        <v>0</v>
      </c>
      <c r="D172" s="61">
        <f aca="true" t="shared" si="31" ref="D172:AG172">SUM(D169+D170)</f>
        <v>0</v>
      </c>
      <c r="E172" s="61">
        <f t="shared" si="31"/>
        <v>0</v>
      </c>
      <c r="F172" s="61">
        <f t="shared" si="31"/>
        <v>0</v>
      </c>
      <c r="G172" s="61">
        <f t="shared" si="31"/>
        <v>0</v>
      </c>
      <c r="H172" s="61">
        <f t="shared" si="31"/>
        <v>0</v>
      </c>
      <c r="I172" s="61">
        <f t="shared" si="31"/>
        <v>0</v>
      </c>
      <c r="J172" s="61">
        <f t="shared" si="31"/>
        <v>0</v>
      </c>
      <c r="K172" s="61">
        <f t="shared" si="31"/>
        <v>0</v>
      </c>
      <c r="L172" s="61">
        <f t="shared" si="31"/>
        <v>0</v>
      </c>
      <c r="M172" s="61">
        <f t="shared" si="31"/>
        <v>0</v>
      </c>
      <c r="N172" s="61">
        <f t="shared" si="31"/>
        <v>0</v>
      </c>
      <c r="O172" s="61">
        <f t="shared" si="31"/>
        <v>0</v>
      </c>
      <c r="P172" s="61">
        <f t="shared" si="31"/>
        <v>0</v>
      </c>
      <c r="Q172" s="61">
        <f t="shared" si="31"/>
        <v>0</v>
      </c>
      <c r="R172" s="61">
        <f t="shared" si="31"/>
        <v>0</v>
      </c>
      <c r="S172" s="61">
        <f t="shared" si="31"/>
        <v>0</v>
      </c>
      <c r="T172" s="61">
        <f t="shared" si="31"/>
        <v>0</v>
      </c>
      <c r="U172" s="61">
        <f t="shared" si="31"/>
        <v>0</v>
      </c>
      <c r="V172" s="61">
        <f t="shared" si="31"/>
        <v>0</v>
      </c>
      <c r="W172" s="61">
        <f t="shared" si="31"/>
        <v>0</v>
      </c>
      <c r="X172" s="61">
        <f t="shared" si="31"/>
        <v>0</v>
      </c>
      <c r="Y172" s="61">
        <f t="shared" si="31"/>
        <v>0</v>
      </c>
      <c r="Z172" s="61">
        <f t="shared" si="31"/>
        <v>0</v>
      </c>
      <c r="AA172" s="61">
        <f t="shared" si="31"/>
        <v>0</v>
      </c>
      <c r="AB172" s="61">
        <f t="shared" si="31"/>
        <v>0</v>
      </c>
      <c r="AC172" s="61">
        <f t="shared" si="31"/>
        <v>0</v>
      </c>
      <c r="AD172" s="61">
        <f t="shared" si="31"/>
        <v>0</v>
      </c>
      <c r="AE172" s="61">
        <f t="shared" si="31"/>
        <v>0</v>
      </c>
      <c r="AF172" s="61">
        <f t="shared" si="31"/>
        <v>0</v>
      </c>
      <c r="AG172" s="61">
        <f t="shared" si="31"/>
        <v>0</v>
      </c>
    </row>
    <row r="173" spans="1:33" ht="15">
      <c r="A173" s="8">
        <v>158</v>
      </c>
      <c r="B173" s="8" t="s">
        <v>125</v>
      </c>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row>
    <row r="174" spans="3:33" ht="15">
      <c r="C174" s="31"/>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12"/>
    </row>
    <row r="175" spans="2:33" ht="15">
      <c r="B175" s="2" t="s">
        <v>134</v>
      </c>
      <c r="C175" s="31"/>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12"/>
    </row>
    <row r="176" spans="1:33" ht="15">
      <c r="A176" s="8">
        <v>159</v>
      </c>
      <c r="B176" s="8" t="s">
        <v>115</v>
      </c>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row>
    <row r="177" spans="1:33" ht="15">
      <c r="A177" s="8">
        <v>160</v>
      </c>
      <c r="B177" s="8" t="s">
        <v>116</v>
      </c>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row>
    <row r="178" spans="1:33" ht="15">
      <c r="A178" s="8">
        <v>161</v>
      </c>
      <c r="B178" s="8" t="s">
        <v>117</v>
      </c>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row>
    <row r="179" spans="1:33" ht="15">
      <c r="A179" s="8">
        <v>162</v>
      </c>
      <c r="B179" s="8" t="s">
        <v>118</v>
      </c>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row>
    <row r="180" spans="1:33" ht="15">
      <c r="A180" s="8">
        <v>163</v>
      </c>
      <c r="B180" s="8" t="s">
        <v>119</v>
      </c>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row>
    <row r="181" spans="1:33" ht="15">
      <c r="A181" s="8">
        <v>164</v>
      </c>
      <c r="B181" s="8" t="s">
        <v>120</v>
      </c>
      <c r="C181" s="60">
        <f>SUM(C179:C180)</f>
        <v>0</v>
      </c>
      <c r="D181" s="60">
        <f aca="true" t="shared" si="32" ref="D181:AG181">SUM(D179:D180)</f>
        <v>0</v>
      </c>
      <c r="E181" s="60">
        <f t="shared" si="32"/>
        <v>0</v>
      </c>
      <c r="F181" s="60">
        <f t="shared" si="32"/>
        <v>0</v>
      </c>
      <c r="G181" s="60">
        <f t="shared" si="32"/>
        <v>0</v>
      </c>
      <c r="H181" s="60">
        <f t="shared" si="32"/>
        <v>0</v>
      </c>
      <c r="I181" s="60">
        <f t="shared" si="32"/>
        <v>0</v>
      </c>
      <c r="J181" s="60">
        <f t="shared" si="32"/>
        <v>0</v>
      </c>
      <c r="K181" s="60">
        <f t="shared" si="32"/>
        <v>0</v>
      </c>
      <c r="L181" s="60">
        <f t="shared" si="32"/>
        <v>0</v>
      </c>
      <c r="M181" s="60">
        <f t="shared" si="32"/>
        <v>0</v>
      </c>
      <c r="N181" s="60">
        <f t="shared" si="32"/>
        <v>0</v>
      </c>
      <c r="O181" s="60">
        <f t="shared" si="32"/>
        <v>0</v>
      </c>
      <c r="P181" s="60">
        <f t="shared" si="32"/>
        <v>0</v>
      </c>
      <c r="Q181" s="60">
        <f t="shared" si="32"/>
        <v>0</v>
      </c>
      <c r="R181" s="60">
        <f t="shared" si="32"/>
        <v>0</v>
      </c>
      <c r="S181" s="60">
        <f t="shared" si="32"/>
        <v>0</v>
      </c>
      <c r="T181" s="60">
        <f t="shared" si="32"/>
        <v>0</v>
      </c>
      <c r="U181" s="60">
        <f t="shared" si="32"/>
        <v>0</v>
      </c>
      <c r="V181" s="60">
        <f t="shared" si="32"/>
        <v>0</v>
      </c>
      <c r="W181" s="60">
        <f t="shared" si="32"/>
        <v>0</v>
      </c>
      <c r="X181" s="60">
        <f t="shared" si="32"/>
        <v>0</v>
      </c>
      <c r="Y181" s="60">
        <f t="shared" si="32"/>
        <v>0</v>
      </c>
      <c r="Z181" s="60">
        <f t="shared" si="32"/>
        <v>0</v>
      </c>
      <c r="AA181" s="60">
        <f t="shared" si="32"/>
        <v>0</v>
      </c>
      <c r="AB181" s="60">
        <f t="shared" si="32"/>
        <v>0</v>
      </c>
      <c r="AC181" s="60">
        <f t="shared" si="32"/>
        <v>0</v>
      </c>
      <c r="AD181" s="60">
        <f t="shared" si="32"/>
        <v>0</v>
      </c>
      <c r="AE181" s="60">
        <f t="shared" si="32"/>
        <v>0</v>
      </c>
      <c r="AF181" s="60">
        <f t="shared" si="32"/>
        <v>0</v>
      </c>
      <c r="AG181" s="60">
        <f t="shared" si="32"/>
        <v>0</v>
      </c>
    </row>
    <row r="182" spans="1:33" ht="15">
      <c r="A182" s="8">
        <v>165</v>
      </c>
      <c r="B182" s="8" t="s">
        <v>125</v>
      </c>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row>
    <row r="183" spans="3:33" ht="15">
      <c r="C183" s="31"/>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12"/>
    </row>
    <row r="184" spans="2:33" ht="15">
      <c r="B184" s="2" t="s">
        <v>135</v>
      </c>
      <c r="C184" s="31"/>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12"/>
    </row>
    <row r="185" spans="1:33" ht="15">
      <c r="A185" s="8">
        <v>166</v>
      </c>
      <c r="B185" s="8" t="s">
        <v>117</v>
      </c>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row>
    <row r="186" spans="1:33" ht="15">
      <c r="A186" s="8">
        <v>167</v>
      </c>
      <c r="B186" s="8" t="s">
        <v>136</v>
      </c>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row>
    <row r="187" spans="1:33" ht="15">
      <c r="A187" s="8">
        <v>168</v>
      </c>
      <c r="B187" s="8" t="s">
        <v>125</v>
      </c>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row>
    <row r="188" spans="3:33" ht="15">
      <c r="C188" s="31"/>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12"/>
    </row>
    <row r="189" spans="2:33" ht="15">
      <c r="B189" s="2" t="s">
        <v>137</v>
      </c>
      <c r="C189" s="31"/>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12"/>
    </row>
    <row r="190" spans="1:33" ht="15">
      <c r="A190" s="8">
        <v>169</v>
      </c>
      <c r="B190" s="8" t="s">
        <v>115</v>
      </c>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row>
    <row r="191" spans="1:33" ht="15">
      <c r="A191" s="8">
        <v>170</v>
      </c>
      <c r="B191" s="8" t="s">
        <v>116</v>
      </c>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row>
    <row r="192" spans="1:33" ht="15">
      <c r="A192" s="8">
        <v>171</v>
      </c>
      <c r="B192" s="8" t="s">
        <v>117</v>
      </c>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row>
    <row r="193" spans="1:33" ht="15">
      <c r="A193" s="8">
        <v>172</v>
      </c>
      <c r="B193" s="8" t="s">
        <v>118</v>
      </c>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row>
    <row r="194" spans="1:33" ht="15">
      <c r="A194" s="8">
        <v>173</v>
      </c>
      <c r="B194" s="8" t="s">
        <v>119</v>
      </c>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row>
    <row r="195" spans="1:33" ht="15">
      <c r="A195" s="8">
        <v>174</v>
      </c>
      <c r="B195" s="8" t="s">
        <v>120</v>
      </c>
      <c r="C195" s="60">
        <f>SUM(C193:C194)</f>
        <v>0</v>
      </c>
      <c r="D195" s="60">
        <f aca="true" t="shared" si="33" ref="D195:AG195">SUM(D193:D194)</f>
        <v>0</v>
      </c>
      <c r="E195" s="60">
        <f t="shared" si="33"/>
        <v>0</v>
      </c>
      <c r="F195" s="60">
        <f t="shared" si="33"/>
        <v>0</v>
      </c>
      <c r="G195" s="60">
        <f t="shared" si="33"/>
        <v>0</v>
      </c>
      <c r="H195" s="60">
        <f t="shared" si="33"/>
        <v>0</v>
      </c>
      <c r="I195" s="60">
        <f t="shared" si="33"/>
        <v>0</v>
      </c>
      <c r="J195" s="60">
        <f t="shared" si="33"/>
        <v>0</v>
      </c>
      <c r="K195" s="60">
        <f t="shared" si="33"/>
        <v>0</v>
      </c>
      <c r="L195" s="60">
        <f t="shared" si="33"/>
        <v>0</v>
      </c>
      <c r="M195" s="60">
        <f t="shared" si="33"/>
        <v>0</v>
      </c>
      <c r="N195" s="60">
        <f t="shared" si="33"/>
        <v>0</v>
      </c>
      <c r="O195" s="60">
        <f t="shared" si="33"/>
        <v>0</v>
      </c>
      <c r="P195" s="60">
        <f t="shared" si="33"/>
        <v>0</v>
      </c>
      <c r="Q195" s="60">
        <f t="shared" si="33"/>
        <v>0</v>
      </c>
      <c r="R195" s="60">
        <f t="shared" si="33"/>
        <v>0</v>
      </c>
      <c r="S195" s="60">
        <f t="shared" si="33"/>
        <v>0</v>
      </c>
      <c r="T195" s="60">
        <f t="shared" si="33"/>
        <v>0</v>
      </c>
      <c r="U195" s="60">
        <f t="shared" si="33"/>
        <v>0</v>
      </c>
      <c r="V195" s="60">
        <f t="shared" si="33"/>
        <v>0</v>
      </c>
      <c r="W195" s="60">
        <f t="shared" si="33"/>
        <v>0</v>
      </c>
      <c r="X195" s="60">
        <f t="shared" si="33"/>
        <v>0</v>
      </c>
      <c r="Y195" s="60">
        <f t="shared" si="33"/>
        <v>0</v>
      </c>
      <c r="Z195" s="60">
        <f t="shared" si="33"/>
        <v>0</v>
      </c>
      <c r="AA195" s="60">
        <f t="shared" si="33"/>
        <v>0</v>
      </c>
      <c r="AB195" s="60">
        <f t="shared" si="33"/>
        <v>0</v>
      </c>
      <c r="AC195" s="60">
        <f t="shared" si="33"/>
        <v>0</v>
      </c>
      <c r="AD195" s="60">
        <f t="shared" si="33"/>
        <v>0</v>
      </c>
      <c r="AE195" s="60">
        <f t="shared" si="33"/>
        <v>0</v>
      </c>
      <c r="AF195" s="60">
        <f t="shared" si="33"/>
        <v>0</v>
      </c>
      <c r="AG195" s="60">
        <f t="shared" si="33"/>
        <v>0</v>
      </c>
    </row>
    <row r="196" spans="1:33" ht="15">
      <c r="A196" s="8">
        <v>175</v>
      </c>
      <c r="B196" s="8" t="s">
        <v>121</v>
      </c>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row>
    <row r="197" spans="1:33" ht="15">
      <c r="A197" s="8">
        <v>176</v>
      </c>
      <c r="B197" s="8" t="s">
        <v>122</v>
      </c>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row>
    <row r="198" spans="1:33" ht="15">
      <c r="A198" s="8">
        <v>177</v>
      </c>
      <c r="B198" s="8" t="s">
        <v>123</v>
      </c>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row>
    <row r="199" spans="1:33" ht="15">
      <c r="A199" s="8">
        <v>178</v>
      </c>
      <c r="B199" s="8" t="s">
        <v>124</v>
      </c>
      <c r="C199" s="61">
        <f>SUM(C196:C198)</f>
        <v>0</v>
      </c>
      <c r="D199" s="61">
        <f aca="true" t="shared" si="34" ref="D199:AG199">SUM(D196:D197)</f>
        <v>0</v>
      </c>
      <c r="E199" s="61">
        <f t="shared" si="34"/>
        <v>0</v>
      </c>
      <c r="F199" s="61">
        <f t="shared" si="34"/>
        <v>0</v>
      </c>
      <c r="G199" s="61">
        <f t="shared" si="34"/>
        <v>0</v>
      </c>
      <c r="H199" s="61">
        <f t="shared" si="34"/>
        <v>0</v>
      </c>
      <c r="I199" s="61">
        <f t="shared" si="34"/>
        <v>0</v>
      </c>
      <c r="J199" s="61">
        <f t="shared" si="34"/>
        <v>0</v>
      </c>
      <c r="K199" s="61">
        <f t="shared" si="34"/>
        <v>0</v>
      </c>
      <c r="L199" s="61">
        <f t="shared" si="34"/>
        <v>0</v>
      </c>
      <c r="M199" s="61">
        <f t="shared" si="34"/>
        <v>0</v>
      </c>
      <c r="N199" s="61">
        <f t="shared" si="34"/>
        <v>0</v>
      </c>
      <c r="O199" s="61">
        <f t="shared" si="34"/>
        <v>0</v>
      </c>
      <c r="P199" s="61">
        <f t="shared" si="34"/>
        <v>0</v>
      </c>
      <c r="Q199" s="61">
        <f t="shared" si="34"/>
        <v>0</v>
      </c>
      <c r="R199" s="61">
        <f t="shared" si="34"/>
        <v>0</v>
      </c>
      <c r="S199" s="61">
        <f t="shared" si="34"/>
        <v>0</v>
      </c>
      <c r="T199" s="61">
        <f t="shared" si="34"/>
        <v>0</v>
      </c>
      <c r="U199" s="61">
        <f t="shared" si="34"/>
        <v>0</v>
      </c>
      <c r="V199" s="61">
        <f t="shared" si="34"/>
        <v>0</v>
      </c>
      <c r="W199" s="61">
        <f t="shared" si="34"/>
        <v>0</v>
      </c>
      <c r="X199" s="61">
        <f t="shared" si="34"/>
        <v>0</v>
      </c>
      <c r="Y199" s="61">
        <f t="shared" si="34"/>
        <v>0</v>
      </c>
      <c r="Z199" s="61">
        <f t="shared" si="34"/>
        <v>0</v>
      </c>
      <c r="AA199" s="61">
        <f t="shared" si="34"/>
        <v>0</v>
      </c>
      <c r="AB199" s="61">
        <f t="shared" si="34"/>
        <v>0</v>
      </c>
      <c r="AC199" s="61">
        <f t="shared" si="34"/>
        <v>0</v>
      </c>
      <c r="AD199" s="61">
        <f t="shared" si="34"/>
        <v>0</v>
      </c>
      <c r="AE199" s="61">
        <f t="shared" si="34"/>
        <v>0</v>
      </c>
      <c r="AF199" s="61">
        <f t="shared" si="34"/>
        <v>0</v>
      </c>
      <c r="AG199" s="61">
        <f t="shared" si="34"/>
        <v>0</v>
      </c>
    </row>
    <row r="200" spans="1:33" ht="15">
      <c r="A200" s="8">
        <v>179</v>
      </c>
      <c r="B200" s="8" t="s">
        <v>125</v>
      </c>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row>
    <row r="201" spans="3:33" ht="15">
      <c r="C201" s="31"/>
      <c r="D201" s="33"/>
      <c r="E201" s="33"/>
      <c r="F201" s="33"/>
      <c r="G201" s="33"/>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12"/>
    </row>
    <row r="202" spans="3:33" ht="15">
      <c r="C202" s="31"/>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12"/>
    </row>
    <row r="203" spans="3:33" ht="15">
      <c r="C203" s="31"/>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12"/>
    </row>
    <row r="204" spans="2:33" ht="15">
      <c r="B204" s="2" t="s">
        <v>138</v>
      </c>
      <c r="C204" s="31"/>
      <c r="D204" s="33"/>
      <c r="E204" s="33"/>
      <c r="F204" s="33"/>
      <c r="G204" s="33"/>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12"/>
    </row>
    <row r="205" spans="1:33" ht="15">
      <c r="A205" s="8">
        <v>180</v>
      </c>
      <c r="B205" s="8" t="s">
        <v>217</v>
      </c>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row>
    <row r="206" spans="1:33" ht="15">
      <c r="A206" s="8">
        <v>181</v>
      </c>
      <c r="B206" s="8" t="s">
        <v>218</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row>
    <row r="207" ht="15"/>
    <row r="208" ht="15"/>
    <row r="209" spans="2:33" ht="15">
      <c r="B209" s="2" t="s">
        <v>193</v>
      </c>
      <c r="C209" s="50" t="s">
        <v>180</v>
      </c>
      <c r="D209" s="51" t="s">
        <v>180</v>
      </c>
      <c r="E209" s="51" t="s">
        <v>180</v>
      </c>
      <c r="F209" s="51" t="s">
        <v>180</v>
      </c>
      <c r="G209" s="51" t="s">
        <v>180</v>
      </c>
      <c r="H209" s="52" t="s">
        <v>180</v>
      </c>
      <c r="I209" s="52" t="s">
        <v>180</v>
      </c>
      <c r="J209" s="52" t="s">
        <v>180</v>
      </c>
      <c r="K209" s="52" t="s">
        <v>180</v>
      </c>
      <c r="L209" s="52" t="s">
        <v>180</v>
      </c>
      <c r="M209" s="52" t="s">
        <v>180</v>
      </c>
      <c r="N209" s="52" t="s">
        <v>180</v>
      </c>
      <c r="O209" s="52" t="s">
        <v>180</v>
      </c>
      <c r="P209" s="52" t="s">
        <v>180</v>
      </c>
      <c r="Q209" s="52" t="s">
        <v>180</v>
      </c>
      <c r="R209" s="52" t="s">
        <v>180</v>
      </c>
      <c r="S209" s="52" t="s">
        <v>180</v>
      </c>
      <c r="T209" s="52" t="s">
        <v>180</v>
      </c>
      <c r="U209" s="52" t="s">
        <v>180</v>
      </c>
      <c r="V209" s="52" t="s">
        <v>180</v>
      </c>
      <c r="W209" s="52" t="s">
        <v>180</v>
      </c>
      <c r="X209" s="52" t="s">
        <v>180</v>
      </c>
      <c r="Y209" s="52" t="s">
        <v>180</v>
      </c>
      <c r="Z209" s="52" t="s">
        <v>180</v>
      </c>
      <c r="AA209" s="52" t="s">
        <v>180</v>
      </c>
      <c r="AB209" s="52" t="s">
        <v>180</v>
      </c>
      <c r="AC209" s="52" t="s">
        <v>180</v>
      </c>
      <c r="AD209" s="52" t="s">
        <v>180</v>
      </c>
      <c r="AE209" s="52" t="s">
        <v>180</v>
      </c>
      <c r="AF209" s="52" t="s">
        <v>180</v>
      </c>
      <c r="AG209" s="53" t="s">
        <v>180</v>
      </c>
    </row>
    <row r="210" spans="1:33" ht="15">
      <c r="A210" s="8">
        <v>182</v>
      </c>
      <c r="B210" s="8" t="s">
        <v>188</v>
      </c>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row>
    <row r="211" spans="1:33" ht="15">
      <c r="A211" s="8">
        <v>183</v>
      </c>
      <c r="B211" s="47" t="s">
        <v>189</v>
      </c>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row>
    <row r="212" spans="1:33" ht="15">
      <c r="A212" s="8">
        <v>184</v>
      </c>
      <c r="B212" s="15" t="s">
        <v>190</v>
      </c>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row>
    <row r="213" spans="1:33" ht="15">
      <c r="A213" s="8">
        <v>185</v>
      </c>
      <c r="B213" s="15" t="s">
        <v>191</v>
      </c>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row>
    <row r="214" spans="1:33" ht="15">
      <c r="A214" s="8">
        <v>186</v>
      </c>
      <c r="B214" s="15" t="s">
        <v>192</v>
      </c>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row>
  </sheetData>
  <sheetProtection password="CF7A" sheet="1" selectLockedCells="1"/>
  <conditionalFormatting sqref="B1">
    <cfRule type="cellIs" priority="1" dxfId="4" operator="equal" stopIfTrue="1">
      <formula>0</formula>
    </cfRule>
  </conditionalFormatting>
  <dataValidations count="55">
    <dataValidation type="decimal" allowBlank="1" showInputMessage="1" showErrorMessage="1" error="This cell must contain numerical input" sqref="D111:AG111 C93:AG93 C104:AG105 C89:AG89 C110:AG110">
      <formula1>-100000000000</formula1>
      <formula2>1000000000000</formula2>
    </dataValidation>
    <dataValidation errorStyle="warning" type="whole" operator="lessThanOrEqual" allowBlank="1" showInputMessage="1" showErrorMessage="1" error="The cell should be entered as a negative value" sqref="C38:AG38">
      <formula1>0</formula1>
    </dataValidation>
    <dataValidation errorStyle="warning" type="decimal" operator="greaterThanOrEqual" allowBlank="1" showInputMessage="1" showErrorMessage="1" error="The cell should be entered as a positive value" sqref="C82:AG82 C88:AG88 C71:AG71 C86:AG86 D74:AG75 C74">
      <formula1>0</formula1>
    </dataValidation>
    <dataValidation type="decimal" allowBlank="1" showInputMessage="1" showErrorMessage="1" error="This cell must contain numerical input&#10;" sqref="C43:AG43">
      <formula1>-10000000000</formula1>
      <formula2>10000000000</formula2>
    </dataValidation>
    <dataValidation type="decimal" allowBlank="1" showInputMessage="1" showErrorMessage="1" error="This cell must contain numerical input" sqref="C32:AG32">
      <formula1>-10000000000</formula1>
      <formula2>1000000000</formula2>
    </dataValidation>
    <dataValidation type="decimal" operator="greaterThanOrEqual" allowBlank="1" showInputMessage="1" showErrorMessage="1" error="The cell should be entered as a positive value." sqref="C57:AG57">
      <formula1>0</formula1>
    </dataValidation>
    <dataValidation errorStyle="warning" type="whole" operator="greaterThanOrEqual" allowBlank="1" showInputMessage="1" showErrorMessage="1" error="The cell should be entered as a positive value" sqref="C75">
      <formula1>0</formula1>
    </dataValidation>
    <dataValidation type="decimal" allowBlank="1" showInputMessage="1" showErrorMessage="1" error="RPI % (line 1) is normally entered as a positive value. The value should lie between -5% and 10%." sqref="C4:AG4">
      <formula1>-0.05</formula1>
      <formula2>0.1</formula2>
    </dataValidation>
    <dataValidation type="decimal" allowBlank="1" showInputMessage="1" showErrorMessage="1" error="LIBOR (line 2) must be entered as a positive value and this percentage should lie between 0 and 10." sqref="C5:AG5">
      <formula1>0</formula1>
      <formula2>0.1</formula2>
    </dataValidation>
    <dataValidation type="decimal" allowBlank="1" showInputMessage="1" showErrorMessage="1" error="The variable rate margin over LIBOR (line 3) must be entered as a positive value and this percentage should lie between 0 and 10." sqref="C6:AG6">
      <formula1>0</formula1>
      <formula2>0.1</formula2>
    </dataValidation>
    <dataValidation type="decimal" allowBlank="1" showInputMessage="1" showErrorMessage="1" error="The fixed rate debt % (line 4) must be entered as a positive value and this percentage should lie between 0 and 100." sqref="C7:AG7">
      <formula1>0</formula1>
      <formula2>1</formula2>
    </dataValidation>
    <dataValidation type="decimal" allowBlank="1" showInputMessage="1" showErrorMessage="1" error="The fixed rate average interest % (line 5) must be entered as a positive value and this percentage should lie between 0 and 25." sqref="C8:AG8">
      <formula1>0</formula1>
      <formula2>0.25</formula2>
    </dataValidation>
    <dataValidation errorStyle="warning" type="whole" allowBlank="1" showInputMessage="1" showErrorMessage="1" error="This cell is normally entered as a positive value. It should not contain decimal places.&#10;&#10;" sqref="C10:AG12 C14:AG15 C17:AG20">
      <formula1>0</formula1>
      <formula2>100000000</formula2>
    </dataValidation>
    <dataValidation errorStyle="warning" type="whole" allowBlank="1" showInputMessage="1" showErrorMessage="1" error="This cell is normally entered as a negative value. It should not contain decimal places.&#10;" sqref="C13:AG13 C37:AG37 C46:AG47 C49:AG49 C65:AG65 C107:AG107 C60:AG61 C96:AG97 C100:AG100">
      <formula1>-100000000</formula1>
      <formula2>0</formula2>
    </dataValidation>
    <dataValidation errorStyle="warning" type="whole" allowBlank="1" showInputMessage="1" showErrorMessage="1" error="This cell is normally entered as a negative value. It should not contain decimal places." sqref="C22:AG31">
      <formula1>-100000000</formula1>
      <formula2>0</formula2>
    </dataValidation>
    <dataValidation errorStyle="warning" type="whole" allowBlank="1" showInputMessage="1" showErrorMessage="1" error="This cell is normally entered as a positive value. It should not contain decimal places." sqref="C40:AG42 C45:AG45 C171:AG171 C62:AG64 C72:AG73 C79:AG81 C83:AG83 C90:AG90 C99:AG99 C108:AG108 C70:AG70 C128:AG128 C158:AG158 C198:AG198">
      <formula1>0</formula1>
      <formula2>100000000</formula2>
    </dataValidation>
    <dataValidation errorStyle="warning" type="whole" allowBlank="1" showInputMessage="1" showErrorMessage="1" error="This cell is normally entered as a negative value. It should not contain decimal places.&#10;&#10;" sqref="C101:AG101 C54:AG54">
      <formula1>-100000000</formula1>
      <formula2>0</formula2>
    </dataValidation>
    <dataValidation type="whole" allowBlank="1" showInputMessage="1" showErrorMessage="1" error="This cell must contain numerical input with no decimal places." sqref="C76:AG76 C84:AG85 C102:AG103 C106:AG106 C109:AG109 C111:C112 D112:AG112">
      <formula1>-100000000</formula1>
      <formula2>100000000</formula2>
    </dataValidation>
    <dataValidation type="whole" allowBlank="1" showInputMessage="1" showErrorMessage="1" error="This cell must contain numerical input with no decimal places. " sqref="C92:AG92">
      <formula1>-100000000</formula1>
      <formula2>100000000</formula2>
    </dataValidation>
    <dataValidation errorStyle="warning" type="whole" allowBlank="1" showInputMessage="1" showErrorMessage="1" error="This cell is normally entered as a positive value. It should not contain decimal places." sqref="C144:AG144">
      <formula1>0</formula1>
      <formula2>100000000</formula2>
    </dataValidation>
    <dataValidation type="whole" allowBlank="1" showInputMessage="1" showErrorMessage="1" error="This cell must be entered as a positive value with no decimal places." sqref="C51:AG53 C55:AG55 C58:AG59 C67:AG69 C87:AG87 C126:AG127 C143:AG143 C156:AG156 C169:AG169 C179:AG180 C186:AG186 C194:AG194 C196:AG197">
      <formula1>0</formula1>
      <formula2>100000000</formula2>
    </dataValidation>
    <dataValidation type="whole" allowBlank="1" showInputMessage="1" showErrorMessage="1" error="If the number of units covered by supporting people income is entered in line 52, the supporting people income must be entered in line 51. This cell must be entered as a positive value with no decimal places." sqref="D56:AG56">
      <formula1>0</formula1>
      <formula2>1000000</formula2>
    </dataValidation>
    <dataValidation type="whole" allowBlank="1" showInputMessage="1" showErrorMessage="1" error="The agreed and estimated facility (line 107 and 108) must be equal to or greater than the short or long term debt reported under line 67 and 74. This cell must be entered as a positive value with no decimal places." sqref="C113:AG113">
      <formula1>0</formula1>
      <formula2>100000000</formula2>
    </dataValidation>
    <dataValidation type="whole" allowBlank="1" showInputMessage="1" showErrorMessage="1" error="Where short or long term loans (line 67 and 74) exceed the agreed facilities (line 107), the estimated facilities (line 108) must be entered. This cell must be entered as a positive value with no decimal places." sqref="C114:AG114">
      <formula1>0</formula1>
      <formula2>100000000</formula2>
    </dataValidation>
    <dataValidation type="whole" allowBlank="1" showInputMessage="1" showErrorMessage="1" error="This cell must be entered as a positive value with no decimal places." sqref="C115:AG115">
      <formula1>0</formula1>
      <formula2>1000000</formula2>
    </dataValidation>
    <dataValidation type="whole" allowBlank="1" showInputMessage="1" showErrorMessage="1" error="This cell must be entered as a positive value with no decimal places.&#10;" sqref="C116:AG116 C120:AG121 C133:AG136 C150:AG151 C163:AG164 C176:AG177 C185:AG185 C190:AG191 C205:AG206">
      <formula1>0</formula1>
      <formula2>1000000</formula2>
    </dataValidation>
    <dataValidation type="whole" allowBlank="1" showInputMessage="1" showErrorMessage="1" error="The number of GN units sold/disposed/demolished (line 113) must not exceed the opening balance and the new units available (line 111 and 112). This cell must be entered as a positive value with no decimal places." sqref="C122:AG122">
      <formula1>0</formula1>
      <formula2>1000000</formula2>
    </dataValidation>
    <dataValidation type="whole" allowBlank="1" showInputMessage="1" showErrorMessage="1" error="This cell must be entered as a positive value with no decimal places.&#10;" sqref="C123:AG124 C139:AG140 C142:AG142 C153:AG154 C157:AG157 C166:AG167 C170:AG170 C193:AG193">
      <formula1>0</formula1>
      <formula2>100000000</formula2>
    </dataValidation>
    <dataValidation type="whole" allowBlank="1" showInputMessage="1" showErrorMessage="1" error="The number of GN units sold (line 113) must be entered in relation to the GN sales income reported in line 121. This cell must be entered as a positive value with no decimal places." sqref="C130:AG130">
      <formula1>0</formula1>
      <formula2>100000000</formula2>
    </dataValidation>
    <dataValidation type="whole" allowBlank="1" showInputMessage="1" showErrorMessage="1" error="The number of LCHO units sold or staircased (line 124 or 125) must be entered in relation to the LCHO other sales income reported in line 136. This cell must be entered as a positive value with no decimal places." sqref="C147:AG147">
      <formula1>0</formula1>
      <formula2>100000000</formula2>
    </dataValidation>
    <dataValidation type="whole" allowBlank="1" showInputMessage="1" showErrorMessage="1" error="The number of supported units sold/disposed/demolished (line139) must not exceed the opening balance plus the new units available (line 137 and 138). This cell must be entered as a positive value with no decimal places." sqref="C152:AG152">
      <formula1>0</formula1>
      <formula2>1000000</formula2>
    </dataValidation>
    <dataValidation type="whole" allowBlank="1" showInputMessage="1" showErrorMessage="1" error="The number of supported units sold (line 139) must be entered in relation to the supported sales income reported in line 147. This cell must be entered as a positive value with no decimal places." sqref="C160:AG160">
      <formula1>0</formula1>
      <formula2>100000000</formula2>
    </dataValidation>
    <dataValidation type="whole" allowBlank="1" showInputMessage="1" showErrorMessage="1" error="The number of int rent units sold/disposed/demolished (line 150) must not exceed the  opening balance plus the new units available (lines148 and 149). This cell must be entered as a positive value with no decimal places." sqref="D165:AG165">
      <formula1>0</formula1>
      <formula2>1000000</formula2>
    </dataValidation>
    <dataValidation type="whole" allowBlank="1" showInputMessage="1" showErrorMessage="1" error="The number of int rent units sold (line 150) must be entered in relation to the int rent sales income reported in line 158. This cell must be entered as a positive value with no decimal places." sqref="C173:AG173">
      <formula1>0</formula1>
      <formula2>100000000</formula2>
    </dataValidation>
    <dataValidation type="whole" allowBlank="1" showInputMessage="1" showErrorMessage="1" error="The number of market rent units sold/disposed/demolished (line 161) must not exceed the opening balance plus the new units available (line 159 and 160). This cell must be entered as a positive value with no decimal places." sqref="C178:AG178">
      <formula1>0</formula1>
      <formula2>1000000</formula2>
    </dataValidation>
    <dataValidation type="whole" allowBlank="1" showInputMessage="1" showErrorMessage="1" error="The number of market rent units sold (line 161) must be entered in in relation to the market sales income reported in line 165. This cell must be entered as a positive value with no decimal places." sqref="C182:AG182">
      <formula1>0</formula1>
      <formula2>100000000</formula2>
    </dataValidation>
    <dataValidation type="whole" allowBlank="1" showInputMessage="1" showErrorMessage="1" error="The number of outright sale units sold (line 166) must be entered in relation to the outright sales income reported in line 168. This cell must be entered as a positive value with no decimal places." sqref="C187:AG187">
      <formula1>0</formula1>
      <formula2>100000000</formula2>
    </dataValidation>
    <dataValidation type="whole" allowBlank="1" showInputMessage="1" showErrorMessage="1" error="The number of other units sold/disposed/demolished (line 171) must not exceed the opening balance and the new units available (line 169 and 170). This cell must be entered as a positive value with no decimal places. " sqref="C192:AG192">
      <formula1>0</formula1>
      <formula2>1000000</formula2>
    </dataValidation>
    <dataValidation type="whole" allowBlank="1" showInputMessage="1" showErrorMessage="1" error="The number of other units sold (line 171) must be entered in relation to the other sales income reported in line 179. This cell must be entered as a positive value with no decimal places.&#10;" sqref="C200:AG200">
      <formula1>0</formula1>
      <formula2>100000000</formula2>
    </dataValidation>
    <dataValidation type="whole" allowBlank="1" showInputMessage="1" showErrorMessage="1" error="This cell is normally entered as a positive value with no decimal places." sqref="C210:AG210 C212:AG212">
      <formula1>0</formula1>
      <formula2>100000000</formula2>
    </dataValidation>
    <dataValidation type="whole" allowBlank="1" showInputMessage="1" showErrorMessage="1" error="This cell is normally entered as a negative value with no decimal places." sqref="C211:AG211">
      <formula1>-100000000</formula1>
      <formula2>0</formula2>
    </dataValidation>
    <dataValidation type="whole" allowBlank="1" showInputMessage="1" showErrorMessage="1" error="This cell is normally entered as a positive value with no decimal places.&#10;" sqref="C213:AG214">
      <formula1>0</formula1>
      <formula2>100000000</formula2>
    </dataValidation>
    <dataValidation type="whole" allowBlank="1" showInputMessage="1" showErrorMessage="1" error="The number of int rent units sold/disposed/demolished (line 50) must not exceed the opening balance plus the new units available (line148 and 149). This cell must be entered as a positive value with no decimal places." sqref="C165">
      <formula1>0</formula1>
      <formula2>1000000</formula2>
    </dataValidation>
    <dataValidation type="whole" allowBlank="1" showInputMessage="1" showErrorMessage="1" error="The number of first tranche units sold (line 126) must be entered in relation to the equity % of units assumed for first tranche sale reported in line 127. This cell must be entered as a positive value with no decimal places." sqref="C137:AG137">
      <formula1>0</formula1>
      <formula2>1000000</formula2>
    </dataValidation>
    <dataValidation type="whole" allowBlank="1" showInputMessage="1" showErrorMessage="1" error="There must be an entry for the number of first tranche units sold (line 126) and the first tranche sales cash received (line 135). This cell must be entered as a positive value with no decimal places." sqref="C146:AG146">
      <formula1>0</formula1>
      <formula2>100000000</formula2>
    </dataValidation>
    <dataValidation type="decimal" allowBlank="1" showInputMessage="1" showErrorMessage="1" error="The equity % of units assumed for first tranche sales (line 127) must be entered in relation to the LCHO first tranche sales reported in line 126. This cell must be entered as a positive value between 0 and 100." sqref="C138:AG138">
      <formula1>0</formula1>
      <formula2>1</formula2>
    </dataValidation>
    <dataValidation errorStyle="warning" type="whole" allowBlank="1" showInputMessage="1" showErrorMessage="1" error="This cell is normally entered as a positive value. We would expect an entry for interest receivable (line 41) and for interest received (line 88). Please check." sqref="C94:AG94">
      <formula1>0</formula1>
      <formula2>100000000</formula2>
    </dataValidation>
    <dataValidation errorStyle="warning" type="whole" allowBlank="1" showInputMessage="1" showErrorMessage="1" error="This cell is normally entered as a negative value. We would expect an entry for interest payable (line 42) and for interest paid (line 89). Please check.&#10;" sqref="C95:AG95">
      <formula1>-100000000</formula1>
      <formula2>0</formula2>
    </dataValidation>
    <dataValidation errorStyle="warning" type="whole" allowBlank="1" showInputMessage="1" showErrorMessage="1" error="This cell is normally entered as a positive value. We would expect an entry for profit/loss on the sale of fixed assets (line 39) and for receipts from disposal of housing fixed assets (line 92). Please check." sqref="C98:AG98">
      <formula1>0</formula1>
      <formula2>100000000</formula2>
    </dataValidation>
    <dataValidation errorStyle="warning" type="whole" allowBlank="1" showInputMessage="1" showErrorMessage="1" errorTitle="Negative Values" error="Line 29 is normally entered as a negative value. We would expect an entry for receipts from shared ownership first tranche sales (line 13) and for cost of sales (line 29). Please check." sqref="C33:AG33">
      <formula1>-100000000</formula1>
      <formula2>0</formula2>
    </dataValidation>
    <dataValidation errorStyle="warning" type="whole" allowBlank="1" showInputMessage="1" showErrorMessage="1" errorTitle="Negative Values" error="Line 30 is normally entered as a negative value. We would expect an entry for income from other social housing activities (line 14) and for other social housing costs (line 30). Please check." sqref="C34:AG34">
      <formula1>-100000000</formula1>
      <formula2>0</formula2>
    </dataValidation>
    <dataValidation errorStyle="warning" type="whole" allowBlank="1" showInputMessage="1" showErrorMessage="1" errorTitle="Negative Values" error="Line 31 is normally entered as a negative value. We would expect an entry for receipts from properties developed for sale (line 15) and for cost of sales (line 31). Please check.&#10;" sqref="C35:AG35">
      <formula1>-100000000</formula1>
      <formula2>0</formula2>
    </dataValidation>
    <dataValidation errorStyle="warning" type="whole" allowBlank="1" showInputMessage="1" showErrorMessage="1" errorTitle="Negative Values" error="Line 32 is normally entered as a negative value. We would expect an entry for income from non-social housing activities (line 16) and for other non-social housing costs (line 32). Please check." sqref="C36:AG36">
      <formula1>-100000000</formula1>
      <formula2>0</formula2>
    </dataValidation>
    <dataValidation type="whole" allowBlank="1" showInputMessage="1" showErrorMessage="1" error="If the number of units covered by supporting people income is entered in line 52, the supporting people income must be entered in line 51. This cell must be entered as a positive value with no decimal places." sqref="C56">
      <formula1>0</formula1>
      <formula2>1000000</formula2>
    </dataValidation>
    <dataValidation errorStyle="warning" type="whole" allowBlank="1" showInputMessage="1" showErrorMessage="1" error="Line 85l is normally entered as a negative value. If capitalised repair and maintenance costs are reported under line 48, we would expect a matching negative entry under line 85 in the cash flow statement. Please check. " sqref="C91:AG91">
      <formula1>-100000000</formula1>
      <formula2>0</formula2>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F23"/>
  <sheetViews>
    <sheetView showGridLines="0" zoomScalePageLayoutView="0" workbookViewId="0" topLeftCell="A1">
      <pane ySplit="2" topLeftCell="A4" activePane="bottomLeft" state="frozen"/>
      <selection pane="topLeft" activeCell="A1" sqref="A1"/>
      <selection pane="bottomLeft" activeCell="F5" sqref="F5"/>
    </sheetView>
  </sheetViews>
  <sheetFormatPr defaultColWidth="9.140625" defaultRowHeight="15"/>
  <cols>
    <col min="1" max="1" width="47.140625" style="8" customWidth="1"/>
    <col min="2" max="6" width="20.7109375" style="8" customWidth="1"/>
    <col min="7" max="16384" width="9.140625" style="8" customWidth="1"/>
  </cols>
  <sheetData>
    <row r="1" spans="1:4" ht="15">
      <c r="A1" s="73" t="s">
        <v>179</v>
      </c>
      <c r="B1" s="36">
        <f>'Front Sheet'!B1</f>
        <v>0</v>
      </c>
      <c r="C1" s="15"/>
      <c r="D1" s="15"/>
    </row>
    <row r="3" ht="15">
      <c r="A3" s="49" t="s">
        <v>234</v>
      </c>
    </row>
    <row r="5" spans="1:6" ht="30.75" customHeight="1">
      <c r="A5" s="101" t="s">
        <v>227</v>
      </c>
      <c r="B5" s="101"/>
      <c r="C5" s="101"/>
      <c r="D5" s="101"/>
      <c r="E5" s="101"/>
      <c r="F5" s="69"/>
    </row>
    <row r="6" ht="15" customHeight="1"/>
    <row r="7" spans="1:6" s="10" customFormat="1" ht="49.5" customHeight="1">
      <c r="A7" s="66" t="s">
        <v>236</v>
      </c>
      <c r="B7" s="100"/>
      <c r="C7" s="100"/>
      <c r="D7" s="100"/>
      <c r="E7" s="100"/>
      <c r="F7" s="100"/>
    </row>
    <row r="8" ht="4.5" customHeight="1"/>
    <row r="9" spans="1:6" s="10" customFormat="1" ht="75" customHeight="1">
      <c r="A9" s="66" t="s">
        <v>235</v>
      </c>
      <c r="B9" s="100"/>
      <c r="C9" s="100"/>
      <c r="D9" s="100"/>
      <c r="E9" s="100"/>
      <c r="F9" s="100"/>
    </row>
    <row r="10" spans="2:6" ht="15">
      <c r="B10" s="67" t="s">
        <v>229</v>
      </c>
      <c r="C10" s="67" t="s">
        <v>230</v>
      </c>
      <c r="D10" s="67" t="s">
        <v>231</v>
      </c>
      <c r="E10" s="67" t="s">
        <v>232</v>
      </c>
      <c r="F10" s="67" t="s">
        <v>233</v>
      </c>
    </row>
    <row r="11" spans="1:6" ht="45">
      <c r="A11" s="71" t="s">
        <v>228</v>
      </c>
      <c r="B11" s="72"/>
      <c r="C11" s="72"/>
      <c r="D11" s="72"/>
      <c r="E11" s="72"/>
      <c r="F11" s="72"/>
    </row>
    <row r="12" ht="15" customHeight="1"/>
    <row r="13" spans="1:6" s="10" customFormat="1" ht="45" customHeight="1">
      <c r="A13" s="66" t="s">
        <v>237</v>
      </c>
      <c r="B13" s="100"/>
      <c r="C13" s="100"/>
      <c r="D13" s="100"/>
      <c r="E13" s="100"/>
      <c r="F13" s="100"/>
    </row>
    <row r="14" ht="4.5" customHeight="1"/>
    <row r="15" spans="1:6" s="10" customFormat="1" ht="75" customHeight="1">
      <c r="A15" s="66" t="s">
        <v>238</v>
      </c>
      <c r="B15" s="100"/>
      <c r="C15" s="100"/>
      <c r="D15" s="100"/>
      <c r="E15" s="100"/>
      <c r="F15" s="100"/>
    </row>
    <row r="16" spans="2:6" ht="15">
      <c r="B16" s="67" t="s">
        <v>229</v>
      </c>
      <c r="C16" s="67" t="s">
        <v>230</v>
      </c>
      <c r="D16" s="67" t="s">
        <v>231</v>
      </c>
      <c r="E16" s="67" t="s">
        <v>232</v>
      </c>
      <c r="F16" s="67" t="s">
        <v>233</v>
      </c>
    </row>
    <row r="17" spans="1:6" ht="45">
      <c r="A17" s="71" t="s">
        <v>228</v>
      </c>
      <c r="B17" s="72"/>
      <c r="C17" s="72"/>
      <c r="D17" s="72"/>
      <c r="E17" s="72"/>
      <c r="F17" s="72"/>
    </row>
    <row r="18" ht="15" customHeight="1"/>
    <row r="19" spans="1:6" ht="15">
      <c r="A19" s="101" t="s">
        <v>251</v>
      </c>
      <c r="B19" s="101"/>
      <c r="C19" s="101"/>
      <c r="D19" s="101"/>
      <c r="E19" s="101"/>
      <c r="F19" s="68"/>
    </row>
    <row r="21" spans="1:4" ht="15">
      <c r="A21" s="8" t="s">
        <v>239</v>
      </c>
      <c r="B21" s="102"/>
      <c r="C21" s="103"/>
      <c r="D21" s="104"/>
    </row>
    <row r="22" spans="2:4" ht="4.5" customHeight="1">
      <c r="B22" s="70"/>
      <c r="C22" s="70"/>
      <c r="D22" s="70"/>
    </row>
    <row r="23" spans="1:4" ht="15">
      <c r="A23" s="8" t="s">
        <v>240</v>
      </c>
      <c r="B23" s="102"/>
      <c r="C23" s="103"/>
      <c r="D23" s="104"/>
    </row>
  </sheetData>
  <sheetProtection password="CF7A" sheet="1" selectLockedCells="1"/>
  <mergeCells count="8">
    <mergeCell ref="B15:F15"/>
    <mergeCell ref="A5:E5"/>
    <mergeCell ref="A19:E19"/>
    <mergeCell ref="B21:D21"/>
    <mergeCell ref="B23:D23"/>
    <mergeCell ref="B7:F7"/>
    <mergeCell ref="B9:F9"/>
    <mergeCell ref="B13:F13"/>
  </mergeCells>
  <conditionalFormatting sqref="B1">
    <cfRule type="cellIs" priority="1" dxfId="4" operator="equal" stopIfTrue="1">
      <formula>0</formula>
    </cfRule>
  </conditionalFormatting>
  <dataValidations count="1">
    <dataValidation type="list" allowBlank="1" showInputMessage="1" showErrorMessage="1" sqref="F19 F5">
      <formula1>"Yes,No"</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3:AF30"/>
  <sheetViews>
    <sheetView zoomScalePageLayoutView="0" workbookViewId="0" topLeftCell="A1">
      <selection activeCell="B7" sqref="B7:AH31"/>
    </sheetView>
  </sheetViews>
  <sheetFormatPr defaultColWidth="9.140625" defaultRowHeight="15"/>
  <cols>
    <col min="1" max="1" width="48.57421875" style="6" bestFit="1" customWidth="1"/>
    <col min="2" max="24" width="10.8515625" style="6" bestFit="1" customWidth="1"/>
    <col min="25" max="28" width="11.421875" style="6" bestFit="1" customWidth="1"/>
    <col min="29" max="32" width="10.8515625" style="6" bestFit="1" customWidth="1"/>
    <col min="33" max="16384" width="9.140625" style="6" customWidth="1"/>
  </cols>
  <sheetData>
    <row r="3" spans="1:32" ht="15">
      <c r="A3" s="5" t="s">
        <v>19</v>
      </c>
      <c r="B3" s="5" t="e">
        <f>+#REF!</f>
        <v>#REF!</v>
      </c>
      <c r="C3" s="5" t="e">
        <f>+#REF!</f>
        <v>#REF!</v>
      </c>
      <c r="D3" s="5" t="e">
        <f>+#REF!</f>
        <v>#REF!</v>
      </c>
      <c r="E3" s="5" t="e">
        <f>+#REF!</f>
        <v>#REF!</v>
      </c>
      <c r="F3" s="5" t="e">
        <f>+#REF!</f>
        <v>#REF!</v>
      </c>
      <c r="G3" s="5" t="e">
        <f>+#REF!</f>
        <v>#REF!</v>
      </c>
      <c r="H3" s="5" t="e">
        <f>+#REF!</f>
        <v>#REF!</v>
      </c>
      <c r="I3" s="5" t="e">
        <f>+#REF!</f>
        <v>#REF!</v>
      </c>
      <c r="J3" s="5" t="e">
        <f>+#REF!</f>
        <v>#REF!</v>
      </c>
      <c r="K3" s="5" t="e">
        <f>+#REF!</f>
        <v>#REF!</v>
      </c>
      <c r="L3" s="5" t="e">
        <f>+#REF!</f>
        <v>#REF!</v>
      </c>
      <c r="M3" s="5" t="e">
        <f>+#REF!</f>
        <v>#REF!</v>
      </c>
      <c r="N3" s="5" t="e">
        <f>+#REF!</f>
        <v>#REF!</v>
      </c>
      <c r="O3" s="5" t="e">
        <f>+#REF!</f>
        <v>#REF!</v>
      </c>
      <c r="P3" s="5" t="e">
        <f>+#REF!</f>
        <v>#REF!</v>
      </c>
      <c r="Q3" s="5" t="e">
        <f>+#REF!</f>
        <v>#REF!</v>
      </c>
      <c r="R3" s="5" t="e">
        <f>+#REF!</f>
        <v>#REF!</v>
      </c>
      <c r="S3" s="5" t="e">
        <f>+#REF!</f>
        <v>#REF!</v>
      </c>
      <c r="T3" s="5" t="e">
        <f>+#REF!</f>
        <v>#REF!</v>
      </c>
      <c r="U3" s="5" t="e">
        <f>+#REF!</f>
        <v>#REF!</v>
      </c>
      <c r="V3" s="5" t="e">
        <f>+#REF!</f>
        <v>#REF!</v>
      </c>
      <c r="W3" s="5" t="e">
        <f>+#REF!</f>
        <v>#REF!</v>
      </c>
      <c r="X3" s="5" t="e">
        <f>+#REF!</f>
        <v>#REF!</v>
      </c>
      <c r="Y3" s="5" t="e">
        <f>+#REF!</f>
        <v>#REF!</v>
      </c>
      <c r="Z3" s="5" t="e">
        <f>+#REF!</f>
        <v>#REF!</v>
      </c>
      <c r="AA3" s="5" t="e">
        <f>+#REF!</f>
        <v>#REF!</v>
      </c>
      <c r="AB3" s="5" t="e">
        <f>+#REF!</f>
        <v>#REF!</v>
      </c>
      <c r="AC3" s="5" t="e">
        <f>+#REF!</f>
        <v>#REF!</v>
      </c>
      <c r="AD3" s="5" t="e">
        <f>+#REF!</f>
        <v>#REF!</v>
      </c>
      <c r="AE3" s="5" t="e">
        <f>+#REF!</f>
        <v>#REF!</v>
      </c>
      <c r="AF3" s="5" t="e">
        <f>+#REF!</f>
        <v>#REF!</v>
      </c>
    </row>
    <row r="4" spans="1:32" ht="15">
      <c r="A4" s="5" t="s">
        <v>144</v>
      </c>
      <c r="B4" s="5" t="e">
        <f>+#REF!</f>
        <v>#REF!</v>
      </c>
      <c r="C4" s="5" t="e">
        <f>+#REF!</f>
        <v>#REF!</v>
      </c>
      <c r="D4" s="5" t="e">
        <f>+#REF!</f>
        <v>#REF!</v>
      </c>
      <c r="E4" s="5" t="e">
        <f>+#REF!</f>
        <v>#REF!</v>
      </c>
      <c r="F4" s="5" t="e">
        <f>+#REF!</f>
        <v>#REF!</v>
      </c>
      <c r="G4" s="5" t="e">
        <f>+#REF!</f>
        <v>#REF!</v>
      </c>
      <c r="H4" s="5" t="e">
        <f>+#REF!</f>
        <v>#REF!</v>
      </c>
      <c r="I4" s="5" t="e">
        <f>+#REF!</f>
        <v>#REF!</v>
      </c>
      <c r="J4" s="5" t="e">
        <f>+#REF!</f>
        <v>#REF!</v>
      </c>
      <c r="K4" s="5" t="e">
        <f>+#REF!</f>
        <v>#REF!</v>
      </c>
      <c r="L4" s="5" t="e">
        <f>+#REF!</f>
        <v>#REF!</v>
      </c>
      <c r="M4" s="5" t="e">
        <f>+#REF!</f>
        <v>#REF!</v>
      </c>
      <c r="N4" s="5" t="e">
        <f>+#REF!</f>
        <v>#REF!</v>
      </c>
      <c r="O4" s="5" t="e">
        <f>+#REF!</f>
        <v>#REF!</v>
      </c>
      <c r="P4" s="5" t="e">
        <f>+#REF!</f>
        <v>#REF!</v>
      </c>
      <c r="Q4" s="5" t="e">
        <f>+#REF!</f>
        <v>#REF!</v>
      </c>
      <c r="R4" s="5" t="e">
        <f>+#REF!</f>
        <v>#REF!</v>
      </c>
      <c r="S4" s="5" t="e">
        <f>+#REF!</f>
        <v>#REF!</v>
      </c>
      <c r="T4" s="5" t="e">
        <f>+#REF!</f>
        <v>#REF!</v>
      </c>
      <c r="U4" s="5" t="e">
        <f>+#REF!</f>
        <v>#REF!</v>
      </c>
      <c r="V4" s="5" t="e">
        <f>+#REF!</f>
        <v>#REF!</v>
      </c>
      <c r="W4" s="5" t="e">
        <f>+#REF!</f>
        <v>#REF!</v>
      </c>
      <c r="X4" s="5" t="e">
        <f>+#REF!</f>
        <v>#REF!</v>
      </c>
      <c r="Y4" s="5" t="e">
        <f>+#REF!</f>
        <v>#REF!</v>
      </c>
      <c r="Z4" s="5" t="e">
        <f>+#REF!</f>
        <v>#REF!</v>
      </c>
      <c r="AA4" s="5" t="e">
        <f>+#REF!</f>
        <v>#REF!</v>
      </c>
      <c r="AB4" s="5" t="e">
        <f>+#REF!</f>
        <v>#REF!</v>
      </c>
      <c r="AC4" s="5" t="e">
        <f>+#REF!</f>
        <v>#REF!</v>
      </c>
      <c r="AD4" s="5" t="e">
        <f>+#REF!</f>
        <v>#REF!</v>
      </c>
      <c r="AE4" s="5" t="e">
        <f>+#REF!</f>
        <v>#REF!</v>
      </c>
      <c r="AF4" s="5" t="e">
        <f>+#REF!</f>
        <v>#REF!</v>
      </c>
    </row>
    <row r="5" spans="1:32" ht="15">
      <c r="A5" s="5" t="s">
        <v>145</v>
      </c>
      <c r="B5" s="5" t="e">
        <f>+#REF!</f>
        <v>#REF!</v>
      </c>
      <c r="C5" s="5" t="e">
        <f>+#REF!</f>
        <v>#REF!</v>
      </c>
      <c r="D5" s="5" t="e">
        <f>+#REF!</f>
        <v>#REF!</v>
      </c>
      <c r="E5" s="5" t="e">
        <f>+#REF!</f>
        <v>#REF!</v>
      </c>
      <c r="F5" s="5" t="e">
        <f>+#REF!</f>
        <v>#REF!</v>
      </c>
      <c r="G5" s="5" t="e">
        <f>+#REF!</f>
        <v>#REF!</v>
      </c>
      <c r="H5" s="5" t="e">
        <f>+#REF!</f>
        <v>#REF!</v>
      </c>
      <c r="I5" s="5" t="e">
        <f>+#REF!</f>
        <v>#REF!</v>
      </c>
      <c r="J5" s="5" t="e">
        <f>+#REF!</f>
        <v>#REF!</v>
      </c>
      <c r="K5" s="5" t="e">
        <f>+#REF!</f>
        <v>#REF!</v>
      </c>
      <c r="L5" s="5" t="e">
        <f>+#REF!</f>
        <v>#REF!</v>
      </c>
      <c r="M5" s="5" t="e">
        <f>+#REF!</f>
        <v>#REF!</v>
      </c>
      <c r="N5" s="5" t="e">
        <f>+#REF!</f>
        <v>#REF!</v>
      </c>
      <c r="O5" s="5" t="e">
        <f>+#REF!</f>
        <v>#REF!</v>
      </c>
      <c r="P5" s="5" t="e">
        <f>+#REF!</f>
        <v>#REF!</v>
      </c>
      <c r="Q5" s="5" t="e">
        <f>+#REF!</f>
        <v>#REF!</v>
      </c>
      <c r="R5" s="5" t="e">
        <f>+#REF!</f>
        <v>#REF!</v>
      </c>
      <c r="S5" s="5" t="e">
        <f>+#REF!</f>
        <v>#REF!</v>
      </c>
      <c r="T5" s="5" t="e">
        <f>+#REF!</f>
        <v>#REF!</v>
      </c>
      <c r="U5" s="5" t="e">
        <f>+#REF!</f>
        <v>#REF!</v>
      </c>
      <c r="V5" s="5" t="e">
        <f>+#REF!</f>
        <v>#REF!</v>
      </c>
      <c r="W5" s="5" t="e">
        <f>+#REF!</f>
        <v>#REF!</v>
      </c>
      <c r="X5" s="5" t="e">
        <f>+#REF!</f>
        <v>#REF!</v>
      </c>
      <c r="Y5" s="5" t="e">
        <f>+#REF!</f>
        <v>#REF!</v>
      </c>
      <c r="Z5" s="5" t="e">
        <f>+#REF!</f>
        <v>#REF!</v>
      </c>
      <c r="AA5" s="5" t="e">
        <f>+#REF!</f>
        <v>#REF!</v>
      </c>
      <c r="AB5" s="5" t="e">
        <f>+#REF!</f>
        <v>#REF!</v>
      </c>
      <c r="AC5" s="5" t="e">
        <f>+#REF!</f>
        <v>#REF!</v>
      </c>
      <c r="AD5" s="5" t="e">
        <f>+#REF!</f>
        <v>#REF!</v>
      </c>
      <c r="AE5" s="5" t="e">
        <f>+#REF!</f>
        <v>#REF!</v>
      </c>
      <c r="AF5" s="5" t="e">
        <f>+#REF!</f>
        <v>#REF!</v>
      </c>
    </row>
    <row r="6" spans="1:32" ht="15">
      <c r="A6" s="5" t="s">
        <v>146</v>
      </c>
      <c r="B6" s="5" t="e">
        <f>+#REF!</f>
        <v>#REF!</v>
      </c>
      <c r="C6" s="5" t="e">
        <f>+#REF!</f>
        <v>#REF!</v>
      </c>
      <c r="D6" s="5" t="e">
        <f>+#REF!</f>
        <v>#REF!</v>
      </c>
      <c r="E6" s="5" t="e">
        <f>+#REF!</f>
        <v>#REF!</v>
      </c>
      <c r="F6" s="5" t="e">
        <f>+#REF!</f>
        <v>#REF!</v>
      </c>
      <c r="G6" s="5" t="e">
        <f>+#REF!</f>
        <v>#REF!</v>
      </c>
      <c r="H6" s="5" t="e">
        <f>+#REF!</f>
        <v>#REF!</v>
      </c>
      <c r="I6" s="5" t="e">
        <f>+#REF!</f>
        <v>#REF!</v>
      </c>
      <c r="J6" s="5" t="e">
        <f>+#REF!</f>
        <v>#REF!</v>
      </c>
      <c r="K6" s="5" t="e">
        <f>+#REF!</f>
        <v>#REF!</v>
      </c>
      <c r="L6" s="5" t="e">
        <f>+#REF!</f>
        <v>#REF!</v>
      </c>
      <c r="M6" s="5" t="e">
        <f>+#REF!</f>
        <v>#REF!</v>
      </c>
      <c r="N6" s="5" t="e">
        <f>+#REF!</f>
        <v>#REF!</v>
      </c>
      <c r="O6" s="5" t="e">
        <f>+#REF!</f>
        <v>#REF!</v>
      </c>
      <c r="P6" s="5" t="e">
        <f>+#REF!</f>
        <v>#REF!</v>
      </c>
      <c r="Q6" s="5" t="e">
        <f>+#REF!</f>
        <v>#REF!</v>
      </c>
      <c r="R6" s="5" t="e">
        <f>+#REF!</f>
        <v>#REF!</v>
      </c>
      <c r="S6" s="5" t="e">
        <f>+#REF!</f>
        <v>#REF!</v>
      </c>
      <c r="T6" s="5" t="e">
        <f>+#REF!</f>
        <v>#REF!</v>
      </c>
      <c r="U6" s="5" t="e">
        <f>+#REF!</f>
        <v>#REF!</v>
      </c>
      <c r="V6" s="5" t="e">
        <f>+#REF!</f>
        <v>#REF!</v>
      </c>
      <c r="W6" s="5" t="e">
        <f>+#REF!</f>
        <v>#REF!</v>
      </c>
      <c r="X6" s="5" t="e">
        <f>+#REF!</f>
        <v>#REF!</v>
      </c>
      <c r="Y6" s="5" t="e">
        <f>+#REF!</f>
        <v>#REF!</v>
      </c>
      <c r="Z6" s="5" t="e">
        <f>+#REF!</f>
        <v>#REF!</v>
      </c>
      <c r="AA6" s="5" t="e">
        <f>+#REF!</f>
        <v>#REF!</v>
      </c>
      <c r="AB6" s="5" t="e">
        <f>+#REF!</f>
        <v>#REF!</v>
      </c>
      <c r="AC6" s="5" t="e">
        <f>+#REF!</f>
        <v>#REF!</v>
      </c>
      <c r="AD6" s="5" t="e">
        <f>+#REF!</f>
        <v>#REF!</v>
      </c>
      <c r="AE6" s="5" t="e">
        <f>+#REF!</f>
        <v>#REF!</v>
      </c>
      <c r="AF6" s="5" t="e">
        <f>+#REF!</f>
        <v>#REF!</v>
      </c>
    </row>
    <row r="7" spans="1:32" ht="15">
      <c r="A7" s="5" t="s">
        <v>147</v>
      </c>
      <c r="B7" s="7" t="e">
        <f>(-#REF!/#REF!)*1000</f>
        <v>#REF!</v>
      </c>
      <c r="C7" s="7" t="e">
        <f>(-#REF!/#REF!)*1000</f>
        <v>#REF!</v>
      </c>
      <c r="D7" s="7" t="e">
        <f>(-#REF!/#REF!)*1000</f>
        <v>#REF!</v>
      </c>
      <c r="E7" s="7" t="e">
        <f>(-#REF!/#REF!)*1000</f>
        <v>#REF!</v>
      </c>
      <c r="F7" s="7" t="e">
        <f>(-#REF!/#REF!)*1000</f>
        <v>#REF!</v>
      </c>
      <c r="G7" s="7" t="e">
        <f>(-#REF!/#REF!)*1000</f>
        <v>#REF!</v>
      </c>
      <c r="H7" s="7" t="e">
        <f>(-#REF!/#REF!)*1000</f>
        <v>#REF!</v>
      </c>
      <c r="I7" s="7" t="e">
        <f>(-#REF!/#REF!)*1000</f>
        <v>#REF!</v>
      </c>
      <c r="J7" s="7" t="e">
        <f>(-#REF!/#REF!)*1000</f>
        <v>#REF!</v>
      </c>
      <c r="K7" s="7" t="e">
        <f>(-#REF!/#REF!)*1000</f>
        <v>#REF!</v>
      </c>
      <c r="L7" s="7" t="e">
        <f>(-#REF!/#REF!)*1000</f>
        <v>#REF!</v>
      </c>
      <c r="M7" s="7" t="e">
        <f>(-#REF!/#REF!)*1000</f>
        <v>#REF!</v>
      </c>
      <c r="N7" s="7" t="e">
        <f>(-#REF!/#REF!)*1000</f>
        <v>#REF!</v>
      </c>
      <c r="O7" s="7" t="e">
        <f>(-#REF!/#REF!)*1000</f>
        <v>#REF!</v>
      </c>
      <c r="P7" s="7" t="e">
        <f>(-#REF!/#REF!)*1000</f>
        <v>#REF!</v>
      </c>
      <c r="Q7" s="7" t="e">
        <f>(-#REF!/#REF!)*1000</f>
        <v>#REF!</v>
      </c>
      <c r="R7" s="7" t="e">
        <f>(-#REF!/#REF!)*1000</f>
        <v>#REF!</v>
      </c>
      <c r="S7" s="7" t="e">
        <f>(-#REF!/#REF!)*1000</f>
        <v>#REF!</v>
      </c>
      <c r="T7" s="7" t="e">
        <f>(-#REF!/#REF!)*1000</f>
        <v>#REF!</v>
      </c>
      <c r="U7" s="7" t="e">
        <f>(-#REF!/#REF!)*1000</f>
        <v>#REF!</v>
      </c>
      <c r="V7" s="7" t="e">
        <f>(-#REF!/#REF!)*1000</f>
        <v>#REF!</v>
      </c>
      <c r="W7" s="7" t="e">
        <f>(-#REF!/#REF!)*1000</f>
        <v>#REF!</v>
      </c>
      <c r="X7" s="7" t="e">
        <f>(-#REF!/#REF!)*1000</f>
        <v>#REF!</v>
      </c>
      <c r="Y7" s="7" t="e">
        <f>(-#REF!/#REF!)*1000</f>
        <v>#REF!</v>
      </c>
      <c r="Z7" s="7" t="e">
        <f>(-#REF!/#REF!)*1000</f>
        <v>#REF!</v>
      </c>
      <c r="AA7" s="7" t="e">
        <f>(-#REF!/#REF!)*1000</f>
        <v>#REF!</v>
      </c>
      <c r="AB7" s="7" t="e">
        <f>(-#REF!/#REF!)*1000</f>
        <v>#REF!</v>
      </c>
      <c r="AC7" s="7" t="e">
        <f>(-#REF!/#REF!)*1000</f>
        <v>#REF!</v>
      </c>
      <c r="AD7" s="7" t="e">
        <f>(-#REF!/#REF!)*1000</f>
        <v>#REF!</v>
      </c>
      <c r="AE7" s="7" t="e">
        <f>(-#REF!/#REF!)*1000</f>
        <v>#REF!</v>
      </c>
      <c r="AF7" s="7" t="e">
        <f>(-#REF!/#REF!)*1000</f>
        <v>#REF!</v>
      </c>
    </row>
    <row r="8" spans="1:32" ht="15">
      <c r="A8" s="5" t="s">
        <v>148</v>
      </c>
      <c r="B8" s="7" t="e">
        <f>((-#REF!)/#REF!)*1000</f>
        <v>#REF!</v>
      </c>
      <c r="C8" s="7" t="e">
        <f>((-#REF!)/#REF!)*1000</f>
        <v>#REF!</v>
      </c>
      <c r="D8" s="7" t="e">
        <f>((-#REF!)/#REF!)*1000</f>
        <v>#REF!</v>
      </c>
      <c r="E8" s="7" t="e">
        <f>((-#REF!)/#REF!)*1000</f>
        <v>#REF!</v>
      </c>
      <c r="F8" s="7" t="e">
        <f>((-#REF!)/#REF!)*1000</f>
        <v>#REF!</v>
      </c>
      <c r="G8" s="7" t="e">
        <f>((-#REF!)/#REF!)*1000</f>
        <v>#REF!</v>
      </c>
      <c r="H8" s="7" t="e">
        <f>((-#REF!)/#REF!)*1000</f>
        <v>#REF!</v>
      </c>
      <c r="I8" s="7" t="e">
        <f>((-#REF!)/#REF!)*1000</f>
        <v>#REF!</v>
      </c>
      <c r="J8" s="7" t="e">
        <f>((-#REF!)/#REF!)*1000</f>
        <v>#REF!</v>
      </c>
      <c r="K8" s="7" t="e">
        <f>((-#REF!)/#REF!)*1000</f>
        <v>#REF!</v>
      </c>
      <c r="L8" s="7" t="e">
        <f>((-#REF!)/#REF!)*1000</f>
        <v>#REF!</v>
      </c>
      <c r="M8" s="7" t="e">
        <f>((-#REF!)/#REF!)*1000</f>
        <v>#REF!</v>
      </c>
      <c r="N8" s="7" t="e">
        <f>((-#REF!)/#REF!)*1000</f>
        <v>#REF!</v>
      </c>
      <c r="O8" s="7" t="e">
        <f>((-#REF!)/#REF!)*1000</f>
        <v>#REF!</v>
      </c>
      <c r="P8" s="7" t="e">
        <f>((-#REF!)/#REF!)*1000</f>
        <v>#REF!</v>
      </c>
      <c r="Q8" s="7" t="e">
        <f>((-#REF!)/#REF!)*1000</f>
        <v>#REF!</v>
      </c>
      <c r="R8" s="7" t="e">
        <f>((-#REF!)/#REF!)*1000</f>
        <v>#REF!</v>
      </c>
      <c r="S8" s="7" t="e">
        <f>((-#REF!)/#REF!)*1000</f>
        <v>#REF!</v>
      </c>
      <c r="T8" s="7" t="e">
        <f>((-#REF!)/#REF!)*1000</f>
        <v>#REF!</v>
      </c>
      <c r="U8" s="7" t="e">
        <f>((-#REF!)/#REF!)*1000</f>
        <v>#REF!</v>
      </c>
      <c r="V8" s="7" t="e">
        <f>((-#REF!)/#REF!)*1000</f>
        <v>#REF!</v>
      </c>
      <c r="W8" s="7" t="e">
        <f>((-#REF!)/#REF!)*1000</f>
        <v>#REF!</v>
      </c>
      <c r="X8" s="7" t="e">
        <f>((-#REF!)/#REF!)*1000</f>
        <v>#REF!</v>
      </c>
      <c r="Y8" s="7" t="e">
        <f>((-#REF!)/#REF!)*1000</f>
        <v>#REF!</v>
      </c>
      <c r="Z8" s="7" t="e">
        <f>((-#REF!)/#REF!)*1000</f>
        <v>#REF!</v>
      </c>
      <c r="AA8" s="7" t="e">
        <f>((-#REF!)/#REF!)*1000</f>
        <v>#REF!</v>
      </c>
      <c r="AB8" s="7" t="e">
        <f>((-#REF!)/#REF!)*1000</f>
        <v>#REF!</v>
      </c>
      <c r="AC8" s="7" t="e">
        <f>((-#REF!)/#REF!)*1000</f>
        <v>#REF!</v>
      </c>
      <c r="AD8" s="7" t="e">
        <f>((-#REF!)/#REF!)*1000</f>
        <v>#REF!</v>
      </c>
      <c r="AE8" s="7" t="e">
        <f>((-#REF!)/#REF!)*1000</f>
        <v>#REF!</v>
      </c>
      <c r="AF8" s="7" t="e">
        <f>((-#REF!)/#REF!)*1000</f>
        <v>#REF!</v>
      </c>
    </row>
    <row r="9" spans="1:32" ht="15">
      <c r="A9" s="5" t="s">
        <v>149</v>
      </c>
      <c r="B9" s="7" t="e">
        <f>((-#REF!)/#REF!)*1000</f>
        <v>#REF!</v>
      </c>
      <c r="C9" s="7" t="e">
        <f>((-#REF!)/#REF!)*1000</f>
        <v>#REF!</v>
      </c>
      <c r="D9" s="7" t="e">
        <f>((-#REF!)/#REF!)*1000</f>
        <v>#REF!</v>
      </c>
      <c r="E9" s="7" t="e">
        <f>((-#REF!)/#REF!)*1000</f>
        <v>#REF!</v>
      </c>
      <c r="F9" s="7" t="e">
        <f>((-#REF!)/#REF!)*1000</f>
        <v>#REF!</v>
      </c>
      <c r="G9" s="7" t="e">
        <f>((-#REF!)/#REF!)*1000</f>
        <v>#REF!</v>
      </c>
      <c r="H9" s="7" t="e">
        <f>((-#REF!)/#REF!)*1000</f>
        <v>#REF!</v>
      </c>
      <c r="I9" s="7" t="e">
        <f>((-#REF!)/#REF!)*1000</f>
        <v>#REF!</v>
      </c>
      <c r="J9" s="7" t="e">
        <f>((-#REF!)/#REF!)*1000</f>
        <v>#REF!</v>
      </c>
      <c r="K9" s="7" t="e">
        <f>((-#REF!)/#REF!)*1000</f>
        <v>#REF!</v>
      </c>
      <c r="L9" s="7" t="e">
        <f>((-#REF!)/#REF!)*1000</f>
        <v>#REF!</v>
      </c>
      <c r="M9" s="7" t="e">
        <f>((-#REF!)/#REF!)*1000</f>
        <v>#REF!</v>
      </c>
      <c r="N9" s="7" t="e">
        <f>((-#REF!)/#REF!)*1000</f>
        <v>#REF!</v>
      </c>
      <c r="O9" s="7" t="e">
        <f>((-#REF!)/#REF!)*1000</f>
        <v>#REF!</v>
      </c>
      <c r="P9" s="7" t="e">
        <f>((-#REF!)/#REF!)*1000</f>
        <v>#REF!</v>
      </c>
      <c r="Q9" s="7" t="e">
        <f>((-#REF!)/#REF!)*1000</f>
        <v>#REF!</v>
      </c>
      <c r="R9" s="7" t="e">
        <f>((-#REF!)/#REF!)*1000</f>
        <v>#REF!</v>
      </c>
      <c r="S9" s="7" t="e">
        <f>((-#REF!)/#REF!)*1000</f>
        <v>#REF!</v>
      </c>
      <c r="T9" s="7" t="e">
        <f>((-#REF!)/#REF!)*1000</f>
        <v>#REF!</v>
      </c>
      <c r="U9" s="7" t="e">
        <f>((-#REF!)/#REF!)*1000</f>
        <v>#REF!</v>
      </c>
      <c r="V9" s="7" t="e">
        <f>((-#REF!)/#REF!)*1000</f>
        <v>#REF!</v>
      </c>
      <c r="W9" s="7" t="e">
        <f>((-#REF!)/#REF!)*1000</f>
        <v>#REF!</v>
      </c>
      <c r="X9" s="7" t="e">
        <f>((-#REF!)/#REF!)*1000</f>
        <v>#REF!</v>
      </c>
      <c r="Y9" s="7" t="e">
        <f>((-#REF!)/#REF!)*1000</f>
        <v>#REF!</v>
      </c>
      <c r="Z9" s="7" t="e">
        <f>((-#REF!)/#REF!)*1000</f>
        <v>#REF!</v>
      </c>
      <c r="AA9" s="7" t="e">
        <f>((-#REF!)/#REF!)*1000</f>
        <v>#REF!</v>
      </c>
      <c r="AB9" s="7" t="e">
        <f>((-#REF!)/#REF!)*1000</f>
        <v>#REF!</v>
      </c>
      <c r="AC9" s="7" t="e">
        <f>((-#REF!)/#REF!)*1000</f>
        <v>#REF!</v>
      </c>
      <c r="AD9" s="7" t="e">
        <f>((-#REF!)/#REF!)*1000</f>
        <v>#REF!</v>
      </c>
      <c r="AE9" s="7" t="e">
        <f>((-#REF!)/#REF!)*1000</f>
        <v>#REF!</v>
      </c>
      <c r="AF9" s="7" t="e">
        <f>((-#REF!)/#REF!)*1000</f>
        <v>#REF!</v>
      </c>
    </row>
    <row r="10" spans="1:32" ht="15">
      <c r="A10" s="5" t="s">
        <v>150</v>
      </c>
      <c r="B10" s="7" t="e">
        <f>((#REF!-#REF!)/#REF!)*1000</f>
        <v>#REF!</v>
      </c>
      <c r="C10" s="7" t="e">
        <f>((#REF!-#REF!)/#REF!)*1000</f>
        <v>#REF!</v>
      </c>
      <c r="D10" s="7" t="e">
        <f>((#REF!-#REF!)/#REF!)*1000</f>
        <v>#REF!</v>
      </c>
      <c r="E10" s="7" t="e">
        <f>((#REF!-#REF!)/#REF!)*1000</f>
        <v>#REF!</v>
      </c>
      <c r="F10" s="7" t="e">
        <f>((#REF!-#REF!)/#REF!)*1000</f>
        <v>#REF!</v>
      </c>
      <c r="G10" s="7" t="e">
        <f>((#REF!-#REF!)/#REF!)*1000</f>
        <v>#REF!</v>
      </c>
      <c r="H10" s="7" t="e">
        <f>((#REF!-#REF!)/#REF!)*1000</f>
        <v>#REF!</v>
      </c>
      <c r="I10" s="7" t="e">
        <f>((#REF!-#REF!)/#REF!)*1000</f>
        <v>#REF!</v>
      </c>
      <c r="J10" s="7" t="e">
        <f>((#REF!-#REF!)/#REF!)*1000</f>
        <v>#REF!</v>
      </c>
      <c r="K10" s="7" t="e">
        <f>((#REF!-#REF!)/#REF!)*1000</f>
        <v>#REF!</v>
      </c>
      <c r="L10" s="7" t="e">
        <f>((#REF!-#REF!)/#REF!)*1000</f>
        <v>#REF!</v>
      </c>
      <c r="M10" s="7" t="e">
        <f>((#REF!-#REF!)/#REF!)*1000</f>
        <v>#REF!</v>
      </c>
      <c r="N10" s="7" t="e">
        <f>((#REF!-#REF!)/#REF!)*1000</f>
        <v>#REF!</v>
      </c>
      <c r="O10" s="7" t="e">
        <f>((#REF!-#REF!)/#REF!)*1000</f>
        <v>#REF!</v>
      </c>
      <c r="P10" s="7" t="e">
        <f>((#REF!-#REF!)/#REF!)*1000</f>
        <v>#REF!</v>
      </c>
      <c r="Q10" s="7" t="e">
        <f>((#REF!-#REF!)/#REF!)*1000</f>
        <v>#REF!</v>
      </c>
      <c r="R10" s="7" t="e">
        <f>((#REF!-#REF!)/#REF!)*1000</f>
        <v>#REF!</v>
      </c>
      <c r="S10" s="7" t="e">
        <f>((#REF!-#REF!)/#REF!)*1000</f>
        <v>#REF!</v>
      </c>
      <c r="T10" s="7" t="e">
        <f>((#REF!-#REF!)/#REF!)*1000</f>
        <v>#REF!</v>
      </c>
      <c r="U10" s="7" t="e">
        <f>((#REF!-#REF!)/#REF!)*1000</f>
        <v>#REF!</v>
      </c>
      <c r="V10" s="7" t="e">
        <f>((#REF!-#REF!)/#REF!)*1000</f>
        <v>#REF!</v>
      </c>
      <c r="W10" s="7" t="e">
        <f>((#REF!-#REF!)/#REF!)*1000</f>
        <v>#REF!</v>
      </c>
      <c r="X10" s="7" t="e">
        <f>((#REF!-#REF!)/#REF!)*1000</f>
        <v>#REF!</v>
      </c>
      <c r="Y10" s="7" t="e">
        <f>((#REF!-#REF!)/#REF!)*1000</f>
        <v>#REF!</v>
      </c>
      <c r="Z10" s="7" t="e">
        <f>((#REF!-#REF!)/#REF!)*1000</f>
        <v>#REF!</v>
      </c>
      <c r="AA10" s="7" t="e">
        <f>((#REF!-#REF!)/#REF!)*1000</f>
        <v>#REF!</v>
      </c>
      <c r="AB10" s="7" t="e">
        <f>((#REF!-#REF!)/#REF!)*1000</f>
        <v>#REF!</v>
      </c>
      <c r="AC10" s="7" t="e">
        <f>((#REF!-#REF!)/#REF!)*1000</f>
        <v>#REF!</v>
      </c>
      <c r="AD10" s="7" t="e">
        <f>((#REF!-#REF!)/#REF!)*1000</f>
        <v>#REF!</v>
      </c>
      <c r="AE10" s="7" t="e">
        <f>((#REF!-#REF!)/#REF!)*1000</f>
        <v>#REF!</v>
      </c>
      <c r="AF10" s="7" t="e">
        <f>((#REF!-#REF!)/#REF!)*1000</f>
        <v>#REF!</v>
      </c>
    </row>
    <row r="11" spans="1:32" ht="15">
      <c r="A11" s="5" t="s">
        <v>151</v>
      </c>
      <c r="B11" s="7" t="e">
        <f>((+#REF!-#REF!-#REF!)/#REF!)*1000</f>
        <v>#REF!</v>
      </c>
      <c r="C11" s="7" t="e">
        <f>((+#REF!-#REF!-#REF!)/#REF!)*1000</f>
        <v>#REF!</v>
      </c>
      <c r="D11" s="7" t="e">
        <f>((+#REF!-#REF!-#REF!)/#REF!)*1000</f>
        <v>#REF!</v>
      </c>
      <c r="E11" s="7" t="e">
        <f>((+#REF!-#REF!-#REF!)/#REF!)*1000</f>
        <v>#REF!</v>
      </c>
      <c r="F11" s="7" t="e">
        <f>((+#REF!-#REF!-#REF!)/#REF!)*1000</f>
        <v>#REF!</v>
      </c>
      <c r="G11" s="7" t="e">
        <f>((+#REF!-#REF!-#REF!)/#REF!)*1000</f>
        <v>#REF!</v>
      </c>
      <c r="H11" s="7" t="e">
        <f>((+#REF!-#REF!-#REF!)/#REF!)*1000</f>
        <v>#REF!</v>
      </c>
      <c r="I11" s="7" t="e">
        <f>((+#REF!-#REF!-#REF!)/#REF!)*1000</f>
        <v>#REF!</v>
      </c>
      <c r="J11" s="7" t="e">
        <f>((+#REF!-#REF!-#REF!)/#REF!)*1000</f>
        <v>#REF!</v>
      </c>
      <c r="K11" s="7" t="e">
        <f>((+#REF!-#REF!-#REF!)/#REF!)*1000</f>
        <v>#REF!</v>
      </c>
      <c r="L11" s="7" t="e">
        <f>((+#REF!-#REF!-#REF!)/#REF!)*1000</f>
        <v>#REF!</v>
      </c>
      <c r="M11" s="7" t="e">
        <f>((+#REF!-#REF!-#REF!)/#REF!)*1000</f>
        <v>#REF!</v>
      </c>
      <c r="N11" s="7" t="e">
        <f>((+#REF!-#REF!-#REF!)/#REF!)*1000</f>
        <v>#REF!</v>
      </c>
      <c r="O11" s="7" t="e">
        <f>((+#REF!-#REF!-#REF!)/#REF!)*1000</f>
        <v>#REF!</v>
      </c>
      <c r="P11" s="7" t="e">
        <f>((+#REF!-#REF!-#REF!)/#REF!)*1000</f>
        <v>#REF!</v>
      </c>
      <c r="Q11" s="7" t="e">
        <f>((+#REF!-#REF!-#REF!)/#REF!)*1000</f>
        <v>#REF!</v>
      </c>
      <c r="R11" s="7" t="e">
        <f>((+#REF!-#REF!-#REF!)/#REF!)*1000</f>
        <v>#REF!</v>
      </c>
      <c r="S11" s="7" t="e">
        <f>((+#REF!-#REF!-#REF!)/#REF!)*1000</f>
        <v>#REF!</v>
      </c>
      <c r="T11" s="7" t="e">
        <f>((+#REF!-#REF!-#REF!)/#REF!)*1000</f>
        <v>#REF!</v>
      </c>
      <c r="U11" s="7" t="e">
        <f>((+#REF!-#REF!-#REF!)/#REF!)*1000</f>
        <v>#REF!</v>
      </c>
      <c r="V11" s="7" t="e">
        <f>((+#REF!-#REF!-#REF!)/#REF!)*1000</f>
        <v>#REF!</v>
      </c>
      <c r="W11" s="7" t="e">
        <f>((+#REF!-#REF!-#REF!)/#REF!)*1000</f>
        <v>#REF!</v>
      </c>
      <c r="X11" s="7" t="e">
        <f>((+#REF!-#REF!-#REF!)/#REF!)*1000</f>
        <v>#REF!</v>
      </c>
      <c r="Y11" s="7" t="e">
        <f>((+#REF!-#REF!-#REF!)/#REF!)*1000</f>
        <v>#REF!</v>
      </c>
      <c r="Z11" s="7" t="e">
        <f>((+#REF!-#REF!-#REF!)/#REF!)*1000</f>
        <v>#REF!</v>
      </c>
      <c r="AA11" s="7" t="e">
        <f>((+#REF!-#REF!-#REF!)/#REF!)*1000</f>
        <v>#REF!</v>
      </c>
      <c r="AB11" s="7" t="e">
        <f>((+#REF!-#REF!-#REF!)/#REF!)*1000</f>
        <v>#REF!</v>
      </c>
      <c r="AC11" s="7" t="e">
        <f>((+#REF!-#REF!-#REF!)/#REF!)*1000</f>
        <v>#REF!</v>
      </c>
      <c r="AD11" s="7" t="e">
        <f>((+#REF!-#REF!-#REF!)/#REF!)*1000</f>
        <v>#REF!</v>
      </c>
      <c r="AE11" s="7" t="e">
        <f>((+#REF!-#REF!-#REF!)/#REF!)*1000</f>
        <v>#REF!</v>
      </c>
      <c r="AF11" s="7" t="e">
        <f>((+#REF!-#REF!-#REF!)/#REF!)*1000</f>
        <v>#REF!</v>
      </c>
    </row>
    <row r="12" spans="1:32" ht="15">
      <c r="A12" s="5" t="s">
        <v>152</v>
      </c>
      <c r="B12" s="5" t="e">
        <f>+#REF!/(+#REF!-#REF!)</f>
        <v>#REF!</v>
      </c>
      <c r="C12" s="5" t="e">
        <f>+#REF!/(+#REF!-#REF!)</f>
        <v>#REF!</v>
      </c>
      <c r="D12" s="5" t="e">
        <f>+#REF!/(+#REF!-#REF!)</f>
        <v>#REF!</v>
      </c>
      <c r="E12" s="5" t="e">
        <f>+#REF!/(+#REF!-#REF!)</f>
        <v>#REF!</v>
      </c>
      <c r="F12" s="5" t="e">
        <f>+#REF!/(+#REF!-#REF!)</f>
        <v>#REF!</v>
      </c>
      <c r="G12" s="5" t="e">
        <f>+#REF!/(+#REF!-#REF!)</f>
        <v>#REF!</v>
      </c>
      <c r="H12" s="5" t="e">
        <f>+#REF!/(+#REF!-#REF!)</f>
        <v>#REF!</v>
      </c>
      <c r="I12" s="5" t="e">
        <f>+#REF!/(+#REF!-#REF!)</f>
        <v>#REF!</v>
      </c>
      <c r="J12" s="5" t="e">
        <f>+#REF!/(+#REF!-#REF!)</f>
        <v>#REF!</v>
      </c>
      <c r="K12" s="5" t="e">
        <f>+#REF!/(+#REF!-#REF!)</f>
        <v>#REF!</v>
      </c>
      <c r="L12" s="5" t="e">
        <f>+#REF!/(+#REF!-#REF!)</f>
        <v>#REF!</v>
      </c>
      <c r="M12" s="5" t="e">
        <f>+#REF!/(+#REF!-#REF!)</f>
        <v>#REF!</v>
      </c>
      <c r="N12" s="5" t="e">
        <f>+#REF!/(+#REF!-#REF!)</f>
        <v>#REF!</v>
      </c>
      <c r="O12" s="5" t="e">
        <f>+#REF!/(+#REF!-#REF!)</f>
        <v>#REF!</v>
      </c>
      <c r="P12" s="5" t="e">
        <f>+#REF!/(+#REF!-#REF!)</f>
        <v>#REF!</v>
      </c>
      <c r="Q12" s="5" t="e">
        <f>+#REF!/(+#REF!-#REF!)</f>
        <v>#REF!</v>
      </c>
      <c r="R12" s="5" t="e">
        <f>+#REF!/(+#REF!-#REF!)</f>
        <v>#REF!</v>
      </c>
      <c r="S12" s="5" t="e">
        <f>+#REF!/(+#REF!-#REF!)</f>
        <v>#REF!</v>
      </c>
      <c r="T12" s="5" t="e">
        <f>+#REF!/(+#REF!-#REF!)</f>
        <v>#REF!</v>
      </c>
      <c r="U12" s="5" t="e">
        <f>+#REF!/(+#REF!-#REF!)</f>
        <v>#REF!</v>
      </c>
      <c r="V12" s="5" t="e">
        <f>+#REF!/(+#REF!-#REF!)</f>
        <v>#REF!</v>
      </c>
      <c r="W12" s="5" t="e">
        <f>+#REF!/(+#REF!-#REF!)</f>
        <v>#REF!</v>
      </c>
      <c r="X12" s="5" t="e">
        <f>+#REF!/(+#REF!-#REF!)</f>
        <v>#REF!</v>
      </c>
      <c r="Y12" s="5" t="e">
        <f>+#REF!/(+#REF!-#REF!)</f>
        <v>#REF!</v>
      </c>
      <c r="Z12" s="5" t="e">
        <f>+#REF!/(+#REF!-#REF!)</f>
        <v>#REF!</v>
      </c>
      <c r="AA12" s="5" t="e">
        <f>+#REF!/(+#REF!-#REF!)</f>
        <v>#REF!</v>
      </c>
      <c r="AB12" s="5" t="e">
        <f>+#REF!/(+#REF!-#REF!)</f>
        <v>#REF!</v>
      </c>
      <c r="AC12" s="5" t="e">
        <f>+#REF!/(+#REF!-#REF!)</f>
        <v>#REF!</v>
      </c>
      <c r="AD12" s="5" t="e">
        <f>+#REF!/(+#REF!-#REF!)</f>
        <v>#REF!</v>
      </c>
      <c r="AE12" s="5" t="e">
        <f>+#REF!/(+#REF!-#REF!)</f>
        <v>#REF!</v>
      </c>
      <c r="AF12" s="5" t="e">
        <f>+#REF!/(+#REF!-#REF!)</f>
        <v>#REF!</v>
      </c>
    </row>
    <row r="13" spans="1:32" ht="15">
      <c r="A13" s="5" t="s">
        <v>153</v>
      </c>
      <c r="B13" s="5" t="e">
        <f>+#REF!/#REF!</f>
        <v>#REF!</v>
      </c>
      <c r="C13" s="5" t="e">
        <f>+#REF!/#REF!</f>
        <v>#REF!</v>
      </c>
      <c r="D13" s="5" t="e">
        <f>+#REF!/#REF!</f>
        <v>#REF!</v>
      </c>
      <c r="E13" s="5" t="e">
        <f>+#REF!/#REF!</f>
        <v>#REF!</v>
      </c>
      <c r="F13" s="5" t="e">
        <f>+#REF!/#REF!</f>
        <v>#REF!</v>
      </c>
      <c r="G13" s="5" t="e">
        <f>+#REF!/#REF!</f>
        <v>#REF!</v>
      </c>
      <c r="H13" s="5" t="e">
        <f>+#REF!/#REF!</f>
        <v>#REF!</v>
      </c>
      <c r="I13" s="5" t="e">
        <f>+#REF!/#REF!</f>
        <v>#REF!</v>
      </c>
      <c r="J13" s="5" t="e">
        <f>+#REF!/#REF!</f>
        <v>#REF!</v>
      </c>
      <c r="K13" s="5" t="e">
        <f>+#REF!/#REF!</f>
        <v>#REF!</v>
      </c>
      <c r="L13" s="5" t="e">
        <f>+#REF!/#REF!</f>
        <v>#REF!</v>
      </c>
      <c r="M13" s="5" t="e">
        <f>+#REF!/#REF!</f>
        <v>#REF!</v>
      </c>
      <c r="N13" s="5" t="e">
        <f>+#REF!/#REF!</f>
        <v>#REF!</v>
      </c>
      <c r="O13" s="5" t="e">
        <f>+#REF!/#REF!</f>
        <v>#REF!</v>
      </c>
      <c r="P13" s="5" t="e">
        <f>+#REF!/#REF!</f>
        <v>#REF!</v>
      </c>
      <c r="Q13" s="5" t="e">
        <f>+#REF!/#REF!</f>
        <v>#REF!</v>
      </c>
      <c r="R13" s="5" t="e">
        <f>+#REF!/#REF!</f>
        <v>#REF!</v>
      </c>
      <c r="S13" s="5" t="e">
        <f>+#REF!/#REF!</f>
        <v>#REF!</v>
      </c>
      <c r="T13" s="5" t="e">
        <f>+#REF!/#REF!</f>
        <v>#REF!</v>
      </c>
      <c r="U13" s="5" t="e">
        <f>+#REF!/#REF!</f>
        <v>#REF!</v>
      </c>
      <c r="V13" s="5" t="e">
        <f>+#REF!/#REF!</f>
        <v>#REF!</v>
      </c>
      <c r="W13" s="5" t="e">
        <f>+#REF!/#REF!</f>
        <v>#REF!</v>
      </c>
      <c r="X13" s="5" t="e">
        <f>+#REF!/#REF!</f>
        <v>#REF!</v>
      </c>
      <c r="Y13" s="5" t="e">
        <f>+#REF!/#REF!</f>
        <v>#REF!</v>
      </c>
      <c r="Z13" s="5" t="e">
        <f>+#REF!/#REF!</f>
        <v>#REF!</v>
      </c>
      <c r="AA13" s="5" t="e">
        <f>+#REF!/#REF!</f>
        <v>#REF!</v>
      </c>
      <c r="AB13" s="5" t="e">
        <f>+#REF!/#REF!</f>
        <v>#REF!</v>
      </c>
      <c r="AC13" s="5" t="e">
        <f>+#REF!/#REF!</f>
        <v>#REF!</v>
      </c>
      <c r="AD13" s="5" t="e">
        <f>+#REF!/#REF!</f>
        <v>#REF!</v>
      </c>
      <c r="AE13" s="5" t="e">
        <f>+#REF!/#REF!</f>
        <v>#REF!</v>
      </c>
      <c r="AF13" s="5" t="e">
        <f>+#REF!/#REF!</f>
        <v>#REF!</v>
      </c>
    </row>
    <row r="14" spans="1:32" ht="15">
      <c r="A14" s="5" t="s">
        <v>154</v>
      </c>
      <c r="B14" s="5" t="e">
        <f>+(#REF!-#REF!)/#REF!</f>
        <v>#REF!</v>
      </c>
      <c r="C14" s="5" t="e">
        <f>+(#REF!-#REF!)/#REF!</f>
        <v>#REF!</v>
      </c>
      <c r="D14" s="5" t="e">
        <f>+(#REF!-#REF!)/#REF!</f>
        <v>#REF!</v>
      </c>
      <c r="E14" s="5" t="e">
        <f>+(#REF!-#REF!)/#REF!</f>
        <v>#REF!</v>
      </c>
      <c r="F14" s="5" t="e">
        <f>+(#REF!-#REF!)/#REF!</f>
        <v>#REF!</v>
      </c>
      <c r="G14" s="5" t="e">
        <f>+(#REF!-#REF!)/#REF!</f>
        <v>#REF!</v>
      </c>
      <c r="H14" s="5" t="e">
        <f>+(#REF!-#REF!)/#REF!</f>
        <v>#REF!</v>
      </c>
      <c r="I14" s="5" t="e">
        <f>+(#REF!-#REF!)/#REF!</f>
        <v>#REF!</v>
      </c>
      <c r="J14" s="5" t="e">
        <f>+(#REF!-#REF!)/#REF!</f>
        <v>#REF!</v>
      </c>
      <c r="K14" s="5" t="e">
        <f>+(#REF!-#REF!)/#REF!</f>
        <v>#REF!</v>
      </c>
      <c r="L14" s="5" t="e">
        <f>+(#REF!-#REF!)/#REF!</f>
        <v>#REF!</v>
      </c>
      <c r="M14" s="5" t="e">
        <f>+(#REF!-#REF!)/#REF!</f>
        <v>#REF!</v>
      </c>
      <c r="N14" s="5" t="e">
        <f>+(#REF!-#REF!)/#REF!</f>
        <v>#REF!</v>
      </c>
      <c r="O14" s="5" t="e">
        <f>+(#REF!-#REF!)/#REF!</f>
        <v>#REF!</v>
      </c>
      <c r="P14" s="5" t="e">
        <f>+(#REF!-#REF!)/#REF!</f>
        <v>#REF!</v>
      </c>
      <c r="Q14" s="5" t="e">
        <f>+(#REF!-#REF!)/#REF!</f>
        <v>#REF!</v>
      </c>
      <c r="R14" s="5" t="e">
        <f>+(#REF!-#REF!)/#REF!</f>
        <v>#REF!</v>
      </c>
      <c r="S14" s="5" t="e">
        <f>+(#REF!-#REF!)/#REF!</f>
        <v>#REF!</v>
      </c>
      <c r="T14" s="5" t="e">
        <f>+(#REF!-#REF!)/#REF!</f>
        <v>#REF!</v>
      </c>
      <c r="U14" s="5" t="e">
        <f>+(#REF!-#REF!)/#REF!</f>
        <v>#REF!</v>
      </c>
      <c r="V14" s="5" t="e">
        <f>+(#REF!-#REF!)/#REF!</f>
        <v>#REF!</v>
      </c>
      <c r="W14" s="5" t="e">
        <f>+(#REF!-#REF!)/#REF!</f>
        <v>#REF!</v>
      </c>
      <c r="X14" s="5" t="e">
        <f>+(#REF!-#REF!)/#REF!</f>
        <v>#REF!</v>
      </c>
      <c r="Y14" s="5" t="e">
        <f>+(#REF!-#REF!)/#REF!</f>
        <v>#REF!</v>
      </c>
      <c r="Z14" s="5" t="e">
        <f>+(#REF!-#REF!)/#REF!</f>
        <v>#REF!</v>
      </c>
      <c r="AA14" s="5" t="e">
        <f>+(#REF!-#REF!)/#REF!</f>
        <v>#REF!</v>
      </c>
      <c r="AB14" s="5" t="e">
        <f>+(#REF!-#REF!)/#REF!</f>
        <v>#REF!</v>
      </c>
      <c r="AC14" s="5" t="e">
        <f>+(#REF!-#REF!)/#REF!</f>
        <v>#REF!</v>
      </c>
      <c r="AD14" s="5" t="e">
        <f>+(#REF!-#REF!)/#REF!</f>
        <v>#REF!</v>
      </c>
      <c r="AE14" s="5" t="e">
        <f>+(#REF!-#REF!)/#REF!</f>
        <v>#REF!</v>
      </c>
      <c r="AF14" s="5" t="e">
        <f>+(#REF!-#REF!)/#REF!</f>
        <v>#REF!</v>
      </c>
    </row>
    <row r="15" spans="1:32" ht="15">
      <c r="A15" s="5" t="s">
        <v>155</v>
      </c>
      <c r="B15" s="5" t="e">
        <f>+(-#REF!+#REF!)/(#REF!+#REF!)</f>
        <v>#REF!</v>
      </c>
      <c r="C15" s="5" t="e">
        <f>+(-#REF!+#REF!)/(#REF!+#REF!)</f>
        <v>#REF!</v>
      </c>
      <c r="D15" s="5" t="e">
        <f>+(-#REF!+#REF!)/(#REF!+#REF!)</f>
        <v>#REF!</v>
      </c>
      <c r="E15" s="5" t="e">
        <f>+(-#REF!+#REF!)/(#REF!+#REF!)</f>
        <v>#REF!</v>
      </c>
      <c r="F15" s="5" t="e">
        <f>+(-#REF!+#REF!)/(#REF!+#REF!)</f>
        <v>#REF!</v>
      </c>
      <c r="G15" s="5" t="e">
        <f>+(-#REF!+#REF!)/(#REF!+#REF!)</f>
        <v>#REF!</v>
      </c>
      <c r="H15" s="5" t="e">
        <f>+(-#REF!+#REF!)/(#REF!+#REF!)</f>
        <v>#REF!</v>
      </c>
      <c r="I15" s="5" t="e">
        <f>+(-#REF!+#REF!)/(#REF!+#REF!)</f>
        <v>#REF!</v>
      </c>
      <c r="J15" s="5" t="e">
        <f>+(-#REF!+#REF!)/(#REF!+#REF!)</f>
        <v>#REF!</v>
      </c>
      <c r="K15" s="5" t="e">
        <f>+(-#REF!+#REF!)/(#REF!+#REF!)</f>
        <v>#REF!</v>
      </c>
      <c r="L15" s="5" t="e">
        <f>+(-#REF!+#REF!)/(#REF!+#REF!)</f>
        <v>#REF!</v>
      </c>
      <c r="M15" s="5" t="e">
        <f>+(-#REF!+#REF!)/(#REF!+#REF!)</f>
        <v>#REF!</v>
      </c>
      <c r="N15" s="5" t="e">
        <f>+(-#REF!+#REF!)/(#REF!+#REF!)</f>
        <v>#REF!</v>
      </c>
      <c r="O15" s="5" t="e">
        <f>+(-#REF!+#REF!)/(#REF!+#REF!)</f>
        <v>#REF!</v>
      </c>
      <c r="P15" s="5" t="e">
        <f>+(-#REF!+#REF!)/(#REF!+#REF!)</f>
        <v>#REF!</v>
      </c>
      <c r="Q15" s="5" t="e">
        <f>+(-#REF!+#REF!)/(#REF!+#REF!)</f>
        <v>#REF!</v>
      </c>
      <c r="R15" s="5" t="e">
        <f>+(-#REF!+#REF!)/(#REF!+#REF!)</f>
        <v>#REF!</v>
      </c>
      <c r="S15" s="5" t="e">
        <f>+(-#REF!+#REF!)/(#REF!+#REF!)</f>
        <v>#REF!</v>
      </c>
      <c r="T15" s="5" t="e">
        <f>+(-#REF!+#REF!)/(#REF!+#REF!)</f>
        <v>#REF!</v>
      </c>
      <c r="U15" s="5" t="e">
        <f>+(-#REF!+#REF!)/(#REF!+#REF!)</f>
        <v>#REF!</v>
      </c>
      <c r="V15" s="5" t="e">
        <f>+(-#REF!+#REF!)/(#REF!+#REF!)</f>
        <v>#REF!</v>
      </c>
      <c r="W15" s="5" t="e">
        <f>+(-#REF!+#REF!)/(#REF!+#REF!)</f>
        <v>#REF!</v>
      </c>
      <c r="X15" s="5" t="e">
        <f>+(-#REF!+#REF!)/(#REF!+#REF!)</f>
        <v>#REF!</v>
      </c>
      <c r="Y15" s="5" t="e">
        <f>+(-#REF!+#REF!)/(#REF!+#REF!)</f>
        <v>#REF!</v>
      </c>
      <c r="Z15" s="5" t="e">
        <f>+(-#REF!+#REF!)/(#REF!+#REF!)</f>
        <v>#REF!</v>
      </c>
      <c r="AA15" s="5" t="e">
        <f>+(-#REF!+#REF!)/(#REF!+#REF!)</f>
        <v>#REF!</v>
      </c>
      <c r="AB15" s="5" t="e">
        <f>+(-#REF!+#REF!)/(#REF!+#REF!)</f>
        <v>#REF!</v>
      </c>
      <c r="AC15" s="5" t="e">
        <f>+(-#REF!+#REF!)/(#REF!+#REF!)</f>
        <v>#REF!</v>
      </c>
      <c r="AD15" s="5" t="e">
        <f>+(-#REF!+#REF!)/(#REF!+#REF!)</f>
        <v>#REF!</v>
      </c>
      <c r="AE15" s="5" t="e">
        <f>+(-#REF!+#REF!)/(#REF!+#REF!)</f>
        <v>#REF!</v>
      </c>
      <c r="AF15" s="5" t="e">
        <f>+(-#REF!+#REF!)/(#REF!+#REF!)</f>
        <v>#REF!</v>
      </c>
    </row>
    <row r="16" spans="1:32" ht="15">
      <c r="A16" s="5" t="s">
        <v>156</v>
      </c>
      <c r="B16" s="5" t="e">
        <f>+(B26)/(#REF!-#REF!)</f>
        <v>#REF!</v>
      </c>
      <c r="C16" s="5" t="e">
        <f>+(C26)/(#REF!-#REF!)</f>
        <v>#REF!</v>
      </c>
      <c r="D16" s="5" t="e">
        <f>+(D26)/(#REF!-#REF!)</f>
        <v>#REF!</v>
      </c>
      <c r="E16" s="5" t="e">
        <f>+(E26)/(#REF!-#REF!)</f>
        <v>#REF!</v>
      </c>
      <c r="F16" s="5" t="e">
        <f>+(F26)/(#REF!-#REF!)</f>
        <v>#REF!</v>
      </c>
      <c r="G16" s="5" t="e">
        <f>+(G26)/(#REF!-#REF!)</f>
        <v>#REF!</v>
      </c>
      <c r="H16" s="5" t="e">
        <f>+(H26)/(#REF!-#REF!)</f>
        <v>#REF!</v>
      </c>
      <c r="I16" s="5" t="e">
        <f>+(I26)/(#REF!-#REF!)</f>
        <v>#REF!</v>
      </c>
      <c r="J16" s="5" t="e">
        <f>+(J26)/(#REF!-#REF!)</f>
        <v>#REF!</v>
      </c>
      <c r="K16" s="5" t="e">
        <f>+(K26)/(#REF!-#REF!)</f>
        <v>#REF!</v>
      </c>
      <c r="L16" s="5" t="e">
        <f>+(L26)/(#REF!-#REF!)</f>
        <v>#REF!</v>
      </c>
      <c r="M16" s="5" t="e">
        <f>+(M26)/(#REF!-#REF!)</f>
        <v>#REF!</v>
      </c>
      <c r="N16" s="5" t="e">
        <f>+(N26)/(#REF!-#REF!)</f>
        <v>#REF!</v>
      </c>
      <c r="O16" s="5" t="e">
        <f>+(O26)/(#REF!-#REF!)</f>
        <v>#REF!</v>
      </c>
      <c r="P16" s="5" t="e">
        <f>+(P26)/(#REF!-#REF!)</f>
        <v>#REF!</v>
      </c>
      <c r="Q16" s="5" t="e">
        <f>+(Q26)/(#REF!-#REF!)</f>
        <v>#REF!</v>
      </c>
      <c r="R16" s="5" t="e">
        <f>+(R26)/(#REF!-#REF!)</f>
        <v>#REF!</v>
      </c>
      <c r="S16" s="5" t="e">
        <f>+(S26)/(#REF!-#REF!)</f>
        <v>#REF!</v>
      </c>
      <c r="T16" s="5" t="e">
        <f>+(T26)/(#REF!-#REF!)</f>
        <v>#REF!</v>
      </c>
      <c r="U16" s="5" t="e">
        <f>+(U26)/(#REF!-#REF!)</f>
        <v>#REF!</v>
      </c>
      <c r="V16" s="5" t="e">
        <f>+(V26)/(#REF!-#REF!)</f>
        <v>#REF!</v>
      </c>
      <c r="W16" s="5" t="e">
        <f>+(W26)/(#REF!-#REF!)</f>
        <v>#REF!</v>
      </c>
      <c r="X16" s="5" t="e">
        <f>+(X26)/(#REF!-#REF!)</f>
        <v>#REF!</v>
      </c>
      <c r="Y16" s="5" t="e">
        <f>+(Y26)/(#REF!-#REF!)</f>
        <v>#REF!</v>
      </c>
      <c r="Z16" s="5" t="e">
        <f>+(Z26)/(#REF!-#REF!)</f>
        <v>#REF!</v>
      </c>
      <c r="AA16" s="5" t="e">
        <f>+(AA26)/(#REF!-#REF!)</f>
        <v>#REF!</v>
      </c>
      <c r="AB16" s="5" t="e">
        <f>+(AB26)/(#REF!-#REF!)</f>
        <v>#REF!</v>
      </c>
      <c r="AC16" s="5" t="e">
        <f>+(AC26)/(#REF!-#REF!)</f>
        <v>#REF!</v>
      </c>
      <c r="AD16" s="5" t="e">
        <f>+(AD26)/(#REF!-#REF!)</f>
        <v>#REF!</v>
      </c>
      <c r="AE16" s="5" t="e">
        <f>+(AE26)/(#REF!-#REF!)</f>
        <v>#REF!</v>
      </c>
      <c r="AF16" s="5" t="e">
        <f>+(AF26)/(#REF!-#REF!)</f>
        <v>#REF!</v>
      </c>
    </row>
    <row r="17" spans="1:32" ht="15">
      <c r="A17" s="5" t="s">
        <v>157</v>
      </c>
      <c r="B17" s="5" t="e">
        <f>+(#REF!+#REF!+#REF!-#REF!)/(#REF!-#REF!)</f>
        <v>#REF!</v>
      </c>
      <c r="C17" s="5" t="e">
        <f>+(#REF!+#REF!+#REF!-#REF!)/(#REF!-#REF!)</f>
        <v>#REF!</v>
      </c>
      <c r="D17" s="5" t="e">
        <f>+(#REF!+#REF!+#REF!-#REF!)/(#REF!-#REF!)</f>
        <v>#REF!</v>
      </c>
      <c r="E17" s="5" t="e">
        <f>+(#REF!+#REF!+#REF!-#REF!)/(#REF!-#REF!)</f>
        <v>#REF!</v>
      </c>
      <c r="F17" s="5" t="e">
        <f>+(#REF!+#REF!+#REF!-#REF!)/(#REF!-#REF!)</f>
        <v>#REF!</v>
      </c>
      <c r="G17" s="5" t="e">
        <f>+(#REF!+#REF!+#REF!-#REF!)/(#REF!-#REF!)</f>
        <v>#REF!</v>
      </c>
      <c r="H17" s="5" t="e">
        <f>+(#REF!+#REF!+#REF!-#REF!)/(#REF!-#REF!)</f>
        <v>#REF!</v>
      </c>
      <c r="I17" s="5" t="e">
        <f>+(#REF!+#REF!+#REF!-#REF!)/(#REF!-#REF!)</f>
        <v>#REF!</v>
      </c>
      <c r="J17" s="5" t="e">
        <f>+(#REF!+#REF!+#REF!-#REF!)/(#REF!-#REF!)</f>
        <v>#REF!</v>
      </c>
      <c r="K17" s="5" t="e">
        <f>+(#REF!+#REF!+#REF!-#REF!)/(#REF!-#REF!)</f>
        <v>#REF!</v>
      </c>
      <c r="L17" s="5" t="e">
        <f>+(#REF!+#REF!+#REF!-#REF!)/(#REF!-#REF!)</f>
        <v>#REF!</v>
      </c>
      <c r="M17" s="5" t="e">
        <f>+(#REF!+#REF!+#REF!-#REF!)/(#REF!-#REF!)</f>
        <v>#REF!</v>
      </c>
      <c r="N17" s="5" t="e">
        <f>+(#REF!+#REF!+#REF!-#REF!)/(#REF!-#REF!)</f>
        <v>#REF!</v>
      </c>
      <c r="O17" s="5" t="e">
        <f>+(#REF!+#REF!+#REF!-#REF!)/(#REF!-#REF!)</f>
        <v>#REF!</v>
      </c>
      <c r="P17" s="5" t="e">
        <f>+(#REF!+#REF!+#REF!-#REF!)/(#REF!-#REF!)</f>
        <v>#REF!</v>
      </c>
      <c r="Q17" s="5" t="e">
        <f>+(#REF!+#REF!+#REF!-#REF!)/(#REF!-#REF!)</f>
        <v>#REF!</v>
      </c>
      <c r="R17" s="5" t="e">
        <f>+(#REF!+#REF!+#REF!-#REF!)/(#REF!-#REF!)</f>
        <v>#REF!</v>
      </c>
      <c r="S17" s="5" t="e">
        <f>+(#REF!+#REF!+#REF!-#REF!)/(#REF!-#REF!)</f>
        <v>#REF!</v>
      </c>
      <c r="T17" s="5" t="e">
        <f>+(#REF!+#REF!+#REF!-#REF!)/(#REF!-#REF!)</f>
        <v>#REF!</v>
      </c>
      <c r="U17" s="5" t="e">
        <f>+(#REF!+#REF!+#REF!-#REF!)/(#REF!-#REF!)</f>
        <v>#REF!</v>
      </c>
      <c r="V17" s="5" t="e">
        <f>+(#REF!+#REF!+#REF!-#REF!)/(#REF!-#REF!)</f>
        <v>#REF!</v>
      </c>
      <c r="W17" s="5" t="e">
        <f>+(#REF!+#REF!+#REF!-#REF!)/(#REF!-#REF!)</f>
        <v>#REF!</v>
      </c>
      <c r="X17" s="5" t="e">
        <f>+(#REF!+#REF!+#REF!-#REF!)/(#REF!-#REF!)</f>
        <v>#REF!</v>
      </c>
      <c r="Y17" s="5" t="e">
        <f>+(#REF!+#REF!+#REF!-#REF!)/(#REF!-#REF!)</f>
        <v>#REF!</v>
      </c>
      <c r="Z17" s="5" t="e">
        <f>+(#REF!+#REF!+#REF!-#REF!)/(#REF!-#REF!)</f>
        <v>#REF!</v>
      </c>
      <c r="AA17" s="5" t="e">
        <f>+(#REF!+#REF!+#REF!-#REF!)/(#REF!-#REF!)</f>
        <v>#REF!</v>
      </c>
      <c r="AB17" s="5" t="e">
        <f>+(#REF!+#REF!+#REF!-#REF!)/(#REF!-#REF!)</f>
        <v>#REF!</v>
      </c>
      <c r="AC17" s="5" t="e">
        <f>+(#REF!+#REF!+#REF!-#REF!)/(#REF!-#REF!)</f>
        <v>#REF!</v>
      </c>
      <c r="AD17" s="5" t="e">
        <f>+(#REF!+#REF!+#REF!-#REF!)/(#REF!-#REF!)</f>
        <v>#REF!</v>
      </c>
      <c r="AE17" s="5" t="e">
        <f>+(#REF!+#REF!+#REF!-#REF!)/(#REF!-#REF!)</f>
        <v>#REF!</v>
      </c>
      <c r="AF17" s="5" t="e">
        <f>+(#REF!+#REF!+#REF!-#REF!)/(#REF!-#REF!)</f>
        <v>#REF!</v>
      </c>
    </row>
    <row r="18" spans="1:32" ht="15">
      <c r="A18" s="5" t="s">
        <v>158</v>
      </c>
      <c r="B18" s="5" t="e">
        <f>+(#REF!+#REF!+#REF!-#REF!+#REF!)/(#REF!-#REF!)</f>
        <v>#REF!</v>
      </c>
      <c r="C18" s="5" t="e">
        <f>+(#REF!+#REF!+#REF!-#REF!+#REF!)/(#REF!-#REF!)</f>
        <v>#REF!</v>
      </c>
      <c r="D18" s="5" t="e">
        <f>+(#REF!+#REF!+#REF!-#REF!+#REF!)/(#REF!-#REF!)</f>
        <v>#REF!</v>
      </c>
      <c r="E18" s="5" t="e">
        <f>+(#REF!+#REF!+#REF!-#REF!+#REF!)/(#REF!-#REF!)</f>
        <v>#REF!</v>
      </c>
      <c r="F18" s="5" t="e">
        <f>+(#REF!+#REF!+#REF!-#REF!+#REF!)/(#REF!-#REF!)</f>
        <v>#REF!</v>
      </c>
      <c r="G18" s="5" t="e">
        <f>+(#REF!+#REF!+#REF!-#REF!+#REF!)/(#REF!-#REF!)</f>
        <v>#REF!</v>
      </c>
      <c r="H18" s="5" t="e">
        <f>+(#REF!+#REF!+#REF!-#REF!+#REF!)/(#REF!-#REF!)</f>
        <v>#REF!</v>
      </c>
      <c r="I18" s="5" t="e">
        <f>+(#REF!+#REF!+#REF!-#REF!+#REF!)/(#REF!-#REF!)</f>
        <v>#REF!</v>
      </c>
      <c r="J18" s="5" t="e">
        <f>+(#REF!+#REF!+#REF!-#REF!+#REF!)/(#REF!-#REF!)</f>
        <v>#REF!</v>
      </c>
      <c r="K18" s="5" t="e">
        <f>+(#REF!+#REF!+#REF!-#REF!+#REF!)/(#REF!-#REF!)</f>
        <v>#REF!</v>
      </c>
      <c r="L18" s="5" t="e">
        <f>+(#REF!+#REF!+#REF!-#REF!+#REF!)/(#REF!-#REF!)</f>
        <v>#REF!</v>
      </c>
      <c r="M18" s="5" t="e">
        <f>+(#REF!+#REF!+#REF!-#REF!+#REF!)/(#REF!-#REF!)</f>
        <v>#REF!</v>
      </c>
      <c r="N18" s="5" t="e">
        <f>+(#REF!+#REF!+#REF!-#REF!+#REF!)/(#REF!-#REF!)</f>
        <v>#REF!</v>
      </c>
      <c r="O18" s="5" t="e">
        <f>+(#REF!+#REF!+#REF!-#REF!+#REF!)/(#REF!-#REF!)</f>
        <v>#REF!</v>
      </c>
      <c r="P18" s="5" t="e">
        <f>+(#REF!+#REF!+#REF!-#REF!+#REF!)/(#REF!-#REF!)</f>
        <v>#REF!</v>
      </c>
      <c r="Q18" s="5" t="e">
        <f>+(#REF!+#REF!+#REF!-#REF!+#REF!)/(#REF!-#REF!)</f>
        <v>#REF!</v>
      </c>
      <c r="R18" s="5" t="e">
        <f>+(#REF!+#REF!+#REF!-#REF!+#REF!)/(#REF!-#REF!)</f>
        <v>#REF!</v>
      </c>
      <c r="S18" s="5" t="e">
        <f>+(#REF!+#REF!+#REF!-#REF!+#REF!)/(#REF!-#REF!)</f>
        <v>#REF!</v>
      </c>
      <c r="T18" s="5" t="e">
        <f>+(#REF!+#REF!+#REF!-#REF!+#REF!)/(#REF!-#REF!)</f>
        <v>#REF!</v>
      </c>
      <c r="U18" s="5" t="e">
        <f>+(#REF!+#REF!+#REF!-#REF!+#REF!)/(#REF!-#REF!)</f>
        <v>#REF!</v>
      </c>
      <c r="V18" s="5" t="e">
        <f>+(#REF!+#REF!+#REF!-#REF!+#REF!)/(#REF!-#REF!)</f>
        <v>#REF!</v>
      </c>
      <c r="W18" s="5" t="e">
        <f>+(#REF!+#REF!+#REF!-#REF!+#REF!)/(#REF!-#REF!)</f>
        <v>#REF!</v>
      </c>
      <c r="X18" s="5" t="e">
        <f>+(#REF!+#REF!+#REF!-#REF!+#REF!)/(#REF!-#REF!)</f>
        <v>#REF!</v>
      </c>
      <c r="Y18" s="5" t="e">
        <f>+(#REF!+#REF!+#REF!-#REF!+#REF!)/(#REF!-#REF!)</f>
        <v>#REF!</v>
      </c>
      <c r="Z18" s="5" t="e">
        <f>+(#REF!+#REF!+#REF!-#REF!+#REF!)/(#REF!-#REF!)</f>
        <v>#REF!</v>
      </c>
      <c r="AA18" s="5" t="e">
        <f>+(#REF!+#REF!+#REF!-#REF!+#REF!)/(#REF!-#REF!)</f>
        <v>#REF!</v>
      </c>
      <c r="AB18" s="5" t="e">
        <f>+(#REF!+#REF!+#REF!-#REF!+#REF!)/(#REF!-#REF!)</f>
        <v>#REF!</v>
      </c>
      <c r="AC18" s="5" t="e">
        <f>+(#REF!+#REF!+#REF!-#REF!+#REF!)/(#REF!-#REF!)</f>
        <v>#REF!</v>
      </c>
      <c r="AD18" s="5" t="e">
        <f>+(#REF!+#REF!+#REF!-#REF!+#REF!)/(#REF!-#REF!)</f>
        <v>#REF!</v>
      </c>
      <c r="AE18" s="5" t="e">
        <f>+(#REF!+#REF!+#REF!-#REF!+#REF!)/(#REF!-#REF!)</f>
        <v>#REF!</v>
      </c>
      <c r="AF18" s="5" t="e">
        <f>+(#REF!+#REF!+#REF!-#REF!+#REF!)/(#REF!-#REF!)</f>
        <v>#REF!</v>
      </c>
    </row>
    <row r="19" spans="1:32" ht="15">
      <c r="A19" s="5" t="s">
        <v>159</v>
      </c>
      <c r="B19" s="5" t="e">
        <f>+#REF!/-SUM(#REF!)</f>
        <v>#REF!</v>
      </c>
      <c r="C19" s="5" t="e">
        <f>+#REF!/-SUM(#REF!)</f>
        <v>#REF!</v>
      </c>
      <c r="D19" s="5" t="e">
        <f>+#REF!/-SUM(#REF!)</f>
        <v>#REF!</v>
      </c>
      <c r="E19" s="5" t="e">
        <f>+#REF!/-SUM(#REF!)</f>
        <v>#REF!</v>
      </c>
      <c r="F19" s="5" t="e">
        <f>+#REF!/-SUM(#REF!)</f>
        <v>#REF!</v>
      </c>
      <c r="G19" s="5" t="e">
        <f>+#REF!/-SUM(#REF!)</f>
        <v>#REF!</v>
      </c>
      <c r="H19" s="5" t="e">
        <f>+#REF!/-SUM(#REF!)</f>
        <v>#REF!</v>
      </c>
      <c r="I19" s="5" t="e">
        <f>+#REF!/-SUM(#REF!)</f>
        <v>#REF!</v>
      </c>
      <c r="J19" s="5" t="e">
        <f>+#REF!/-SUM(#REF!)</f>
        <v>#REF!</v>
      </c>
      <c r="K19" s="5" t="e">
        <f>+#REF!/-SUM(#REF!)</f>
        <v>#REF!</v>
      </c>
      <c r="L19" s="5" t="e">
        <f>+#REF!/-SUM(#REF!)</f>
        <v>#REF!</v>
      </c>
      <c r="M19" s="5" t="e">
        <f>+#REF!/-SUM(#REF!)</f>
        <v>#REF!</v>
      </c>
      <c r="N19" s="5" t="e">
        <f>+#REF!/-SUM(#REF!)</f>
        <v>#REF!</v>
      </c>
      <c r="O19" s="5" t="e">
        <f>+#REF!/-SUM(#REF!)</f>
        <v>#REF!</v>
      </c>
      <c r="P19" s="5" t="e">
        <f>+#REF!/-SUM(#REF!)</f>
        <v>#REF!</v>
      </c>
      <c r="Q19" s="5" t="e">
        <f>+#REF!/-SUM(#REF!)</f>
        <v>#REF!</v>
      </c>
      <c r="R19" s="5" t="e">
        <f>+#REF!/-SUM(#REF!)</f>
        <v>#REF!</v>
      </c>
      <c r="S19" s="5" t="e">
        <f>+#REF!/-SUM(#REF!)</f>
        <v>#REF!</v>
      </c>
      <c r="T19" s="5" t="e">
        <f>+#REF!/-SUM(#REF!)</f>
        <v>#REF!</v>
      </c>
      <c r="U19" s="5" t="e">
        <f>+#REF!/-SUM(#REF!)</f>
        <v>#REF!</v>
      </c>
      <c r="V19" s="5" t="e">
        <f>+#REF!/-SUM(#REF!)</f>
        <v>#REF!</v>
      </c>
      <c r="W19" s="5" t="e">
        <f>+#REF!/-SUM(#REF!)</f>
        <v>#REF!</v>
      </c>
      <c r="X19" s="5" t="e">
        <f>+#REF!/-SUM(#REF!)</f>
        <v>#REF!</v>
      </c>
      <c r="Y19" s="5" t="e">
        <f>+#REF!/-SUM(#REF!)</f>
        <v>#REF!</v>
      </c>
      <c r="Z19" s="5" t="e">
        <f>+#REF!/-SUM(#REF!)</f>
        <v>#REF!</v>
      </c>
      <c r="AA19" s="5" t="e">
        <f>+#REF!/-SUM(#REF!)</f>
        <v>#REF!</v>
      </c>
      <c r="AB19" s="5" t="e">
        <f>+#REF!/-SUM(#REF!)</f>
        <v>#REF!</v>
      </c>
      <c r="AC19" s="5" t="e">
        <f>+#REF!/-SUM(#REF!)</f>
        <v>#REF!</v>
      </c>
      <c r="AD19" s="5" t="e">
        <f>+#REF!/-SUM(#REF!)</f>
        <v>#REF!</v>
      </c>
      <c r="AE19" s="5" t="e">
        <f>+#REF!/-SUM(#REF!)</f>
        <v>#REF!</v>
      </c>
      <c r="AF19" s="5" t="e">
        <f>+#REF!/-SUM(#REF!)</f>
        <v>#REF!</v>
      </c>
    </row>
    <row r="20" spans="1:32" ht="15">
      <c r="A20" s="5" t="s">
        <v>160</v>
      </c>
      <c r="B20" s="5" t="e">
        <f>+(#REF!+#REF!-#REF!)/(#REF!+#REF!-#REF!+#REF!+#REF!+#REF!-#REF!)</f>
        <v>#REF!</v>
      </c>
      <c r="C20" s="5" t="e">
        <f>+(#REF!+#REF!-#REF!)/(#REF!+#REF!-#REF!+#REF!+#REF!+#REF!-#REF!)</f>
        <v>#REF!</v>
      </c>
      <c r="D20" s="5" t="e">
        <f>+(#REF!+#REF!-#REF!)/(#REF!+#REF!-#REF!+#REF!+#REF!+#REF!-#REF!)</f>
        <v>#REF!</v>
      </c>
      <c r="E20" s="5" t="e">
        <f>+(#REF!+#REF!-#REF!)/(#REF!+#REF!-#REF!+#REF!+#REF!+#REF!-#REF!)</f>
        <v>#REF!</v>
      </c>
      <c r="F20" s="5" t="e">
        <f>+(#REF!+#REF!-#REF!)/(#REF!+#REF!-#REF!+#REF!+#REF!+#REF!-#REF!)</f>
        <v>#REF!</v>
      </c>
      <c r="G20" s="5" t="e">
        <f>+(#REF!+#REF!-#REF!)/(#REF!+#REF!-#REF!+#REF!+#REF!+#REF!-#REF!)</f>
        <v>#REF!</v>
      </c>
      <c r="H20" s="5" t="e">
        <f>+(#REF!+#REF!-#REF!)/(#REF!+#REF!-#REF!+#REF!+#REF!+#REF!-#REF!)</f>
        <v>#REF!</v>
      </c>
      <c r="I20" s="5" t="e">
        <f>+(#REF!+#REF!-#REF!)/(#REF!+#REF!-#REF!+#REF!+#REF!+#REF!-#REF!)</f>
        <v>#REF!</v>
      </c>
      <c r="J20" s="5" t="e">
        <f>+(#REF!+#REF!-#REF!)/(#REF!+#REF!-#REF!+#REF!+#REF!+#REF!-#REF!)</f>
        <v>#REF!</v>
      </c>
      <c r="K20" s="5" t="e">
        <f>+(#REF!+#REF!-#REF!)/(#REF!+#REF!-#REF!+#REF!+#REF!+#REF!-#REF!)</f>
        <v>#REF!</v>
      </c>
      <c r="L20" s="5" t="e">
        <f>+(#REF!+#REF!-#REF!)/(#REF!+#REF!-#REF!+#REF!+#REF!+#REF!-#REF!)</f>
        <v>#REF!</v>
      </c>
      <c r="M20" s="5" t="e">
        <f>+(#REF!+#REF!-#REF!)/(#REF!+#REF!-#REF!+#REF!+#REF!+#REF!-#REF!)</f>
        <v>#REF!</v>
      </c>
      <c r="N20" s="5" t="e">
        <f>+(#REF!+#REF!-#REF!)/(#REF!+#REF!-#REF!+#REF!+#REF!+#REF!-#REF!)</f>
        <v>#REF!</v>
      </c>
      <c r="O20" s="5" t="e">
        <f>+(#REF!+#REF!-#REF!)/(#REF!+#REF!-#REF!+#REF!+#REF!+#REF!-#REF!)</f>
        <v>#REF!</v>
      </c>
      <c r="P20" s="5" t="e">
        <f>+(#REF!+#REF!-#REF!)/(#REF!+#REF!-#REF!+#REF!+#REF!+#REF!-#REF!)</f>
        <v>#REF!</v>
      </c>
      <c r="Q20" s="5" t="e">
        <f>+(#REF!+#REF!-#REF!)/(#REF!+#REF!-#REF!+#REF!+#REF!+#REF!-#REF!)</f>
        <v>#REF!</v>
      </c>
      <c r="R20" s="5" t="e">
        <f>+(#REF!+#REF!-#REF!)/(#REF!+#REF!-#REF!+#REF!+#REF!+#REF!-#REF!)</f>
        <v>#REF!</v>
      </c>
      <c r="S20" s="5" t="e">
        <f>+(#REF!+#REF!-#REF!)/(#REF!+#REF!-#REF!+#REF!+#REF!+#REF!-#REF!)</f>
        <v>#REF!</v>
      </c>
      <c r="T20" s="5" t="e">
        <f>+(#REF!+#REF!-#REF!)/(#REF!+#REF!-#REF!+#REF!+#REF!+#REF!-#REF!)</f>
        <v>#REF!</v>
      </c>
      <c r="U20" s="5" t="e">
        <f>+(#REF!+#REF!-#REF!)/(#REF!+#REF!-#REF!+#REF!+#REF!+#REF!-#REF!)</f>
        <v>#REF!</v>
      </c>
      <c r="V20" s="5" t="e">
        <f>+(#REF!+#REF!-#REF!)/(#REF!+#REF!-#REF!+#REF!+#REF!+#REF!-#REF!)</f>
        <v>#REF!</v>
      </c>
      <c r="W20" s="5" t="e">
        <f>+(#REF!+#REF!-#REF!)/(#REF!+#REF!-#REF!+#REF!+#REF!+#REF!-#REF!)</f>
        <v>#REF!</v>
      </c>
      <c r="X20" s="5" t="e">
        <f>+(#REF!+#REF!-#REF!)/(#REF!+#REF!-#REF!+#REF!+#REF!+#REF!-#REF!)</f>
        <v>#REF!</v>
      </c>
      <c r="Y20" s="5" t="e">
        <f>+(#REF!+#REF!-#REF!)/(#REF!+#REF!-#REF!+#REF!+#REF!+#REF!-#REF!)</f>
        <v>#REF!</v>
      </c>
      <c r="Z20" s="5" t="e">
        <f>+(#REF!+#REF!-#REF!)/(#REF!+#REF!-#REF!+#REF!+#REF!+#REF!-#REF!)</f>
        <v>#REF!</v>
      </c>
      <c r="AA20" s="5" t="e">
        <f>+(#REF!+#REF!-#REF!)/(#REF!+#REF!-#REF!+#REF!+#REF!+#REF!-#REF!)</f>
        <v>#REF!</v>
      </c>
      <c r="AB20" s="5" t="e">
        <f>+(#REF!+#REF!-#REF!)/(#REF!+#REF!-#REF!+#REF!+#REF!+#REF!-#REF!)</f>
        <v>#REF!</v>
      </c>
      <c r="AC20" s="5" t="e">
        <f>+(#REF!+#REF!-#REF!)/(#REF!+#REF!-#REF!+#REF!+#REF!+#REF!-#REF!)</f>
        <v>#REF!</v>
      </c>
      <c r="AD20" s="5" t="e">
        <f>+(#REF!+#REF!-#REF!)/(#REF!+#REF!-#REF!+#REF!+#REF!+#REF!-#REF!)</f>
        <v>#REF!</v>
      </c>
      <c r="AE20" s="5" t="e">
        <f>+(#REF!+#REF!-#REF!)/(#REF!+#REF!-#REF!+#REF!+#REF!+#REF!-#REF!)</f>
        <v>#REF!</v>
      </c>
      <c r="AF20" s="5" t="e">
        <f>+(#REF!+#REF!-#REF!)/(#REF!+#REF!-#REF!+#REF!+#REF!+#REF!-#REF!)</f>
        <v>#REF!</v>
      </c>
    </row>
    <row r="21" spans="1:32" ht="15">
      <c r="A21" s="5" t="s">
        <v>161</v>
      </c>
      <c r="B21" s="7" t="e">
        <f>+((#REF!+#REF!)/#REF!)*1000</f>
        <v>#REF!</v>
      </c>
      <c r="C21" s="7" t="e">
        <f>+((#REF!+#REF!)/#REF!)*1000</f>
        <v>#REF!</v>
      </c>
      <c r="D21" s="7" t="e">
        <f>+((#REF!+#REF!)/#REF!)*1000</f>
        <v>#REF!</v>
      </c>
      <c r="E21" s="7" t="e">
        <f>+((#REF!+#REF!)/#REF!)*1000</f>
        <v>#REF!</v>
      </c>
      <c r="F21" s="7" t="e">
        <f>+((#REF!+#REF!)/#REF!)*1000</f>
        <v>#REF!</v>
      </c>
      <c r="G21" s="7" t="e">
        <f>+((#REF!+#REF!)/#REF!)*1000</f>
        <v>#REF!</v>
      </c>
      <c r="H21" s="7" t="e">
        <f>+((#REF!+#REF!)/#REF!)*1000</f>
        <v>#REF!</v>
      </c>
      <c r="I21" s="7" t="e">
        <f>+((#REF!+#REF!)/#REF!)*1000</f>
        <v>#REF!</v>
      </c>
      <c r="J21" s="7" t="e">
        <f>+((#REF!+#REF!)/#REF!)*1000</f>
        <v>#REF!</v>
      </c>
      <c r="K21" s="7" t="e">
        <f>+((#REF!+#REF!)/#REF!)*1000</f>
        <v>#REF!</v>
      </c>
      <c r="L21" s="7" t="e">
        <f>+((#REF!+#REF!)/#REF!)*1000</f>
        <v>#REF!</v>
      </c>
      <c r="M21" s="7" t="e">
        <f>+((#REF!+#REF!)/#REF!)*1000</f>
        <v>#REF!</v>
      </c>
      <c r="N21" s="7" t="e">
        <f>+((#REF!+#REF!)/#REF!)*1000</f>
        <v>#REF!</v>
      </c>
      <c r="O21" s="7" t="e">
        <f>+((#REF!+#REF!)/#REF!)*1000</f>
        <v>#REF!</v>
      </c>
      <c r="P21" s="7" t="e">
        <f>+((#REF!+#REF!)/#REF!)*1000</f>
        <v>#REF!</v>
      </c>
      <c r="Q21" s="7" t="e">
        <f>+((#REF!+#REF!)/#REF!)*1000</f>
        <v>#REF!</v>
      </c>
      <c r="R21" s="7" t="e">
        <f>+((#REF!+#REF!)/#REF!)*1000</f>
        <v>#REF!</v>
      </c>
      <c r="S21" s="7" t="e">
        <f>+((#REF!+#REF!)/#REF!)*1000</f>
        <v>#REF!</v>
      </c>
      <c r="T21" s="7" t="e">
        <f>+((#REF!+#REF!)/#REF!)*1000</f>
        <v>#REF!</v>
      </c>
      <c r="U21" s="7" t="e">
        <f>+((#REF!+#REF!)/#REF!)*1000</f>
        <v>#REF!</v>
      </c>
      <c r="V21" s="7" t="e">
        <f>+((#REF!+#REF!)/#REF!)*1000</f>
        <v>#REF!</v>
      </c>
      <c r="W21" s="7" t="e">
        <f>+((#REF!+#REF!)/#REF!)*1000</f>
        <v>#REF!</v>
      </c>
      <c r="X21" s="7" t="e">
        <f>+((#REF!+#REF!)/#REF!)*1000</f>
        <v>#REF!</v>
      </c>
      <c r="Y21" s="7" t="e">
        <f>+((#REF!+#REF!)/#REF!)*1000</f>
        <v>#REF!</v>
      </c>
      <c r="Z21" s="7" t="e">
        <f>+((#REF!+#REF!)/#REF!)*1000</f>
        <v>#REF!</v>
      </c>
      <c r="AA21" s="7" t="e">
        <f>+((#REF!+#REF!)/#REF!)*1000</f>
        <v>#REF!</v>
      </c>
      <c r="AB21" s="7" t="e">
        <f>+((#REF!+#REF!)/#REF!)*1000</f>
        <v>#REF!</v>
      </c>
      <c r="AC21" s="7" t="e">
        <f>+((#REF!+#REF!)/#REF!)*1000</f>
        <v>#REF!</v>
      </c>
      <c r="AD21" s="7" t="e">
        <f>+((#REF!+#REF!)/#REF!)*1000</f>
        <v>#REF!</v>
      </c>
      <c r="AE21" s="7" t="e">
        <f>+((#REF!+#REF!)/#REF!)*1000</f>
        <v>#REF!</v>
      </c>
      <c r="AF21" s="7" t="e">
        <f>+((#REF!+#REF!)/#REF!)*1000</f>
        <v>#REF!</v>
      </c>
    </row>
    <row r="22" spans="1:32" ht="15">
      <c r="A22" s="5" t="s">
        <v>162</v>
      </c>
      <c r="B22" s="5" t="e">
        <f aca="true" t="shared" si="0" ref="B22:AF22">+B23/B26</f>
        <v>#REF!</v>
      </c>
      <c r="C22" s="5" t="e">
        <f t="shared" si="0"/>
        <v>#REF!</v>
      </c>
      <c r="D22" s="5" t="e">
        <f t="shared" si="0"/>
        <v>#REF!</v>
      </c>
      <c r="E22" s="5" t="e">
        <f t="shared" si="0"/>
        <v>#REF!</v>
      </c>
      <c r="F22" s="5" t="e">
        <f t="shared" si="0"/>
        <v>#REF!</v>
      </c>
      <c r="G22" s="5" t="e">
        <f t="shared" si="0"/>
        <v>#REF!</v>
      </c>
      <c r="H22" s="5" t="e">
        <f t="shared" si="0"/>
        <v>#REF!</v>
      </c>
      <c r="I22" s="5" t="e">
        <f t="shared" si="0"/>
        <v>#REF!</v>
      </c>
      <c r="J22" s="5" t="e">
        <f t="shared" si="0"/>
        <v>#REF!</v>
      </c>
      <c r="K22" s="5" t="e">
        <f t="shared" si="0"/>
        <v>#REF!</v>
      </c>
      <c r="L22" s="5" t="e">
        <f t="shared" si="0"/>
        <v>#REF!</v>
      </c>
      <c r="M22" s="5" t="e">
        <f t="shared" si="0"/>
        <v>#REF!</v>
      </c>
      <c r="N22" s="5" t="e">
        <f t="shared" si="0"/>
        <v>#REF!</v>
      </c>
      <c r="O22" s="5" t="e">
        <f t="shared" si="0"/>
        <v>#REF!</v>
      </c>
      <c r="P22" s="5" t="e">
        <f t="shared" si="0"/>
        <v>#REF!</v>
      </c>
      <c r="Q22" s="5" t="e">
        <f t="shared" si="0"/>
        <v>#REF!</v>
      </c>
      <c r="R22" s="5" t="e">
        <f t="shared" si="0"/>
        <v>#REF!</v>
      </c>
      <c r="S22" s="5" t="e">
        <f t="shared" si="0"/>
        <v>#REF!</v>
      </c>
      <c r="T22" s="5" t="e">
        <f t="shared" si="0"/>
        <v>#REF!</v>
      </c>
      <c r="U22" s="5" t="e">
        <f t="shared" si="0"/>
        <v>#REF!</v>
      </c>
      <c r="V22" s="5" t="e">
        <f t="shared" si="0"/>
        <v>#REF!</v>
      </c>
      <c r="W22" s="5" t="e">
        <f t="shared" si="0"/>
        <v>#REF!</v>
      </c>
      <c r="X22" s="5" t="e">
        <f t="shared" si="0"/>
        <v>#REF!</v>
      </c>
      <c r="Y22" s="5" t="e">
        <f t="shared" si="0"/>
        <v>#REF!</v>
      </c>
      <c r="Z22" s="5" t="e">
        <f t="shared" si="0"/>
        <v>#REF!</v>
      </c>
      <c r="AA22" s="5" t="e">
        <f t="shared" si="0"/>
        <v>#REF!</v>
      </c>
      <c r="AB22" s="5" t="e">
        <f t="shared" si="0"/>
        <v>#REF!</v>
      </c>
      <c r="AC22" s="5" t="e">
        <f t="shared" si="0"/>
        <v>#REF!</v>
      </c>
      <c r="AD22" s="5" t="e">
        <f t="shared" si="0"/>
        <v>#REF!</v>
      </c>
      <c r="AE22" s="5" t="e">
        <f t="shared" si="0"/>
        <v>#REF!</v>
      </c>
      <c r="AF22" s="5" t="e">
        <f t="shared" si="0"/>
        <v>#REF!</v>
      </c>
    </row>
    <row r="23" spans="1:32" ht="15">
      <c r="A23" s="5" t="s">
        <v>163</v>
      </c>
      <c r="B23" s="7" t="e">
        <f>+#REF!+#REF!-#REF!</f>
        <v>#REF!</v>
      </c>
      <c r="C23" s="7" t="e">
        <f>+#REF!+#REF!-#REF!</f>
        <v>#REF!</v>
      </c>
      <c r="D23" s="7" t="e">
        <f>+#REF!+#REF!-#REF!</f>
        <v>#REF!</v>
      </c>
      <c r="E23" s="7" t="e">
        <f>+#REF!+#REF!-#REF!</f>
        <v>#REF!</v>
      </c>
      <c r="F23" s="7" t="e">
        <f>+#REF!+#REF!-#REF!</f>
        <v>#REF!</v>
      </c>
      <c r="G23" s="7" t="e">
        <f>+#REF!+#REF!-#REF!</f>
        <v>#REF!</v>
      </c>
      <c r="H23" s="7" t="e">
        <f>+#REF!+#REF!-#REF!</f>
        <v>#REF!</v>
      </c>
      <c r="I23" s="7" t="e">
        <f>+#REF!+#REF!-#REF!</f>
        <v>#REF!</v>
      </c>
      <c r="J23" s="7" t="e">
        <f>+#REF!+#REF!-#REF!</f>
        <v>#REF!</v>
      </c>
      <c r="K23" s="7" t="e">
        <f>+#REF!+#REF!-#REF!</f>
        <v>#REF!</v>
      </c>
      <c r="L23" s="7" t="e">
        <f>+#REF!+#REF!-#REF!</f>
        <v>#REF!</v>
      </c>
      <c r="M23" s="7" t="e">
        <f>+#REF!+#REF!-#REF!</f>
        <v>#REF!</v>
      </c>
      <c r="N23" s="7" t="e">
        <f>+#REF!+#REF!-#REF!</f>
        <v>#REF!</v>
      </c>
      <c r="O23" s="7" t="e">
        <f>+#REF!+#REF!-#REF!</f>
        <v>#REF!</v>
      </c>
      <c r="P23" s="7" t="e">
        <f>+#REF!+#REF!-#REF!</f>
        <v>#REF!</v>
      </c>
      <c r="Q23" s="7" t="e">
        <f>+#REF!+#REF!-#REF!</f>
        <v>#REF!</v>
      </c>
      <c r="R23" s="7" t="e">
        <f>+#REF!+#REF!-#REF!</f>
        <v>#REF!</v>
      </c>
      <c r="S23" s="7" t="e">
        <f>+#REF!+#REF!-#REF!</f>
        <v>#REF!</v>
      </c>
      <c r="T23" s="7" t="e">
        <f>+#REF!+#REF!-#REF!</f>
        <v>#REF!</v>
      </c>
      <c r="U23" s="7" t="e">
        <f>+#REF!+#REF!-#REF!</f>
        <v>#REF!</v>
      </c>
      <c r="V23" s="7" t="e">
        <f>+#REF!+#REF!-#REF!</f>
        <v>#REF!</v>
      </c>
      <c r="W23" s="7" t="e">
        <f>+#REF!+#REF!-#REF!</f>
        <v>#REF!</v>
      </c>
      <c r="X23" s="7" t="e">
        <f>+#REF!+#REF!-#REF!</f>
        <v>#REF!</v>
      </c>
      <c r="Y23" s="7" t="e">
        <f>+#REF!+#REF!-#REF!</f>
        <v>#REF!</v>
      </c>
      <c r="Z23" s="7" t="e">
        <f>+#REF!+#REF!-#REF!</f>
        <v>#REF!</v>
      </c>
      <c r="AA23" s="7" t="e">
        <f>+#REF!+#REF!-#REF!</f>
        <v>#REF!</v>
      </c>
      <c r="AB23" s="7" t="e">
        <f>+#REF!+#REF!-#REF!</f>
        <v>#REF!</v>
      </c>
      <c r="AC23" s="7" t="e">
        <f>+#REF!+#REF!-#REF!</f>
        <v>#REF!</v>
      </c>
      <c r="AD23" s="7" t="e">
        <f>+#REF!+#REF!-#REF!</f>
        <v>#REF!</v>
      </c>
      <c r="AE23" s="7" t="e">
        <f>+#REF!+#REF!-#REF!</f>
        <v>#REF!</v>
      </c>
      <c r="AF23" s="7" t="e">
        <f>+#REF!+#REF!-#REF!</f>
        <v>#REF!</v>
      </c>
    </row>
    <row r="24" spans="1:32" ht="15">
      <c r="A24" s="5" t="s">
        <v>164</v>
      </c>
      <c r="B24" s="5" t="e">
        <f>+#REF!</f>
        <v>#REF!</v>
      </c>
      <c r="C24" s="5" t="e">
        <f>+#REF!</f>
        <v>#REF!</v>
      </c>
      <c r="D24" s="5" t="e">
        <f>+#REF!</f>
        <v>#REF!</v>
      </c>
      <c r="E24" s="5" t="e">
        <f>+#REF!</f>
        <v>#REF!</v>
      </c>
      <c r="F24" s="5" t="e">
        <f>+#REF!</f>
        <v>#REF!</v>
      </c>
      <c r="G24" s="5" t="e">
        <f>+#REF!</f>
        <v>#REF!</v>
      </c>
      <c r="H24" s="5" t="e">
        <f>+#REF!</f>
        <v>#REF!</v>
      </c>
      <c r="I24" s="5" t="e">
        <f>+#REF!</f>
        <v>#REF!</v>
      </c>
      <c r="J24" s="5" t="e">
        <f>+#REF!</f>
        <v>#REF!</v>
      </c>
      <c r="K24" s="5" t="e">
        <f>+#REF!</f>
        <v>#REF!</v>
      </c>
      <c r="L24" s="5" t="e">
        <f>+#REF!</f>
        <v>#REF!</v>
      </c>
      <c r="M24" s="5" t="e">
        <f>+#REF!</f>
        <v>#REF!</v>
      </c>
      <c r="N24" s="5" t="e">
        <f>+#REF!</f>
        <v>#REF!</v>
      </c>
      <c r="O24" s="5" t="e">
        <f>+#REF!</f>
        <v>#REF!</v>
      </c>
      <c r="P24" s="5" t="e">
        <f>+#REF!</f>
        <v>#REF!</v>
      </c>
      <c r="Q24" s="5" t="e">
        <f>+#REF!</f>
        <v>#REF!</v>
      </c>
      <c r="R24" s="5" t="e">
        <f>+#REF!</f>
        <v>#REF!</v>
      </c>
      <c r="S24" s="5" t="e">
        <f>+#REF!</f>
        <v>#REF!</v>
      </c>
      <c r="T24" s="5" t="e">
        <f>+#REF!</f>
        <v>#REF!</v>
      </c>
      <c r="U24" s="5" t="e">
        <f>+#REF!</f>
        <v>#REF!</v>
      </c>
      <c r="V24" s="5" t="e">
        <f>+#REF!</f>
        <v>#REF!</v>
      </c>
      <c r="W24" s="5" t="e">
        <f>+#REF!</f>
        <v>#REF!</v>
      </c>
      <c r="X24" s="5" t="e">
        <f>+#REF!</f>
        <v>#REF!</v>
      </c>
      <c r="Y24" s="5" t="e">
        <f>+#REF!</f>
        <v>#REF!</v>
      </c>
      <c r="Z24" s="5" t="e">
        <f>+#REF!</f>
        <v>#REF!</v>
      </c>
      <c r="AA24" s="5" t="e">
        <f>+#REF!</f>
        <v>#REF!</v>
      </c>
      <c r="AB24" s="5" t="e">
        <f>+#REF!</f>
        <v>#REF!</v>
      </c>
      <c r="AC24" s="5" t="e">
        <f>+#REF!</f>
        <v>#REF!</v>
      </c>
      <c r="AD24" s="5" t="e">
        <f>+#REF!</f>
        <v>#REF!</v>
      </c>
      <c r="AE24" s="5" t="e">
        <f>+#REF!</f>
        <v>#REF!</v>
      </c>
      <c r="AF24" s="5" t="e">
        <f>+#REF!</f>
        <v>#REF!</v>
      </c>
    </row>
    <row r="25" spans="1:32" ht="15">
      <c r="A25" s="5" t="s">
        <v>165</v>
      </c>
      <c r="B25" s="5" t="e">
        <f>+#REF!/-#REF!</f>
        <v>#REF!</v>
      </c>
      <c r="C25" s="5" t="e">
        <f>+#REF!/-#REF!</f>
        <v>#REF!</v>
      </c>
      <c r="D25" s="5" t="e">
        <f>+#REF!/-#REF!</f>
        <v>#REF!</v>
      </c>
      <c r="E25" s="5" t="e">
        <f>+#REF!/-#REF!</f>
        <v>#REF!</v>
      </c>
      <c r="F25" s="5" t="e">
        <f>+#REF!/-#REF!</f>
        <v>#REF!</v>
      </c>
      <c r="G25" s="5" t="e">
        <f>+#REF!/-#REF!</f>
        <v>#REF!</v>
      </c>
      <c r="H25" s="5" t="e">
        <f>+#REF!/-#REF!</f>
        <v>#REF!</v>
      </c>
      <c r="I25" s="5" t="e">
        <f>+#REF!/-#REF!</f>
        <v>#REF!</v>
      </c>
      <c r="J25" s="5" t="e">
        <f>+#REF!/-#REF!</f>
        <v>#REF!</v>
      </c>
      <c r="K25" s="5" t="e">
        <f>+#REF!/-#REF!</f>
        <v>#REF!</v>
      </c>
      <c r="L25" s="5" t="e">
        <f>+#REF!/-#REF!</f>
        <v>#REF!</v>
      </c>
      <c r="M25" s="5" t="e">
        <f>+#REF!/-#REF!</f>
        <v>#REF!</v>
      </c>
      <c r="N25" s="5" t="e">
        <f>+#REF!/-#REF!</f>
        <v>#REF!</v>
      </c>
      <c r="O25" s="5" t="e">
        <f>+#REF!/-#REF!</f>
        <v>#REF!</v>
      </c>
      <c r="P25" s="5" t="e">
        <f>+#REF!/-#REF!</f>
        <v>#REF!</v>
      </c>
      <c r="Q25" s="5" t="e">
        <f>+#REF!/-#REF!</f>
        <v>#REF!</v>
      </c>
      <c r="R25" s="5" t="e">
        <f>+#REF!/-#REF!</f>
        <v>#REF!</v>
      </c>
      <c r="S25" s="5" t="e">
        <f>+#REF!/-#REF!</f>
        <v>#REF!</v>
      </c>
      <c r="T25" s="5" t="e">
        <f>+#REF!/-#REF!</f>
        <v>#REF!</v>
      </c>
      <c r="U25" s="5" t="e">
        <f>+#REF!/-#REF!</f>
        <v>#REF!</v>
      </c>
      <c r="V25" s="5" t="e">
        <f>+#REF!/-#REF!</f>
        <v>#REF!</v>
      </c>
      <c r="W25" s="5" t="e">
        <f>+#REF!/-#REF!</f>
        <v>#REF!</v>
      </c>
      <c r="X25" s="5" t="e">
        <f>+#REF!/-#REF!</f>
        <v>#REF!</v>
      </c>
      <c r="Y25" s="5" t="e">
        <f>+#REF!/-#REF!</f>
        <v>#REF!</v>
      </c>
      <c r="Z25" s="5" t="e">
        <f>+#REF!/-#REF!</f>
        <v>#REF!</v>
      </c>
      <c r="AA25" s="5" t="e">
        <f>+#REF!/-#REF!</f>
        <v>#REF!</v>
      </c>
      <c r="AB25" s="5" t="e">
        <f>+#REF!/-#REF!</f>
        <v>#REF!</v>
      </c>
      <c r="AC25" s="5" t="e">
        <f>+#REF!/-#REF!</f>
        <v>#REF!</v>
      </c>
      <c r="AD25" s="5" t="e">
        <f>+#REF!/-#REF!</f>
        <v>#REF!</v>
      </c>
      <c r="AE25" s="5" t="e">
        <f>+#REF!/-#REF!</f>
        <v>#REF!</v>
      </c>
      <c r="AF25" s="5" t="e">
        <f>+#REF!/-#REF!</f>
        <v>#REF!</v>
      </c>
    </row>
    <row r="26" spans="1:32" ht="15">
      <c r="A26" s="5" t="s">
        <v>166</v>
      </c>
      <c r="B26" s="7" t="e">
        <f>+(#REF!+#REF!+#REF!)</f>
        <v>#REF!</v>
      </c>
      <c r="C26" s="7" t="e">
        <f>+(#REF!+#REF!+#REF!)</f>
        <v>#REF!</v>
      </c>
      <c r="D26" s="7" t="e">
        <f>+(#REF!+#REF!+#REF!)</f>
        <v>#REF!</v>
      </c>
      <c r="E26" s="7" t="e">
        <f>+(#REF!+#REF!+#REF!)</f>
        <v>#REF!</v>
      </c>
      <c r="F26" s="7" t="e">
        <f>+(#REF!+#REF!+#REF!)</f>
        <v>#REF!</v>
      </c>
      <c r="G26" s="7" t="e">
        <f>+(#REF!+#REF!+#REF!)</f>
        <v>#REF!</v>
      </c>
      <c r="H26" s="7" t="e">
        <f>+(#REF!+#REF!+#REF!)</f>
        <v>#REF!</v>
      </c>
      <c r="I26" s="7" t="e">
        <f>+(#REF!+#REF!+#REF!)</f>
        <v>#REF!</v>
      </c>
      <c r="J26" s="7" t="e">
        <f>+(#REF!+#REF!+#REF!)</f>
        <v>#REF!</v>
      </c>
      <c r="K26" s="7" t="e">
        <f>+(#REF!+#REF!+#REF!)</f>
        <v>#REF!</v>
      </c>
      <c r="L26" s="7" t="e">
        <f>+(#REF!+#REF!+#REF!)</f>
        <v>#REF!</v>
      </c>
      <c r="M26" s="7" t="e">
        <f>+(#REF!+#REF!+#REF!)</f>
        <v>#REF!</v>
      </c>
      <c r="N26" s="7" t="e">
        <f>+(#REF!+#REF!+#REF!)</f>
        <v>#REF!</v>
      </c>
      <c r="O26" s="7" t="e">
        <f>+(#REF!+#REF!+#REF!)</f>
        <v>#REF!</v>
      </c>
      <c r="P26" s="7" t="e">
        <f>+(#REF!+#REF!+#REF!)</f>
        <v>#REF!</v>
      </c>
      <c r="Q26" s="7" t="e">
        <f>+(#REF!+#REF!+#REF!)</f>
        <v>#REF!</v>
      </c>
      <c r="R26" s="7" t="e">
        <f>+(#REF!+#REF!+#REF!)</f>
        <v>#REF!</v>
      </c>
      <c r="S26" s="7" t="e">
        <f>+(#REF!+#REF!+#REF!)</f>
        <v>#REF!</v>
      </c>
      <c r="T26" s="7" t="e">
        <f>+(#REF!+#REF!+#REF!)</f>
        <v>#REF!</v>
      </c>
      <c r="U26" s="7" t="e">
        <f>+(#REF!+#REF!+#REF!)</f>
        <v>#REF!</v>
      </c>
      <c r="V26" s="7" t="e">
        <f>+(#REF!+#REF!+#REF!)</f>
        <v>#REF!</v>
      </c>
      <c r="W26" s="7" t="e">
        <f>+(#REF!+#REF!+#REF!)</f>
        <v>#REF!</v>
      </c>
      <c r="X26" s="7" t="e">
        <f>+(#REF!+#REF!+#REF!)</f>
        <v>#REF!</v>
      </c>
      <c r="Y26" s="7" t="e">
        <f>+(#REF!+#REF!+#REF!)</f>
        <v>#REF!</v>
      </c>
      <c r="Z26" s="7" t="e">
        <f>+(#REF!+#REF!+#REF!)</f>
        <v>#REF!</v>
      </c>
      <c r="AA26" s="7" t="e">
        <f>+(#REF!+#REF!+#REF!)</f>
        <v>#REF!</v>
      </c>
      <c r="AB26" s="7" t="e">
        <f>+(#REF!+#REF!+#REF!)</f>
        <v>#REF!</v>
      </c>
      <c r="AC26" s="7" t="e">
        <f>+(#REF!+#REF!+#REF!)</f>
        <v>#REF!</v>
      </c>
      <c r="AD26" s="7" t="e">
        <f>+(#REF!+#REF!+#REF!)</f>
        <v>#REF!</v>
      </c>
      <c r="AE26" s="7" t="e">
        <f>+(#REF!+#REF!+#REF!)</f>
        <v>#REF!</v>
      </c>
      <c r="AF26" s="7" t="e">
        <f>+(#REF!+#REF!+#REF!)</f>
        <v>#REF!</v>
      </c>
    </row>
    <row r="27" spans="1:32" ht="15">
      <c r="A27" s="5" t="s">
        <v>167</v>
      </c>
      <c r="B27" s="5" t="e">
        <f>+#REF!+#REF!</f>
        <v>#REF!</v>
      </c>
      <c r="C27" s="5" t="e">
        <f>+#REF!+#REF!</f>
        <v>#REF!</v>
      </c>
      <c r="D27" s="5" t="e">
        <f>+#REF!+#REF!</f>
        <v>#REF!</v>
      </c>
      <c r="E27" s="5" t="e">
        <f>+#REF!+#REF!</f>
        <v>#REF!</v>
      </c>
      <c r="F27" s="5" t="e">
        <f>+#REF!+#REF!</f>
        <v>#REF!</v>
      </c>
      <c r="G27" s="5" t="e">
        <f>+#REF!+#REF!</f>
        <v>#REF!</v>
      </c>
      <c r="H27" s="5" t="e">
        <f>+#REF!+#REF!</f>
        <v>#REF!</v>
      </c>
      <c r="I27" s="5" t="e">
        <f>+#REF!+#REF!</f>
        <v>#REF!</v>
      </c>
      <c r="J27" s="5" t="e">
        <f>+#REF!+#REF!</f>
        <v>#REF!</v>
      </c>
      <c r="K27" s="5" t="e">
        <f>+#REF!+#REF!</f>
        <v>#REF!</v>
      </c>
      <c r="L27" s="5" t="e">
        <f>+#REF!+#REF!</f>
        <v>#REF!</v>
      </c>
      <c r="M27" s="5" t="e">
        <f>+#REF!+#REF!</f>
        <v>#REF!</v>
      </c>
      <c r="N27" s="5" t="e">
        <f>+#REF!+#REF!</f>
        <v>#REF!</v>
      </c>
      <c r="O27" s="5" t="e">
        <f>+#REF!+#REF!</f>
        <v>#REF!</v>
      </c>
      <c r="P27" s="5" t="e">
        <f>+#REF!+#REF!</f>
        <v>#REF!</v>
      </c>
      <c r="Q27" s="5" t="e">
        <f>+#REF!+#REF!</f>
        <v>#REF!</v>
      </c>
      <c r="R27" s="5" t="e">
        <f>+#REF!+#REF!</f>
        <v>#REF!</v>
      </c>
      <c r="S27" s="5" t="e">
        <f>+#REF!+#REF!</f>
        <v>#REF!</v>
      </c>
      <c r="T27" s="5" t="e">
        <f>+#REF!+#REF!</f>
        <v>#REF!</v>
      </c>
      <c r="U27" s="5" t="e">
        <f>+#REF!+#REF!</f>
        <v>#REF!</v>
      </c>
      <c r="V27" s="5" t="e">
        <f>+#REF!+#REF!</f>
        <v>#REF!</v>
      </c>
      <c r="W27" s="5" t="e">
        <f>+#REF!+#REF!</f>
        <v>#REF!</v>
      </c>
      <c r="X27" s="5" t="e">
        <f>+#REF!+#REF!</f>
        <v>#REF!</v>
      </c>
      <c r="Y27" s="5" t="e">
        <f>+#REF!+#REF!</f>
        <v>#REF!</v>
      </c>
      <c r="Z27" s="5" t="e">
        <f>+#REF!+#REF!</f>
        <v>#REF!</v>
      </c>
      <c r="AA27" s="5" t="e">
        <f>+#REF!+#REF!</f>
        <v>#REF!</v>
      </c>
      <c r="AB27" s="5" t="e">
        <f>+#REF!+#REF!</f>
        <v>#REF!</v>
      </c>
      <c r="AC27" s="5" t="e">
        <f>+#REF!+#REF!</f>
        <v>#REF!</v>
      </c>
      <c r="AD27" s="5" t="e">
        <f>+#REF!+#REF!</f>
        <v>#REF!</v>
      </c>
      <c r="AE27" s="5" t="e">
        <f>+#REF!+#REF!</f>
        <v>#REF!</v>
      </c>
      <c r="AF27" s="5" t="e">
        <f>+#REF!+#REF!</f>
        <v>#REF!</v>
      </c>
    </row>
    <row r="28" spans="1:32" ht="15">
      <c r="A28" s="5" t="s">
        <v>168</v>
      </c>
      <c r="B28" s="5" t="e">
        <f>-#REF!/(#REF!+#REF!+#REF!)</f>
        <v>#REF!</v>
      </c>
      <c r="C28" s="5" t="e">
        <f>-#REF!/(#REF!+#REF!+#REF!)</f>
        <v>#REF!</v>
      </c>
      <c r="D28" s="5" t="e">
        <f>-#REF!/(#REF!+#REF!+#REF!)</f>
        <v>#REF!</v>
      </c>
      <c r="E28" s="5" t="e">
        <f>-#REF!/(#REF!+#REF!+#REF!)</f>
        <v>#REF!</v>
      </c>
      <c r="F28" s="5" t="e">
        <f>-#REF!/(#REF!+#REF!+#REF!)</f>
        <v>#REF!</v>
      </c>
      <c r="G28" s="5" t="e">
        <f>-#REF!/(#REF!+#REF!+#REF!)</f>
        <v>#REF!</v>
      </c>
      <c r="H28" s="5" t="e">
        <f>-#REF!/(#REF!+#REF!+#REF!)</f>
        <v>#REF!</v>
      </c>
      <c r="I28" s="5" t="e">
        <f>-#REF!/(#REF!+#REF!+#REF!)</f>
        <v>#REF!</v>
      </c>
      <c r="J28" s="5" t="e">
        <f>-#REF!/(#REF!+#REF!+#REF!)</f>
        <v>#REF!</v>
      </c>
      <c r="K28" s="5" t="e">
        <f>-#REF!/(#REF!+#REF!+#REF!)</f>
        <v>#REF!</v>
      </c>
      <c r="L28" s="5" t="e">
        <f>-#REF!/(#REF!+#REF!+#REF!)</f>
        <v>#REF!</v>
      </c>
      <c r="M28" s="5" t="e">
        <f>-#REF!/(#REF!+#REF!+#REF!)</f>
        <v>#REF!</v>
      </c>
      <c r="N28" s="5" t="e">
        <f>-#REF!/(#REF!+#REF!+#REF!)</f>
        <v>#REF!</v>
      </c>
      <c r="O28" s="5" t="e">
        <f>-#REF!/(#REF!+#REF!+#REF!)</f>
        <v>#REF!</v>
      </c>
      <c r="P28" s="5" t="e">
        <f>-#REF!/(#REF!+#REF!+#REF!)</f>
        <v>#REF!</v>
      </c>
      <c r="Q28" s="5" t="e">
        <f>-#REF!/(#REF!+#REF!+#REF!)</f>
        <v>#REF!</v>
      </c>
      <c r="R28" s="5" t="e">
        <f>-#REF!/(#REF!+#REF!+#REF!)</f>
        <v>#REF!</v>
      </c>
      <c r="S28" s="5" t="e">
        <f>-#REF!/(#REF!+#REF!+#REF!)</f>
        <v>#REF!</v>
      </c>
      <c r="T28" s="5" t="e">
        <f>-#REF!/(#REF!+#REF!+#REF!)</f>
        <v>#REF!</v>
      </c>
      <c r="U28" s="5" t="e">
        <f>-#REF!/(#REF!+#REF!+#REF!)</f>
        <v>#REF!</v>
      </c>
      <c r="V28" s="5" t="e">
        <f>-#REF!/(#REF!+#REF!+#REF!)</f>
        <v>#REF!</v>
      </c>
      <c r="W28" s="5" t="e">
        <f>-#REF!/(#REF!+#REF!+#REF!)</f>
        <v>#REF!</v>
      </c>
      <c r="X28" s="5" t="e">
        <f>-#REF!/(#REF!+#REF!+#REF!)</f>
        <v>#REF!</v>
      </c>
      <c r="Y28" s="5" t="e">
        <f>-#REF!/(#REF!+#REF!+#REF!)</f>
        <v>#REF!</v>
      </c>
      <c r="Z28" s="5" t="e">
        <f>-#REF!/(#REF!+#REF!+#REF!)</f>
        <v>#REF!</v>
      </c>
      <c r="AA28" s="5" t="e">
        <f>-#REF!/(#REF!+#REF!+#REF!)</f>
        <v>#REF!</v>
      </c>
      <c r="AB28" s="5" t="e">
        <f>-#REF!/(#REF!+#REF!+#REF!)</f>
        <v>#REF!</v>
      </c>
      <c r="AC28" s="5" t="e">
        <f>-#REF!/(#REF!+#REF!+#REF!)</f>
        <v>#REF!</v>
      </c>
      <c r="AD28" s="5" t="e">
        <f>-#REF!/(#REF!+#REF!+#REF!)</f>
        <v>#REF!</v>
      </c>
      <c r="AE28" s="5" t="e">
        <f>-#REF!/(#REF!+#REF!+#REF!)</f>
        <v>#REF!</v>
      </c>
      <c r="AF28" s="5" t="e">
        <f>-#REF!/(#REF!+#REF!+#REF!)</f>
        <v>#REF!</v>
      </c>
    </row>
    <row r="29" spans="1:32" ht="15">
      <c r="A29" s="5" t="s">
        <v>169</v>
      </c>
      <c r="B29" s="5" t="e">
        <f>-#REF!/(#REF!+#REF!+#REF!)</f>
        <v>#REF!</v>
      </c>
      <c r="C29" s="5" t="e">
        <f>-#REF!/(#REF!+#REF!+#REF!)</f>
        <v>#REF!</v>
      </c>
      <c r="D29" s="5" t="e">
        <f>-#REF!/(#REF!+#REF!+#REF!)</f>
        <v>#REF!</v>
      </c>
      <c r="E29" s="5" t="e">
        <f>-#REF!/(#REF!+#REF!+#REF!)</f>
        <v>#REF!</v>
      </c>
      <c r="F29" s="5" t="e">
        <f>-#REF!/(#REF!+#REF!+#REF!)</f>
        <v>#REF!</v>
      </c>
      <c r="G29" s="5" t="e">
        <f>-#REF!/(#REF!+#REF!+#REF!)</f>
        <v>#REF!</v>
      </c>
      <c r="H29" s="5" t="e">
        <f>-#REF!/(#REF!+#REF!+#REF!)</f>
        <v>#REF!</v>
      </c>
      <c r="I29" s="5" t="e">
        <f>-#REF!/(#REF!+#REF!+#REF!)</f>
        <v>#REF!</v>
      </c>
      <c r="J29" s="5" t="e">
        <f>-#REF!/(#REF!+#REF!+#REF!)</f>
        <v>#REF!</v>
      </c>
      <c r="K29" s="5" t="e">
        <f>-#REF!/(#REF!+#REF!+#REF!)</f>
        <v>#REF!</v>
      </c>
      <c r="L29" s="5" t="e">
        <f>-#REF!/(#REF!+#REF!+#REF!)</f>
        <v>#REF!</v>
      </c>
      <c r="M29" s="5" t="e">
        <f>-#REF!/(#REF!+#REF!+#REF!)</f>
        <v>#REF!</v>
      </c>
      <c r="N29" s="5" t="e">
        <f>-#REF!/(#REF!+#REF!+#REF!)</f>
        <v>#REF!</v>
      </c>
      <c r="O29" s="5" t="e">
        <f>-#REF!/(#REF!+#REF!+#REF!)</f>
        <v>#REF!</v>
      </c>
      <c r="P29" s="5" t="e">
        <f>-#REF!/(#REF!+#REF!+#REF!)</f>
        <v>#REF!</v>
      </c>
      <c r="Q29" s="5" t="e">
        <f>-#REF!/(#REF!+#REF!+#REF!)</f>
        <v>#REF!</v>
      </c>
      <c r="R29" s="5" t="e">
        <f>-#REF!/(#REF!+#REF!+#REF!)</f>
        <v>#REF!</v>
      </c>
      <c r="S29" s="5" t="e">
        <f>-#REF!/(#REF!+#REF!+#REF!)</f>
        <v>#REF!</v>
      </c>
      <c r="T29" s="5" t="e">
        <f>-#REF!/(#REF!+#REF!+#REF!)</f>
        <v>#REF!</v>
      </c>
      <c r="U29" s="5" t="e">
        <f>-#REF!/(#REF!+#REF!+#REF!)</f>
        <v>#REF!</v>
      </c>
      <c r="V29" s="5" t="e">
        <f>-#REF!/(#REF!+#REF!+#REF!)</f>
        <v>#REF!</v>
      </c>
      <c r="W29" s="5" t="e">
        <f>-#REF!/(#REF!+#REF!+#REF!)</f>
        <v>#REF!</v>
      </c>
      <c r="X29" s="5" t="e">
        <f>-#REF!/(#REF!+#REF!+#REF!)</f>
        <v>#REF!</v>
      </c>
      <c r="Y29" s="5" t="e">
        <f>-#REF!/(#REF!+#REF!+#REF!)</f>
        <v>#REF!</v>
      </c>
      <c r="Z29" s="5" t="e">
        <f>-#REF!/(#REF!+#REF!+#REF!)</f>
        <v>#REF!</v>
      </c>
      <c r="AA29" s="5" t="e">
        <f>-#REF!/(#REF!+#REF!+#REF!)</f>
        <v>#REF!</v>
      </c>
      <c r="AB29" s="5" t="e">
        <f>-#REF!/(#REF!+#REF!+#REF!)</f>
        <v>#REF!</v>
      </c>
      <c r="AC29" s="5" t="e">
        <f>-#REF!/(#REF!+#REF!+#REF!)</f>
        <v>#REF!</v>
      </c>
      <c r="AD29" s="5" t="e">
        <f>-#REF!/(#REF!+#REF!+#REF!)</f>
        <v>#REF!</v>
      </c>
      <c r="AE29" s="5" t="e">
        <f>-#REF!/(#REF!+#REF!+#REF!)</f>
        <v>#REF!</v>
      </c>
      <c r="AF29" s="5" t="e">
        <f>-#REF!/(#REF!+#REF!+#REF!)</f>
        <v>#REF!</v>
      </c>
    </row>
    <row r="30" spans="1:32" ht="15">
      <c r="A30" s="5" t="s">
        <v>170</v>
      </c>
      <c r="B30" s="5" t="e">
        <f>-#REF!/#REF!</f>
        <v>#REF!</v>
      </c>
      <c r="C30" s="5" t="e">
        <f>-#REF!/#REF!</f>
        <v>#REF!</v>
      </c>
      <c r="D30" s="5" t="e">
        <f>-#REF!/#REF!</f>
        <v>#REF!</v>
      </c>
      <c r="E30" s="5" t="e">
        <f>-#REF!/#REF!</f>
        <v>#REF!</v>
      </c>
      <c r="F30" s="5" t="e">
        <f>-#REF!/#REF!</f>
        <v>#REF!</v>
      </c>
      <c r="G30" s="5" t="e">
        <f>-#REF!/#REF!</f>
        <v>#REF!</v>
      </c>
      <c r="H30" s="5" t="e">
        <f>-#REF!/#REF!</f>
        <v>#REF!</v>
      </c>
      <c r="I30" s="5" t="e">
        <f>-#REF!/#REF!</f>
        <v>#REF!</v>
      </c>
      <c r="J30" s="5" t="e">
        <f>-#REF!/#REF!</f>
        <v>#REF!</v>
      </c>
      <c r="K30" s="5" t="e">
        <f>-#REF!/#REF!</f>
        <v>#REF!</v>
      </c>
      <c r="L30" s="5" t="e">
        <f>-#REF!/#REF!</f>
        <v>#REF!</v>
      </c>
      <c r="M30" s="5" t="e">
        <f>-#REF!/#REF!</f>
        <v>#REF!</v>
      </c>
      <c r="N30" s="5" t="e">
        <f>-#REF!/#REF!</f>
        <v>#REF!</v>
      </c>
      <c r="O30" s="5" t="e">
        <f>-#REF!/#REF!</f>
        <v>#REF!</v>
      </c>
      <c r="P30" s="5" t="e">
        <f>-#REF!/#REF!</f>
        <v>#REF!</v>
      </c>
      <c r="Q30" s="5" t="e">
        <f>-#REF!/#REF!</f>
        <v>#REF!</v>
      </c>
      <c r="R30" s="5" t="e">
        <f>-#REF!/#REF!</f>
        <v>#REF!</v>
      </c>
      <c r="S30" s="5" t="e">
        <f>-#REF!/#REF!</f>
        <v>#REF!</v>
      </c>
      <c r="T30" s="5" t="e">
        <f>-#REF!/#REF!</f>
        <v>#REF!</v>
      </c>
      <c r="U30" s="5" t="e">
        <f>-#REF!/#REF!</f>
        <v>#REF!</v>
      </c>
      <c r="V30" s="5" t="e">
        <f>-#REF!/#REF!</f>
        <v>#REF!</v>
      </c>
      <c r="W30" s="5" t="e">
        <f>-#REF!/#REF!</f>
        <v>#REF!</v>
      </c>
      <c r="X30" s="5" t="e">
        <f>-#REF!/#REF!</f>
        <v>#REF!</v>
      </c>
      <c r="Y30" s="5" t="e">
        <f>-#REF!/#REF!</f>
        <v>#REF!</v>
      </c>
      <c r="Z30" s="5" t="e">
        <f>-#REF!/#REF!</f>
        <v>#REF!</v>
      </c>
      <c r="AA30" s="5" t="e">
        <f>-#REF!/#REF!</f>
        <v>#REF!</v>
      </c>
      <c r="AB30" s="5" t="e">
        <f>-#REF!/#REF!</f>
        <v>#REF!</v>
      </c>
      <c r="AC30" s="5" t="e">
        <f>-#REF!/#REF!</f>
        <v>#REF!</v>
      </c>
      <c r="AD30" s="5" t="e">
        <f>-#REF!/#REF!</f>
        <v>#REF!</v>
      </c>
      <c r="AE30" s="5" t="e">
        <f>-#REF!/#REF!</f>
        <v>#REF!</v>
      </c>
      <c r="AF30" s="5" t="e">
        <f>-#REF!/#REF!</f>
        <v>#REF!</v>
      </c>
    </row>
  </sheetData>
  <sheetProtection password="C362"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Anitha Ambika</dc:creator>
  <cp:keywords/>
  <dc:description/>
  <cp:lastModifiedBy>Fiona Pugh</cp:lastModifiedBy>
  <dcterms:created xsi:type="dcterms:W3CDTF">2011-11-07T11:42:50Z</dcterms:created>
  <dcterms:modified xsi:type="dcterms:W3CDTF">2014-08-15T10:26:06Z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itusGUID">
    <vt:lpwstr>c159ba7e-5db9-4346-b455-8df7dbdbcf75</vt:lpwstr>
  </property>
  <property fmtid="{D5CDD505-2E9C-101B-9397-08002B2CF9AE}" pid="4" name="HCAGPMS">
    <vt:lpwstr>OFFICIAL</vt:lpwstr>
  </property>
</Properties>
</file>