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 yWindow="-12" windowWidth="20184" windowHeight="4368"/>
  </bookViews>
  <sheets>
    <sheet name="Highlights" sheetId="10" r:id="rId1"/>
    <sheet name="Sheet2" sheetId="2" state="hidden" r:id="rId2"/>
    <sheet name="Sheet3" sheetId="3" state="hidden" r:id="rId3"/>
    <sheet name="Quarter" sheetId="5" r:id="rId4"/>
    <sheet name="Calculation (2)" sheetId="21" state="hidden" r:id="rId5"/>
    <sheet name="Calculation" sheetId="9" state="hidden" r:id="rId6"/>
    <sheet name="Month" sheetId="22" r:id="rId7"/>
  </sheets>
  <definedNames>
    <definedName name="_xlnm.Print_Area" localSheetId="0">Highlights!$B$1:$L$32</definedName>
    <definedName name="_xlnm.Print_Area" localSheetId="3">Quarter!$A$1:$T$90</definedName>
  </definedNames>
  <calcPr calcId="145621"/>
</workbook>
</file>

<file path=xl/calcChain.xml><?xml version="1.0" encoding="utf-8"?>
<calcChain xmlns="http://schemas.openxmlformats.org/spreadsheetml/2006/main">
  <c r="C94" i="5" l="1"/>
  <c r="D94" i="5"/>
  <c r="D97" i="5" s="1"/>
  <c r="D98" i="5" s="1"/>
  <c r="E94" i="5"/>
  <c r="E97" i="5" s="1"/>
  <c r="E98" i="5" s="1"/>
  <c r="F94" i="5"/>
  <c r="G94" i="5"/>
  <c r="H94" i="5"/>
  <c r="H97" i="5" s="1"/>
  <c r="H98" i="5" s="1"/>
  <c r="I94" i="5"/>
  <c r="I97" i="5" s="1"/>
  <c r="I98" i="5" s="1"/>
  <c r="J94" i="5"/>
  <c r="K94" i="5"/>
  <c r="L94" i="5"/>
  <c r="L97" i="5" s="1"/>
  <c r="L98" i="5" s="1"/>
  <c r="M94" i="5"/>
  <c r="M97" i="5" s="1"/>
  <c r="M98" i="5" s="1"/>
  <c r="N94" i="5"/>
  <c r="O94" i="5"/>
  <c r="P94" i="5"/>
  <c r="P97" i="5" s="1"/>
  <c r="P98" i="5" s="1"/>
  <c r="Q94" i="5"/>
  <c r="Q97" i="5" s="1"/>
  <c r="Q98" i="5" s="1"/>
  <c r="R94" i="5"/>
  <c r="S94" i="5"/>
  <c r="T94" i="5"/>
  <c r="T97" i="5" s="1"/>
  <c r="T98" i="5" s="1"/>
  <c r="U94" i="5"/>
  <c r="U97" i="5" s="1"/>
  <c r="U98" i="5" s="1"/>
  <c r="V94" i="5"/>
  <c r="W94" i="5"/>
  <c r="C95" i="5"/>
  <c r="C97" i="5" s="1"/>
  <c r="C98" i="5" s="1"/>
  <c r="D95" i="5"/>
  <c r="E95" i="5"/>
  <c r="F95" i="5"/>
  <c r="G95" i="5"/>
  <c r="G97" i="5" s="1"/>
  <c r="G98" i="5" s="1"/>
  <c r="H95" i="5"/>
  <c r="I95" i="5"/>
  <c r="J95" i="5"/>
  <c r="K95" i="5"/>
  <c r="K97" i="5" s="1"/>
  <c r="K98" i="5" s="1"/>
  <c r="L95" i="5"/>
  <c r="M95" i="5"/>
  <c r="N95" i="5"/>
  <c r="O95" i="5"/>
  <c r="O97" i="5" s="1"/>
  <c r="O98" i="5" s="1"/>
  <c r="P95" i="5"/>
  <c r="Q95" i="5"/>
  <c r="R95" i="5"/>
  <c r="S95" i="5"/>
  <c r="S97" i="5" s="1"/>
  <c r="S98" i="5" s="1"/>
  <c r="T95" i="5"/>
  <c r="U95" i="5"/>
  <c r="V95" i="5"/>
  <c r="W95" i="5"/>
  <c r="W97" i="5" s="1"/>
  <c r="W98" i="5" s="1"/>
  <c r="C96" i="5"/>
  <c r="D96" i="5"/>
  <c r="E96" i="5"/>
  <c r="F96" i="5"/>
  <c r="G96" i="5"/>
  <c r="H96" i="5"/>
  <c r="I96" i="5"/>
  <c r="J96" i="5"/>
  <c r="K96" i="5"/>
  <c r="L96" i="5"/>
  <c r="M96" i="5"/>
  <c r="N96" i="5"/>
  <c r="O96" i="5"/>
  <c r="P96" i="5"/>
  <c r="Q96" i="5"/>
  <c r="R96" i="5"/>
  <c r="S96" i="5"/>
  <c r="T96" i="5"/>
  <c r="U96" i="5"/>
  <c r="V96" i="5"/>
  <c r="W96" i="5"/>
  <c r="F97" i="5"/>
  <c r="F98" i="5" s="1"/>
  <c r="J97" i="5"/>
  <c r="J98" i="5" s="1"/>
  <c r="N97" i="5"/>
  <c r="N98" i="5" s="1"/>
  <c r="R97" i="5"/>
  <c r="R98" i="5" s="1"/>
  <c r="V97" i="5"/>
  <c r="V98" i="5" s="1"/>
  <c r="B98" i="5"/>
  <c r="B97" i="5"/>
  <c r="B96" i="5"/>
  <c r="B95" i="5"/>
  <c r="B94" i="5"/>
  <c r="C20" i="22" l="1"/>
  <c r="D20" i="22"/>
  <c r="E20" i="22"/>
  <c r="F20" i="22"/>
  <c r="G20" i="22"/>
  <c r="H20" i="22"/>
  <c r="I20" i="22"/>
  <c r="J20" i="22"/>
  <c r="K20" i="22"/>
  <c r="L20" i="22"/>
  <c r="M20" i="22"/>
  <c r="N20" i="22"/>
  <c r="O20" i="22"/>
  <c r="P20" i="22"/>
  <c r="Q20" i="22"/>
  <c r="R20" i="22"/>
  <c r="S20" i="22"/>
  <c r="T20" i="22"/>
  <c r="U20" i="22"/>
  <c r="V20" i="22"/>
  <c r="W20" i="22"/>
  <c r="X20" i="22"/>
  <c r="Y20" i="22"/>
  <c r="Z20" i="22"/>
  <c r="AA20" i="22"/>
  <c r="AB20" i="22"/>
  <c r="AC20" i="22"/>
  <c r="AD20" i="22"/>
  <c r="AE20" i="22"/>
  <c r="AF20" i="22"/>
  <c r="AG20" i="22"/>
  <c r="AH20" i="22"/>
  <c r="AI20" i="22"/>
  <c r="AJ20" i="22"/>
  <c r="AK20" i="22"/>
  <c r="AL20" i="22"/>
  <c r="AM20" i="22"/>
  <c r="AN20" i="22"/>
  <c r="AO20" i="22"/>
  <c r="AP20" i="22"/>
  <c r="AQ20" i="22"/>
  <c r="AR20" i="22"/>
  <c r="AS20" i="22"/>
  <c r="AT20" i="22"/>
  <c r="AU20" i="22"/>
  <c r="AV20" i="22"/>
  <c r="AW20" i="22"/>
  <c r="AX20" i="22"/>
  <c r="AY20" i="22"/>
  <c r="AZ20" i="22"/>
  <c r="BA20" i="22"/>
  <c r="BB20" i="22"/>
  <c r="C12" i="22"/>
  <c r="D12" i="22"/>
  <c r="E12" i="22"/>
  <c r="F12" i="22"/>
  <c r="G12" i="22"/>
  <c r="H12" i="22"/>
  <c r="I12" i="22"/>
  <c r="J12" i="22"/>
  <c r="K12" i="22"/>
  <c r="L12" i="22"/>
  <c r="M12" i="22"/>
  <c r="N12" i="22"/>
  <c r="O12" i="22"/>
  <c r="P12" i="22"/>
  <c r="Q12" i="22"/>
  <c r="R12" i="22"/>
  <c r="S12" i="22"/>
  <c r="T12" i="22"/>
  <c r="U12" i="22"/>
  <c r="V12" i="22"/>
  <c r="W12" i="22"/>
  <c r="X12" i="22"/>
  <c r="Y12" i="22"/>
  <c r="Z12" i="22"/>
  <c r="AA12" i="22"/>
  <c r="AB12" i="22"/>
  <c r="AC12" i="22"/>
  <c r="AD12" i="22"/>
  <c r="AE12" i="22"/>
  <c r="AF12" i="22"/>
  <c r="AG12" i="22"/>
  <c r="AH12" i="22"/>
  <c r="AI12" i="22"/>
  <c r="AJ12" i="22"/>
  <c r="AK12" i="22"/>
  <c r="AL12" i="22"/>
  <c r="AM12" i="22"/>
  <c r="AN12" i="22"/>
  <c r="AO12" i="22"/>
  <c r="AP12" i="22"/>
  <c r="AQ12" i="22"/>
  <c r="AR12" i="22"/>
  <c r="AS12" i="22"/>
  <c r="AT12" i="22"/>
  <c r="AU12" i="22"/>
  <c r="AV12" i="22"/>
  <c r="AW12" i="22"/>
  <c r="AX12" i="22"/>
  <c r="AY12" i="22"/>
  <c r="AZ12" i="22"/>
  <c r="BA12" i="22"/>
  <c r="BB12" i="22"/>
  <c r="I37" i="21"/>
  <c r="G37" i="21"/>
  <c r="F37" i="21"/>
  <c r="D37" i="21"/>
  <c r="I36" i="21"/>
  <c r="G36" i="21"/>
  <c r="F36" i="21"/>
  <c r="D36" i="21"/>
  <c r="I35" i="21"/>
  <c r="G35" i="21"/>
  <c r="F35" i="21"/>
  <c r="D35" i="21"/>
  <c r="I34" i="21"/>
  <c r="G34" i="21"/>
  <c r="F34" i="21"/>
  <c r="D34" i="21"/>
  <c r="I33" i="21"/>
  <c r="G33" i="21"/>
  <c r="F33" i="21"/>
  <c r="D33" i="21"/>
  <c r="I32" i="21"/>
  <c r="G32" i="21"/>
  <c r="F32" i="21"/>
  <c r="D32" i="21"/>
  <c r="I31" i="21"/>
  <c r="G31" i="21"/>
  <c r="F31" i="21"/>
  <c r="D31" i="21"/>
  <c r="I30" i="21"/>
  <c r="G30" i="21"/>
  <c r="F30" i="21"/>
  <c r="D30" i="21"/>
  <c r="I29" i="21"/>
  <c r="G29" i="21"/>
  <c r="F29" i="21"/>
  <c r="D29" i="21"/>
  <c r="I28" i="21"/>
  <c r="G28" i="21"/>
  <c r="F28" i="21"/>
  <c r="D28" i="21"/>
  <c r="I27" i="21"/>
  <c r="G27" i="21"/>
  <c r="F27" i="21"/>
  <c r="D27" i="21"/>
  <c r="I26" i="21"/>
  <c r="G26" i="21"/>
  <c r="F26" i="21"/>
  <c r="D26" i="21"/>
  <c r="I25" i="21"/>
  <c r="G25" i="21"/>
  <c r="F25" i="21"/>
  <c r="D25" i="21"/>
  <c r="I24" i="21"/>
  <c r="G24" i="21"/>
  <c r="F24" i="21"/>
  <c r="D24" i="21"/>
  <c r="I21" i="21"/>
  <c r="G21" i="21"/>
  <c r="F21" i="21"/>
  <c r="D21" i="21"/>
  <c r="I20" i="21"/>
  <c r="G20" i="21"/>
  <c r="F20" i="21"/>
  <c r="D20" i="21"/>
  <c r="I19" i="21"/>
  <c r="G19" i="21"/>
  <c r="F19" i="21"/>
  <c r="D19" i="21"/>
  <c r="I18" i="21"/>
  <c r="G18" i="21"/>
  <c r="F18" i="21"/>
  <c r="D18" i="21"/>
  <c r="I17" i="21"/>
  <c r="G17" i="21"/>
  <c r="F17" i="21"/>
  <c r="D17" i="21"/>
  <c r="I16" i="21"/>
  <c r="G16" i="21"/>
  <c r="F16" i="21"/>
  <c r="D16" i="21"/>
  <c r="I15" i="21"/>
  <c r="G15" i="21"/>
  <c r="F15" i="21"/>
  <c r="D15" i="21"/>
  <c r="I14" i="21"/>
  <c r="G14" i="21"/>
  <c r="F14" i="21"/>
  <c r="D14" i="21"/>
  <c r="I13" i="21"/>
  <c r="G13" i="21"/>
  <c r="F13" i="21"/>
  <c r="D13" i="21"/>
  <c r="I12" i="21"/>
  <c r="G12" i="21"/>
  <c r="F12" i="21"/>
  <c r="D12" i="21"/>
  <c r="I11" i="21"/>
  <c r="G11" i="21"/>
  <c r="F11" i="21"/>
  <c r="D11" i="21"/>
  <c r="I10" i="21"/>
  <c r="G10" i="21"/>
  <c r="F10" i="21"/>
  <c r="D10" i="21"/>
  <c r="I9" i="21"/>
  <c r="G9" i="21"/>
  <c r="F9" i="21"/>
  <c r="D9" i="21"/>
  <c r="I8" i="21"/>
  <c r="G8" i="21"/>
  <c r="F8" i="21"/>
  <c r="D8" i="21"/>
  <c r="I5" i="21"/>
  <c r="K4" i="21"/>
  <c r="K29" i="21"/>
  <c r="J4" i="21"/>
  <c r="E4" i="21"/>
  <c r="E18" i="21"/>
  <c r="J37" i="21"/>
  <c r="J36" i="21"/>
  <c r="J35" i="21"/>
  <c r="J34" i="21"/>
  <c r="J33" i="21"/>
  <c r="J32" i="21"/>
  <c r="J31" i="21"/>
  <c r="J30" i="21"/>
  <c r="J29" i="21"/>
  <c r="J28" i="21"/>
  <c r="J27" i="21"/>
  <c r="J26" i="21"/>
  <c r="J25" i="21"/>
  <c r="J24" i="21"/>
  <c r="J40" i="21"/>
  <c r="J21" i="21"/>
  <c r="J20" i="21"/>
  <c r="J19" i="21"/>
  <c r="L4" i="21"/>
  <c r="J5" i="21"/>
  <c r="E8" i="21"/>
  <c r="J8" i="21"/>
  <c r="E9" i="21"/>
  <c r="J9" i="21"/>
  <c r="E10" i="21"/>
  <c r="J10" i="21"/>
  <c r="E11" i="21"/>
  <c r="J11" i="21"/>
  <c r="E12" i="21"/>
  <c r="J12" i="21"/>
  <c r="E13" i="21"/>
  <c r="J13" i="21"/>
  <c r="E14" i="21"/>
  <c r="J14" i="21"/>
  <c r="K43" i="21"/>
  <c r="E15" i="21"/>
  <c r="J15" i="21"/>
  <c r="E16" i="21"/>
  <c r="J16" i="21"/>
  <c r="E17" i="21"/>
  <c r="J17" i="21"/>
  <c r="J18" i="21"/>
  <c r="K19" i="21"/>
  <c r="K20" i="21"/>
  <c r="K21" i="21"/>
  <c r="K24" i="21"/>
  <c r="K25" i="21"/>
  <c r="K26" i="21"/>
  <c r="K27" i="21"/>
  <c r="K28" i="21"/>
  <c r="E37" i="21"/>
  <c r="E36" i="21"/>
  <c r="E35" i="21"/>
  <c r="E34" i="21"/>
  <c r="E33" i="21"/>
  <c r="E32" i="21"/>
  <c r="E31" i="21"/>
  <c r="E30" i="21"/>
  <c r="E29" i="21"/>
  <c r="E28" i="21"/>
  <c r="E27" i="21"/>
  <c r="E26" i="21"/>
  <c r="E25" i="21"/>
  <c r="E24" i="21"/>
  <c r="E21" i="21"/>
  <c r="E20" i="21"/>
  <c r="E19" i="21"/>
  <c r="K37" i="21"/>
  <c r="K36" i="21"/>
  <c r="K35" i="21"/>
  <c r="K48" i="21"/>
  <c r="K34" i="21"/>
  <c r="K33" i="21"/>
  <c r="K32" i="21"/>
  <c r="K30" i="21"/>
  <c r="K31" i="21"/>
  <c r="K5" i="21"/>
  <c r="K8" i="21"/>
  <c r="K9" i="21"/>
  <c r="K10" i="21"/>
  <c r="K11" i="21"/>
  <c r="K12" i="21"/>
  <c r="K13" i="21"/>
  <c r="K14" i="21"/>
  <c r="K15" i="21"/>
  <c r="K16" i="21"/>
  <c r="K17" i="21"/>
  <c r="K18" i="21"/>
  <c r="I40" i="21"/>
  <c r="I41" i="21"/>
  <c r="I42" i="21"/>
  <c r="I43" i="21"/>
  <c r="I44" i="21"/>
  <c r="I45" i="21"/>
  <c r="I46" i="21"/>
  <c r="I48" i="21"/>
  <c r="K45" i="21"/>
  <c r="K41" i="21"/>
  <c r="J41" i="21"/>
  <c r="J43" i="21"/>
  <c r="J45" i="21"/>
  <c r="J46" i="21"/>
  <c r="J48" i="21"/>
  <c r="K44" i="21"/>
  <c r="K46" i="21"/>
  <c r="K42" i="21"/>
  <c r="K40" i="21"/>
  <c r="L37" i="21"/>
  <c r="L36" i="21"/>
  <c r="L35" i="21"/>
  <c r="L34" i="21"/>
  <c r="L33" i="21"/>
  <c r="L32" i="21"/>
  <c r="L31" i="21"/>
  <c r="L30" i="21"/>
  <c r="L29" i="21"/>
  <c r="L28" i="21"/>
  <c r="L27" i="21"/>
  <c r="L26" i="21"/>
  <c r="L25" i="21"/>
  <c r="L24" i="21"/>
  <c r="L21" i="21"/>
  <c r="L20" i="21"/>
  <c r="L19" i="21"/>
  <c r="M4" i="21"/>
  <c r="L18" i="21"/>
  <c r="L17" i="21"/>
  <c r="L16" i="21"/>
  <c r="L15" i="21"/>
  <c r="L14" i="21"/>
  <c r="L13" i="21"/>
  <c r="L12" i="21"/>
  <c r="L11" i="21"/>
  <c r="L10" i="21"/>
  <c r="L9" i="21"/>
  <c r="L8" i="21"/>
  <c r="L5" i="21"/>
  <c r="J42" i="21"/>
  <c r="J44" i="21"/>
  <c r="L41" i="21"/>
  <c r="L43" i="21"/>
  <c r="L45" i="21"/>
  <c r="L46" i="21"/>
  <c r="L48" i="21"/>
  <c r="M37" i="21"/>
  <c r="M36" i="21"/>
  <c r="M35" i="21"/>
  <c r="M34" i="21"/>
  <c r="M33" i="21"/>
  <c r="M32" i="21"/>
  <c r="M31" i="21"/>
  <c r="M30" i="21"/>
  <c r="M29" i="21"/>
  <c r="M28" i="21"/>
  <c r="M27" i="21"/>
  <c r="M26" i="21"/>
  <c r="M25" i="21"/>
  <c r="M24" i="21"/>
  <c r="M21" i="21"/>
  <c r="M20" i="21"/>
  <c r="M19" i="21"/>
  <c r="M18" i="21"/>
  <c r="M17" i="21"/>
  <c r="M16" i="21"/>
  <c r="M15" i="21"/>
  <c r="M14" i="21"/>
  <c r="M13" i="21"/>
  <c r="M12" i="21"/>
  <c r="M11" i="21"/>
  <c r="M10" i="21"/>
  <c r="M9" i="21"/>
  <c r="M8" i="21"/>
  <c r="M5" i="21"/>
  <c r="N4" i="21"/>
  <c r="L40" i="21"/>
  <c r="L42" i="21"/>
  <c r="L44" i="21"/>
  <c r="M41" i="21"/>
  <c r="M43" i="21"/>
  <c r="M45" i="21"/>
  <c r="M46" i="21"/>
  <c r="M48" i="21"/>
  <c r="N37" i="21"/>
  <c r="N36" i="21"/>
  <c r="N35" i="21"/>
  <c r="N34" i="21"/>
  <c r="N33" i="21"/>
  <c r="N32" i="21"/>
  <c r="N31" i="21"/>
  <c r="N30" i="21"/>
  <c r="N29" i="21"/>
  <c r="N28" i="21"/>
  <c r="N27" i="21"/>
  <c r="N26" i="21"/>
  <c r="N25" i="21"/>
  <c r="N24" i="21"/>
  <c r="N21" i="21"/>
  <c r="N20" i="21"/>
  <c r="N19" i="21"/>
  <c r="N18" i="21"/>
  <c r="O4" i="21"/>
  <c r="N17" i="21"/>
  <c r="N16" i="21"/>
  <c r="N15" i="21"/>
  <c r="N14" i="21"/>
  <c r="N13" i="21"/>
  <c r="N12" i="21"/>
  <c r="N11" i="21"/>
  <c r="N10" i="21"/>
  <c r="N9" i="21"/>
  <c r="N8" i="21"/>
  <c r="N5" i="21"/>
  <c r="M40" i="21"/>
  <c r="M42" i="21"/>
  <c r="M44" i="21"/>
  <c r="O37" i="21"/>
  <c r="O36" i="21"/>
  <c r="O35" i="21"/>
  <c r="O34" i="21"/>
  <c r="O33" i="21"/>
  <c r="O32" i="21"/>
  <c r="O31" i="21"/>
  <c r="O30" i="21"/>
  <c r="O17" i="21"/>
  <c r="O16" i="21"/>
  <c r="O15" i="21"/>
  <c r="O14" i="21"/>
  <c r="O13" i="21"/>
  <c r="O12" i="21"/>
  <c r="O11" i="21"/>
  <c r="O10" i="21"/>
  <c r="O9" i="21"/>
  <c r="O8" i="21"/>
  <c r="O5" i="21"/>
  <c r="O29" i="21"/>
  <c r="O28" i="21"/>
  <c r="O27" i="21"/>
  <c r="O26" i="21"/>
  <c r="O25" i="21"/>
  <c r="O24" i="21"/>
  <c r="O21" i="21"/>
  <c r="O20" i="21"/>
  <c r="O19" i="21"/>
  <c r="O18" i="21"/>
  <c r="P4" i="21"/>
  <c r="N41" i="21"/>
  <c r="N43" i="21"/>
  <c r="N45" i="21"/>
  <c r="N46" i="21"/>
  <c r="N48" i="21"/>
  <c r="N40" i="21"/>
  <c r="N42" i="21"/>
  <c r="N44" i="21"/>
  <c r="P37" i="21"/>
  <c r="P36" i="21"/>
  <c r="P35" i="21"/>
  <c r="P34" i="21"/>
  <c r="P33" i="21"/>
  <c r="P32" i="21"/>
  <c r="P31" i="21"/>
  <c r="P30" i="21"/>
  <c r="P29" i="21"/>
  <c r="P28" i="21"/>
  <c r="P27" i="21"/>
  <c r="P26" i="21"/>
  <c r="P25" i="21"/>
  <c r="P24" i="21"/>
  <c r="P21" i="21"/>
  <c r="P20" i="21"/>
  <c r="P19" i="21"/>
  <c r="P18" i="21"/>
  <c r="Q4" i="21"/>
  <c r="P17" i="21"/>
  <c r="P16" i="21"/>
  <c r="P15" i="21"/>
  <c r="P14" i="21"/>
  <c r="P13" i="21"/>
  <c r="P12" i="21"/>
  <c r="P11" i="21"/>
  <c r="P10" i="21"/>
  <c r="P9" i="21"/>
  <c r="P8" i="21"/>
  <c r="P5" i="21"/>
  <c r="Q37" i="21"/>
  <c r="Q36" i="21"/>
  <c r="Q35" i="21"/>
  <c r="Q34" i="21"/>
  <c r="Q33" i="21"/>
  <c r="Q32" i="21"/>
  <c r="Q31" i="21"/>
  <c r="Q30" i="21"/>
  <c r="Q29" i="21"/>
  <c r="Q28" i="21"/>
  <c r="Q27" i="21"/>
  <c r="Q26" i="21"/>
  <c r="Q25" i="21"/>
  <c r="Q24" i="21"/>
  <c r="Q21" i="21"/>
  <c r="Q20" i="21"/>
  <c r="Q19" i="21"/>
  <c r="Q18" i="21"/>
  <c r="Q17" i="21"/>
  <c r="Q16" i="21"/>
  <c r="Q15" i="21"/>
  <c r="Q14" i="21"/>
  <c r="Q13" i="21"/>
  <c r="Q12" i="21"/>
  <c r="Q11" i="21"/>
  <c r="Q10" i="21"/>
  <c r="Q9" i="21"/>
  <c r="Q8" i="21"/>
  <c r="Q5" i="21"/>
  <c r="R4" i="21"/>
  <c r="R37" i="21"/>
  <c r="R36" i="21"/>
  <c r="R35" i="21"/>
  <c r="R34" i="21"/>
  <c r="R33" i="21"/>
  <c r="R32" i="21"/>
  <c r="R31" i="21"/>
  <c r="R30" i="21"/>
  <c r="R29" i="21"/>
  <c r="R28" i="21"/>
  <c r="R27" i="21"/>
  <c r="R26" i="21"/>
  <c r="R25" i="21"/>
  <c r="R24" i="21"/>
  <c r="R21" i="21"/>
  <c r="R20" i="21"/>
  <c r="R19" i="21"/>
  <c r="R18" i="21"/>
  <c r="S4" i="21"/>
  <c r="R17" i="21"/>
  <c r="R16" i="21"/>
  <c r="R15" i="21"/>
  <c r="R14" i="21"/>
  <c r="R13" i="21"/>
  <c r="R12" i="21"/>
  <c r="R11" i="21"/>
  <c r="R10" i="21"/>
  <c r="R9" i="21"/>
  <c r="R8" i="21"/>
  <c r="R5" i="21"/>
  <c r="S37" i="21"/>
  <c r="S36" i="21"/>
  <c r="S35" i="21"/>
  <c r="S34" i="21"/>
  <c r="S33" i="21"/>
  <c r="S32" i="21"/>
  <c r="S31" i="21"/>
  <c r="S30" i="21"/>
  <c r="S17" i="21"/>
  <c r="S16" i="21"/>
  <c r="S15" i="21"/>
  <c r="S14" i="21"/>
  <c r="S13" i="21"/>
  <c r="S12" i="21"/>
  <c r="S11" i="21"/>
  <c r="S10" i="21"/>
  <c r="S9" i="21"/>
  <c r="S8" i="21"/>
  <c r="S5" i="21"/>
  <c r="S29" i="21"/>
  <c r="S28" i="21"/>
  <c r="S27" i="21"/>
  <c r="S26" i="21"/>
  <c r="S25" i="21"/>
  <c r="S24" i="21"/>
  <c r="S21" i="21"/>
  <c r="S20" i="21"/>
  <c r="S19" i="21"/>
  <c r="S18" i="21"/>
  <c r="T4" i="21"/>
  <c r="T37" i="21"/>
  <c r="T36" i="21"/>
  <c r="T35" i="21"/>
  <c r="T34" i="21"/>
  <c r="T33" i="21"/>
  <c r="T32" i="21"/>
  <c r="T31" i="21"/>
  <c r="T30" i="21"/>
  <c r="T29" i="21"/>
  <c r="T28" i="21"/>
  <c r="T27" i="21"/>
  <c r="T26" i="21"/>
  <c r="T25" i="21"/>
  <c r="T24" i="21"/>
  <c r="T21" i="21"/>
  <c r="T20" i="21"/>
  <c r="T19" i="21"/>
  <c r="T18" i="21"/>
  <c r="T17" i="21"/>
  <c r="T16" i="21"/>
  <c r="T15" i="21"/>
  <c r="T14" i="21"/>
  <c r="T13" i="21"/>
  <c r="T12" i="21"/>
  <c r="T11" i="21"/>
  <c r="T10" i="21"/>
  <c r="T9" i="21"/>
  <c r="T8" i="21"/>
  <c r="T5" i="21"/>
  <c r="U4" i="21"/>
  <c r="U37" i="21"/>
  <c r="U36" i="21"/>
  <c r="U35" i="21"/>
  <c r="U34" i="21"/>
  <c r="U33" i="21"/>
  <c r="U32" i="21"/>
  <c r="U31" i="21"/>
  <c r="U30" i="21"/>
  <c r="U29" i="21"/>
  <c r="U28" i="21"/>
  <c r="U27" i="21"/>
  <c r="U26" i="21"/>
  <c r="U25" i="21"/>
  <c r="U24" i="21"/>
  <c r="U21" i="21"/>
  <c r="U20" i="21"/>
  <c r="U19" i="21"/>
  <c r="U18" i="21"/>
  <c r="U17" i="21"/>
  <c r="U16" i="21"/>
  <c r="U15" i="21"/>
  <c r="U14" i="21"/>
  <c r="U13" i="21"/>
  <c r="U12" i="21"/>
  <c r="U11" i="21"/>
  <c r="U10" i="21"/>
  <c r="U9" i="21"/>
  <c r="U8" i="21"/>
  <c r="U5" i="21"/>
  <c r="V4" i="21"/>
  <c r="V37" i="21"/>
  <c r="V36" i="21"/>
  <c r="V35" i="21"/>
  <c r="V34" i="21"/>
  <c r="V33" i="21"/>
  <c r="V32" i="21"/>
  <c r="V31" i="21"/>
  <c r="V30" i="21"/>
  <c r="V29" i="21"/>
  <c r="V28" i="21"/>
  <c r="V27" i="21"/>
  <c r="V26" i="21"/>
  <c r="V25" i="21"/>
  <c r="V24" i="21"/>
  <c r="V21" i="21"/>
  <c r="V20" i="21"/>
  <c r="V19" i="21"/>
  <c r="V18" i="21"/>
  <c r="V17" i="21"/>
  <c r="V16" i="21"/>
  <c r="V15" i="21"/>
  <c r="V14" i="21"/>
  <c r="V13" i="21"/>
  <c r="V12" i="21"/>
  <c r="V11" i="21"/>
  <c r="V10" i="21"/>
  <c r="V9" i="21"/>
  <c r="V8" i="21"/>
  <c r="V5" i="21"/>
  <c r="F8" i="9"/>
  <c r="F9" i="9"/>
  <c r="F10" i="9"/>
  <c r="F11" i="9"/>
  <c r="F12" i="9"/>
  <c r="F13" i="9"/>
  <c r="F14" i="9"/>
  <c r="F15" i="9"/>
  <c r="F16" i="9"/>
  <c r="F17" i="9"/>
  <c r="F18" i="9"/>
  <c r="F19" i="9"/>
  <c r="F20" i="9"/>
  <c r="F23" i="9"/>
  <c r="F24" i="9"/>
  <c r="F25" i="9"/>
  <c r="F26" i="9"/>
  <c r="F27" i="9"/>
  <c r="F28" i="9"/>
  <c r="F29" i="9"/>
  <c r="F30" i="9"/>
  <c r="F31" i="9"/>
  <c r="F32" i="9"/>
  <c r="F33" i="9"/>
  <c r="F34" i="9"/>
  <c r="F35" i="9"/>
  <c r="D8" i="9"/>
  <c r="D9" i="9"/>
  <c r="H32" i="9"/>
  <c r="H44" i="9"/>
  <c r="H33" i="9"/>
  <c r="H45" i="9"/>
  <c r="H34" i="9"/>
  <c r="H35" i="9"/>
  <c r="H31" i="9"/>
  <c r="H30" i="9"/>
  <c r="H43" i="9"/>
  <c r="H29" i="9"/>
  <c r="H42" i="9"/>
  <c r="H28" i="9"/>
  <c r="H41" i="9"/>
  <c r="H27" i="9"/>
  <c r="H40" i="9"/>
  <c r="H26" i="9"/>
  <c r="H25" i="9"/>
  <c r="H24" i="9"/>
  <c r="H39" i="9"/>
  <c r="H23" i="9"/>
  <c r="H38" i="9"/>
  <c r="H20" i="9"/>
  <c r="H19" i="9"/>
  <c r="H18" i="9"/>
  <c r="H17" i="9"/>
  <c r="H16" i="9"/>
  <c r="H15" i="9"/>
  <c r="H14" i="9"/>
  <c r="H13" i="9"/>
  <c r="H12" i="9"/>
  <c r="H11" i="9"/>
  <c r="H10" i="9"/>
  <c r="H9" i="9"/>
  <c r="H8" i="9"/>
  <c r="H5" i="9"/>
  <c r="I4" i="9"/>
  <c r="I11" i="9"/>
  <c r="I32" i="9"/>
  <c r="I44" i="9"/>
  <c r="I33" i="9"/>
  <c r="I45" i="9"/>
  <c r="D32" i="9"/>
  <c r="D34" i="9"/>
  <c r="D33" i="9"/>
  <c r="D35" i="9"/>
  <c r="E4" i="9"/>
  <c r="E12" i="9"/>
  <c r="I5" i="9"/>
  <c r="E8" i="9"/>
  <c r="E10" i="9"/>
  <c r="D11" i="9"/>
  <c r="I12" i="9"/>
  <c r="D13" i="9"/>
  <c r="E14" i="9"/>
  <c r="I14" i="9"/>
  <c r="D15" i="9"/>
  <c r="I16" i="9"/>
  <c r="D17" i="9"/>
  <c r="E18" i="9"/>
  <c r="I18" i="9"/>
  <c r="D19" i="9"/>
  <c r="E20" i="9"/>
  <c r="I20" i="9"/>
  <c r="D23" i="9"/>
  <c r="E24" i="9"/>
  <c r="I24" i="9"/>
  <c r="D25" i="9"/>
  <c r="E26" i="9"/>
  <c r="I26" i="9"/>
  <c r="D27" i="9"/>
  <c r="E28" i="9"/>
  <c r="I28" i="9"/>
  <c r="I41" i="9"/>
  <c r="D29" i="9"/>
  <c r="E30" i="9"/>
  <c r="I30" i="9"/>
  <c r="I43" i="9"/>
  <c r="D31" i="9"/>
  <c r="E9" i="9"/>
  <c r="D10" i="9"/>
  <c r="E11" i="9"/>
  <c r="D12" i="9"/>
  <c r="E13" i="9"/>
  <c r="I13" i="9"/>
  <c r="D14" i="9"/>
  <c r="E15" i="9"/>
  <c r="I15" i="9"/>
  <c r="D16" i="9"/>
  <c r="E17" i="9"/>
  <c r="I17" i="9"/>
  <c r="D18" i="9"/>
  <c r="E19" i="9"/>
  <c r="I19" i="9"/>
  <c r="D20" i="9"/>
  <c r="E23" i="9"/>
  <c r="I23" i="9"/>
  <c r="D24" i="9"/>
  <c r="E25" i="9"/>
  <c r="I25" i="9"/>
  <c r="D26" i="9"/>
  <c r="E27" i="9"/>
  <c r="I27" i="9"/>
  <c r="I40" i="9"/>
  <c r="D28" i="9"/>
  <c r="E29" i="9"/>
  <c r="I29" i="9"/>
  <c r="I42" i="9"/>
  <c r="D30" i="9"/>
  <c r="E31" i="9"/>
  <c r="I31" i="9"/>
  <c r="E33" i="9"/>
  <c r="E35" i="9"/>
  <c r="E32" i="9"/>
  <c r="E34" i="9"/>
  <c r="E16" i="9"/>
  <c r="I10" i="9"/>
  <c r="I8" i="9"/>
  <c r="I38" i="9"/>
  <c r="I9" i="9"/>
  <c r="I39" i="9"/>
  <c r="J4" i="9"/>
  <c r="I35" i="9"/>
  <c r="I34" i="9"/>
  <c r="J8" i="9"/>
  <c r="J12" i="9"/>
  <c r="J14" i="9"/>
  <c r="J16" i="9"/>
  <c r="J18" i="9"/>
  <c r="J20" i="9"/>
  <c r="J24" i="9"/>
  <c r="J26" i="9"/>
  <c r="J28" i="9"/>
  <c r="J41" i="9"/>
  <c r="J30" i="9"/>
  <c r="J43" i="9"/>
  <c r="J33" i="9"/>
  <c r="J45" i="9"/>
  <c r="J32" i="9"/>
  <c r="J23" i="9"/>
  <c r="J38" i="9"/>
  <c r="J17" i="9"/>
  <c r="J13" i="9"/>
  <c r="J9" i="9"/>
  <c r="J25" i="9"/>
  <c r="J27" i="9"/>
  <c r="J40" i="9"/>
  <c r="J29" i="9"/>
  <c r="J31" i="9"/>
  <c r="J10" i="9"/>
  <c r="K4" i="9"/>
  <c r="J35" i="9"/>
  <c r="J34" i="9"/>
  <c r="J19" i="9"/>
  <c r="J15" i="9"/>
  <c r="J11" i="9"/>
  <c r="J5" i="9"/>
  <c r="J42" i="9"/>
  <c r="J39" i="9"/>
  <c r="K31" i="9"/>
  <c r="K27" i="9"/>
  <c r="K23" i="9"/>
  <c r="K17" i="9"/>
  <c r="K13" i="9"/>
  <c r="K9" i="9"/>
  <c r="L4" i="9"/>
  <c r="K28" i="9"/>
  <c r="K24" i="9"/>
  <c r="K39" i="9"/>
  <c r="K18" i="9"/>
  <c r="K14" i="9"/>
  <c r="K10" i="9"/>
  <c r="K32" i="9"/>
  <c r="K44" i="9"/>
  <c r="K33" i="9"/>
  <c r="K45" i="9"/>
  <c r="K29" i="9"/>
  <c r="K25" i="9"/>
  <c r="K19" i="9"/>
  <c r="K15" i="9"/>
  <c r="K11" i="9"/>
  <c r="K5" i="9"/>
  <c r="K30" i="9"/>
  <c r="K26" i="9"/>
  <c r="K20" i="9"/>
  <c r="K16" i="9"/>
  <c r="K12" i="9"/>
  <c r="K8" i="9"/>
  <c r="K34" i="9"/>
  <c r="K35" i="9"/>
  <c r="J44" i="9"/>
  <c r="K41" i="9"/>
  <c r="K40" i="9"/>
  <c r="K43" i="9"/>
  <c r="K42" i="9"/>
  <c r="L33" i="9"/>
  <c r="L32" i="9"/>
  <c r="L30" i="9"/>
  <c r="L43" i="9"/>
  <c r="L26" i="9"/>
  <c r="L20" i="9"/>
  <c r="L16" i="9"/>
  <c r="L12" i="9"/>
  <c r="L8" i="9"/>
  <c r="L29" i="9"/>
  <c r="L42" i="9"/>
  <c r="L25" i="9"/>
  <c r="L19" i="9"/>
  <c r="L15" i="9"/>
  <c r="L11" i="9"/>
  <c r="L5" i="9"/>
  <c r="L35" i="9"/>
  <c r="L34" i="9"/>
  <c r="L28" i="9"/>
  <c r="L41" i="9"/>
  <c r="L24" i="9"/>
  <c r="L18" i="9"/>
  <c r="L14" i="9"/>
  <c r="L10" i="9"/>
  <c r="L31" i="9"/>
  <c r="L27" i="9"/>
  <c r="L40" i="9"/>
  <c r="L23" i="9"/>
  <c r="L38" i="9"/>
  <c r="L17" i="9"/>
  <c r="L13" i="9"/>
  <c r="L9" i="9"/>
  <c r="M4" i="9"/>
  <c r="K38" i="9"/>
  <c r="M32" i="9"/>
  <c r="M33" i="9"/>
  <c r="M31" i="9"/>
  <c r="M27" i="9"/>
  <c r="M23" i="9"/>
  <c r="M17" i="9"/>
  <c r="M13" i="9"/>
  <c r="M9" i="9"/>
  <c r="N4" i="9"/>
  <c r="M28" i="9"/>
  <c r="M24" i="9"/>
  <c r="M39" i="9"/>
  <c r="M18" i="9"/>
  <c r="M14" i="9"/>
  <c r="M10" i="9"/>
  <c r="M34" i="9"/>
  <c r="M35" i="9"/>
  <c r="M29" i="9"/>
  <c r="M42" i="9"/>
  <c r="M25" i="9"/>
  <c r="M19" i="9"/>
  <c r="M15" i="9"/>
  <c r="M11" i="9"/>
  <c r="M5" i="9"/>
  <c r="M30" i="9"/>
  <c r="M43" i="9"/>
  <c r="M26" i="9"/>
  <c r="M20" i="9"/>
  <c r="M16" i="9"/>
  <c r="M12" i="9"/>
  <c r="M8" i="9"/>
  <c r="L39" i="9"/>
  <c r="L44" i="9"/>
  <c r="L45" i="9"/>
  <c r="M41" i="9"/>
  <c r="M40" i="9"/>
  <c r="M45" i="9"/>
  <c r="N33" i="9"/>
  <c r="N32" i="9"/>
  <c r="N30" i="9"/>
  <c r="N26" i="9"/>
  <c r="N20" i="9"/>
  <c r="N16" i="9"/>
  <c r="N12" i="9"/>
  <c r="N8" i="9"/>
  <c r="N29" i="9"/>
  <c r="N25" i="9"/>
  <c r="N19" i="9"/>
  <c r="N15" i="9"/>
  <c r="N11" i="9"/>
  <c r="N5" i="9"/>
  <c r="N35" i="9"/>
  <c r="N34" i="9"/>
  <c r="N28" i="9"/>
  <c r="N24" i="9"/>
  <c r="N18" i="9"/>
  <c r="N14" i="9"/>
  <c r="N10" i="9"/>
  <c r="N31" i="9"/>
  <c r="N27" i="9"/>
  <c r="N23" i="9"/>
  <c r="N17" i="9"/>
  <c r="N13" i="9"/>
  <c r="N9" i="9"/>
  <c r="O4" i="9"/>
  <c r="M38" i="9"/>
  <c r="M44" i="9"/>
  <c r="O32" i="9"/>
  <c r="O33" i="9"/>
  <c r="O31" i="9"/>
  <c r="O27" i="9"/>
  <c r="O23" i="9"/>
  <c r="O17" i="9"/>
  <c r="O13" i="9"/>
  <c r="O9" i="9"/>
  <c r="P4" i="9"/>
  <c r="O28" i="9"/>
  <c r="O24" i="9"/>
  <c r="O18" i="9"/>
  <c r="O14" i="9"/>
  <c r="O10" i="9"/>
  <c r="O34" i="9"/>
  <c r="O35" i="9"/>
  <c r="O29" i="9"/>
  <c r="O25" i="9"/>
  <c r="O19" i="9"/>
  <c r="O15" i="9"/>
  <c r="O11" i="9"/>
  <c r="O5" i="9"/>
  <c r="O30" i="9"/>
  <c r="O26" i="9"/>
  <c r="O20" i="9"/>
  <c r="O16" i="9"/>
  <c r="O12" i="9"/>
  <c r="O8" i="9"/>
  <c r="P33" i="9"/>
  <c r="P32" i="9"/>
  <c r="P30" i="9"/>
  <c r="P26" i="9"/>
  <c r="P20" i="9"/>
  <c r="P16" i="9"/>
  <c r="P12" i="9"/>
  <c r="P8" i="9"/>
  <c r="P29" i="9"/>
  <c r="P25" i="9"/>
  <c r="P19" i="9"/>
  <c r="P15" i="9"/>
  <c r="P11" i="9"/>
  <c r="P5" i="9"/>
  <c r="P35" i="9"/>
  <c r="P34" i="9"/>
  <c r="P28" i="9"/>
  <c r="P24" i="9"/>
  <c r="P18" i="9"/>
  <c r="P14" i="9"/>
  <c r="P10" i="9"/>
  <c r="P31" i="9"/>
  <c r="P27" i="9"/>
  <c r="P23" i="9"/>
  <c r="P17" i="9"/>
  <c r="P13" i="9"/>
  <c r="P9" i="9"/>
</calcChain>
</file>

<file path=xl/sharedStrings.xml><?xml version="1.0" encoding="utf-8"?>
<sst xmlns="http://schemas.openxmlformats.org/spreadsheetml/2006/main" count="282" uniqueCount="121">
  <si>
    <t>Total</t>
  </si>
  <si>
    <t xml:space="preserve">Total generation </t>
  </si>
  <si>
    <t>2nd quarter</t>
  </si>
  <si>
    <t>3rd quarter</t>
  </si>
  <si>
    <t>4th quarter</t>
  </si>
  <si>
    <t>1st quarter</t>
  </si>
  <si>
    <t>Installed Capacity</t>
  </si>
  <si>
    <t>Generation</t>
  </si>
  <si>
    <t>Onshore Wind</t>
  </si>
  <si>
    <t>Shoreline wave / tidal</t>
  </si>
  <si>
    <t>Solar photovoltaics</t>
  </si>
  <si>
    <t>Small scale Hydro</t>
  </si>
  <si>
    <t>Large scale Hydro</t>
  </si>
  <si>
    <t xml:space="preserve">Landfill gas </t>
  </si>
  <si>
    <t>Sewage sludge digestion</t>
  </si>
  <si>
    <t>Municipal solid waste combustion</t>
  </si>
  <si>
    <t>Co-firing with fossil fuels</t>
  </si>
  <si>
    <r>
      <t>Offshore Wind</t>
    </r>
    <r>
      <rPr>
        <vertAlign val="superscript"/>
        <sz val="10"/>
        <rFont val="Arial"/>
        <family val="2"/>
      </rPr>
      <t xml:space="preserve"> 1</t>
    </r>
  </si>
  <si>
    <r>
      <t>Animal Biomass</t>
    </r>
    <r>
      <rPr>
        <vertAlign val="superscript"/>
        <sz val="10"/>
        <rFont val="Arial"/>
        <family val="2"/>
      </rPr>
      <t xml:space="preserve"> 2</t>
    </r>
  </si>
  <si>
    <r>
      <t>Plant Biomass</t>
    </r>
    <r>
      <rPr>
        <vertAlign val="superscript"/>
        <sz val="10"/>
        <rFont val="Arial"/>
        <family val="2"/>
      </rPr>
      <t xml:space="preserve"> 3</t>
    </r>
  </si>
  <si>
    <r>
      <t>Co-firing</t>
    </r>
    <r>
      <rPr>
        <vertAlign val="superscript"/>
        <sz val="10"/>
        <rFont val="Arial"/>
        <family val="2"/>
      </rPr>
      <t xml:space="preserve"> 4</t>
    </r>
  </si>
  <si>
    <r>
      <t>Onshore Wind</t>
    </r>
    <r>
      <rPr>
        <vertAlign val="superscript"/>
        <sz val="10"/>
        <rFont val="Arial"/>
        <family val="2"/>
      </rPr>
      <t xml:space="preserve"> 5</t>
    </r>
  </si>
  <si>
    <r>
      <t>Offshore Wind</t>
    </r>
    <r>
      <rPr>
        <vertAlign val="superscript"/>
        <sz val="10"/>
        <rFont val="Arial"/>
        <family val="2"/>
      </rPr>
      <t xml:space="preserve"> 6</t>
    </r>
  </si>
  <si>
    <r>
      <t>Municipal solid waste combustion</t>
    </r>
    <r>
      <rPr>
        <vertAlign val="superscript"/>
        <sz val="10"/>
        <rFont val="Arial"/>
        <family val="2"/>
      </rPr>
      <t xml:space="preserve"> 7</t>
    </r>
  </si>
  <si>
    <r>
      <t>Animal Biomass</t>
    </r>
    <r>
      <rPr>
        <vertAlign val="superscript"/>
        <sz val="10"/>
        <rFont val="Arial"/>
        <family val="2"/>
      </rPr>
      <t xml:space="preserve"> 8</t>
    </r>
  </si>
  <si>
    <r>
      <t>Plant Biomass</t>
    </r>
    <r>
      <rPr>
        <vertAlign val="superscript"/>
        <sz val="10"/>
        <rFont val="Arial"/>
        <family val="2"/>
      </rPr>
      <t xml:space="preserve"> 9</t>
    </r>
  </si>
  <si>
    <r>
      <t>Non-biodegradable wastes</t>
    </r>
    <r>
      <rPr>
        <vertAlign val="superscript"/>
        <sz val="10"/>
        <rFont val="Arial"/>
        <family val="2"/>
      </rPr>
      <t xml:space="preserve"> 10</t>
    </r>
  </si>
  <si>
    <t>Year</t>
  </si>
  <si>
    <t>Quarter</t>
  </si>
  <si>
    <t>Annual!</t>
  </si>
  <si>
    <t>Quarter!</t>
  </si>
  <si>
    <t>Installed Capacity, by tariff type</t>
  </si>
  <si>
    <t>Offshore Wind</t>
  </si>
  <si>
    <t>Hydro</t>
  </si>
  <si>
    <t>Load Factors</t>
  </si>
  <si>
    <t>Animal Biomass</t>
  </si>
  <si>
    <t>Plant Biomass</t>
  </si>
  <si>
    <t>April</t>
  </si>
  <si>
    <t>May</t>
  </si>
  <si>
    <t>June</t>
  </si>
  <si>
    <t>July</t>
  </si>
  <si>
    <t>August</t>
  </si>
  <si>
    <t>September</t>
  </si>
  <si>
    <t>October</t>
  </si>
  <si>
    <t>November</t>
  </si>
  <si>
    <t>December</t>
  </si>
  <si>
    <t>January</t>
  </si>
  <si>
    <t>February</t>
  </si>
  <si>
    <t>March</t>
  </si>
  <si>
    <t>Latest year</t>
  </si>
  <si>
    <t>Great Britain</t>
  </si>
  <si>
    <t>TOTAL</t>
  </si>
  <si>
    <t>Northern Ireland</t>
  </si>
  <si>
    <t>United Kingdom</t>
  </si>
  <si>
    <t>Confirmed on Feed in Tariffs  &lt;= 50 kW</t>
  </si>
  <si>
    <t>Confirmed on Feed in Tariffs  &gt; 50 kW - 5 MW</t>
  </si>
  <si>
    <r>
      <t xml:space="preserve">MCS registered &lt;=50 kW </t>
    </r>
    <r>
      <rPr>
        <vertAlign val="superscript"/>
        <sz val="10"/>
        <rFont val="Arial"/>
        <family val="2"/>
      </rPr>
      <t>(2)</t>
    </r>
  </si>
  <si>
    <r>
      <t>ROOFIT accredited &gt;50 kW- 5 MW</t>
    </r>
    <r>
      <rPr>
        <vertAlign val="superscript"/>
        <sz val="10"/>
        <rFont val="Arial"/>
        <family val="2"/>
      </rPr>
      <t xml:space="preserve"> (3)</t>
    </r>
  </si>
  <si>
    <r>
      <t xml:space="preserve">Renewables Obligation accredited &gt; 50 kW - 5 MW </t>
    </r>
    <r>
      <rPr>
        <vertAlign val="superscript"/>
        <sz val="10"/>
        <rFont val="Arial"/>
        <family val="2"/>
      </rPr>
      <t>(4)</t>
    </r>
  </si>
  <si>
    <r>
      <t xml:space="preserve">Renewables Obligation accredited &gt; 5 MW </t>
    </r>
    <r>
      <rPr>
        <vertAlign val="superscript"/>
        <sz val="10"/>
        <rFont val="Arial"/>
        <family val="2"/>
      </rPr>
      <t>(4)</t>
    </r>
  </si>
  <si>
    <r>
      <t>Other unaccredited &gt; 50kW - &lt;=5 MW</t>
    </r>
    <r>
      <rPr>
        <vertAlign val="superscript"/>
        <sz val="10"/>
        <rFont val="Arial"/>
        <family val="2"/>
      </rPr>
      <t xml:space="preserve"> (5)</t>
    </r>
  </si>
  <si>
    <r>
      <t>Other unaccredited &gt; 5 MW</t>
    </r>
    <r>
      <rPr>
        <vertAlign val="superscript"/>
        <sz val="10"/>
        <rFont val="Arial"/>
        <family val="2"/>
      </rPr>
      <t xml:space="preserve"> (5)</t>
    </r>
  </si>
  <si>
    <r>
      <t>Pre-2009 PV unaccredited capacity estimate</t>
    </r>
    <r>
      <rPr>
        <vertAlign val="superscript"/>
        <sz val="10"/>
        <rFont val="Arial"/>
        <family val="2"/>
      </rPr>
      <t xml:space="preserve"> (6)</t>
    </r>
  </si>
  <si>
    <r>
      <t>of which, RO ground-mounted</t>
    </r>
    <r>
      <rPr>
        <i/>
        <vertAlign val="superscript"/>
        <sz val="10"/>
        <rFont val="Arial"/>
        <family val="2"/>
      </rPr>
      <t>(7)</t>
    </r>
  </si>
  <si>
    <r>
      <t xml:space="preserve">Northern Ireland </t>
    </r>
    <r>
      <rPr>
        <b/>
        <vertAlign val="superscript"/>
        <sz val="10"/>
        <rFont val="Arial"/>
        <family val="2"/>
      </rPr>
      <t>(8)</t>
    </r>
  </si>
  <si>
    <r>
      <t xml:space="preserve">Renewables Obligation accredited &lt;=50 kW </t>
    </r>
    <r>
      <rPr>
        <vertAlign val="superscript"/>
        <sz val="10"/>
        <rFont val="Arial"/>
        <family val="2"/>
      </rPr>
      <t>(4)</t>
    </r>
  </si>
  <si>
    <r>
      <t>MCS registered &lt;=50 kW</t>
    </r>
    <r>
      <rPr>
        <vertAlign val="superscript"/>
        <sz val="10"/>
        <rFont val="Arial"/>
        <family val="2"/>
      </rPr>
      <t xml:space="preserve"> (9)</t>
    </r>
  </si>
  <si>
    <r>
      <t xml:space="preserve">MCS registered &lt;=50 kW </t>
    </r>
    <r>
      <rPr>
        <vertAlign val="superscript"/>
        <sz val="10"/>
        <rFont val="Arial"/>
        <family val="2"/>
      </rPr>
      <t>(2) (9)</t>
    </r>
  </si>
  <si>
    <r>
      <t xml:space="preserve">MCS (NI) registered &lt;=50 kW </t>
    </r>
    <r>
      <rPr>
        <vertAlign val="superscript"/>
        <sz val="10"/>
        <rFont val="Arial"/>
        <family val="2"/>
      </rPr>
      <t>(9)</t>
    </r>
  </si>
  <si>
    <r>
      <t>Pre-2009 PV unaccredited estimate</t>
    </r>
    <r>
      <rPr>
        <vertAlign val="superscript"/>
        <sz val="10"/>
        <rFont val="Arial"/>
        <family val="2"/>
      </rPr>
      <t xml:space="preserve"> (6)</t>
    </r>
  </si>
  <si>
    <t>2. Sites registered on the Microgeneration Certification Scheme but not confirmed on the Feed in Tariff</t>
  </si>
  <si>
    <t>3. Sites accredited under ROO-FIT but not confirmed on the Feed in Tariff</t>
  </si>
  <si>
    <t>4. Capacity accredited under the Renewables Obligation.  Accredited capacity may differ from total installed capacity for some sites.  In Great Britain, the RO supports sites above 50 kW only.</t>
  </si>
  <si>
    <t>6. In previous years, solar PV capacity was modelled.  This figure represents the residual of this above what was commissioned under RO/FiTs in 2009.</t>
  </si>
  <si>
    <t>8. In Northern Ireland, all PV capacity sizes are eligible for support by the RO (including &lt;= 50 kW sites).  There is no Feed in Tariff.</t>
  </si>
  <si>
    <t>9. Sites registered on the Microgeneration Certification Scheme but not accredited on the Renewables Obligation.</t>
  </si>
  <si>
    <t>Biodegradable municipal solid waste combustion</t>
  </si>
  <si>
    <t>Animal Biomass (non-AD) 2</t>
  </si>
  <si>
    <t>Anaerobic Digestion</t>
  </si>
  <si>
    <t>Plant Biomass 3</t>
  </si>
  <si>
    <t>Biodegradable municipal solid waste combustion 6, 7</t>
  </si>
  <si>
    <t>Animal Biomass (non-AD) 6, 8</t>
  </si>
  <si>
    <t>Plant Biomass 6, 9</t>
  </si>
  <si>
    <r>
      <t xml:space="preserve">CUMULATIVE CAPACITY (MW, </t>
    </r>
    <r>
      <rPr>
        <b/>
        <i/>
        <u/>
        <sz val="10"/>
        <rFont val="Arial"/>
        <family val="2"/>
      </rPr>
      <t>commissioned</t>
    </r>
    <r>
      <rPr>
        <b/>
        <u/>
        <sz val="10"/>
        <rFont val="Arial"/>
        <family val="2"/>
      </rPr>
      <t xml:space="preserve"> as at end of month) </t>
    </r>
    <r>
      <rPr>
        <b/>
        <u/>
        <vertAlign val="superscript"/>
        <sz val="10"/>
        <rFont val="Arial"/>
        <family val="2"/>
      </rPr>
      <t>(1)</t>
    </r>
  </si>
  <si>
    <r>
      <t>CUMULATIVE COUNT</t>
    </r>
    <r>
      <rPr>
        <b/>
        <u/>
        <vertAlign val="superscript"/>
        <sz val="10"/>
        <rFont val="Arial"/>
        <family val="2"/>
      </rPr>
      <t xml:space="preserve"> (1)</t>
    </r>
  </si>
  <si>
    <t xml:space="preserve">1. Capacity figures are constrained to the quarterly and annual figures published in Energy Trends and DUKES.  Hence there are currently breaks in the series at the end of 2012 and the end of June 2013. </t>
  </si>
  <si>
    <t>5. Includes other sites not yet accredited under FiT, RO or ROO-FIT, from the Renewable Energy Planning Database.  Also includes any unaccredited part of capacity at RO sites.</t>
  </si>
  <si>
    <t>Latest quarter</t>
  </si>
  <si>
    <t>NOTE: These figures are produced according to when a site was commissioned.  This can be several months before a site has gained accreditation under the Renewables Obligation or confirmation on the Feed in Tariff (FiT) scheme - therefore these figures will differ from other statistics (e.g. the monthly Central Feed in Tariff register statistics) published on the DECC website.</t>
  </si>
  <si>
    <t>https://www.gov.uk/government/collections/renewables-statistics</t>
  </si>
  <si>
    <t>An article detailing the sources and methods used in this table can be found in the September 2013 edition of Energy Trends, at:</t>
  </si>
  <si>
    <t xml:space="preserve">7. Information on this is only available for RO sites commissioned from April 2013 onwards, since different RO bands are applicable to ground and roof mounted sites commissioned from this date. </t>
  </si>
  <si>
    <t xml:space="preserve">    It is also only available for those sites that have had ROCs issued (as information on RO band is only available from this data).</t>
  </si>
  <si>
    <t>Unaccredited capacity represented 14 per cent of total solar deployment.</t>
  </si>
  <si>
    <t>Overall solar PV capacity at the end of 2013 stood at 2,752 MW, an increase of 61 per cent (1,046 MW) on that at the end of 2012.  This represented 508,322 installations in 2013, which is an increase of 26 per cent (106,036 installations) on that at the end of 2012.</t>
  </si>
  <si>
    <t>Capacity commissioned and accredited under the GB Feed in Tariff stood at 2,023 MW, an increase of 30 per cent (468 MW) on that at the end of 2012.   Capacity confirmed on GB Feed in Tariffs represents 74 per cent of total solar deployment.</t>
  </si>
  <si>
    <t>Unaccredited capacity represented 9 per cent of total solar deployment.</t>
  </si>
  <si>
    <t>Capacity commissioned and accredited under the Renewables Obligation stood at 471 MW.  Capacity accredited under the Renewables Obligation represent 17 per cent of total solar deployment.</t>
  </si>
  <si>
    <t>Overall solar PV capacity at the end of 2014 Q1 stood at 2,941 MW, an increase of 6.9 per cent (189 MW) on that at the end of 2013 Q4.  This represented 542,817 installations in 2014 Q1, an increase of 6.7 per cent on that at the end of 2013 Q4.</t>
  </si>
  <si>
    <t>Capacity commissioned and accredited under the Renewables Obligation stood at 483 MW, which is a rise of 2.5 per cent (12 MW) from 2013 Q4.  Capacity accredited under the Renewables Obligation represents 16 per cent of total solar deployment.</t>
  </si>
  <si>
    <t>Capacity commissioned and accredited under the GB Feed in Tariff stood at 2,056 MW, an increase of 1.6 per cent (33 MW) on that at the end of 2013 Q4.  Capacity confirmed on GB Feed in Tariffs represents 70 per cent of total solar deployment.</t>
  </si>
  <si>
    <t>Solar photovoltaics deployment</t>
  </si>
  <si>
    <t>Renewables Obligation accredited</t>
  </si>
  <si>
    <t>CUMULATIVE COUNT</t>
  </si>
  <si>
    <t>Latest month</t>
  </si>
  <si>
    <t>Transfers from Renewables Obligation to Feed in Tariffs</t>
  </si>
  <si>
    <t>Summary (MW)</t>
  </si>
  <si>
    <t>Feed in Tariff capacity</t>
  </si>
  <si>
    <t>Renewables Obligation capacity</t>
  </si>
  <si>
    <t>Unaccredited capacity</t>
  </si>
  <si>
    <t>Total capacity</t>
  </si>
  <si>
    <t>check</t>
  </si>
  <si>
    <t>Other Solar</t>
  </si>
  <si>
    <r>
      <t xml:space="preserve">CUMULATIVE CAPACITY (MW, </t>
    </r>
    <r>
      <rPr>
        <b/>
        <i/>
        <u/>
        <sz val="10"/>
        <rFont val="Arial"/>
        <family val="2"/>
      </rPr>
      <t>commissioned</t>
    </r>
    <r>
      <rPr>
        <b/>
        <u/>
        <sz val="10"/>
        <rFont val="Arial"/>
        <family val="2"/>
      </rPr>
      <t>, as at end of month)</t>
    </r>
  </si>
  <si>
    <t>Capacity accredited under the Renewables Obligation stood at 600 MW at the end of April 2014, across 4,487 installations, unchanged from that at the end of March 2014.  Renewables Obigation capacity represents 19 per cent of total solar deployment.</t>
  </si>
  <si>
    <t>ROO-FiT accredited (GB only)</t>
  </si>
  <si>
    <t>MCS registered (GB only)</t>
  </si>
  <si>
    <t>At the end of April 2014, capacity eligible for Feed in Tariffs (FiTs) (MCS, ROO-FIT and RO to FiT transfers), stood at 2,315 MW, across 544,290 installations.  This is a 1 per cent increase on the March 2014 figure (for both capacity and installations).  Capacity from FiT installations represents 73 per cent of total solar deployment.</t>
  </si>
  <si>
    <t>TOTAL UK</t>
  </si>
  <si>
    <t>Other solar capacity represented 8 per cent of total solar deployment.</t>
  </si>
  <si>
    <t>Overall UK solar PV capacity at the end of April 2014 stood at 3,179 MW, across 551,939 installations, an increase (for both capacity and installations) of 1 per cent on that at the end of March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</si>
</sst>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
    <numFmt numFmtId="165" formatCode="_-* #,##0_-;\-* #,##0_-;_-* &quot;-&quot;??_-;_-@_-"/>
    <numFmt numFmtId="166" formatCode="0.0%"/>
    <numFmt numFmtId="167" formatCode="#,##0\ ;\-#,##0\ ;&quot;-&quot;\ "/>
    <numFmt numFmtId="168" formatCode="#,##0\r;\-#,##0\r;&quot;-&quot;\ "/>
    <numFmt numFmtId="169" formatCode="[$-809]d\ mmmm\ yyyy;@"/>
  </numFmts>
  <fonts count="33" x14ac:knownFonts="1">
    <font>
      <sz val="10"/>
      <name val="Arial"/>
    </font>
    <font>
      <b/>
      <sz val="8"/>
      <name val="Arial"/>
      <family val="2"/>
    </font>
    <font>
      <b/>
      <sz val="22"/>
      <name val="Arial"/>
      <family val="2"/>
    </font>
    <font>
      <sz val="10"/>
      <name val="Arial"/>
      <family val="2"/>
    </font>
    <font>
      <b/>
      <sz val="14"/>
      <name val="Arial"/>
      <family val="2"/>
    </font>
    <font>
      <b/>
      <sz val="10"/>
      <name val="Arial"/>
      <family val="2"/>
    </font>
    <font>
      <b/>
      <sz val="8"/>
      <name val="MS Sans Serif"/>
      <family val="2"/>
    </font>
    <font>
      <vertAlign val="superscript"/>
      <sz val="10"/>
      <name val="Arial"/>
      <family val="2"/>
    </font>
    <font>
      <sz val="8"/>
      <name val="Arial"/>
      <family val="2"/>
    </font>
    <font>
      <sz val="12"/>
      <name val="MS Sans Serif"/>
      <family val="2"/>
    </font>
    <font>
      <b/>
      <sz val="12"/>
      <name val="MS Sans Serif"/>
      <family val="2"/>
    </font>
    <font>
      <sz val="8.5"/>
      <name val="MS Sans Serif"/>
      <family val="2"/>
    </font>
    <font>
      <sz val="10"/>
      <name val="Arial"/>
      <family val="2"/>
    </font>
    <font>
      <sz val="10"/>
      <name val="Arial"/>
      <family val="2"/>
    </font>
    <font>
      <i/>
      <sz val="10"/>
      <name val="Arial"/>
      <family val="2"/>
    </font>
    <font>
      <i/>
      <vertAlign val="superscript"/>
      <sz val="10"/>
      <name val="Arial"/>
      <family val="2"/>
    </font>
    <font>
      <b/>
      <vertAlign val="superscript"/>
      <sz val="10"/>
      <name val="Arial"/>
      <family val="2"/>
    </font>
    <font>
      <b/>
      <u/>
      <sz val="10"/>
      <name val="Arial"/>
      <family val="2"/>
    </font>
    <font>
      <b/>
      <i/>
      <u/>
      <sz val="10"/>
      <name val="Arial"/>
      <family val="2"/>
    </font>
    <font>
      <b/>
      <u/>
      <vertAlign val="superscript"/>
      <sz val="10"/>
      <name val="Arial"/>
      <family val="2"/>
    </font>
    <font>
      <sz val="10"/>
      <color theme="1"/>
      <name val="Arial"/>
      <family val="2"/>
    </font>
    <font>
      <u/>
      <sz val="10"/>
      <color theme="10"/>
      <name val="Arial"/>
      <family val="2"/>
    </font>
    <font>
      <b/>
      <sz val="10"/>
      <color theme="1"/>
      <name val="Arial"/>
      <family val="2"/>
    </font>
    <font>
      <sz val="10"/>
      <color rgb="FFFF0000"/>
      <name val="Arial"/>
      <family val="2"/>
    </font>
    <font>
      <b/>
      <sz val="22"/>
      <color theme="1"/>
      <name val="Arial"/>
      <family val="2"/>
    </font>
    <font>
      <b/>
      <sz val="14"/>
      <color theme="1"/>
      <name val="Arial"/>
      <family val="2"/>
    </font>
    <font>
      <b/>
      <sz val="14"/>
      <color theme="1"/>
      <name val="Calibri"/>
      <family val="2"/>
      <scheme val="minor"/>
    </font>
    <font>
      <b/>
      <sz val="8"/>
      <color theme="1"/>
      <name val="Arial"/>
      <family val="2"/>
    </font>
    <font>
      <b/>
      <sz val="11"/>
      <color theme="1"/>
      <name val="Calibri"/>
      <family val="2"/>
      <scheme val="minor"/>
    </font>
    <font>
      <u/>
      <sz val="12"/>
      <color theme="10"/>
      <name val="Arial"/>
      <family val="2"/>
    </font>
    <font>
      <sz val="12"/>
      <name val="Arial"/>
      <family val="2"/>
    </font>
    <font>
      <u/>
      <sz val="12"/>
      <name val="Arial"/>
      <family val="2"/>
    </font>
    <font>
      <sz val="12"/>
      <color rgb="FFFF0000"/>
      <name val="Arial"/>
      <family val="2"/>
    </font>
  </fonts>
  <fills count="5">
    <fill>
      <patternFill patternType="none"/>
    </fill>
    <fill>
      <patternFill patternType="gray125"/>
    </fill>
    <fill>
      <patternFill patternType="solid">
        <fgColor indexed="9"/>
        <bgColor indexed="64"/>
      </patternFill>
    </fill>
    <fill>
      <patternFill patternType="solid">
        <fgColor indexed="10"/>
        <bgColor indexed="64"/>
      </patternFill>
    </fill>
    <fill>
      <patternFill patternType="solid">
        <fgColor theme="0"/>
        <bgColor indexed="64"/>
      </patternFill>
    </fill>
  </fills>
  <borders count="10">
    <border>
      <left/>
      <right/>
      <top/>
      <bottom/>
      <diagonal/>
    </border>
    <border>
      <left/>
      <right/>
      <top style="thin">
        <color indexed="64"/>
      </top>
      <bottom style="medium">
        <color indexed="64"/>
      </bottom>
      <diagonal/>
    </border>
    <border>
      <left/>
      <right/>
      <top style="thin">
        <color indexed="64"/>
      </top>
      <bottom/>
      <diagonal/>
    </border>
    <border>
      <left/>
      <right/>
      <top/>
      <bottom style="double">
        <color indexed="64"/>
      </bottom>
      <diagonal/>
    </border>
    <border>
      <left/>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double">
        <color indexed="64"/>
      </top>
      <bottom/>
      <diagonal/>
    </border>
  </borders>
  <cellStyleXfs count="10">
    <xf numFmtId="0" fontId="0" fillId="0" borderId="0"/>
    <xf numFmtId="43" fontId="1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21" fillId="0" borderId="0" applyNumberFormat="0" applyFill="0" applyBorder="0" applyAlignment="0" applyProtection="0">
      <alignment vertical="top"/>
      <protection locked="0"/>
    </xf>
    <xf numFmtId="0" fontId="3" fillId="0" borderId="0"/>
    <xf numFmtId="0" fontId="3" fillId="0" borderId="0"/>
    <xf numFmtId="9" fontId="12" fillId="0" borderId="0" applyFont="0" applyFill="0" applyBorder="0" applyAlignment="0" applyProtection="0"/>
    <xf numFmtId="9" fontId="3" fillId="0" borderId="0" applyFont="0" applyFill="0" applyBorder="0" applyAlignment="0" applyProtection="0"/>
    <xf numFmtId="0" fontId="3" fillId="0" borderId="0"/>
  </cellStyleXfs>
  <cellXfs count="90">
    <xf numFmtId="0" fontId="0" fillId="0" borderId="0" xfId="0"/>
    <xf numFmtId="0" fontId="2" fillId="2" borderId="0" xfId="0" applyFont="1" applyFill="1" applyBorder="1" applyAlignment="1">
      <alignment vertical="center"/>
    </xf>
    <xf numFmtId="0" fontId="4" fillId="2" borderId="0" xfId="0" applyFont="1" applyFill="1" applyBorder="1" applyAlignment="1"/>
    <xf numFmtId="0" fontId="22" fillId="0" borderId="0" xfId="0" applyFont="1"/>
    <xf numFmtId="0" fontId="0" fillId="0" borderId="0" xfId="0" applyFill="1" applyBorder="1"/>
    <xf numFmtId="0" fontId="5" fillId="0" borderId="0" xfId="0" applyFont="1" applyFill="1" applyBorder="1"/>
    <xf numFmtId="0" fontId="1" fillId="0" borderId="1" xfId="0" applyFont="1" applyFill="1" applyBorder="1" applyAlignment="1">
      <alignment horizontal="center" vertical="center" wrapText="1"/>
    </xf>
    <xf numFmtId="0" fontId="22" fillId="0" borderId="0" xfId="0" applyFont="1" applyAlignment="1">
      <alignment horizontal="right"/>
    </xf>
    <xf numFmtId="0" fontId="3" fillId="0" borderId="0" xfId="0" applyFont="1" applyFill="1" applyBorder="1"/>
    <xf numFmtId="0" fontId="6" fillId="0" borderId="0" xfId="0" applyFont="1" applyFill="1" applyBorder="1" applyAlignment="1"/>
    <xf numFmtId="0" fontId="22" fillId="0" borderId="0" xfId="0" applyFont="1" applyAlignment="1"/>
    <xf numFmtId="0" fontId="3" fillId="0" borderId="0" xfId="0" applyFont="1" applyAlignment="1"/>
    <xf numFmtId="0" fontId="5" fillId="0" borderId="2" xfId="0" applyFont="1" applyBorder="1" applyAlignment="1"/>
    <xf numFmtId="0" fontId="3" fillId="0" borderId="3" xfId="0" applyFont="1" applyBorder="1" applyAlignment="1"/>
    <xf numFmtId="164" fontId="5" fillId="0" borderId="4" xfId="0" applyNumberFormat="1" applyFont="1" applyFill="1" applyBorder="1" applyAlignment="1">
      <alignment horizontal="center"/>
    </xf>
    <xf numFmtId="0" fontId="3" fillId="0" borderId="0" xfId="5"/>
    <xf numFmtId="0" fontId="3" fillId="3" borderId="5" xfId="5" applyFill="1" applyBorder="1"/>
    <xf numFmtId="0" fontId="3" fillId="3" borderId="6" xfId="5" applyFill="1" applyBorder="1"/>
    <xf numFmtId="0" fontId="3" fillId="3" borderId="7" xfId="5" applyFill="1" applyBorder="1"/>
    <xf numFmtId="0" fontId="3" fillId="3" borderId="8" xfId="5" applyFill="1" applyBorder="1"/>
    <xf numFmtId="0" fontId="22" fillId="0" borderId="0" xfId="5" applyFont="1"/>
    <xf numFmtId="0" fontId="8" fillId="2" borderId="0" xfId="0" applyFont="1" applyFill="1" applyBorder="1"/>
    <xf numFmtId="168" fontId="11" fillId="0" borderId="0" xfId="0" applyNumberFormat="1" applyFont="1" applyFill="1" applyBorder="1"/>
    <xf numFmtId="166" fontId="0" fillId="0" borderId="0" xfId="7" applyNumberFormat="1" applyFont="1" applyFill="1" applyBorder="1"/>
    <xf numFmtId="167" fontId="11" fillId="0" borderId="0" xfId="0" applyNumberFormat="1" applyFont="1" applyFill="1" applyBorder="1"/>
    <xf numFmtId="0" fontId="3" fillId="0" borderId="0" xfId="6" applyFont="1" applyAlignment="1"/>
    <xf numFmtId="0" fontId="5" fillId="0" borderId="0" xfId="0" applyFont="1" applyFill="1" applyBorder="1" applyAlignment="1"/>
    <xf numFmtId="9" fontId="0" fillId="0" borderId="0" xfId="7" applyFont="1" applyAlignment="1"/>
    <xf numFmtId="0" fontId="3" fillId="0" borderId="0" xfId="6" applyFill="1" applyBorder="1"/>
    <xf numFmtId="165" fontId="3" fillId="0" borderId="0" xfId="1" applyNumberFormat="1" applyFont="1" applyFill="1" applyBorder="1"/>
    <xf numFmtId="0" fontId="5" fillId="0" borderId="0" xfId="0" applyFont="1" applyBorder="1" applyAlignment="1"/>
    <xf numFmtId="3" fontId="0" fillId="0" borderId="0" xfId="0" applyNumberFormat="1" applyFill="1" applyBorder="1"/>
    <xf numFmtId="165" fontId="0" fillId="0" borderId="0" xfId="0" applyNumberFormat="1" applyFill="1" applyBorder="1"/>
    <xf numFmtId="3" fontId="5" fillId="0" borderId="0" xfId="0" applyNumberFormat="1" applyFont="1" applyFill="1" applyBorder="1"/>
    <xf numFmtId="0" fontId="22" fillId="0" borderId="0" xfId="0" applyFont="1" applyFill="1" applyAlignment="1">
      <alignment horizontal="right"/>
    </xf>
    <xf numFmtId="0" fontId="1" fillId="0" borderId="1" xfId="0" applyNumberFormat="1" applyFont="1" applyFill="1" applyBorder="1" applyAlignment="1">
      <alignment horizontal="center" vertical="center" wrapText="1"/>
    </xf>
    <xf numFmtId="165" fontId="5" fillId="0" borderId="0" xfId="1" applyNumberFormat="1" applyFont="1" applyFill="1" applyBorder="1"/>
    <xf numFmtId="0" fontId="5" fillId="0" borderId="9" xfId="0" applyFont="1" applyFill="1" applyBorder="1"/>
    <xf numFmtId="0" fontId="14" fillId="0" borderId="0" xfId="0" applyFont="1" applyFill="1" applyBorder="1"/>
    <xf numFmtId="165" fontId="0" fillId="0" borderId="0" xfId="1" applyNumberFormat="1" applyFont="1" applyFill="1" applyBorder="1"/>
    <xf numFmtId="0" fontId="17" fillId="0" borderId="0" xfId="0" applyFont="1" applyFill="1" applyBorder="1"/>
    <xf numFmtId="0" fontId="3" fillId="0" borderId="0" xfId="5" applyFont="1" applyAlignment="1"/>
    <xf numFmtId="0" fontId="3" fillId="0" borderId="0" xfId="5" applyFont="1" applyBorder="1" applyAlignment="1"/>
    <xf numFmtId="0" fontId="3" fillId="0" borderId="0" xfId="5" applyFont="1" applyFill="1" applyBorder="1" applyAlignment="1"/>
    <xf numFmtId="0" fontId="5" fillId="0" borderId="2" xfId="5" applyFont="1" applyBorder="1" applyAlignment="1"/>
    <xf numFmtId="0" fontId="3" fillId="0" borderId="3" xfId="5" applyFont="1" applyBorder="1" applyAlignment="1"/>
    <xf numFmtId="0" fontId="6" fillId="0" borderId="0" xfId="5" applyFont="1" applyFill="1" applyBorder="1" applyAlignment="1"/>
    <xf numFmtId="0" fontId="22" fillId="0" borderId="0" xfId="5" applyFont="1" applyAlignment="1"/>
    <xf numFmtId="0" fontId="5" fillId="0" borderId="0" xfId="5" applyFont="1" applyFill="1" applyBorder="1" applyAlignment="1"/>
    <xf numFmtId="9" fontId="0" fillId="0" borderId="0" xfId="8" applyFont="1" applyAlignment="1"/>
    <xf numFmtId="168" fontId="11" fillId="0" borderId="0" xfId="5" applyNumberFormat="1" applyFont="1" applyFill="1" applyBorder="1"/>
    <xf numFmtId="167" fontId="11" fillId="0" borderId="0" xfId="5" applyNumberFormat="1" applyFont="1" applyFill="1" applyBorder="1"/>
    <xf numFmtId="0" fontId="3" fillId="0" borderId="0" xfId="0" applyFont="1" applyFill="1" applyBorder="1" applyAlignment="1">
      <alignment horizontal="left"/>
    </xf>
    <xf numFmtId="0" fontId="9" fillId="4" borderId="0" xfId="5" applyFont="1" applyFill="1"/>
    <xf numFmtId="0" fontId="3" fillId="4" borderId="0" xfId="5" applyFill="1"/>
    <xf numFmtId="0" fontId="10" fillId="4" borderId="0" xfId="5" applyFont="1" applyFill="1" applyAlignment="1">
      <alignment wrapText="1"/>
    </xf>
    <xf numFmtId="0" fontId="23" fillId="4" borderId="0" xfId="5" applyFont="1" applyFill="1"/>
    <xf numFmtId="1" fontId="0" fillId="0" borderId="0" xfId="7" applyNumberFormat="1" applyFont="1" applyFill="1" applyBorder="1"/>
    <xf numFmtId="3" fontId="0" fillId="0" borderId="0" xfId="7" applyNumberFormat="1" applyFont="1" applyFill="1" applyBorder="1"/>
    <xf numFmtId="0" fontId="10" fillId="4" borderId="0" xfId="5" applyFont="1" applyFill="1" applyBorder="1" applyAlignment="1">
      <alignment vertical="center"/>
    </xf>
    <xf numFmtId="0" fontId="2" fillId="2" borderId="0" xfId="0" applyFont="1" applyFill="1" applyBorder="1" applyAlignment="1"/>
    <xf numFmtId="0" fontId="24" fillId="4" borderId="0" xfId="0" applyFont="1" applyFill="1"/>
    <xf numFmtId="0" fontId="25" fillId="4" borderId="0" xfId="0" applyFont="1" applyFill="1"/>
    <xf numFmtId="0" fontId="26" fillId="4" borderId="0" xfId="0" applyFont="1" applyFill="1"/>
    <xf numFmtId="0" fontId="25" fillId="4" borderId="3" xfId="0" applyFont="1" applyFill="1" applyBorder="1"/>
    <xf numFmtId="0" fontId="26" fillId="4" borderId="3" xfId="0" applyFont="1" applyFill="1" applyBorder="1"/>
    <xf numFmtId="0" fontId="0" fillId="0" borderId="3" xfId="0" applyBorder="1"/>
    <xf numFmtId="0" fontId="0" fillId="0" borderId="0" xfId="0" applyBorder="1"/>
    <xf numFmtId="0" fontId="27" fillId="0" borderId="1" xfId="0" applyFont="1" applyBorder="1" applyAlignment="1">
      <alignment horizontal="right"/>
    </xf>
    <xf numFmtId="0" fontId="28" fillId="0" borderId="0" xfId="0" applyFont="1"/>
    <xf numFmtId="0" fontId="20" fillId="0" borderId="0" xfId="0" applyFont="1"/>
    <xf numFmtId="3" fontId="0" fillId="0" borderId="0" xfId="0" applyNumberFormat="1"/>
    <xf numFmtId="3" fontId="22" fillId="0" borderId="0" xfId="0" applyNumberFormat="1" applyFont="1" applyBorder="1"/>
    <xf numFmtId="0" fontId="29" fillId="4" borderId="0" xfId="4" applyFont="1" applyFill="1" applyAlignment="1" applyProtection="1">
      <alignment wrapText="1"/>
    </xf>
    <xf numFmtId="169" fontId="30" fillId="4" borderId="0" xfId="5" applyNumberFormat="1" applyFont="1" applyFill="1" applyAlignment="1">
      <alignment horizontal="right"/>
    </xf>
    <xf numFmtId="0" fontId="31" fillId="4" borderId="0" xfId="0" quotePrefix="1" applyFont="1" applyFill="1" applyAlignment="1">
      <alignment wrapText="1"/>
    </xf>
    <xf numFmtId="0" fontId="30" fillId="4" borderId="0" xfId="0" quotePrefix="1" applyFont="1" applyFill="1" applyAlignment="1">
      <alignment vertical="center" wrapText="1"/>
    </xf>
    <xf numFmtId="0" fontId="32" fillId="4" borderId="0" xfId="0" quotePrefix="1" applyFont="1" applyFill="1" applyAlignment="1">
      <alignment wrapText="1"/>
    </xf>
    <xf numFmtId="0" fontId="30" fillId="4" borderId="0" xfId="0" quotePrefix="1" applyFont="1" applyFill="1" applyAlignment="1">
      <alignment wrapText="1"/>
    </xf>
    <xf numFmtId="0" fontId="30" fillId="4" borderId="0" xfId="0" applyFont="1" applyFill="1" applyAlignment="1">
      <alignment wrapText="1"/>
    </xf>
    <xf numFmtId="0" fontId="31" fillId="4" borderId="0" xfId="5" applyFont="1" applyFill="1" applyAlignment="1">
      <alignment wrapText="1"/>
    </xf>
    <xf numFmtId="0" fontId="0" fillId="0" borderId="0" xfId="0" applyFill="1"/>
    <xf numFmtId="169" fontId="30" fillId="4" borderId="0" xfId="5" applyNumberFormat="1" applyFont="1" applyFill="1" applyAlignment="1">
      <alignment vertical="center" wrapText="1"/>
    </xf>
    <xf numFmtId="9" fontId="22" fillId="0" borderId="0" xfId="7" applyFont="1" applyFill="1" applyBorder="1"/>
    <xf numFmtId="165" fontId="0" fillId="0" borderId="0" xfId="0" applyNumberFormat="1"/>
    <xf numFmtId="9" fontId="0" fillId="0" borderId="0" xfId="7" applyFont="1"/>
    <xf numFmtId="9" fontId="0" fillId="0" borderId="0" xfId="7" applyFont="1" applyFill="1"/>
    <xf numFmtId="164" fontId="5" fillId="0" borderId="4" xfId="0" applyNumberFormat="1" applyFont="1" applyFill="1" applyBorder="1" applyAlignment="1">
      <alignment horizontal="center"/>
    </xf>
    <xf numFmtId="0" fontId="22" fillId="0" borderId="4" xfId="0" applyFont="1" applyBorder="1" applyAlignment="1">
      <alignment horizontal="center" wrapText="1"/>
    </xf>
    <xf numFmtId="0" fontId="22" fillId="0" borderId="4" xfId="0" applyFont="1" applyBorder="1" applyAlignment="1">
      <alignment horizontal="center"/>
    </xf>
  </cellXfs>
  <cellStyles count="10">
    <cellStyle name="Comma" xfId="1" builtinId="3"/>
    <cellStyle name="Comma 2" xfId="2"/>
    <cellStyle name="Comma 2 2" xfId="3"/>
    <cellStyle name="Hyperlink" xfId="4" builtinId="8"/>
    <cellStyle name="Normal" xfId="0" builtinId="0"/>
    <cellStyle name="Normal 2" xfId="5"/>
    <cellStyle name="Normal 2 2" xfId="9"/>
    <cellStyle name="Normal 3"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1" i="0" u="none" strike="noStrike" baseline="0">
                <a:solidFill>
                  <a:srgbClr val="000000"/>
                </a:solidFill>
                <a:latin typeface="Calibri"/>
                <a:ea typeface="Calibri"/>
                <a:cs typeface="Calibri"/>
              </a:defRPr>
            </a:pPr>
            <a:r>
              <a:rPr lang="en-GB"/>
              <a:t>Solar Photovoltaics Deployment (quarters)</a:t>
            </a:r>
          </a:p>
        </c:rich>
      </c:tx>
      <c:layout>
        <c:manualLayout>
          <c:xMode val="edge"/>
          <c:yMode val="edge"/>
          <c:x val="0.30646663399907625"/>
          <c:y val="3.9331367825597145E-2"/>
        </c:manualLayout>
      </c:layout>
      <c:overlay val="1"/>
    </c:title>
    <c:autoTitleDeleted val="0"/>
    <c:plotArea>
      <c:layout>
        <c:manualLayout>
          <c:layoutTarget val="inner"/>
          <c:xMode val="edge"/>
          <c:yMode val="edge"/>
          <c:x val="0.11752974301907593"/>
          <c:y val="3.3261334219550132E-2"/>
          <c:w val="0.85832978344047262"/>
          <c:h val="0.77427373903843411"/>
        </c:manualLayout>
      </c:layout>
      <c:barChart>
        <c:barDir val="col"/>
        <c:grouping val="stacked"/>
        <c:varyColors val="0"/>
        <c:ser>
          <c:idx val="0"/>
          <c:order val="0"/>
          <c:tx>
            <c:strRef>
              <c:f>Quarter!$A$94</c:f>
              <c:strCache>
                <c:ptCount val="1"/>
                <c:pt idx="0">
                  <c:v>Feed in Tariff capacity</c:v>
                </c:pt>
              </c:strCache>
            </c:strRef>
          </c:tx>
          <c:invertIfNegative val="0"/>
          <c:cat>
            <c:multiLvlStrRef>
              <c:f>Quarter!$B$4:$W$5</c:f>
              <c:multiLvlStrCache>
                <c:ptCount val="22"/>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lvl>
                <c:lvl>
                  <c:pt idx="0">
                    <c:v>2008</c:v>
                  </c:pt>
                  <c:pt idx="1">
                    <c:v>2009</c:v>
                  </c:pt>
                  <c:pt idx="5">
                    <c:v>2010</c:v>
                  </c:pt>
                  <c:pt idx="9">
                    <c:v>2011</c:v>
                  </c:pt>
                  <c:pt idx="13">
                    <c:v>2012</c:v>
                  </c:pt>
                  <c:pt idx="17">
                    <c:v>2013</c:v>
                  </c:pt>
                  <c:pt idx="21">
                    <c:v>2014</c:v>
                  </c:pt>
                </c:lvl>
              </c:multiLvlStrCache>
            </c:multiLvlStrRef>
          </c:cat>
          <c:val>
            <c:numRef>
              <c:f>Quarter!$B$94:$W$94</c:f>
              <c:numCache>
                <c:formatCode>_-* #,##0_-;\-* #,##0_-;_-* "-"??_-;_-@_-</c:formatCode>
                <c:ptCount val="22"/>
                <c:pt idx="0">
                  <c:v>6.329670000000001</c:v>
                </c:pt>
                <c:pt idx="1">
                  <c:v>6.8678100000000004</c:v>
                </c:pt>
                <c:pt idx="2">
                  <c:v>7.5618499999999989</c:v>
                </c:pt>
                <c:pt idx="3">
                  <c:v>8.7796699999999976</c:v>
                </c:pt>
                <c:pt idx="4">
                  <c:v>12.059149999999999</c:v>
                </c:pt>
                <c:pt idx="5">
                  <c:v>15.772259999999999</c:v>
                </c:pt>
                <c:pt idx="6">
                  <c:v>26.8201</c:v>
                </c:pt>
                <c:pt idx="7">
                  <c:v>44.04238999999999</c:v>
                </c:pt>
                <c:pt idx="8">
                  <c:v>69.384259999999998</c:v>
                </c:pt>
                <c:pt idx="9">
                  <c:v>110.37050000000001</c:v>
                </c:pt>
                <c:pt idx="10">
                  <c:v>183.83853000000008</c:v>
                </c:pt>
                <c:pt idx="11">
                  <c:v>466.5876899999999</c:v>
                </c:pt>
                <c:pt idx="12">
                  <c:v>940.32826000000011</c:v>
                </c:pt>
                <c:pt idx="13">
                  <c:v>1229.9495300000003</c:v>
                </c:pt>
                <c:pt idx="14">
                  <c:v>1334.6735599999995</c:v>
                </c:pt>
                <c:pt idx="15">
                  <c:v>1491.99587</c:v>
                </c:pt>
                <c:pt idx="16">
                  <c:v>1554.8818499999995</c:v>
                </c:pt>
                <c:pt idx="17">
                  <c:v>1725.9493749999958</c:v>
                </c:pt>
                <c:pt idx="18">
                  <c:v>1859.7576179999955</c:v>
                </c:pt>
                <c:pt idx="19">
                  <c:v>1944.8460079999957</c:v>
                </c:pt>
                <c:pt idx="20">
                  <c:v>2023.1421309999957</c:v>
                </c:pt>
                <c:pt idx="21">
                  <c:v>2056.1770409999958</c:v>
                </c:pt>
              </c:numCache>
            </c:numRef>
          </c:val>
        </c:ser>
        <c:ser>
          <c:idx val="1"/>
          <c:order val="1"/>
          <c:tx>
            <c:strRef>
              <c:f>Quarter!$A$95</c:f>
              <c:strCache>
                <c:ptCount val="1"/>
                <c:pt idx="0">
                  <c:v>Renewables Obligation capacity</c:v>
                </c:pt>
              </c:strCache>
            </c:strRef>
          </c:tx>
          <c:invertIfNegative val="0"/>
          <c:cat>
            <c:multiLvlStrRef>
              <c:f>Quarter!$B$4:$W$5</c:f>
              <c:multiLvlStrCache>
                <c:ptCount val="22"/>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lvl>
                <c:lvl>
                  <c:pt idx="0">
                    <c:v>2008</c:v>
                  </c:pt>
                  <c:pt idx="1">
                    <c:v>2009</c:v>
                  </c:pt>
                  <c:pt idx="5">
                    <c:v>2010</c:v>
                  </c:pt>
                  <c:pt idx="9">
                    <c:v>2011</c:v>
                  </c:pt>
                  <c:pt idx="13">
                    <c:v>2012</c:v>
                  </c:pt>
                  <c:pt idx="17">
                    <c:v>2013</c:v>
                  </c:pt>
                  <c:pt idx="21">
                    <c:v>2014</c:v>
                  </c:pt>
                </c:lvl>
              </c:multiLvlStrCache>
            </c:multiLvlStrRef>
          </c:cat>
          <c:val>
            <c:numRef>
              <c:f>Quarter!$B$95:$W$95</c:f>
              <c:numCache>
                <c:formatCode>_-* #,##0_-;\-* #,##0_-;_-* "-"??_-;_-@_-</c:formatCode>
                <c:ptCount val="22"/>
                <c:pt idx="0">
                  <c:v>1.9578</c:v>
                </c:pt>
                <c:pt idx="1">
                  <c:v>1.96261</c:v>
                </c:pt>
                <c:pt idx="2">
                  <c:v>1.9916099999999999</c:v>
                </c:pt>
                <c:pt idx="3">
                  <c:v>2.02061</c:v>
                </c:pt>
                <c:pt idx="4">
                  <c:v>2.0403899999999999</c:v>
                </c:pt>
                <c:pt idx="5">
                  <c:v>2.0733899999999998</c:v>
                </c:pt>
                <c:pt idx="6">
                  <c:v>2.12439</c:v>
                </c:pt>
                <c:pt idx="7">
                  <c:v>2.15639</c:v>
                </c:pt>
                <c:pt idx="8">
                  <c:v>2.1893899999999999</c:v>
                </c:pt>
                <c:pt idx="9">
                  <c:v>2.2063899999999999</c:v>
                </c:pt>
                <c:pt idx="10">
                  <c:v>2.2853899999999996</c:v>
                </c:pt>
                <c:pt idx="11">
                  <c:v>2.3853900000000001</c:v>
                </c:pt>
                <c:pt idx="12">
                  <c:v>2.7099100000000007</c:v>
                </c:pt>
                <c:pt idx="13">
                  <c:v>8.3538700000000006</c:v>
                </c:pt>
                <c:pt idx="14">
                  <c:v>8.5988700000000016</c:v>
                </c:pt>
                <c:pt idx="15">
                  <c:v>9.2258700000000005</c:v>
                </c:pt>
                <c:pt idx="16">
                  <c:v>10.59487</c:v>
                </c:pt>
                <c:pt idx="17">
                  <c:v>289.21689000000003</c:v>
                </c:pt>
                <c:pt idx="18">
                  <c:v>363.13794000000001</c:v>
                </c:pt>
                <c:pt idx="19">
                  <c:v>397.89179000000001</c:v>
                </c:pt>
                <c:pt idx="20">
                  <c:v>471.06461000000002</c:v>
                </c:pt>
                <c:pt idx="21">
                  <c:v>482.92534000000001</c:v>
                </c:pt>
              </c:numCache>
            </c:numRef>
          </c:val>
        </c:ser>
        <c:ser>
          <c:idx val="2"/>
          <c:order val="2"/>
          <c:tx>
            <c:strRef>
              <c:f>Quarter!$A$96</c:f>
              <c:strCache>
                <c:ptCount val="1"/>
                <c:pt idx="0">
                  <c:v>Unaccredited capacity</c:v>
                </c:pt>
              </c:strCache>
            </c:strRef>
          </c:tx>
          <c:invertIfNegative val="0"/>
          <c:cat>
            <c:multiLvlStrRef>
              <c:f>Quarter!$B$4:$W$5</c:f>
              <c:multiLvlStrCache>
                <c:ptCount val="22"/>
                <c:lvl>
                  <c:pt idx="0">
                    <c:v>4th quarter</c:v>
                  </c:pt>
                  <c:pt idx="1">
                    <c:v>1st quarter</c:v>
                  </c:pt>
                  <c:pt idx="2">
                    <c:v>2nd quarter</c:v>
                  </c:pt>
                  <c:pt idx="3">
                    <c:v>3rd quarter</c:v>
                  </c:pt>
                  <c:pt idx="4">
                    <c:v>4th quarter</c:v>
                  </c:pt>
                  <c:pt idx="5">
                    <c:v>1st quarter</c:v>
                  </c:pt>
                  <c:pt idx="6">
                    <c:v>2nd quarter</c:v>
                  </c:pt>
                  <c:pt idx="7">
                    <c:v>3rd quarter</c:v>
                  </c:pt>
                  <c:pt idx="8">
                    <c:v>4th quarter</c:v>
                  </c:pt>
                  <c:pt idx="9">
                    <c:v>1st quarter</c:v>
                  </c:pt>
                  <c:pt idx="10">
                    <c:v>2nd quarter</c:v>
                  </c:pt>
                  <c:pt idx="11">
                    <c:v>3rd quarter</c:v>
                  </c:pt>
                  <c:pt idx="12">
                    <c:v>4th quarter</c:v>
                  </c:pt>
                  <c:pt idx="13">
                    <c:v>1st quarter</c:v>
                  </c:pt>
                  <c:pt idx="14">
                    <c:v>2nd quarter</c:v>
                  </c:pt>
                  <c:pt idx="15">
                    <c:v>3rd quarter</c:v>
                  </c:pt>
                  <c:pt idx="16">
                    <c:v>4th quarter</c:v>
                  </c:pt>
                  <c:pt idx="17">
                    <c:v>1st quarter</c:v>
                  </c:pt>
                  <c:pt idx="18">
                    <c:v>2nd quarter</c:v>
                  </c:pt>
                  <c:pt idx="19">
                    <c:v>3rd quarter</c:v>
                  </c:pt>
                  <c:pt idx="20">
                    <c:v>4th quarter</c:v>
                  </c:pt>
                  <c:pt idx="21">
                    <c:v>1st quarter</c:v>
                  </c:pt>
                </c:lvl>
                <c:lvl>
                  <c:pt idx="0">
                    <c:v>2008</c:v>
                  </c:pt>
                  <c:pt idx="1">
                    <c:v>2009</c:v>
                  </c:pt>
                  <c:pt idx="5">
                    <c:v>2010</c:v>
                  </c:pt>
                  <c:pt idx="9">
                    <c:v>2011</c:v>
                  </c:pt>
                  <c:pt idx="13">
                    <c:v>2012</c:v>
                  </c:pt>
                  <c:pt idx="17">
                    <c:v>2013</c:v>
                  </c:pt>
                  <c:pt idx="21">
                    <c:v>2014</c:v>
                  </c:pt>
                </c:lvl>
              </c:multiLvlStrCache>
            </c:multiLvlStrRef>
          </c:cat>
          <c:val>
            <c:numRef>
              <c:f>Quarter!$B$96:$W$96</c:f>
              <c:numCache>
                <c:formatCode>_-* #,##0_-;\-* #,##0_-;_-* "-"??_-;_-@_-</c:formatCode>
                <c:ptCount val="22"/>
                <c:pt idx="0">
                  <c:v>14.6</c:v>
                </c:pt>
                <c:pt idx="1">
                  <c:v>14.6</c:v>
                </c:pt>
                <c:pt idx="2">
                  <c:v>14.6</c:v>
                </c:pt>
                <c:pt idx="3">
                  <c:v>14.6</c:v>
                </c:pt>
                <c:pt idx="4">
                  <c:v>14.6</c:v>
                </c:pt>
                <c:pt idx="5">
                  <c:v>15.126300799999999</c:v>
                </c:pt>
                <c:pt idx="6">
                  <c:v>16.360870200000004</c:v>
                </c:pt>
                <c:pt idx="7">
                  <c:v>18.220878200000026</c:v>
                </c:pt>
                <c:pt idx="8">
                  <c:v>20.774740300000058</c:v>
                </c:pt>
                <c:pt idx="9">
                  <c:v>24.149360960000173</c:v>
                </c:pt>
                <c:pt idx="10">
                  <c:v>26.958461840000098</c:v>
                </c:pt>
                <c:pt idx="11">
                  <c:v>31.625936290000624</c:v>
                </c:pt>
                <c:pt idx="12">
                  <c:v>49.597256690001338</c:v>
                </c:pt>
                <c:pt idx="13">
                  <c:v>66.773504780000465</c:v>
                </c:pt>
                <c:pt idx="14">
                  <c:v>78.6608406200004</c:v>
                </c:pt>
                <c:pt idx="15">
                  <c:v>118.41570860000049</c:v>
                </c:pt>
                <c:pt idx="16">
                  <c:v>140.14019196000061</c:v>
                </c:pt>
                <c:pt idx="17">
                  <c:v>136.21942172000513</c:v>
                </c:pt>
                <c:pt idx="18">
                  <c:v>215.7451963900057</c:v>
                </c:pt>
                <c:pt idx="19">
                  <c:v>227.93987496000568</c:v>
                </c:pt>
                <c:pt idx="20">
                  <c:v>257.65887947000567</c:v>
                </c:pt>
                <c:pt idx="21">
                  <c:v>401.52420641000543</c:v>
                </c:pt>
              </c:numCache>
            </c:numRef>
          </c:val>
        </c:ser>
        <c:dLbls>
          <c:showLegendKey val="0"/>
          <c:showVal val="0"/>
          <c:showCatName val="0"/>
          <c:showSerName val="0"/>
          <c:showPercent val="0"/>
          <c:showBubbleSize val="0"/>
        </c:dLbls>
        <c:gapWidth val="150"/>
        <c:overlap val="100"/>
        <c:axId val="160595328"/>
        <c:axId val="181257728"/>
      </c:barChart>
      <c:catAx>
        <c:axId val="160595328"/>
        <c:scaling>
          <c:orientation val="minMax"/>
        </c:scaling>
        <c:delete val="0"/>
        <c:axPos val="b"/>
        <c:numFmt formatCode="General" sourceLinked="1"/>
        <c:majorTickMark val="in"/>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81257728"/>
        <c:crossesAt val="0"/>
        <c:auto val="1"/>
        <c:lblAlgn val="ctr"/>
        <c:lblOffset val="100"/>
        <c:noMultiLvlLbl val="0"/>
      </c:catAx>
      <c:valAx>
        <c:axId val="181257728"/>
        <c:scaling>
          <c:orientation val="minMax"/>
        </c:scaling>
        <c:delete val="0"/>
        <c:axPos val="l"/>
        <c:majorGridlines/>
        <c:title>
          <c:tx>
            <c:rich>
              <a:bodyPr/>
              <a:lstStyle/>
              <a:p>
                <a:pPr>
                  <a:defRPr sz="1200" b="1" i="0" u="none" strike="noStrike" baseline="0">
                    <a:solidFill>
                      <a:srgbClr val="000000"/>
                    </a:solidFill>
                    <a:latin typeface="Calibri"/>
                    <a:ea typeface="Calibri"/>
                    <a:cs typeface="Calibri"/>
                  </a:defRPr>
                </a:pPr>
                <a:r>
                  <a:rPr lang="en-GB"/>
                  <a:t>Installed Capacity (MW)</a:t>
                </a:r>
              </a:p>
            </c:rich>
          </c:tx>
          <c:layout>
            <c:manualLayout>
              <c:xMode val="edge"/>
              <c:yMode val="edge"/>
              <c:x val="9.961221317292419E-3"/>
              <c:y val="0.29256570668392479"/>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60595328"/>
        <c:crosses val="autoZero"/>
        <c:crossBetween val="between"/>
      </c:valAx>
    </c:plotArea>
    <c:legend>
      <c:legendPos val="r"/>
      <c:layout>
        <c:manualLayout>
          <c:xMode val="edge"/>
          <c:yMode val="edge"/>
          <c:x val="0.17596580604463069"/>
          <c:y val="0.14223192991287048"/>
          <c:w val="0.26129312966780438"/>
          <c:h val="0.16088431439183049"/>
        </c:manualLayout>
      </c:layout>
      <c:overlay val="0"/>
      <c:txPr>
        <a:bodyPr/>
        <a:lstStyle/>
        <a:p>
          <a:pPr>
            <a:defRPr sz="100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259080</xdr:colOff>
      <xdr:row>1</xdr:row>
      <xdr:rowOff>0</xdr:rowOff>
    </xdr:from>
    <xdr:to>
      <xdr:col>8</xdr:col>
      <xdr:colOff>571500</xdr:colOff>
      <xdr:row>24</xdr:row>
      <xdr:rowOff>83820</xdr:rowOff>
    </xdr:to>
    <xdr:graphicFrame macro="">
      <xdr:nvGraphicFramePr>
        <xdr:cNvPr id="121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gov.uk/government/collections/renewables-statist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36"/>
  <sheetViews>
    <sheetView tabSelected="1" workbookViewId="0">
      <selection activeCell="B7" sqref="B7"/>
    </sheetView>
  </sheetViews>
  <sheetFormatPr defaultColWidth="9.109375" defaultRowHeight="13.2" x14ac:dyDescent="0.25"/>
  <cols>
    <col min="1" max="1" width="5.6640625" style="54" customWidth="1"/>
    <col min="2" max="2" width="94.5546875" style="54" customWidth="1"/>
    <col min="3" max="4" width="14.44140625" style="54" customWidth="1"/>
    <col min="5" max="5" width="15.44140625" style="54" customWidth="1"/>
    <col min="6" max="6" width="17.33203125" style="54" customWidth="1"/>
    <col min="7" max="7" width="12.88671875" style="54" customWidth="1"/>
    <col min="8" max="16384" width="9.109375" style="54"/>
  </cols>
  <sheetData>
    <row r="1" spans="2:5" ht="28.2" x14ac:dyDescent="0.5">
      <c r="B1" s="60" t="s">
        <v>101</v>
      </c>
      <c r="C1" s="53"/>
      <c r="D1" s="53"/>
      <c r="E1" s="53"/>
    </row>
    <row r="2" spans="2:5" s="53" customFormat="1" ht="15.6" x14ac:dyDescent="0.3">
      <c r="B2" s="59"/>
    </row>
    <row r="3" spans="2:5" s="53" customFormat="1" ht="15.6" x14ac:dyDescent="0.3">
      <c r="B3" s="74">
        <v>41788</v>
      </c>
    </row>
    <row r="4" spans="2:5" s="53" customFormat="1" ht="15.6" x14ac:dyDescent="0.3">
      <c r="B4" s="75" t="s">
        <v>104</v>
      </c>
    </row>
    <row r="5" spans="2:5" s="53" customFormat="1" ht="6" customHeight="1" x14ac:dyDescent="0.3">
      <c r="B5" s="74"/>
    </row>
    <row r="6" spans="2:5" s="53" customFormat="1" ht="45" x14ac:dyDescent="0.3">
      <c r="B6" s="82" t="s">
        <v>120</v>
      </c>
    </row>
    <row r="7" spans="2:5" s="53" customFormat="1" ht="6.6" customHeight="1" x14ac:dyDescent="0.3">
      <c r="B7" s="74"/>
    </row>
    <row r="8" spans="2:5" s="53" customFormat="1" ht="45" x14ac:dyDescent="0.3">
      <c r="B8" s="82" t="s">
        <v>114</v>
      </c>
    </row>
    <row r="9" spans="2:5" s="53" customFormat="1" ht="5.4" customHeight="1" x14ac:dyDescent="0.3">
      <c r="B9" s="74"/>
    </row>
    <row r="10" spans="2:5" s="53" customFormat="1" ht="60" x14ac:dyDescent="0.3">
      <c r="B10" s="82" t="s">
        <v>117</v>
      </c>
    </row>
    <row r="11" spans="2:5" s="53" customFormat="1" ht="5.4" customHeight="1" x14ac:dyDescent="0.3">
      <c r="B11" s="82"/>
    </row>
    <row r="12" spans="2:5" s="53" customFormat="1" ht="15.6" x14ac:dyDescent="0.3">
      <c r="B12" s="76" t="s">
        <v>119</v>
      </c>
    </row>
    <row r="13" spans="2:5" s="53" customFormat="1" ht="5.4" customHeight="1" x14ac:dyDescent="0.3">
      <c r="B13" s="76"/>
    </row>
    <row r="14" spans="2:5" s="53" customFormat="1" ht="20.25" customHeight="1" x14ac:dyDescent="0.3">
      <c r="B14" s="75" t="s">
        <v>87</v>
      </c>
    </row>
    <row r="15" spans="2:5" s="53" customFormat="1" ht="55.2" customHeight="1" x14ac:dyDescent="0.3">
      <c r="B15" s="76" t="s">
        <v>98</v>
      </c>
    </row>
    <row r="16" spans="2:5" s="53" customFormat="1" ht="5.0999999999999996" customHeight="1" x14ac:dyDescent="0.3">
      <c r="B16" s="77"/>
    </row>
    <row r="17" spans="2:2" s="53" customFormat="1" ht="45" customHeight="1" x14ac:dyDescent="0.3">
      <c r="B17" s="76" t="s">
        <v>99</v>
      </c>
    </row>
    <row r="18" spans="2:2" s="53" customFormat="1" ht="5.0999999999999996" customHeight="1" x14ac:dyDescent="0.3">
      <c r="B18" s="77"/>
    </row>
    <row r="19" spans="2:2" s="53" customFormat="1" ht="47.4" customHeight="1" x14ac:dyDescent="0.3">
      <c r="B19" s="76" t="s">
        <v>100</v>
      </c>
    </row>
    <row r="20" spans="2:2" s="53" customFormat="1" ht="15" customHeight="1" x14ac:dyDescent="0.3">
      <c r="B20" s="76" t="s">
        <v>93</v>
      </c>
    </row>
    <row r="21" spans="2:2" s="53" customFormat="1" ht="4.2" customHeight="1" x14ac:dyDescent="0.3">
      <c r="B21" s="76"/>
    </row>
    <row r="22" spans="2:2" s="53" customFormat="1" ht="21" customHeight="1" x14ac:dyDescent="0.3">
      <c r="B22" s="75" t="s">
        <v>49</v>
      </c>
    </row>
    <row r="23" spans="2:2" s="53" customFormat="1" ht="52.2" customHeight="1" x14ac:dyDescent="0.3">
      <c r="B23" s="78" t="s">
        <v>94</v>
      </c>
    </row>
    <row r="24" spans="2:2" s="53" customFormat="1" ht="5.0999999999999996" customHeight="1" x14ac:dyDescent="0.3">
      <c r="B24" s="77"/>
    </row>
    <row r="25" spans="2:2" s="53" customFormat="1" ht="59.4" customHeight="1" x14ac:dyDescent="0.3">
      <c r="B25" s="76" t="s">
        <v>97</v>
      </c>
    </row>
    <row r="26" spans="2:2" s="53" customFormat="1" ht="5.0999999999999996" customHeight="1" x14ac:dyDescent="0.3">
      <c r="B26" s="77"/>
    </row>
    <row r="27" spans="2:2" s="53" customFormat="1" ht="40.799999999999997" customHeight="1" x14ac:dyDescent="0.3">
      <c r="B27" s="76" t="s">
        <v>95</v>
      </c>
    </row>
    <row r="28" spans="2:2" s="53" customFormat="1" ht="15.75" customHeight="1" x14ac:dyDescent="0.3">
      <c r="B28" s="76" t="s">
        <v>96</v>
      </c>
    </row>
    <row r="29" spans="2:2" s="53" customFormat="1" ht="8.4" customHeight="1" x14ac:dyDescent="0.3">
      <c r="B29" s="76"/>
    </row>
    <row r="30" spans="2:2" s="53" customFormat="1" ht="30" customHeight="1" x14ac:dyDescent="0.3">
      <c r="B30" s="79" t="s">
        <v>90</v>
      </c>
    </row>
    <row r="31" spans="2:2" s="53" customFormat="1" ht="15.6" x14ac:dyDescent="0.3">
      <c r="B31" s="73" t="s">
        <v>89</v>
      </c>
    </row>
    <row r="32" spans="2:2" s="53" customFormat="1" ht="78.599999999999994" customHeight="1" x14ac:dyDescent="0.3">
      <c r="B32" s="80" t="s">
        <v>88</v>
      </c>
    </row>
    <row r="33" spans="2:2" s="53" customFormat="1" ht="15.6" x14ac:dyDescent="0.3">
      <c r="B33" s="55"/>
    </row>
    <row r="34" spans="2:2" s="53" customFormat="1" ht="15.6" x14ac:dyDescent="0.3">
      <c r="B34" s="56"/>
    </row>
    <row r="35" spans="2:2" s="53" customFormat="1" ht="15.6" x14ac:dyDescent="0.3">
      <c r="B35" s="55"/>
    </row>
    <row r="36" spans="2:2" s="53" customFormat="1" ht="15.6" x14ac:dyDescent="0.3">
      <c r="B36" s="54"/>
    </row>
  </sheetData>
  <hyperlinks>
    <hyperlink ref="B31" r:id="rId1"/>
  </hyperlinks>
  <pageMargins left="0.74803149606299213" right="0.74803149606299213" top="0.43307086614173229" bottom="0.51181102362204722" header="0.27559055118110237" footer="0.35433070866141736"/>
  <pageSetup paperSize="9" scale="61"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heetViews>
  <sheetFormatPr defaultRowHeight="13.2" x14ac:dyDescent="0.25"/>
  <sheetData/>
  <phoneticPr fontId="0"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109"/>
  <sheetViews>
    <sheetView workbookViewId="0">
      <pane xSplit="1" ySplit="5" topLeftCell="B6" activePane="bottomRight" state="frozen"/>
      <selection pane="topRight" activeCell="B1" sqref="B1"/>
      <selection pane="bottomLeft" activeCell="A6" sqref="A6"/>
      <selection pane="bottomRight" activeCell="S4" sqref="S4:V4"/>
    </sheetView>
  </sheetViews>
  <sheetFormatPr defaultColWidth="9.109375" defaultRowHeight="13.2" x14ac:dyDescent="0.25"/>
  <cols>
    <col min="1" max="1" width="55.5546875" style="4" customWidth="1"/>
    <col min="2" max="6" width="12.33203125" style="4" customWidth="1"/>
    <col min="7" max="7" width="12.44140625" style="4" customWidth="1"/>
    <col min="8" max="10" width="10.6640625" style="4" customWidth="1"/>
    <col min="11" max="23" width="11.6640625" style="4" customWidth="1"/>
    <col min="24" max="29" width="9.109375" style="4" customWidth="1"/>
    <col min="30" max="30" width="7.6640625" style="4" customWidth="1"/>
    <col min="31" max="33" width="9.109375" style="4" customWidth="1"/>
    <col min="34" max="16384" width="9.109375" style="4"/>
  </cols>
  <sheetData>
    <row r="1" spans="1:23" ht="24.75" customHeight="1" x14ac:dyDescent="0.5">
      <c r="A1" s="60" t="s">
        <v>101</v>
      </c>
      <c r="B1" s="1"/>
      <c r="C1" s="1"/>
      <c r="D1" s="1"/>
      <c r="E1" s="1"/>
      <c r="F1" s="1"/>
      <c r="G1" s="1"/>
    </row>
    <row r="2" spans="1:23" ht="17.399999999999999" x14ac:dyDescent="0.3">
      <c r="A2" s="2"/>
      <c r="B2" s="2"/>
      <c r="C2" s="2"/>
      <c r="D2" s="2"/>
      <c r="E2" s="2"/>
      <c r="F2" s="2"/>
      <c r="G2" s="2"/>
      <c r="H2" s="23"/>
      <c r="I2" s="23"/>
      <c r="J2" s="23"/>
      <c r="K2" s="23"/>
      <c r="L2" s="23"/>
      <c r="M2" s="23"/>
      <c r="N2" s="23"/>
    </row>
    <row r="3" spans="1:23" ht="13.8" thickBot="1" x14ac:dyDescent="0.3"/>
    <row r="4" spans="1:23" ht="13.8" thickTop="1" x14ac:dyDescent="0.25">
      <c r="A4" s="37"/>
      <c r="B4" s="14">
        <v>2008</v>
      </c>
      <c r="C4" s="87">
        <v>2009</v>
      </c>
      <c r="D4" s="87"/>
      <c r="E4" s="87"/>
      <c r="F4" s="87"/>
      <c r="G4" s="87">
        <v>2010</v>
      </c>
      <c r="H4" s="87"/>
      <c r="I4" s="87"/>
      <c r="J4" s="87"/>
      <c r="K4" s="87">
        <v>2011</v>
      </c>
      <c r="L4" s="87"/>
      <c r="M4" s="87"/>
      <c r="N4" s="87"/>
      <c r="O4" s="87">
        <v>2012</v>
      </c>
      <c r="P4" s="87"/>
      <c r="Q4" s="87"/>
      <c r="R4" s="87"/>
      <c r="S4" s="87">
        <v>2013</v>
      </c>
      <c r="T4" s="87"/>
      <c r="U4" s="87"/>
      <c r="V4" s="87"/>
      <c r="W4" s="14">
        <v>2014</v>
      </c>
    </row>
    <row r="5" spans="1:23" ht="12.75" customHeight="1" thickBot="1" x14ac:dyDescent="0.3">
      <c r="A5" s="5"/>
      <c r="B5" s="6" t="s">
        <v>4</v>
      </c>
      <c r="C5" s="6" t="s">
        <v>5</v>
      </c>
      <c r="D5" s="6" t="s">
        <v>2</v>
      </c>
      <c r="E5" s="6" t="s">
        <v>3</v>
      </c>
      <c r="F5" s="6" t="s">
        <v>4</v>
      </c>
      <c r="G5" s="6" t="s">
        <v>5</v>
      </c>
      <c r="H5" s="6" t="s">
        <v>2</v>
      </c>
      <c r="I5" s="6" t="s">
        <v>3</v>
      </c>
      <c r="J5" s="6" t="s">
        <v>4</v>
      </c>
      <c r="K5" s="6" t="s">
        <v>5</v>
      </c>
      <c r="L5" s="6" t="s">
        <v>2</v>
      </c>
      <c r="M5" s="6" t="s">
        <v>3</v>
      </c>
      <c r="N5" s="6" t="s">
        <v>4</v>
      </c>
      <c r="O5" s="6" t="s">
        <v>5</v>
      </c>
      <c r="P5" s="6" t="s">
        <v>2</v>
      </c>
      <c r="Q5" s="35" t="s">
        <v>3</v>
      </c>
      <c r="R5" s="35" t="s">
        <v>4</v>
      </c>
      <c r="S5" s="35" t="s">
        <v>5</v>
      </c>
      <c r="T5" s="6" t="s">
        <v>2</v>
      </c>
      <c r="U5" s="6" t="s">
        <v>3</v>
      </c>
      <c r="V5" s="6" t="s">
        <v>4</v>
      </c>
      <c r="W5" s="6" t="s">
        <v>5</v>
      </c>
    </row>
    <row r="6" spans="1:23" ht="15.6" x14ac:dyDescent="0.25">
      <c r="A6" s="40" t="s">
        <v>83</v>
      </c>
      <c r="L6" s="7"/>
      <c r="M6" s="7"/>
      <c r="N6" s="7"/>
      <c r="S6" s="34"/>
    </row>
    <row r="7" spans="1:23" x14ac:dyDescent="0.25">
      <c r="A7" s="5" t="s">
        <v>50</v>
      </c>
      <c r="B7" s="5"/>
      <c r="C7" s="5"/>
      <c r="D7" s="5"/>
      <c r="E7" s="5"/>
      <c r="F7" s="5"/>
      <c r="L7" s="7"/>
      <c r="M7" s="7"/>
      <c r="N7" s="7"/>
      <c r="S7" s="34"/>
    </row>
    <row r="8" spans="1:23" x14ac:dyDescent="0.25">
      <c r="A8" s="8" t="s">
        <v>54</v>
      </c>
      <c r="B8" s="39">
        <v>6.329670000000001</v>
      </c>
      <c r="C8" s="39">
        <v>6.8678100000000004</v>
      </c>
      <c r="D8" s="39">
        <v>7.5618499999999989</v>
      </c>
      <c r="E8" s="39">
        <v>8.7796699999999976</v>
      </c>
      <c r="F8" s="39">
        <v>12.059149999999999</v>
      </c>
      <c r="G8" s="39">
        <v>15.772259999999999</v>
      </c>
      <c r="H8" s="39">
        <v>25.852720000000001</v>
      </c>
      <c r="I8" s="39">
        <v>43.024159999999988</v>
      </c>
      <c r="J8" s="39">
        <v>67.860879999999995</v>
      </c>
      <c r="K8" s="39">
        <v>107.50592</v>
      </c>
      <c r="L8" s="39">
        <v>173.42939000000007</v>
      </c>
      <c r="M8" s="39">
        <v>305.17768999999993</v>
      </c>
      <c r="N8" s="39">
        <v>735.73279000000014</v>
      </c>
      <c r="O8" s="39">
        <v>1017.4092100000003</v>
      </c>
      <c r="P8" s="39">
        <v>1107.0350399999995</v>
      </c>
      <c r="Q8" s="39">
        <v>1241.6348700000001</v>
      </c>
      <c r="R8" s="39">
        <v>1304.0098499999997</v>
      </c>
      <c r="S8" s="39">
        <v>1406.3791349999958</v>
      </c>
      <c r="T8" s="39">
        <v>1529.0414379999957</v>
      </c>
      <c r="U8" s="31">
        <v>1604.0970079999956</v>
      </c>
      <c r="V8" s="31">
        <v>1680.5759409999957</v>
      </c>
      <c r="W8" s="31">
        <v>1713.6108509999958</v>
      </c>
    </row>
    <row r="9" spans="1:23" x14ac:dyDescent="0.25">
      <c r="A9" s="8" t="s">
        <v>55</v>
      </c>
      <c r="B9" s="39">
        <v>0</v>
      </c>
      <c r="C9" s="39">
        <v>0</v>
      </c>
      <c r="D9" s="39">
        <v>0</v>
      </c>
      <c r="E9" s="39">
        <v>0</v>
      </c>
      <c r="F9" s="39">
        <v>0</v>
      </c>
      <c r="G9" s="39">
        <v>0</v>
      </c>
      <c r="H9" s="39">
        <v>0.96738000000000002</v>
      </c>
      <c r="I9" s="39">
        <v>1.01823</v>
      </c>
      <c r="J9" s="39">
        <v>1.52338</v>
      </c>
      <c r="K9" s="39">
        <v>2.8645800000000001</v>
      </c>
      <c r="L9" s="39">
        <v>10.409139999999999</v>
      </c>
      <c r="M9" s="39">
        <v>161.40999999999997</v>
      </c>
      <c r="N9" s="39">
        <v>204.59546999999995</v>
      </c>
      <c r="O9" s="39">
        <v>212.54031999999995</v>
      </c>
      <c r="P9" s="39">
        <v>227.63851999999997</v>
      </c>
      <c r="Q9" s="39">
        <v>250.36099999999993</v>
      </c>
      <c r="R9" s="39">
        <v>250.87199999999993</v>
      </c>
      <c r="S9" s="39">
        <v>319.57024000000001</v>
      </c>
      <c r="T9" s="39">
        <v>330.71617999999995</v>
      </c>
      <c r="U9" s="31">
        <v>340.74899999999997</v>
      </c>
      <c r="V9" s="31">
        <v>342.56618999999995</v>
      </c>
      <c r="W9" s="31">
        <v>342.56618999999995</v>
      </c>
    </row>
    <row r="10" spans="1:23" ht="15.6" x14ac:dyDescent="0.25">
      <c r="A10" s="8" t="s">
        <v>56</v>
      </c>
      <c r="B10" s="39">
        <v>0</v>
      </c>
      <c r="C10" s="39">
        <v>0</v>
      </c>
      <c r="D10" s="39">
        <v>0</v>
      </c>
      <c r="E10" s="39">
        <v>0</v>
      </c>
      <c r="F10" s="39">
        <v>0</v>
      </c>
      <c r="G10" s="39">
        <v>0.51625079999999979</v>
      </c>
      <c r="H10" s="39">
        <v>1.7508202000000055</v>
      </c>
      <c r="I10" s="39">
        <v>3.6108282000000256</v>
      </c>
      <c r="J10" s="39">
        <v>6.1556403000000577</v>
      </c>
      <c r="K10" s="39">
        <v>9.5302609600001738</v>
      </c>
      <c r="L10" s="39">
        <v>12.336311840000096</v>
      </c>
      <c r="M10" s="39">
        <v>17.000566290000627</v>
      </c>
      <c r="N10" s="39">
        <v>34.838996690001338</v>
      </c>
      <c r="O10" s="39">
        <v>51.871914780000459</v>
      </c>
      <c r="P10" s="39">
        <v>63.719620620000406</v>
      </c>
      <c r="Q10" s="39">
        <v>82.765608600000391</v>
      </c>
      <c r="R10" s="39">
        <v>101.17161296000052</v>
      </c>
      <c r="S10" s="39">
        <v>79.292948420005146</v>
      </c>
      <c r="T10" s="39">
        <v>89.064081690005722</v>
      </c>
      <c r="U10" s="31">
        <v>101.07626026000571</v>
      </c>
      <c r="V10" s="31">
        <v>129.8031297700056</v>
      </c>
      <c r="W10" s="31">
        <v>232.59782571000537</v>
      </c>
    </row>
    <row r="11" spans="1:23" ht="15.6" x14ac:dyDescent="0.25">
      <c r="A11" s="8" t="s">
        <v>57</v>
      </c>
      <c r="B11" s="39">
        <v>0</v>
      </c>
      <c r="C11" s="39">
        <v>0</v>
      </c>
      <c r="D11" s="39">
        <v>0</v>
      </c>
      <c r="E11" s="39">
        <v>0</v>
      </c>
      <c r="F11" s="39">
        <v>0</v>
      </c>
      <c r="G11" s="39">
        <v>0</v>
      </c>
      <c r="H11" s="39">
        <v>0</v>
      </c>
      <c r="I11" s="39">
        <v>0</v>
      </c>
      <c r="J11" s="39">
        <v>0</v>
      </c>
      <c r="K11" s="39">
        <v>0</v>
      </c>
      <c r="L11" s="39">
        <v>0</v>
      </c>
      <c r="M11" s="39">
        <v>0</v>
      </c>
      <c r="N11" s="39">
        <v>0</v>
      </c>
      <c r="O11" s="39">
        <v>0</v>
      </c>
      <c r="P11" s="39">
        <v>0</v>
      </c>
      <c r="Q11" s="39">
        <v>20.354610000000104</v>
      </c>
      <c r="R11" s="39">
        <v>22.806040000000095</v>
      </c>
      <c r="S11" s="39">
        <v>0</v>
      </c>
      <c r="T11" s="39">
        <v>0</v>
      </c>
      <c r="U11" s="31">
        <v>0</v>
      </c>
      <c r="V11" s="31">
        <v>5.7371200000000533</v>
      </c>
      <c r="W11" s="31">
        <v>6.0568700000000533</v>
      </c>
    </row>
    <row r="12" spans="1:23" ht="15.6" x14ac:dyDescent="0.25">
      <c r="A12" s="8" t="s">
        <v>58</v>
      </c>
      <c r="B12" s="39">
        <v>1.0708</v>
      </c>
      <c r="C12" s="39">
        <v>1.0708</v>
      </c>
      <c r="D12" s="39">
        <v>1.0708</v>
      </c>
      <c r="E12" s="39">
        <v>1.0708</v>
      </c>
      <c r="F12" s="39">
        <v>1.0708</v>
      </c>
      <c r="G12" s="39">
        <v>1.0708</v>
      </c>
      <c r="H12" s="39">
        <v>1.0708</v>
      </c>
      <c r="I12" s="39">
        <v>1.0708</v>
      </c>
      <c r="J12" s="39">
        <v>1.0708</v>
      </c>
      <c r="K12" s="39">
        <v>1.0708</v>
      </c>
      <c r="L12" s="39">
        <v>1.0708</v>
      </c>
      <c r="M12" s="39">
        <v>1.0708</v>
      </c>
      <c r="N12" s="39">
        <v>1.0463200000000006</v>
      </c>
      <c r="O12" s="39">
        <v>6.4502800000000002</v>
      </c>
      <c r="P12" s="39">
        <v>6.5122800000000005</v>
      </c>
      <c r="Q12" s="39">
        <v>6.5122800000000005</v>
      </c>
      <c r="R12" s="39">
        <v>6.5122800000000005</v>
      </c>
      <c r="S12" s="39">
        <v>162.69062999999997</v>
      </c>
      <c r="T12" s="39">
        <v>195.17562999999998</v>
      </c>
      <c r="U12" s="31">
        <v>206.04722999999998</v>
      </c>
      <c r="V12" s="31">
        <v>206.04722999999998</v>
      </c>
      <c r="W12" s="31">
        <v>208.95842999999999</v>
      </c>
    </row>
    <row r="13" spans="1:23" ht="15.6" x14ac:dyDescent="0.25">
      <c r="A13" s="8" t="s">
        <v>59</v>
      </c>
      <c r="B13" s="39">
        <v>0</v>
      </c>
      <c r="C13" s="39">
        <v>0</v>
      </c>
      <c r="D13" s="39">
        <v>0</v>
      </c>
      <c r="E13" s="39">
        <v>0</v>
      </c>
      <c r="F13" s="39">
        <v>0</v>
      </c>
      <c r="G13" s="39">
        <v>0</v>
      </c>
      <c r="H13" s="39">
        <v>0</v>
      </c>
      <c r="I13" s="39">
        <v>0</v>
      </c>
      <c r="J13" s="39">
        <v>0</v>
      </c>
      <c r="K13" s="39">
        <v>0</v>
      </c>
      <c r="L13" s="39">
        <v>0</v>
      </c>
      <c r="M13" s="39">
        <v>0</v>
      </c>
      <c r="N13" s="39">
        <v>0</v>
      </c>
      <c r="O13" s="39">
        <v>0</v>
      </c>
      <c r="P13" s="39">
        <v>0</v>
      </c>
      <c r="Q13" s="39">
        <v>0</v>
      </c>
      <c r="R13" s="39">
        <v>0</v>
      </c>
      <c r="S13" s="39">
        <v>120.15732000000004</v>
      </c>
      <c r="T13" s="39">
        <v>159.81832000000003</v>
      </c>
      <c r="U13" s="31">
        <v>178.44559000000004</v>
      </c>
      <c r="V13" s="31">
        <v>246.39559000000003</v>
      </c>
      <c r="W13" s="31">
        <v>253.53559000000001</v>
      </c>
    </row>
    <row r="14" spans="1:23" ht="15.6" x14ac:dyDescent="0.25">
      <c r="A14" s="8" t="s">
        <v>60</v>
      </c>
      <c r="B14" s="39">
        <v>0</v>
      </c>
      <c r="C14" s="39">
        <v>0</v>
      </c>
      <c r="D14" s="39">
        <v>0</v>
      </c>
      <c r="E14" s="39">
        <v>0</v>
      </c>
      <c r="F14" s="39">
        <v>0</v>
      </c>
      <c r="G14" s="39">
        <v>0</v>
      </c>
      <c r="H14" s="39">
        <v>0</v>
      </c>
      <c r="I14" s="39">
        <v>0</v>
      </c>
      <c r="J14" s="39">
        <v>0</v>
      </c>
      <c r="K14" s="39">
        <v>0</v>
      </c>
      <c r="L14" s="39">
        <v>0</v>
      </c>
      <c r="M14" s="39">
        <v>0</v>
      </c>
      <c r="N14" s="39">
        <v>0.1</v>
      </c>
      <c r="O14" s="39">
        <v>0.1</v>
      </c>
      <c r="P14" s="39">
        <v>0.1</v>
      </c>
      <c r="Q14" s="39">
        <v>0.1</v>
      </c>
      <c r="R14" s="39">
        <v>0.1</v>
      </c>
      <c r="S14" s="39">
        <v>5.8029999999999999</v>
      </c>
      <c r="T14" s="39">
        <v>45.688000000000002</v>
      </c>
      <c r="U14" s="31">
        <v>43.494999999999997</v>
      </c>
      <c r="V14" s="31">
        <v>35.688000000000002</v>
      </c>
      <c r="W14" s="31">
        <v>48.457999999999998</v>
      </c>
    </row>
    <row r="15" spans="1:23" ht="15.6" x14ac:dyDescent="0.25">
      <c r="A15" s="8" t="s">
        <v>61</v>
      </c>
      <c r="B15" s="39">
        <v>0</v>
      </c>
      <c r="C15" s="39">
        <v>0</v>
      </c>
      <c r="D15" s="39">
        <v>0</v>
      </c>
      <c r="E15" s="39">
        <v>0</v>
      </c>
      <c r="F15" s="39">
        <v>0</v>
      </c>
      <c r="G15" s="39">
        <v>0</v>
      </c>
      <c r="H15" s="39">
        <v>0</v>
      </c>
      <c r="I15" s="39">
        <v>0</v>
      </c>
      <c r="J15" s="39">
        <v>0</v>
      </c>
      <c r="K15" s="39">
        <v>0</v>
      </c>
      <c r="L15" s="39">
        <v>0</v>
      </c>
      <c r="M15" s="39">
        <v>0</v>
      </c>
      <c r="N15" s="39">
        <v>0</v>
      </c>
      <c r="O15" s="39">
        <v>0</v>
      </c>
      <c r="P15" s="39">
        <v>0</v>
      </c>
      <c r="Q15" s="39">
        <v>0</v>
      </c>
      <c r="R15" s="39">
        <v>0</v>
      </c>
      <c r="S15" s="39">
        <v>34.979999999999997</v>
      </c>
      <c r="T15" s="39">
        <v>65.61</v>
      </c>
      <c r="U15" s="31">
        <v>63.91</v>
      </c>
      <c r="V15" s="31">
        <v>63.91</v>
      </c>
      <c r="W15" s="31">
        <v>78.709999999999994</v>
      </c>
    </row>
    <row r="16" spans="1:23" ht="15.6" x14ac:dyDescent="0.25">
      <c r="A16" s="8" t="s">
        <v>62</v>
      </c>
      <c r="B16" s="39">
        <v>14.6</v>
      </c>
      <c r="C16" s="39">
        <v>14.6</v>
      </c>
      <c r="D16" s="39">
        <v>14.6</v>
      </c>
      <c r="E16" s="39">
        <v>14.6</v>
      </c>
      <c r="F16" s="39">
        <v>14.6</v>
      </c>
      <c r="G16" s="39">
        <v>14.6</v>
      </c>
      <c r="H16" s="39">
        <v>14.6</v>
      </c>
      <c r="I16" s="39">
        <v>14.6</v>
      </c>
      <c r="J16" s="39">
        <v>14.6</v>
      </c>
      <c r="K16" s="39">
        <v>14.6</v>
      </c>
      <c r="L16" s="39">
        <v>14.6</v>
      </c>
      <c r="M16" s="39">
        <v>14.6</v>
      </c>
      <c r="N16" s="39">
        <v>14.6</v>
      </c>
      <c r="O16" s="39">
        <v>14.6</v>
      </c>
      <c r="P16" s="39">
        <v>14.6</v>
      </c>
      <c r="Q16" s="39">
        <v>14.6</v>
      </c>
      <c r="R16" s="39">
        <v>14.6</v>
      </c>
      <c r="S16" s="39">
        <v>14.6</v>
      </c>
      <c r="T16" s="39">
        <v>14.6</v>
      </c>
      <c r="U16" s="31">
        <v>14.6</v>
      </c>
      <c r="V16" s="31">
        <v>14.6</v>
      </c>
      <c r="W16" s="31">
        <v>14.6</v>
      </c>
    </row>
    <row r="17" spans="1:24" x14ac:dyDescent="0.25">
      <c r="A17" s="5" t="s">
        <v>51</v>
      </c>
      <c r="B17" s="36">
        <v>22.00047</v>
      </c>
      <c r="C17" s="36">
        <v>22.538609999999998</v>
      </c>
      <c r="D17" s="36">
        <v>23.23265</v>
      </c>
      <c r="E17" s="36">
        <v>24.450469999999996</v>
      </c>
      <c r="F17" s="36">
        <v>27.729949999999999</v>
      </c>
      <c r="G17" s="36">
        <v>31.959310799999997</v>
      </c>
      <c r="H17" s="36">
        <v>44.241720200000003</v>
      </c>
      <c r="I17" s="36">
        <v>63.324018200000019</v>
      </c>
      <c r="J17" s="36">
        <v>91.210700300000056</v>
      </c>
      <c r="K17" s="36">
        <v>135.5715609600002</v>
      </c>
      <c r="L17" s="36">
        <v>211.84564184000016</v>
      </c>
      <c r="M17" s="36">
        <v>499.25905629000056</v>
      </c>
      <c r="N17" s="36">
        <v>990.91357669000149</v>
      </c>
      <c r="O17" s="36">
        <v>1302.9717247800006</v>
      </c>
      <c r="P17" s="36">
        <v>1419.6054606199996</v>
      </c>
      <c r="Q17" s="36">
        <v>1616.3283686000002</v>
      </c>
      <c r="R17" s="36">
        <v>1700.0717829600001</v>
      </c>
      <c r="S17" s="36">
        <v>2143.4732734200011</v>
      </c>
      <c r="T17" s="36">
        <v>2429.7136496900011</v>
      </c>
      <c r="U17" s="36">
        <v>2552.4200882600012</v>
      </c>
      <c r="V17" s="36">
        <v>2725.3232007700017</v>
      </c>
      <c r="W17" s="36">
        <v>2899.0937567100013</v>
      </c>
      <c r="X17" s="57"/>
    </row>
    <row r="18" spans="1:24" ht="15" x14ac:dyDescent="0.25">
      <c r="A18" s="38" t="s">
        <v>63</v>
      </c>
      <c r="B18" s="36"/>
      <c r="C18" s="36"/>
      <c r="D18" s="36"/>
      <c r="E18" s="36"/>
      <c r="F18" s="36"/>
      <c r="G18" s="36"/>
      <c r="H18" s="36"/>
      <c r="I18" s="36"/>
      <c r="J18" s="36"/>
      <c r="K18" s="36"/>
      <c r="L18" s="29">
        <v>0</v>
      </c>
      <c r="M18" s="29">
        <v>0</v>
      </c>
      <c r="N18" s="29">
        <v>0</v>
      </c>
      <c r="O18" s="29">
        <v>0</v>
      </c>
      <c r="P18" s="29">
        <v>17.131</v>
      </c>
      <c r="Q18" s="29">
        <v>34.495999999999995</v>
      </c>
      <c r="R18" s="29">
        <v>39.215999999999994</v>
      </c>
      <c r="S18" s="29">
        <v>51.803999999999995</v>
      </c>
      <c r="T18" s="29">
        <v>73.193999999999988</v>
      </c>
      <c r="U18" s="29">
        <v>75.915999999999983</v>
      </c>
      <c r="V18" s="29">
        <v>94.165999999999983</v>
      </c>
      <c r="W18" s="29">
        <v>94.165999999999983</v>
      </c>
    </row>
    <row r="19" spans="1:24" x14ac:dyDescent="0.25">
      <c r="B19" s="39"/>
      <c r="C19" s="39"/>
      <c r="D19" s="39"/>
      <c r="E19" s="39"/>
      <c r="F19" s="39"/>
      <c r="G19" s="39"/>
      <c r="H19" s="39"/>
      <c r="I19" s="39"/>
      <c r="J19" s="39"/>
      <c r="K19" s="39"/>
      <c r="L19" s="39"/>
      <c r="M19" s="39"/>
      <c r="N19" s="39"/>
      <c r="O19" s="39"/>
      <c r="P19" s="39"/>
      <c r="Q19" s="39"/>
      <c r="R19" s="39"/>
      <c r="S19" s="39"/>
      <c r="T19" s="39"/>
      <c r="U19" s="31"/>
    </row>
    <row r="20" spans="1:24" ht="15.6" x14ac:dyDescent="0.25">
      <c r="A20" s="5" t="s">
        <v>64</v>
      </c>
      <c r="B20" s="36"/>
      <c r="C20" s="36"/>
      <c r="D20" s="36"/>
      <c r="E20" s="36"/>
      <c r="F20" s="36"/>
      <c r="G20" s="36"/>
      <c r="H20" s="36"/>
      <c r="I20" s="36"/>
      <c r="J20" s="36"/>
      <c r="K20" s="36"/>
      <c r="L20" s="36"/>
      <c r="M20" s="36"/>
      <c r="N20" s="36"/>
      <c r="O20" s="36"/>
      <c r="P20" s="36"/>
      <c r="Q20" s="36"/>
      <c r="R20" s="36"/>
      <c r="S20" s="36"/>
      <c r="T20" s="36"/>
      <c r="U20" s="31"/>
    </row>
    <row r="21" spans="1:24" ht="15.6" x14ac:dyDescent="0.25">
      <c r="A21" s="8" t="s">
        <v>65</v>
      </c>
      <c r="B21" s="39">
        <v>0.88700000000000001</v>
      </c>
      <c r="C21" s="39">
        <v>0.89180999999999999</v>
      </c>
      <c r="D21" s="39">
        <v>0.92080999999999991</v>
      </c>
      <c r="E21" s="39">
        <v>0.94980999999999993</v>
      </c>
      <c r="F21" s="39">
        <v>0.96958999999999995</v>
      </c>
      <c r="G21" s="39">
        <v>1.0025899999999999</v>
      </c>
      <c r="H21" s="39">
        <v>1.05359</v>
      </c>
      <c r="I21" s="39">
        <v>1.0855899999999998</v>
      </c>
      <c r="J21" s="39">
        <v>1.11859</v>
      </c>
      <c r="K21" s="39">
        <v>1.1355899999999999</v>
      </c>
      <c r="L21" s="39">
        <v>1.2145899999999998</v>
      </c>
      <c r="M21" s="39">
        <v>1.3145899999999999</v>
      </c>
      <c r="N21" s="39">
        <v>1.6635899999999999</v>
      </c>
      <c r="O21" s="39">
        <v>1.9035899999999999</v>
      </c>
      <c r="P21" s="39">
        <v>2.0865900000000002</v>
      </c>
      <c r="Q21" s="39">
        <v>2.7135899999999999</v>
      </c>
      <c r="R21" s="39">
        <v>4.0825899999999997</v>
      </c>
      <c r="S21" s="39">
        <v>6.3689400000000003</v>
      </c>
      <c r="T21" s="39">
        <v>8.1439900000000005</v>
      </c>
      <c r="U21" s="31">
        <v>13.398970000000002</v>
      </c>
      <c r="V21" s="31">
        <v>18.621789999999997</v>
      </c>
      <c r="W21" s="31">
        <v>20.431319999999996</v>
      </c>
    </row>
    <row r="22" spans="1:24" ht="15.6" x14ac:dyDescent="0.25">
      <c r="A22" s="8" t="s">
        <v>58</v>
      </c>
      <c r="B22" s="39">
        <v>0</v>
      </c>
      <c r="C22" s="39">
        <v>0</v>
      </c>
      <c r="D22" s="39">
        <v>0</v>
      </c>
      <c r="E22" s="39">
        <v>0</v>
      </c>
      <c r="F22" s="39">
        <v>0</v>
      </c>
      <c r="G22" s="39">
        <v>0</v>
      </c>
      <c r="H22" s="39">
        <v>0</v>
      </c>
      <c r="I22" s="39">
        <v>0</v>
      </c>
      <c r="J22" s="39">
        <v>0</v>
      </c>
      <c r="K22" s="39">
        <v>0</v>
      </c>
      <c r="L22" s="39">
        <v>0</v>
      </c>
      <c r="M22" s="39">
        <v>0</v>
      </c>
      <c r="N22" s="39">
        <v>0</v>
      </c>
      <c r="O22" s="39">
        <v>0</v>
      </c>
      <c r="P22" s="39">
        <v>0</v>
      </c>
      <c r="Q22" s="39">
        <v>0</v>
      </c>
      <c r="R22" s="39">
        <v>0</v>
      </c>
      <c r="S22" s="39">
        <v>0</v>
      </c>
      <c r="T22" s="39">
        <v>0</v>
      </c>
      <c r="U22" s="39">
        <v>0</v>
      </c>
      <c r="V22" s="39">
        <v>0</v>
      </c>
      <c r="W22" s="39">
        <v>0</v>
      </c>
    </row>
    <row r="23" spans="1:24" ht="15.6" x14ac:dyDescent="0.25">
      <c r="A23" s="8" t="s">
        <v>59</v>
      </c>
      <c r="B23" s="39">
        <v>0</v>
      </c>
      <c r="C23" s="39">
        <v>0</v>
      </c>
      <c r="D23" s="39">
        <v>0</v>
      </c>
      <c r="E23" s="39">
        <v>0</v>
      </c>
      <c r="F23" s="39">
        <v>0</v>
      </c>
      <c r="G23" s="39">
        <v>0</v>
      </c>
      <c r="H23" s="39">
        <v>0</v>
      </c>
      <c r="I23" s="39">
        <v>0</v>
      </c>
      <c r="J23" s="39">
        <v>0</v>
      </c>
      <c r="K23" s="39">
        <v>0</v>
      </c>
      <c r="L23" s="39">
        <v>0</v>
      </c>
      <c r="M23" s="39">
        <v>0</v>
      </c>
      <c r="N23" s="39">
        <v>0</v>
      </c>
      <c r="O23" s="39">
        <v>0</v>
      </c>
      <c r="P23" s="39">
        <v>0</v>
      </c>
      <c r="Q23" s="39">
        <v>0</v>
      </c>
      <c r="R23" s="39">
        <v>0</v>
      </c>
      <c r="S23" s="39">
        <v>0</v>
      </c>
      <c r="T23" s="39">
        <v>0</v>
      </c>
      <c r="U23" s="39">
        <v>0</v>
      </c>
      <c r="V23" s="39">
        <v>0</v>
      </c>
      <c r="W23" s="39">
        <v>0</v>
      </c>
    </row>
    <row r="24" spans="1:24" ht="15.6" x14ac:dyDescent="0.25">
      <c r="A24" s="8" t="s">
        <v>66</v>
      </c>
      <c r="B24" s="39">
        <v>0</v>
      </c>
      <c r="C24" s="39">
        <v>0</v>
      </c>
      <c r="D24" s="39">
        <v>0</v>
      </c>
      <c r="E24" s="39">
        <v>0</v>
      </c>
      <c r="F24" s="39">
        <v>0</v>
      </c>
      <c r="G24" s="39">
        <v>1.0049999999999996E-2</v>
      </c>
      <c r="H24" s="39">
        <v>1.0049999999999996E-2</v>
      </c>
      <c r="I24" s="39">
        <v>1.0049999999999996E-2</v>
      </c>
      <c r="J24" s="39">
        <v>1.9100000000000002E-2</v>
      </c>
      <c r="K24" s="39">
        <v>1.9100000000000002E-2</v>
      </c>
      <c r="L24" s="39">
        <v>2.2150000000000006E-2</v>
      </c>
      <c r="M24" s="39">
        <v>2.5370000000000004E-2</v>
      </c>
      <c r="N24" s="39">
        <v>5.8259999999999978E-2</v>
      </c>
      <c r="O24" s="39">
        <v>0.20158999999999999</v>
      </c>
      <c r="P24" s="39">
        <v>0.24122000000000002</v>
      </c>
      <c r="Q24" s="39">
        <v>0.59548999999999996</v>
      </c>
      <c r="R24" s="39">
        <v>1.4625390000000003</v>
      </c>
      <c r="S24" s="39">
        <v>1.5434732999999987</v>
      </c>
      <c r="T24" s="39">
        <v>2.9761146999999974</v>
      </c>
      <c r="U24" s="39">
        <v>4.8586146999999951</v>
      </c>
      <c r="V24" s="39">
        <v>7.9206296999999939</v>
      </c>
      <c r="W24" s="39">
        <v>21.101510699999988</v>
      </c>
    </row>
    <row r="25" spans="1:24" ht="15.6" x14ac:dyDescent="0.25">
      <c r="A25" s="8" t="s">
        <v>60</v>
      </c>
      <c r="B25" s="39">
        <v>0</v>
      </c>
      <c r="C25" s="39">
        <v>0</v>
      </c>
      <c r="D25" s="39">
        <v>0</v>
      </c>
      <c r="E25" s="39">
        <v>0</v>
      </c>
      <c r="F25" s="39">
        <v>0</v>
      </c>
      <c r="G25" s="39">
        <v>0</v>
      </c>
      <c r="H25" s="39">
        <v>0</v>
      </c>
      <c r="I25" s="39">
        <v>0</v>
      </c>
      <c r="J25" s="39">
        <v>0</v>
      </c>
      <c r="K25" s="39">
        <v>0</v>
      </c>
      <c r="L25" s="39">
        <v>0</v>
      </c>
      <c r="M25" s="39">
        <v>0</v>
      </c>
      <c r="N25" s="39">
        <v>0</v>
      </c>
      <c r="O25" s="39">
        <v>0</v>
      </c>
      <c r="P25" s="39">
        <v>0</v>
      </c>
      <c r="Q25" s="39">
        <v>0</v>
      </c>
      <c r="R25" s="39">
        <v>0</v>
      </c>
      <c r="S25" s="39">
        <v>0</v>
      </c>
      <c r="T25" s="39">
        <v>0</v>
      </c>
      <c r="U25" s="39">
        <v>0</v>
      </c>
      <c r="V25" s="39">
        <v>0</v>
      </c>
      <c r="W25" s="39">
        <v>0</v>
      </c>
    </row>
    <row r="26" spans="1:24" ht="15.6" x14ac:dyDescent="0.25">
      <c r="A26" s="8" t="s">
        <v>61</v>
      </c>
      <c r="B26" s="39">
        <v>0</v>
      </c>
      <c r="C26" s="39">
        <v>0</v>
      </c>
      <c r="D26" s="39">
        <v>0</v>
      </c>
      <c r="E26" s="39">
        <v>0</v>
      </c>
      <c r="F26" s="39">
        <v>0</v>
      </c>
      <c r="G26" s="39">
        <v>0</v>
      </c>
      <c r="H26" s="39">
        <v>0</v>
      </c>
      <c r="I26" s="39">
        <v>0</v>
      </c>
      <c r="J26" s="39">
        <v>0</v>
      </c>
      <c r="K26" s="39">
        <v>0</v>
      </c>
      <c r="L26" s="39">
        <v>0</v>
      </c>
      <c r="M26" s="39">
        <v>0</v>
      </c>
      <c r="N26" s="39">
        <v>0</v>
      </c>
      <c r="O26" s="39">
        <v>0</v>
      </c>
      <c r="P26" s="39">
        <v>0</v>
      </c>
      <c r="Q26" s="39">
        <v>0</v>
      </c>
      <c r="R26" s="39">
        <v>0</v>
      </c>
      <c r="S26" s="39">
        <v>0</v>
      </c>
      <c r="T26" s="39">
        <v>0</v>
      </c>
      <c r="U26" s="39">
        <v>0</v>
      </c>
      <c r="V26" s="39">
        <v>0</v>
      </c>
      <c r="W26" s="39">
        <v>0</v>
      </c>
    </row>
    <row r="27" spans="1:24" x14ac:dyDescent="0.25">
      <c r="A27" s="5" t="s">
        <v>51</v>
      </c>
      <c r="B27" s="36">
        <v>0.88700000000000001</v>
      </c>
      <c r="C27" s="36">
        <v>0.89180999999999999</v>
      </c>
      <c r="D27" s="36">
        <v>0.92080999999999991</v>
      </c>
      <c r="E27" s="36">
        <v>0.94980999999999993</v>
      </c>
      <c r="F27" s="36">
        <v>0.96958999999999995</v>
      </c>
      <c r="G27" s="36">
        <v>1.0126399999999998</v>
      </c>
      <c r="H27" s="36">
        <v>1.0636399999999999</v>
      </c>
      <c r="I27" s="36">
        <v>1.0956399999999997</v>
      </c>
      <c r="J27" s="36">
        <v>1.1376899999999999</v>
      </c>
      <c r="K27" s="36">
        <v>1.1546899999999998</v>
      </c>
      <c r="L27" s="36">
        <v>1.23674</v>
      </c>
      <c r="M27" s="36">
        <v>1.33996</v>
      </c>
      <c r="N27" s="36">
        <v>1.7218499999999999</v>
      </c>
      <c r="O27" s="36">
        <v>2.1051799999999998</v>
      </c>
      <c r="P27" s="36">
        <v>2.3278100000000004</v>
      </c>
      <c r="Q27" s="36">
        <v>3.3090799999999998</v>
      </c>
      <c r="R27" s="36">
        <v>5.5451290000000002</v>
      </c>
      <c r="S27" s="36">
        <v>7.912413299999999</v>
      </c>
      <c r="T27" s="36">
        <v>11.120104699999999</v>
      </c>
      <c r="U27" s="33">
        <v>18.257584699999995</v>
      </c>
      <c r="V27" s="33">
        <v>26.542419699999989</v>
      </c>
      <c r="W27" s="33">
        <v>41.532830699999984</v>
      </c>
    </row>
    <row r="28" spans="1:24" ht="15" x14ac:dyDescent="0.25">
      <c r="A28" s="38" t="s">
        <v>63</v>
      </c>
      <c r="B28" s="39">
        <v>0</v>
      </c>
      <c r="C28" s="39">
        <v>0</v>
      </c>
      <c r="D28" s="39">
        <v>0</v>
      </c>
      <c r="E28" s="39">
        <v>0</v>
      </c>
      <c r="F28" s="39">
        <v>0</v>
      </c>
      <c r="G28" s="39">
        <v>0</v>
      </c>
      <c r="H28" s="39">
        <v>0</v>
      </c>
      <c r="I28" s="39">
        <v>0</v>
      </c>
      <c r="J28" s="39">
        <v>0</v>
      </c>
      <c r="K28" s="39">
        <v>0</v>
      </c>
      <c r="L28" s="39">
        <v>0</v>
      </c>
      <c r="M28" s="39">
        <v>0</v>
      </c>
      <c r="N28" s="39">
        <v>0</v>
      </c>
      <c r="O28" s="39">
        <v>0</v>
      </c>
      <c r="P28" s="39">
        <v>0</v>
      </c>
      <c r="Q28" s="39">
        <v>0</v>
      </c>
      <c r="R28" s="39">
        <v>0</v>
      </c>
      <c r="S28" s="39">
        <v>0</v>
      </c>
      <c r="T28" s="39">
        <v>0</v>
      </c>
      <c r="U28" s="39">
        <v>0</v>
      </c>
      <c r="V28" s="39">
        <v>0</v>
      </c>
      <c r="W28" s="39">
        <v>0</v>
      </c>
    </row>
    <row r="29" spans="1:24" x14ac:dyDescent="0.25">
      <c r="B29" s="39"/>
      <c r="C29" s="39"/>
      <c r="D29" s="39"/>
      <c r="E29" s="39"/>
      <c r="F29" s="39"/>
      <c r="G29" s="39"/>
      <c r="H29" s="39"/>
      <c r="I29" s="39"/>
      <c r="J29" s="39"/>
      <c r="K29" s="39"/>
      <c r="L29" s="39"/>
      <c r="M29" s="39"/>
      <c r="N29" s="39"/>
      <c r="O29" s="39"/>
      <c r="P29" s="39"/>
      <c r="Q29" s="39"/>
      <c r="R29" s="39"/>
      <c r="S29" s="39"/>
      <c r="T29" s="39"/>
      <c r="U29" s="31"/>
    </row>
    <row r="30" spans="1:24" x14ac:dyDescent="0.25">
      <c r="A30" s="5" t="s">
        <v>53</v>
      </c>
      <c r="B30" s="36"/>
      <c r="C30" s="36"/>
      <c r="D30" s="36"/>
      <c r="E30" s="36"/>
      <c r="F30" s="36"/>
      <c r="G30" s="36"/>
      <c r="H30" s="36"/>
      <c r="I30" s="36"/>
      <c r="J30" s="36"/>
      <c r="K30" s="36"/>
      <c r="L30" s="36"/>
      <c r="M30" s="36"/>
      <c r="N30" s="36"/>
      <c r="O30" s="36"/>
      <c r="P30" s="36"/>
      <c r="Q30" s="36"/>
      <c r="R30" s="36"/>
      <c r="S30" s="36"/>
      <c r="T30" s="36"/>
      <c r="U30" s="31"/>
    </row>
    <row r="31" spans="1:24" x14ac:dyDescent="0.25">
      <c r="A31" s="8" t="s">
        <v>54</v>
      </c>
      <c r="B31" s="29">
        <v>6.329670000000001</v>
      </c>
      <c r="C31" s="29">
        <v>6.8678100000000004</v>
      </c>
      <c r="D31" s="29">
        <v>7.5618499999999989</v>
      </c>
      <c r="E31" s="29">
        <v>8.7796699999999976</v>
      </c>
      <c r="F31" s="29">
        <v>12.059149999999999</v>
      </c>
      <c r="G31" s="29">
        <v>15.772259999999999</v>
      </c>
      <c r="H31" s="29">
        <v>25.852720000000001</v>
      </c>
      <c r="I31" s="29">
        <v>43.024159999999988</v>
      </c>
      <c r="J31" s="29">
        <v>67.860879999999995</v>
      </c>
      <c r="K31" s="29">
        <v>107.50592</v>
      </c>
      <c r="L31" s="29">
        <v>173.42939000000007</v>
      </c>
      <c r="M31" s="29">
        <v>305.17768999999993</v>
      </c>
      <c r="N31" s="29">
        <v>735.73279000000014</v>
      </c>
      <c r="O31" s="29">
        <v>1017.4092100000003</v>
      </c>
      <c r="P31" s="29">
        <v>1107.0350399999995</v>
      </c>
      <c r="Q31" s="29">
        <v>1241.6348700000001</v>
      </c>
      <c r="R31" s="29">
        <v>1304.0098499999997</v>
      </c>
      <c r="S31" s="29">
        <v>1406.3791349999958</v>
      </c>
      <c r="T31" s="29">
        <v>1529.0414379999957</v>
      </c>
      <c r="U31" s="31">
        <v>1604.0970079999956</v>
      </c>
      <c r="V31" s="31">
        <v>1680.5759409999957</v>
      </c>
      <c r="W31" s="31">
        <v>1713.6108509999958</v>
      </c>
    </row>
    <row r="32" spans="1:24" x14ac:dyDescent="0.25">
      <c r="A32" s="8" t="s">
        <v>55</v>
      </c>
      <c r="B32" s="29">
        <v>0</v>
      </c>
      <c r="C32" s="29">
        <v>0</v>
      </c>
      <c r="D32" s="29">
        <v>0</v>
      </c>
      <c r="E32" s="29">
        <v>0</v>
      </c>
      <c r="F32" s="29">
        <v>0</v>
      </c>
      <c r="G32" s="29">
        <v>0</v>
      </c>
      <c r="H32" s="29">
        <v>0.96738000000000002</v>
      </c>
      <c r="I32" s="29">
        <v>1.01823</v>
      </c>
      <c r="J32" s="29">
        <v>1.52338</v>
      </c>
      <c r="K32" s="29">
        <v>2.8645800000000001</v>
      </c>
      <c r="L32" s="29">
        <v>10.409139999999999</v>
      </c>
      <c r="M32" s="29">
        <v>161.40999999999997</v>
      </c>
      <c r="N32" s="29">
        <v>204.59546999999995</v>
      </c>
      <c r="O32" s="29">
        <v>212.54031999999995</v>
      </c>
      <c r="P32" s="29">
        <v>227.63851999999997</v>
      </c>
      <c r="Q32" s="29">
        <v>250.36099999999993</v>
      </c>
      <c r="R32" s="29">
        <v>250.87199999999993</v>
      </c>
      <c r="S32" s="29">
        <v>319.57024000000001</v>
      </c>
      <c r="T32" s="29">
        <v>330.71617999999995</v>
      </c>
      <c r="U32" s="31">
        <v>340.74899999999997</v>
      </c>
      <c r="V32" s="31">
        <v>342.56618999999995</v>
      </c>
      <c r="W32" s="31">
        <v>342.56618999999995</v>
      </c>
    </row>
    <row r="33" spans="1:26" ht="15.6" x14ac:dyDescent="0.25">
      <c r="A33" s="8" t="s">
        <v>67</v>
      </c>
      <c r="B33" s="29">
        <v>0</v>
      </c>
      <c r="C33" s="29">
        <v>0</v>
      </c>
      <c r="D33" s="29">
        <v>0</v>
      </c>
      <c r="E33" s="29">
        <v>0</v>
      </c>
      <c r="F33" s="29">
        <v>0</v>
      </c>
      <c r="G33" s="29">
        <v>0.51625079999999979</v>
      </c>
      <c r="H33" s="29">
        <v>1.7508202000000055</v>
      </c>
      <c r="I33" s="29">
        <v>3.6108282000000256</v>
      </c>
      <c r="J33" s="29">
        <v>6.1556403000000577</v>
      </c>
      <c r="K33" s="29">
        <v>9.5302609600001738</v>
      </c>
      <c r="L33" s="29">
        <v>12.336311840000096</v>
      </c>
      <c r="M33" s="29">
        <v>17.000566290000627</v>
      </c>
      <c r="N33" s="29">
        <v>34.838996690001338</v>
      </c>
      <c r="O33" s="29">
        <v>51.871914780000459</v>
      </c>
      <c r="P33" s="29">
        <v>63.719620620000406</v>
      </c>
      <c r="Q33" s="29">
        <v>82.765608600000391</v>
      </c>
      <c r="R33" s="29">
        <v>101.17161296000052</v>
      </c>
      <c r="S33" s="29">
        <v>79.292948420005146</v>
      </c>
      <c r="T33" s="29">
        <v>89.064081690005722</v>
      </c>
      <c r="U33" s="31">
        <v>101.07626026000571</v>
      </c>
      <c r="V33" s="31">
        <v>129.8031297700056</v>
      </c>
      <c r="W33" s="31">
        <v>232.59782571000537</v>
      </c>
    </row>
    <row r="34" spans="1:26" ht="15.6" x14ac:dyDescent="0.25">
      <c r="A34" s="8" t="s">
        <v>57</v>
      </c>
      <c r="B34" s="29">
        <v>0</v>
      </c>
      <c r="C34" s="29">
        <v>0</v>
      </c>
      <c r="D34" s="29">
        <v>0</v>
      </c>
      <c r="E34" s="29">
        <v>0</v>
      </c>
      <c r="F34" s="29">
        <v>0</v>
      </c>
      <c r="G34" s="29">
        <v>0</v>
      </c>
      <c r="H34" s="29">
        <v>0</v>
      </c>
      <c r="I34" s="29">
        <v>0</v>
      </c>
      <c r="J34" s="29">
        <v>0</v>
      </c>
      <c r="K34" s="29">
        <v>0</v>
      </c>
      <c r="L34" s="29">
        <v>0</v>
      </c>
      <c r="M34" s="29">
        <v>0</v>
      </c>
      <c r="N34" s="29">
        <v>0</v>
      </c>
      <c r="O34" s="29">
        <v>0</v>
      </c>
      <c r="P34" s="29">
        <v>0</v>
      </c>
      <c r="Q34" s="29">
        <v>20.354610000000104</v>
      </c>
      <c r="R34" s="29">
        <v>22.806040000000095</v>
      </c>
      <c r="S34" s="29">
        <v>0</v>
      </c>
      <c r="T34" s="29">
        <v>0</v>
      </c>
      <c r="U34" s="31">
        <v>0</v>
      </c>
      <c r="V34" s="31">
        <v>5.7371200000000533</v>
      </c>
      <c r="W34" s="31">
        <v>6.0568700000000533</v>
      </c>
    </row>
    <row r="35" spans="1:26" ht="15.6" x14ac:dyDescent="0.25">
      <c r="A35" s="8" t="s">
        <v>65</v>
      </c>
      <c r="B35" s="29">
        <v>0.88700000000000001</v>
      </c>
      <c r="C35" s="29">
        <v>0.89180999999999999</v>
      </c>
      <c r="D35" s="29">
        <v>0.92080999999999991</v>
      </c>
      <c r="E35" s="29">
        <v>0.94980999999999993</v>
      </c>
      <c r="F35" s="29">
        <v>0.96958999999999995</v>
      </c>
      <c r="G35" s="29">
        <v>1.0025899999999999</v>
      </c>
      <c r="H35" s="29">
        <v>1.05359</v>
      </c>
      <c r="I35" s="29">
        <v>1.0855899999999998</v>
      </c>
      <c r="J35" s="29">
        <v>1.11859</v>
      </c>
      <c r="K35" s="29">
        <v>1.1355899999999999</v>
      </c>
      <c r="L35" s="29">
        <v>1.2145899999999998</v>
      </c>
      <c r="M35" s="29">
        <v>1.3145899999999999</v>
      </c>
      <c r="N35" s="29">
        <v>1.6635899999999999</v>
      </c>
      <c r="O35" s="29">
        <v>1.9035899999999999</v>
      </c>
      <c r="P35" s="29">
        <v>2.0865900000000002</v>
      </c>
      <c r="Q35" s="29">
        <v>2.7135899999999999</v>
      </c>
      <c r="R35" s="29">
        <v>4.0825899999999997</v>
      </c>
      <c r="S35" s="29">
        <v>6.3689400000000003</v>
      </c>
      <c r="T35" s="29">
        <v>8.1439900000000005</v>
      </c>
      <c r="U35" s="31">
        <v>13.398970000000002</v>
      </c>
      <c r="V35" s="31">
        <v>18.621789999999997</v>
      </c>
      <c r="W35" s="31">
        <v>20.431319999999996</v>
      </c>
    </row>
    <row r="36" spans="1:26" ht="15.6" x14ac:dyDescent="0.25">
      <c r="A36" s="8" t="s">
        <v>58</v>
      </c>
      <c r="B36" s="29">
        <v>1.0708</v>
      </c>
      <c r="C36" s="29">
        <v>1.0708</v>
      </c>
      <c r="D36" s="29">
        <v>1.0708</v>
      </c>
      <c r="E36" s="29">
        <v>1.0708</v>
      </c>
      <c r="F36" s="29">
        <v>1.0708</v>
      </c>
      <c r="G36" s="29">
        <v>1.0708</v>
      </c>
      <c r="H36" s="29">
        <v>1.0708</v>
      </c>
      <c r="I36" s="29">
        <v>1.0708</v>
      </c>
      <c r="J36" s="29">
        <v>1.0708</v>
      </c>
      <c r="K36" s="29">
        <v>1.0708</v>
      </c>
      <c r="L36" s="29">
        <v>1.0708</v>
      </c>
      <c r="M36" s="29">
        <v>1.0708</v>
      </c>
      <c r="N36" s="29">
        <v>1.0463200000000006</v>
      </c>
      <c r="O36" s="29">
        <v>6.4502800000000002</v>
      </c>
      <c r="P36" s="29">
        <v>6.5122800000000005</v>
      </c>
      <c r="Q36" s="29">
        <v>6.5122800000000005</v>
      </c>
      <c r="R36" s="29">
        <v>6.5122800000000005</v>
      </c>
      <c r="S36" s="29">
        <v>162.69062999999997</v>
      </c>
      <c r="T36" s="29">
        <v>195.17562999999998</v>
      </c>
      <c r="U36" s="31">
        <v>206.04722999999998</v>
      </c>
      <c r="V36" s="31">
        <v>206.04722999999998</v>
      </c>
      <c r="W36" s="31">
        <v>208.95842999999999</v>
      </c>
    </row>
    <row r="37" spans="1:26" ht="15.6" x14ac:dyDescent="0.25">
      <c r="A37" s="8" t="s">
        <v>59</v>
      </c>
      <c r="B37" s="29">
        <v>0</v>
      </c>
      <c r="C37" s="29">
        <v>0</v>
      </c>
      <c r="D37" s="29">
        <v>0</v>
      </c>
      <c r="E37" s="29">
        <v>0</v>
      </c>
      <c r="F37" s="29">
        <v>0</v>
      </c>
      <c r="G37" s="29">
        <v>0</v>
      </c>
      <c r="H37" s="29">
        <v>0</v>
      </c>
      <c r="I37" s="29">
        <v>0</v>
      </c>
      <c r="J37" s="29">
        <v>0</v>
      </c>
      <c r="K37" s="29">
        <v>0</v>
      </c>
      <c r="L37" s="29">
        <v>0</v>
      </c>
      <c r="M37" s="29">
        <v>0</v>
      </c>
      <c r="N37" s="29">
        <v>0</v>
      </c>
      <c r="O37" s="29">
        <v>0</v>
      </c>
      <c r="P37" s="29">
        <v>0</v>
      </c>
      <c r="Q37" s="29">
        <v>0</v>
      </c>
      <c r="R37" s="29">
        <v>0</v>
      </c>
      <c r="S37" s="29">
        <v>120.15732000000004</v>
      </c>
      <c r="T37" s="29">
        <v>159.81832000000003</v>
      </c>
      <c r="U37" s="31">
        <v>178.44559000000004</v>
      </c>
      <c r="V37" s="31">
        <v>246.39559000000003</v>
      </c>
      <c r="W37" s="31">
        <v>253.53559000000001</v>
      </c>
    </row>
    <row r="38" spans="1:26" ht="15.6" x14ac:dyDescent="0.25">
      <c r="A38" s="8" t="s">
        <v>68</v>
      </c>
      <c r="B38" s="29">
        <v>0</v>
      </c>
      <c r="C38" s="29">
        <v>0</v>
      </c>
      <c r="D38" s="29">
        <v>0</v>
      </c>
      <c r="E38" s="29">
        <v>0</v>
      </c>
      <c r="F38" s="29">
        <v>0</v>
      </c>
      <c r="G38" s="29">
        <v>1.0049999999999996E-2</v>
      </c>
      <c r="H38" s="29">
        <v>1.0049999999999996E-2</v>
      </c>
      <c r="I38" s="29">
        <v>1.0049999999999996E-2</v>
      </c>
      <c r="J38" s="29">
        <v>1.9100000000000002E-2</v>
      </c>
      <c r="K38" s="29">
        <v>1.9100000000000002E-2</v>
      </c>
      <c r="L38" s="29">
        <v>2.2150000000000006E-2</v>
      </c>
      <c r="M38" s="29">
        <v>2.5370000000000004E-2</v>
      </c>
      <c r="N38" s="29">
        <v>5.8259999999999978E-2</v>
      </c>
      <c r="O38" s="29">
        <v>0.20158999999999999</v>
      </c>
      <c r="P38" s="29">
        <v>0.24122000000000002</v>
      </c>
      <c r="Q38" s="29">
        <v>0.59548999999999996</v>
      </c>
      <c r="R38" s="29">
        <v>1.4625390000000003</v>
      </c>
      <c r="S38" s="29">
        <v>1.5434732999999987</v>
      </c>
      <c r="T38" s="29">
        <v>2.9761146999999974</v>
      </c>
      <c r="U38" s="31">
        <v>4.8586146999999951</v>
      </c>
      <c r="V38" s="31">
        <v>7.9206296999999939</v>
      </c>
      <c r="W38" s="31">
        <v>21.101510699999988</v>
      </c>
    </row>
    <row r="39" spans="1:26" ht="15.6" x14ac:dyDescent="0.25">
      <c r="A39" s="8" t="s">
        <v>60</v>
      </c>
      <c r="B39" s="29">
        <v>0</v>
      </c>
      <c r="C39" s="29">
        <v>0</v>
      </c>
      <c r="D39" s="29">
        <v>0</v>
      </c>
      <c r="E39" s="29">
        <v>0</v>
      </c>
      <c r="F39" s="29">
        <v>0</v>
      </c>
      <c r="G39" s="29">
        <v>0</v>
      </c>
      <c r="H39" s="29">
        <v>0</v>
      </c>
      <c r="I39" s="29">
        <v>0</v>
      </c>
      <c r="J39" s="29">
        <v>0</v>
      </c>
      <c r="K39" s="29">
        <v>0</v>
      </c>
      <c r="L39" s="29">
        <v>0</v>
      </c>
      <c r="M39" s="29">
        <v>0</v>
      </c>
      <c r="N39" s="29">
        <v>0.1</v>
      </c>
      <c r="O39" s="29">
        <v>0.1</v>
      </c>
      <c r="P39" s="29">
        <v>0.1</v>
      </c>
      <c r="Q39" s="29">
        <v>0.1</v>
      </c>
      <c r="R39" s="29">
        <v>0.1</v>
      </c>
      <c r="S39" s="29">
        <v>5.8029999999999999</v>
      </c>
      <c r="T39" s="29">
        <v>43.494999999999997</v>
      </c>
      <c r="U39" s="31">
        <v>43.494999999999997</v>
      </c>
      <c r="V39" s="31">
        <v>35.688000000000002</v>
      </c>
      <c r="W39" s="31">
        <v>48.457999999999998</v>
      </c>
    </row>
    <row r="40" spans="1:26" ht="15.6" x14ac:dyDescent="0.25">
      <c r="A40" s="8" t="s">
        <v>61</v>
      </c>
      <c r="B40" s="29">
        <v>0</v>
      </c>
      <c r="C40" s="29">
        <v>0</v>
      </c>
      <c r="D40" s="29">
        <v>0</v>
      </c>
      <c r="E40" s="29">
        <v>0</v>
      </c>
      <c r="F40" s="29">
        <v>0</v>
      </c>
      <c r="G40" s="29">
        <v>0</v>
      </c>
      <c r="H40" s="29">
        <v>0</v>
      </c>
      <c r="I40" s="29">
        <v>0</v>
      </c>
      <c r="J40" s="29">
        <v>0</v>
      </c>
      <c r="K40" s="29">
        <v>0</v>
      </c>
      <c r="L40" s="29">
        <v>0</v>
      </c>
      <c r="M40" s="29">
        <v>0</v>
      </c>
      <c r="N40" s="29">
        <v>0</v>
      </c>
      <c r="O40" s="29">
        <v>0</v>
      </c>
      <c r="P40" s="29">
        <v>0</v>
      </c>
      <c r="Q40" s="29">
        <v>0</v>
      </c>
      <c r="R40" s="29">
        <v>0</v>
      </c>
      <c r="S40" s="29">
        <v>34.979999999999997</v>
      </c>
      <c r="T40" s="29">
        <v>65.61</v>
      </c>
      <c r="U40" s="31">
        <v>63.91</v>
      </c>
      <c r="V40" s="31">
        <v>63.91</v>
      </c>
      <c r="W40" s="31">
        <v>78.709999999999994</v>
      </c>
    </row>
    <row r="41" spans="1:26" ht="15.6" x14ac:dyDescent="0.25">
      <c r="A41" s="8" t="s">
        <v>69</v>
      </c>
      <c r="B41" s="29">
        <v>14.6</v>
      </c>
      <c r="C41" s="29">
        <v>14.6</v>
      </c>
      <c r="D41" s="29">
        <v>14.6</v>
      </c>
      <c r="E41" s="29">
        <v>14.6</v>
      </c>
      <c r="F41" s="29">
        <v>14.6</v>
      </c>
      <c r="G41" s="29">
        <v>14.6</v>
      </c>
      <c r="H41" s="29">
        <v>14.6</v>
      </c>
      <c r="I41" s="29">
        <v>14.6</v>
      </c>
      <c r="J41" s="29">
        <v>14.6</v>
      </c>
      <c r="K41" s="29">
        <v>14.6</v>
      </c>
      <c r="L41" s="29">
        <v>14.6</v>
      </c>
      <c r="M41" s="29">
        <v>14.6</v>
      </c>
      <c r="N41" s="29">
        <v>14.6</v>
      </c>
      <c r="O41" s="29">
        <v>14.6</v>
      </c>
      <c r="P41" s="29">
        <v>14.6</v>
      </c>
      <c r="Q41" s="29">
        <v>14.6</v>
      </c>
      <c r="R41" s="29">
        <v>14.6</v>
      </c>
      <c r="S41" s="29">
        <v>14.6</v>
      </c>
      <c r="T41" s="29">
        <v>14.6</v>
      </c>
      <c r="U41" s="31">
        <v>14.6</v>
      </c>
      <c r="V41" s="31">
        <v>14.6</v>
      </c>
      <c r="W41" s="31">
        <v>14.6</v>
      </c>
    </row>
    <row r="42" spans="1:26" x14ac:dyDescent="0.25">
      <c r="A42" s="5" t="s">
        <v>51</v>
      </c>
      <c r="B42" s="36">
        <v>22.88747</v>
      </c>
      <c r="C42" s="36">
        <v>23.430419999999998</v>
      </c>
      <c r="D42" s="36">
        <v>24.153459999999999</v>
      </c>
      <c r="E42" s="36">
        <v>25.400279999999995</v>
      </c>
      <c r="F42" s="36">
        <v>28.699539999999999</v>
      </c>
      <c r="G42" s="36">
        <v>32.971950799999995</v>
      </c>
      <c r="H42" s="36">
        <v>45.305360200000003</v>
      </c>
      <c r="I42" s="36">
        <v>64.419658200000015</v>
      </c>
      <c r="J42" s="36">
        <v>92.348390300000048</v>
      </c>
      <c r="K42" s="36">
        <v>136.72625096000019</v>
      </c>
      <c r="L42" s="36">
        <v>213.08238184000015</v>
      </c>
      <c r="M42" s="36">
        <v>500.59901629000058</v>
      </c>
      <c r="N42" s="36">
        <v>992.63542669000151</v>
      </c>
      <c r="O42" s="36">
        <v>1305.0769047800004</v>
      </c>
      <c r="P42" s="36">
        <v>1421.9332706199996</v>
      </c>
      <c r="Q42" s="36">
        <v>1619.6374486000002</v>
      </c>
      <c r="R42" s="36">
        <v>1705.6169119600002</v>
      </c>
      <c r="S42" s="36">
        <v>2151.3856867200011</v>
      </c>
      <c r="T42" s="36">
        <v>2438.6407543900009</v>
      </c>
      <c r="U42" s="36">
        <v>2570.6776729600015</v>
      </c>
      <c r="V42" s="36">
        <v>2751.8656204700019</v>
      </c>
      <c r="W42" s="36">
        <v>2940.6265874100013</v>
      </c>
      <c r="X42" s="23"/>
      <c r="Y42" s="23"/>
      <c r="Z42" s="32"/>
    </row>
    <row r="43" spans="1:26" ht="15" x14ac:dyDescent="0.25">
      <c r="A43" s="38" t="s">
        <v>63</v>
      </c>
      <c r="B43" s="32">
        <v>0</v>
      </c>
      <c r="C43" s="32">
        <v>0</v>
      </c>
      <c r="D43" s="32">
        <v>0</v>
      </c>
      <c r="E43" s="32">
        <v>0</v>
      </c>
      <c r="F43" s="32">
        <v>0</v>
      </c>
      <c r="G43" s="32">
        <v>0</v>
      </c>
      <c r="H43" s="32">
        <v>0</v>
      </c>
      <c r="I43" s="32">
        <v>0</v>
      </c>
      <c r="J43" s="32">
        <v>0</v>
      </c>
      <c r="K43" s="32">
        <v>0</v>
      </c>
      <c r="L43" s="32">
        <v>0</v>
      </c>
      <c r="M43" s="32">
        <v>0</v>
      </c>
      <c r="N43" s="32">
        <v>0</v>
      </c>
      <c r="O43" s="32">
        <v>0</v>
      </c>
      <c r="P43" s="32">
        <v>17.131</v>
      </c>
      <c r="Q43" s="32">
        <v>34.495999999999995</v>
      </c>
      <c r="R43" s="32">
        <v>39.215999999999994</v>
      </c>
      <c r="S43" s="32">
        <v>51.803999999999995</v>
      </c>
      <c r="T43" s="32">
        <v>73.193999999999988</v>
      </c>
      <c r="U43" s="32">
        <v>75.915999999999983</v>
      </c>
      <c r="V43" s="32">
        <v>94.165999999999983</v>
      </c>
      <c r="W43" s="32">
        <v>94.165999999999983</v>
      </c>
    </row>
    <row r="44" spans="1:26" x14ac:dyDescent="0.25">
      <c r="A44" s="38"/>
      <c r="U44" s="31"/>
    </row>
    <row r="45" spans="1:26" ht="15.6" x14ac:dyDescent="0.25">
      <c r="A45" s="40" t="s">
        <v>84</v>
      </c>
      <c r="U45" s="31"/>
    </row>
    <row r="46" spans="1:26" x14ac:dyDescent="0.25">
      <c r="A46" s="5" t="s">
        <v>50</v>
      </c>
      <c r="U46" s="31"/>
    </row>
    <row r="47" spans="1:26" x14ac:dyDescent="0.25">
      <c r="A47" s="8" t="s">
        <v>54</v>
      </c>
      <c r="B47" s="4">
        <v>2443</v>
      </c>
      <c r="C47" s="4">
        <v>2676</v>
      </c>
      <c r="D47" s="4">
        <v>2948</v>
      </c>
      <c r="E47" s="4">
        <v>3444</v>
      </c>
      <c r="F47" s="4">
        <v>4221</v>
      </c>
      <c r="G47" s="4">
        <v>5750</v>
      </c>
      <c r="H47" s="4">
        <v>9685</v>
      </c>
      <c r="I47" s="4">
        <v>16345</v>
      </c>
      <c r="J47" s="4">
        <v>25621</v>
      </c>
      <c r="K47" s="39">
        <v>39656</v>
      </c>
      <c r="L47" s="39">
        <v>61478</v>
      </c>
      <c r="M47" s="39">
        <v>102215</v>
      </c>
      <c r="N47" s="39">
        <v>220174</v>
      </c>
      <c r="O47" s="39">
        <v>294255</v>
      </c>
      <c r="P47" s="39">
        <v>319454</v>
      </c>
      <c r="Q47" s="39">
        <v>350729</v>
      </c>
      <c r="R47" s="39">
        <v>365477</v>
      </c>
      <c r="S47" s="39">
        <v>391714</v>
      </c>
      <c r="T47" s="39">
        <v>417350</v>
      </c>
      <c r="U47" s="31">
        <v>436200</v>
      </c>
      <c r="V47" s="31">
        <v>455423</v>
      </c>
      <c r="W47" s="31">
        <v>463846</v>
      </c>
    </row>
    <row r="48" spans="1:26" x14ac:dyDescent="0.25">
      <c r="A48" s="8" t="s">
        <v>55</v>
      </c>
      <c r="B48" s="4">
        <v>0</v>
      </c>
      <c r="C48" s="4">
        <v>0</v>
      </c>
      <c r="D48" s="4">
        <v>0</v>
      </c>
      <c r="E48" s="4">
        <v>1</v>
      </c>
      <c r="F48" s="4">
        <v>1</v>
      </c>
      <c r="G48" s="4">
        <v>1</v>
      </c>
      <c r="H48" s="4">
        <v>5</v>
      </c>
      <c r="I48" s="4">
        <v>6</v>
      </c>
      <c r="J48" s="4">
        <v>11</v>
      </c>
      <c r="K48" s="39">
        <v>17</v>
      </c>
      <c r="L48" s="39">
        <v>67</v>
      </c>
      <c r="M48" s="39">
        <v>290</v>
      </c>
      <c r="N48" s="39">
        <v>325</v>
      </c>
      <c r="O48" s="39">
        <v>353</v>
      </c>
      <c r="P48" s="39">
        <v>377</v>
      </c>
      <c r="Q48" s="39">
        <v>474</v>
      </c>
      <c r="R48" s="39">
        <v>487</v>
      </c>
      <c r="S48" s="39">
        <v>577</v>
      </c>
      <c r="T48" s="39">
        <v>633</v>
      </c>
      <c r="U48" s="31">
        <v>667</v>
      </c>
      <c r="V48" s="31">
        <v>674</v>
      </c>
      <c r="W48" s="31">
        <v>674</v>
      </c>
    </row>
    <row r="49" spans="1:23" ht="15.6" x14ac:dyDescent="0.25">
      <c r="A49" s="8" t="s">
        <v>56</v>
      </c>
      <c r="B49" s="4">
        <v>0</v>
      </c>
      <c r="C49" s="4">
        <v>0</v>
      </c>
      <c r="D49" s="4">
        <v>0</v>
      </c>
      <c r="E49" s="4">
        <v>0</v>
      </c>
      <c r="F49" s="4">
        <v>36</v>
      </c>
      <c r="G49" s="4">
        <v>391</v>
      </c>
      <c r="H49" s="4">
        <v>903</v>
      </c>
      <c r="I49" s="4">
        <v>1687</v>
      </c>
      <c r="J49" s="4">
        <v>2946</v>
      </c>
      <c r="K49" s="39">
        <v>4771</v>
      </c>
      <c r="L49" s="39">
        <v>6084</v>
      </c>
      <c r="M49" s="39">
        <v>7989</v>
      </c>
      <c r="N49" s="39">
        <v>13714</v>
      </c>
      <c r="O49" s="39">
        <v>19143</v>
      </c>
      <c r="P49" s="39">
        <v>23190</v>
      </c>
      <c r="Q49" s="39">
        <v>27495</v>
      </c>
      <c r="R49" s="39">
        <v>34820</v>
      </c>
      <c r="S49" s="39">
        <v>30659</v>
      </c>
      <c r="T49" s="39">
        <v>34583</v>
      </c>
      <c r="U49" s="31">
        <v>38565</v>
      </c>
      <c r="V49" s="31">
        <v>47019</v>
      </c>
      <c r="W49" s="31">
        <v>71013</v>
      </c>
    </row>
    <row r="50" spans="1:23" ht="15.6" x14ac:dyDescent="0.25">
      <c r="A50" s="8" t="s">
        <v>57</v>
      </c>
      <c r="B50" s="4">
        <v>0</v>
      </c>
      <c r="C50" s="4">
        <v>0</v>
      </c>
      <c r="D50" s="4">
        <v>0</v>
      </c>
      <c r="E50" s="4">
        <v>0</v>
      </c>
      <c r="F50" s="4">
        <v>0</v>
      </c>
      <c r="G50" s="4">
        <v>0</v>
      </c>
      <c r="H50" s="4">
        <v>0</v>
      </c>
      <c r="I50" s="4">
        <v>1</v>
      </c>
      <c r="J50" s="4">
        <v>2</v>
      </c>
      <c r="K50" s="39">
        <v>2</v>
      </c>
      <c r="L50" s="39">
        <v>2</v>
      </c>
      <c r="M50" s="39">
        <v>2</v>
      </c>
      <c r="N50" s="39">
        <v>2</v>
      </c>
      <c r="O50" s="39">
        <v>11</v>
      </c>
      <c r="P50" s="39">
        <v>11</v>
      </c>
      <c r="Q50" s="39">
        <v>26</v>
      </c>
      <c r="R50" s="39">
        <v>36</v>
      </c>
      <c r="S50" s="39">
        <v>0</v>
      </c>
      <c r="T50" s="39">
        <v>0</v>
      </c>
      <c r="U50" s="31">
        <v>12</v>
      </c>
      <c r="V50" s="31">
        <v>34</v>
      </c>
      <c r="W50" s="31">
        <v>36</v>
      </c>
    </row>
    <row r="51" spans="1:23" ht="15.6" x14ac:dyDescent="0.25">
      <c r="A51" s="8" t="s">
        <v>58</v>
      </c>
      <c r="B51" s="4">
        <v>15</v>
      </c>
      <c r="C51" s="4">
        <v>15</v>
      </c>
      <c r="D51" s="4">
        <v>15</v>
      </c>
      <c r="E51" s="4">
        <v>15</v>
      </c>
      <c r="F51" s="4">
        <v>15</v>
      </c>
      <c r="G51" s="4">
        <v>15</v>
      </c>
      <c r="H51" s="4">
        <v>15</v>
      </c>
      <c r="I51" s="4">
        <v>15</v>
      </c>
      <c r="J51" s="4">
        <v>15</v>
      </c>
      <c r="K51" s="39">
        <v>15</v>
      </c>
      <c r="L51" s="39">
        <v>15</v>
      </c>
      <c r="M51" s="39">
        <v>15</v>
      </c>
      <c r="N51" s="39">
        <v>15</v>
      </c>
      <c r="O51" s="39">
        <v>17</v>
      </c>
      <c r="P51" s="39">
        <v>18</v>
      </c>
      <c r="Q51" s="39">
        <v>18</v>
      </c>
      <c r="R51" s="39">
        <v>19</v>
      </c>
      <c r="S51" s="39">
        <v>69</v>
      </c>
      <c r="T51" s="39">
        <v>78</v>
      </c>
      <c r="U51" s="31">
        <v>82</v>
      </c>
      <c r="V51" s="31">
        <v>82</v>
      </c>
      <c r="W51" s="31">
        <v>83</v>
      </c>
    </row>
    <row r="52" spans="1:23" ht="15.6" x14ac:dyDescent="0.25">
      <c r="A52" s="8" t="s">
        <v>59</v>
      </c>
      <c r="B52" s="4">
        <v>0</v>
      </c>
      <c r="C52" s="4">
        <v>0</v>
      </c>
      <c r="D52" s="4">
        <v>0</v>
      </c>
      <c r="E52" s="4">
        <v>0</v>
      </c>
      <c r="F52" s="4">
        <v>0</v>
      </c>
      <c r="G52" s="4">
        <v>0</v>
      </c>
      <c r="H52" s="4">
        <v>0</v>
      </c>
      <c r="I52" s="4">
        <v>0</v>
      </c>
      <c r="J52" s="4">
        <v>0</v>
      </c>
      <c r="K52" s="39">
        <v>0</v>
      </c>
      <c r="L52" s="39">
        <v>0</v>
      </c>
      <c r="M52" s="39">
        <v>0</v>
      </c>
      <c r="N52" s="39">
        <v>0</v>
      </c>
      <c r="O52" s="39">
        <v>0</v>
      </c>
      <c r="P52" s="39">
        <v>0</v>
      </c>
      <c r="Q52" s="39">
        <v>0</v>
      </c>
      <c r="R52" s="39">
        <v>0</v>
      </c>
      <c r="S52" s="39">
        <v>16</v>
      </c>
      <c r="T52" s="39">
        <v>21</v>
      </c>
      <c r="U52" s="31">
        <v>24</v>
      </c>
      <c r="V52" s="31">
        <v>28</v>
      </c>
      <c r="W52" s="31">
        <v>29</v>
      </c>
    </row>
    <row r="53" spans="1:23" ht="15.6" x14ac:dyDescent="0.25">
      <c r="A53" s="8" t="s">
        <v>60</v>
      </c>
      <c r="B53" s="4">
        <v>0</v>
      </c>
      <c r="C53" s="4">
        <v>0</v>
      </c>
      <c r="D53" s="4">
        <v>0</v>
      </c>
      <c r="E53" s="4">
        <v>0</v>
      </c>
      <c r="F53" s="4">
        <v>0</v>
      </c>
      <c r="G53" s="4">
        <v>0</v>
      </c>
      <c r="H53" s="4">
        <v>0</v>
      </c>
      <c r="I53" s="4">
        <v>0</v>
      </c>
      <c r="J53" s="4">
        <v>0</v>
      </c>
      <c r="K53" s="39">
        <v>0</v>
      </c>
      <c r="L53" s="39">
        <v>0</v>
      </c>
      <c r="M53" s="39">
        <v>0</v>
      </c>
      <c r="N53" s="39">
        <v>0</v>
      </c>
      <c r="O53" s="39">
        <v>0</v>
      </c>
      <c r="P53" s="39">
        <v>0</v>
      </c>
      <c r="Q53" s="39">
        <v>0</v>
      </c>
      <c r="R53" s="39">
        <v>0</v>
      </c>
      <c r="S53" s="39">
        <v>0</v>
      </c>
      <c r="T53" s="39">
        <v>0</v>
      </c>
      <c r="U53" s="31">
        <v>0</v>
      </c>
      <c r="V53" s="31">
        <v>2</v>
      </c>
      <c r="W53" s="31">
        <v>2</v>
      </c>
    </row>
    <row r="54" spans="1:23" ht="15.6" x14ac:dyDescent="0.25">
      <c r="A54" s="8" t="s">
        <v>61</v>
      </c>
      <c r="B54" s="4">
        <v>0</v>
      </c>
      <c r="C54" s="4">
        <v>0</v>
      </c>
      <c r="D54" s="4">
        <v>0</v>
      </c>
      <c r="E54" s="4">
        <v>0</v>
      </c>
      <c r="F54" s="4">
        <v>0</v>
      </c>
      <c r="G54" s="4">
        <v>0</v>
      </c>
      <c r="H54" s="4">
        <v>0</v>
      </c>
      <c r="I54" s="4">
        <v>0</v>
      </c>
      <c r="J54" s="4">
        <v>0</v>
      </c>
      <c r="K54" s="39">
        <v>0</v>
      </c>
      <c r="L54" s="39">
        <v>0</v>
      </c>
      <c r="M54" s="39">
        <v>0</v>
      </c>
      <c r="N54" s="39">
        <v>0</v>
      </c>
      <c r="O54" s="39">
        <v>0</v>
      </c>
      <c r="P54" s="39">
        <v>0</v>
      </c>
      <c r="Q54" s="39">
        <v>0</v>
      </c>
      <c r="R54" s="39">
        <v>0</v>
      </c>
      <c r="S54" s="39">
        <v>1</v>
      </c>
      <c r="T54" s="39">
        <v>4</v>
      </c>
      <c r="U54" s="31">
        <v>4</v>
      </c>
      <c r="V54" s="31">
        <v>5</v>
      </c>
      <c r="W54" s="31">
        <v>5</v>
      </c>
    </row>
    <row r="55" spans="1:23" s="5" customFormat="1" x14ac:dyDescent="0.25">
      <c r="A55" s="5" t="s">
        <v>51</v>
      </c>
      <c r="B55" s="36">
        <v>2458</v>
      </c>
      <c r="C55" s="36">
        <v>2691</v>
      </c>
      <c r="D55" s="36">
        <v>2963</v>
      </c>
      <c r="E55" s="36">
        <v>3460</v>
      </c>
      <c r="F55" s="36">
        <v>4273</v>
      </c>
      <c r="G55" s="36">
        <v>6157</v>
      </c>
      <c r="H55" s="36">
        <v>10608</v>
      </c>
      <c r="I55" s="36">
        <v>18054</v>
      </c>
      <c r="J55" s="36">
        <v>28595</v>
      </c>
      <c r="K55" s="36">
        <v>44461</v>
      </c>
      <c r="L55" s="36">
        <v>67646</v>
      </c>
      <c r="M55" s="36">
        <v>110511</v>
      </c>
      <c r="N55" s="36">
        <v>234230</v>
      </c>
      <c r="O55" s="36">
        <v>313779</v>
      </c>
      <c r="P55" s="36">
        <v>343050</v>
      </c>
      <c r="Q55" s="36">
        <v>378742</v>
      </c>
      <c r="R55" s="36">
        <v>400839</v>
      </c>
      <c r="S55" s="36">
        <v>423036</v>
      </c>
      <c r="T55" s="36">
        <v>452669</v>
      </c>
      <c r="U55" s="33">
        <v>475554</v>
      </c>
      <c r="V55" s="33">
        <v>503267</v>
      </c>
      <c r="W55" s="33">
        <v>535688</v>
      </c>
    </row>
    <row r="56" spans="1:23" ht="15" x14ac:dyDescent="0.25">
      <c r="A56" s="38" t="s">
        <v>63</v>
      </c>
      <c r="K56" s="31">
        <v>0</v>
      </c>
      <c r="L56" s="31">
        <v>0</v>
      </c>
      <c r="M56" s="31">
        <v>0</v>
      </c>
      <c r="N56" s="31">
        <v>0</v>
      </c>
      <c r="O56" s="31">
        <v>0</v>
      </c>
      <c r="P56" s="31">
        <v>5</v>
      </c>
      <c r="Q56" s="31">
        <v>9</v>
      </c>
      <c r="R56" s="31">
        <v>10</v>
      </c>
      <c r="S56" s="31">
        <v>12</v>
      </c>
      <c r="T56" s="31">
        <v>17</v>
      </c>
      <c r="U56" s="31">
        <v>18</v>
      </c>
      <c r="V56" s="31">
        <v>19</v>
      </c>
      <c r="W56" s="31">
        <v>19</v>
      </c>
    </row>
    <row r="57" spans="1:23" x14ac:dyDescent="0.25">
      <c r="U57" s="31"/>
    </row>
    <row r="58" spans="1:23" x14ac:dyDescent="0.25">
      <c r="A58" s="5" t="s">
        <v>52</v>
      </c>
      <c r="U58" s="31"/>
    </row>
    <row r="59" spans="1:23" ht="15.6" x14ac:dyDescent="0.25">
      <c r="A59" s="8" t="s">
        <v>65</v>
      </c>
      <c r="B59" s="4">
        <v>223</v>
      </c>
      <c r="C59" s="4">
        <v>225</v>
      </c>
      <c r="D59" s="4">
        <v>231</v>
      </c>
      <c r="E59" s="4">
        <v>238</v>
      </c>
      <c r="F59" s="4">
        <v>243</v>
      </c>
      <c r="G59" s="4">
        <v>250</v>
      </c>
      <c r="H59" s="4">
        <v>263</v>
      </c>
      <c r="I59" s="4">
        <v>269</v>
      </c>
      <c r="J59" s="4">
        <v>282</v>
      </c>
      <c r="K59" s="39">
        <v>294</v>
      </c>
      <c r="L59" s="39">
        <v>312</v>
      </c>
      <c r="M59" s="39">
        <v>351</v>
      </c>
      <c r="N59" s="39">
        <v>430</v>
      </c>
      <c r="O59" s="39">
        <v>482</v>
      </c>
      <c r="P59" s="39">
        <v>523</v>
      </c>
      <c r="Q59" s="39">
        <v>660</v>
      </c>
      <c r="R59" s="39">
        <v>916</v>
      </c>
      <c r="S59" s="39">
        <v>1350</v>
      </c>
      <c r="T59" s="39">
        <v>1659</v>
      </c>
      <c r="U59" s="31">
        <v>2555</v>
      </c>
      <c r="V59" s="31">
        <v>3441</v>
      </c>
      <c r="W59" s="31">
        <v>3747</v>
      </c>
    </row>
    <row r="60" spans="1:23" ht="15.6" x14ac:dyDescent="0.25">
      <c r="A60" s="8" t="s">
        <v>58</v>
      </c>
      <c r="B60" s="4">
        <v>0</v>
      </c>
      <c r="C60" s="4">
        <v>0</v>
      </c>
      <c r="D60" s="4">
        <v>0</v>
      </c>
      <c r="E60" s="4">
        <v>0</v>
      </c>
      <c r="F60" s="4">
        <v>0</v>
      </c>
      <c r="G60" s="4">
        <v>0</v>
      </c>
      <c r="H60" s="4">
        <v>0</v>
      </c>
      <c r="I60" s="4">
        <v>0</v>
      </c>
      <c r="J60" s="4">
        <v>0</v>
      </c>
      <c r="K60" s="39">
        <v>0</v>
      </c>
      <c r="L60" s="39">
        <v>0</v>
      </c>
      <c r="M60" s="39">
        <v>0</v>
      </c>
      <c r="N60" s="39">
        <v>0</v>
      </c>
      <c r="O60" s="39">
        <v>0</v>
      </c>
      <c r="P60" s="39">
        <v>0</v>
      </c>
      <c r="Q60" s="39">
        <v>0</v>
      </c>
      <c r="R60" s="39">
        <v>0</v>
      </c>
      <c r="S60" s="39">
        <v>0</v>
      </c>
      <c r="T60" s="39">
        <v>0</v>
      </c>
      <c r="U60" s="39">
        <v>0</v>
      </c>
      <c r="V60" s="39">
        <v>0</v>
      </c>
      <c r="W60" s="39">
        <v>0</v>
      </c>
    </row>
    <row r="61" spans="1:23" ht="15.6" x14ac:dyDescent="0.25">
      <c r="A61" s="8" t="s">
        <v>59</v>
      </c>
      <c r="B61" s="4">
        <v>0</v>
      </c>
      <c r="C61" s="4">
        <v>0</v>
      </c>
      <c r="D61" s="4">
        <v>0</v>
      </c>
      <c r="E61" s="4">
        <v>0</v>
      </c>
      <c r="F61" s="4">
        <v>0</v>
      </c>
      <c r="G61" s="4">
        <v>0</v>
      </c>
      <c r="H61" s="4">
        <v>0</v>
      </c>
      <c r="I61" s="4">
        <v>0</v>
      </c>
      <c r="J61" s="4">
        <v>0</v>
      </c>
      <c r="K61" s="39">
        <v>0</v>
      </c>
      <c r="L61" s="39">
        <v>0</v>
      </c>
      <c r="M61" s="39">
        <v>0</v>
      </c>
      <c r="N61" s="39">
        <v>0</v>
      </c>
      <c r="O61" s="39">
        <v>0</v>
      </c>
      <c r="P61" s="39">
        <v>0</v>
      </c>
      <c r="Q61" s="39">
        <v>0</v>
      </c>
      <c r="R61" s="39">
        <v>0</v>
      </c>
      <c r="S61" s="39">
        <v>0</v>
      </c>
      <c r="T61" s="39">
        <v>0</v>
      </c>
      <c r="U61" s="39">
        <v>0</v>
      </c>
      <c r="V61" s="39">
        <v>0</v>
      </c>
      <c r="W61" s="39">
        <v>0</v>
      </c>
    </row>
    <row r="62" spans="1:23" ht="15.6" x14ac:dyDescent="0.25">
      <c r="A62" s="8" t="s">
        <v>66</v>
      </c>
      <c r="B62" s="4">
        <v>0</v>
      </c>
      <c r="C62" s="4">
        <v>0</v>
      </c>
      <c r="D62" s="4">
        <v>0</v>
      </c>
      <c r="E62" s="4">
        <v>0</v>
      </c>
      <c r="F62" s="4">
        <v>0</v>
      </c>
      <c r="G62" s="4">
        <v>0</v>
      </c>
      <c r="H62" s="4">
        <v>0</v>
      </c>
      <c r="I62" s="4">
        <v>0</v>
      </c>
      <c r="J62" s="4">
        <v>0</v>
      </c>
      <c r="K62" s="39">
        <v>0</v>
      </c>
      <c r="L62" s="39">
        <v>0</v>
      </c>
      <c r="M62" s="39">
        <v>0</v>
      </c>
      <c r="N62" s="39">
        <v>10</v>
      </c>
      <c r="O62" s="39">
        <v>118</v>
      </c>
      <c r="P62" s="39">
        <v>131</v>
      </c>
      <c r="Q62" s="39">
        <v>289</v>
      </c>
      <c r="R62" s="39">
        <v>531</v>
      </c>
      <c r="S62" s="39">
        <v>565</v>
      </c>
      <c r="T62" s="39">
        <v>813</v>
      </c>
      <c r="U62" s="39">
        <v>1147</v>
      </c>
      <c r="V62" s="39">
        <v>1614</v>
      </c>
      <c r="W62" s="39">
        <v>3382</v>
      </c>
    </row>
    <row r="63" spans="1:23" ht="15.6" x14ac:dyDescent="0.25">
      <c r="A63" s="8" t="s">
        <v>60</v>
      </c>
      <c r="B63" s="4">
        <v>0</v>
      </c>
      <c r="C63" s="4">
        <v>0</v>
      </c>
      <c r="D63" s="4">
        <v>0</v>
      </c>
      <c r="E63" s="4">
        <v>0</v>
      </c>
      <c r="F63" s="4">
        <v>0</v>
      </c>
      <c r="G63" s="4">
        <v>0</v>
      </c>
      <c r="H63" s="4">
        <v>0</v>
      </c>
      <c r="I63" s="4">
        <v>0</v>
      </c>
      <c r="J63" s="4">
        <v>0</v>
      </c>
      <c r="K63" s="39">
        <v>0</v>
      </c>
      <c r="L63" s="39">
        <v>0</v>
      </c>
      <c r="M63" s="39">
        <v>0</v>
      </c>
      <c r="N63" s="39">
        <v>0</v>
      </c>
      <c r="O63" s="39">
        <v>0</v>
      </c>
      <c r="P63" s="39">
        <v>0</v>
      </c>
      <c r="Q63" s="39">
        <v>0</v>
      </c>
      <c r="R63" s="39">
        <v>0</v>
      </c>
      <c r="S63" s="39">
        <v>0</v>
      </c>
      <c r="T63" s="39">
        <v>0</v>
      </c>
      <c r="U63" s="39">
        <v>0</v>
      </c>
      <c r="V63" s="39">
        <v>0</v>
      </c>
      <c r="W63" s="39">
        <v>0</v>
      </c>
    </row>
    <row r="64" spans="1:23" ht="15.6" x14ac:dyDescent="0.25">
      <c r="A64" s="8" t="s">
        <v>61</v>
      </c>
      <c r="B64" s="4">
        <v>0</v>
      </c>
      <c r="C64" s="4">
        <v>0</v>
      </c>
      <c r="D64" s="4">
        <v>0</v>
      </c>
      <c r="E64" s="4">
        <v>0</v>
      </c>
      <c r="F64" s="4">
        <v>0</v>
      </c>
      <c r="G64" s="4">
        <v>0</v>
      </c>
      <c r="H64" s="4">
        <v>0</v>
      </c>
      <c r="I64" s="4">
        <v>0</v>
      </c>
      <c r="J64" s="4">
        <v>0</v>
      </c>
      <c r="K64" s="39">
        <v>0</v>
      </c>
      <c r="L64" s="39">
        <v>0</v>
      </c>
      <c r="M64" s="39">
        <v>0</v>
      </c>
      <c r="N64" s="39">
        <v>0</v>
      </c>
      <c r="O64" s="39">
        <v>0</v>
      </c>
      <c r="P64" s="39">
        <v>0</v>
      </c>
      <c r="Q64" s="39">
        <v>0</v>
      </c>
      <c r="R64" s="39">
        <v>0</v>
      </c>
      <c r="S64" s="39">
        <v>0</v>
      </c>
      <c r="T64" s="39">
        <v>0</v>
      </c>
      <c r="U64" s="39">
        <v>0</v>
      </c>
      <c r="V64" s="39">
        <v>0</v>
      </c>
      <c r="W64" s="39">
        <v>0</v>
      </c>
    </row>
    <row r="65" spans="1:26" x14ac:dyDescent="0.25">
      <c r="A65" s="5" t="s">
        <v>51</v>
      </c>
      <c r="B65" s="36">
        <v>223</v>
      </c>
      <c r="C65" s="36">
        <v>225</v>
      </c>
      <c r="D65" s="36">
        <v>231</v>
      </c>
      <c r="E65" s="36">
        <v>238</v>
      </c>
      <c r="F65" s="36">
        <v>243</v>
      </c>
      <c r="G65" s="36">
        <v>250</v>
      </c>
      <c r="H65" s="36">
        <v>263</v>
      </c>
      <c r="I65" s="36">
        <v>269</v>
      </c>
      <c r="J65" s="36">
        <v>282</v>
      </c>
      <c r="K65" s="36">
        <v>294</v>
      </c>
      <c r="L65" s="36">
        <v>312</v>
      </c>
      <c r="M65" s="36">
        <v>351</v>
      </c>
      <c r="N65" s="36">
        <v>440</v>
      </c>
      <c r="O65" s="36">
        <v>600</v>
      </c>
      <c r="P65" s="36">
        <v>654</v>
      </c>
      <c r="Q65" s="36">
        <v>949</v>
      </c>
      <c r="R65" s="36">
        <v>1447</v>
      </c>
      <c r="S65" s="36">
        <v>1915</v>
      </c>
      <c r="T65" s="36">
        <v>2472</v>
      </c>
      <c r="U65" s="33">
        <v>3702</v>
      </c>
      <c r="V65" s="33">
        <v>5055</v>
      </c>
      <c r="W65" s="33">
        <v>7129</v>
      </c>
    </row>
    <row r="66" spans="1:26" ht="15" x14ac:dyDescent="0.25">
      <c r="A66" s="38" t="s">
        <v>63</v>
      </c>
      <c r="K66" s="39">
        <v>0</v>
      </c>
      <c r="L66" s="39">
        <v>0</v>
      </c>
      <c r="M66" s="39">
        <v>0</v>
      </c>
      <c r="N66" s="39">
        <v>0</v>
      </c>
      <c r="O66" s="39">
        <v>0</v>
      </c>
      <c r="P66" s="39">
        <v>0</v>
      </c>
      <c r="Q66" s="39">
        <v>0</v>
      </c>
      <c r="R66" s="39">
        <v>0</v>
      </c>
      <c r="S66" s="39">
        <v>0</v>
      </c>
      <c r="T66" s="39">
        <v>0</v>
      </c>
      <c r="U66" s="39">
        <v>0</v>
      </c>
      <c r="V66" s="39">
        <v>0</v>
      </c>
      <c r="W66" s="39">
        <v>0</v>
      </c>
    </row>
    <row r="67" spans="1:26" x14ac:dyDescent="0.25">
      <c r="U67" s="31"/>
    </row>
    <row r="68" spans="1:26" x14ac:dyDescent="0.25">
      <c r="A68" s="5" t="s">
        <v>53</v>
      </c>
      <c r="U68" s="31"/>
    </row>
    <row r="69" spans="1:26" x14ac:dyDescent="0.25">
      <c r="A69" s="8" t="s">
        <v>54</v>
      </c>
      <c r="B69" s="29">
        <v>2443</v>
      </c>
      <c r="C69" s="29">
        <v>2676</v>
      </c>
      <c r="D69" s="29">
        <v>2948</v>
      </c>
      <c r="E69" s="29">
        <v>3444</v>
      </c>
      <c r="F69" s="29">
        <v>4221</v>
      </c>
      <c r="G69" s="29">
        <v>5750</v>
      </c>
      <c r="H69" s="29">
        <v>9685</v>
      </c>
      <c r="I69" s="29">
        <v>16345</v>
      </c>
      <c r="J69" s="29">
        <v>25621</v>
      </c>
      <c r="K69" s="29">
        <v>39656</v>
      </c>
      <c r="L69" s="29">
        <v>61478</v>
      </c>
      <c r="M69" s="29">
        <v>102215</v>
      </c>
      <c r="N69" s="29">
        <v>220174</v>
      </c>
      <c r="O69" s="29">
        <v>294255</v>
      </c>
      <c r="P69" s="29">
        <v>319454</v>
      </c>
      <c r="Q69" s="29">
        <v>350729</v>
      </c>
      <c r="R69" s="29">
        <v>365477</v>
      </c>
      <c r="S69" s="29">
        <v>391714</v>
      </c>
      <c r="T69" s="29">
        <v>417350</v>
      </c>
      <c r="U69" s="31">
        <v>436200</v>
      </c>
      <c r="V69" s="31">
        <v>455423</v>
      </c>
      <c r="W69" s="31">
        <v>463846</v>
      </c>
    </row>
    <row r="70" spans="1:26" x14ac:dyDescent="0.25">
      <c r="A70" s="8" t="s">
        <v>55</v>
      </c>
      <c r="B70" s="29">
        <v>0</v>
      </c>
      <c r="C70" s="29">
        <v>0</v>
      </c>
      <c r="D70" s="29">
        <v>0</v>
      </c>
      <c r="E70" s="29">
        <v>1</v>
      </c>
      <c r="F70" s="29">
        <v>1</v>
      </c>
      <c r="G70" s="29">
        <v>1</v>
      </c>
      <c r="H70" s="29">
        <v>5</v>
      </c>
      <c r="I70" s="29">
        <v>6</v>
      </c>
      <c r="J70" s="29">
        <v>11</v>
      </c>
      <c r="K70" s="29">
        <v>17</v>
      </c>
      <c r="L70" s="29">
        <v>67</v>
      </c>
      <c r="M70" s="29">
        <v>290</v>
      </c>
      <c r="N70" s="29">
        <v>325</v>
      </c>
      <c r="O70" s="29">
        <v>353</v>
      </c>
      <c r="P70" s="29">
        <v>377</v>
      </c>
      <c r="Q70" s="29">
        <v>474</v>
      </c>
      <c r="R70" s="29">
        <v>487</v>
      </c>
      <c r="S70" s="29">
        <v>577</v>
      </c>
      <c r="T70" s="29">
        <v>633</v>
      </c>
      <c r="U70" s="31">
        <v>667</v>
      </c>
      <c r="V70" s="31">
        <v>674</v>
      </c>
      <c r="W70" s="31">
        <v>674</v>
      </c>
    </row>
    <row r="71" spans="1:26" ht="15.6" x14ac:dyDescent="0.25">
      <c r="A71" s="8" t="s">
        <v>67</v>
      </c>
      <c r="B71" s="29">
        <v>0</v>
      </c>
      <c r="C71" s="29">
        <v>0</v>
      </c>
      <c r="D71" s="29">
        <v>0</v>
      </c>
      <c r="E71" s="29">
        <v>0</v>
      </c>
      <c r="F71" s="29">
        <v>36</v>
      </c>
      <c r="G71" s="29">
        <v>391</v>
      </c>
      <c r="H71" s="29">
        <v>903</v>
      </c>
      <c r="I71" s="29">
        <v>1687</v>
      </c>
      <c r="J71" s="29">
        <v>2946</v>
      </c>
      <c r="K71" s="29">
        <v>4771</v>
      </c>
      <c r="L71" s="29">
        <v>6084</v>
      </c>
      <c r="M71" s="29">
        <v>7989</v>
      </c>
      <c r="N71" s="29">
        <v>13714</v>
      </c>
      <c r="O71" s="29">
        <v>19143</v>
      </c>
      <c r="P71" s="29">
        <v>23190</v>
      </c>
      <c r="Q71" s="29">
        <v>27495</v>
      </c>
      <c r="R71" s="29">
        <v>34820</v>
      </c>
      <c r="S71" s="29">
        <v>30659</v>
      </c>
      <c r="T71" s="29">
        <v>34583</v>
      </c>
      <c r="U71" s="31">
        <v>38565</v>
      </c>
      <c r="V71" s="31">
        <v>47019</v>
      </c>
      <c r="W71" s="31">
        <v>71013</v>
      </c>
    </row>
    <row r="72" spans="1:26" ht="15.6" x14ac:dyDescent="0.25">
      <c r="A72" s="8" t="s">
        <v>57</v>
      </c>
      <c r="B72" s="29">
        <v>0</v>
      </c>
      <c r="C72" s="29">
        <v>0</v>
      </c>
      <c r="D72" s="29">
        <v>0</v>
      </c>
      <c r="E72" s="29">
        <v>0</v>
      </c>
      <c r="F72" s="29">
        <v>0</v>
      </c>
      <c r="G72" s="29">
        <v>0</v>
      </c>
      <c r="H72" s="29">
        <v>0</v>
      </c>
      <c r="I72" s="29">
        <v>1</v>
      </c>
      <c r="J72" s="29">
        <v>2</v>
      </c>
      <c r="K72" s="29">
        <v>2</v>
      </c>
      <c r="L72" s="29">
        <v>2</v>
      </c>
      <c r="M72" s="29">
        <v>2</v>
      </c>
      <c r="N72" s="29">
        <v>2</v>
      </c>
      <c r="O72" s="29">
        <v>11</v>
      </c>
      <c r="P72" s="29">
        <v>11</v>
      </c>
      <c r="Q72" s="29">
        <v>26</v>
      </c>
      <c r="R72" s="29">
        <v>36</v>
      </c>
      <c r="S72" s="29">
        <v>0</v>
      </c>
      <c r="T72" s="29">
        <v>0</v>
      </c>
      <c r="U72" s="31">
        <v>12</v>
      </c>
      <c r="V72" s="31">
        <v>34</v>
      </c>
      <c r="W72" s="31">
        <v>36</v>
      </c>
    </row>
    <row r="73" spans="1:26" ht="15.6" x14ac:dyDescent="0.25">
      <c r="A73" s="8" t="s">
        <v>65</v>
      </c>
      <c r="B73" s="29">
        <v>223</v>
      </c>
      <c r="C73" s="29">
        <v>225</v>
      </c>
      <c r="D73" s="29">
        <v>231</v>
      </c>
      <c r="E73" s="29">
        <v>238</v>
      </c>
      <c r="F73" s="29">
        <v>243</v>
      </c>
      <c r="G73" s="29">
        <v>250</v>
      </c>
      <c r="H73" s="29">
        <v>263</v>
      </c>
      <c r="I73" s="29">
        <v>269</v>
      </c>
      <c r="J73" s="29">
        <v>282</v>
      </c>
      <c r="K73" s="29">
        <v>294</v>
      </c>
      <c r="L73" s="29">
        <v>312</v>
      </c>
      <c r="M73" s="29">
        <v>351</v>
      </c>
      <c r="N73" s="29">
        <v>430</v>
      </c>
      <c r="O73" s="29">
        <v>482</v>
      </c>
      <c r="P73" s="29">
        <v>523</v>
      </c>
      <c r="Q73" s="29">
        <v>660</v>
      </c>
      <c r="R73" s="29">
        <v>916</v>
      </c>
      <c r="S73" s="29">
        <v>1350</v>
      </c>
      <c r="T73" s="29">
        <v>1659</v>
      </c>
      <c r="U73" s="31">
        <v>2555</v>
      </c>
      <c r="V73" s="31">
        <v>3441</v>
      </c>
      <c r="W73" s="31">
        <v>3747</v>
      </c>
    </row>
    <row r="74" spans="1:26" ht="15.6" x14ac:dyDescent="0.25">
      <c r="A74" s="8" t="s">
        <v>58</v>
      </c>
      <c r="B74" s="29">
        <v>15</v>
      </c>
      <c r="C74" s="29">
        <v>15</v>
      </c>
      <c r="D74" s="29">
        <v>15</v>
      </c>
      <c r="E74" s="29">
        <v>15</v>
      </c>
      <c r="F74" s="29">
        <v>15</v>
      </c>
      <c r="G74" s="29">
        <v>15</v>
      </c>
      <c r="H74" s="29">
        <v>15</v>
      </c>
      <c r="I74" s="29">
        <v>15</v>
      </c>
      <c r="J74" s="29">
        <v>15</v>
      </c>
      <c r="K74" s="29">
        <v>15</v>
      </c>
      <c r="L74" s="29">
        <v>15</v>
      </c>
      <c r="M74" s="29">
        <v>15</v>
      </c>
      <c r="N74" s="29">
        <v>15</v>
      </c>
      <c r="O74" s="29">
        <v>17</v>
      </c>
      <c r="P74" s="29">
        <v>18</v>
      </c>
      <c r="Q74" s="29">
        <v>18</v>
      </c>
      <c r="R74" s="29">
        <v>19</v>
      </c>
      <c r="S74" s="29">
        <v>69</v>
      </c>
      <c r="T74" s="29">
        <v>78</v>
      </c>
      <c r="U74" s="31">
        <v>82</v>
      </c>
      <c r="V74" s="31">
        <v>82</v>
      </c>
      <c r="W74" s="31">
        <v>83</v>
      </c>
    </row>
    <row r="75" spans="1:26" ht="15.6" x14ac:dyDescent="0.25">
      <c r="A75" s="8" t="s">
        <v>59</v>
      </c>
      <c r="B75" s="29">
        <v>0</v>
      </c>
      <c r="C75" s="29">
        <v>0</v>
      </c>
      <c r="D75" s="29">
        <v>0</v>
      </c>
      <c r="E75" s="29">
        <v>0</v>
      </c>
      <c r="F75" s="29">
        <v>0</v>
      </c>
      <c r="G75" s="29">
        <v>0</v>
      </c>
      <c r="H75" s="29">
        <v>0</v>
      </c>
      <c r="I75" s="29">
        <v>0</v>
      </c>
      <c r="J75" s="29">
        <v>0</v>
      </c>
      <c r="K75" s="29">
        <v>0</v>
      </c>
      <c r="L75" s="29">
        <v>0</v>
      </c>
      <c r="M75" s="29">
        <v>0</v>
      </c>
      <c r="N75" s="29">
        <v>0</v>
      </c>
      <c r="O75" s="29">
        <v>0</v>
      </c>
      <c r="P75" s="29">
        <v>0</v>
      </c>
      <c r="Q75" s="29">
        <v>0</v>
      </c>
      <c r="R75" s="29">
        <v>0</v>
      </c>
      <c r="S75" s="29">
        <v>16</v>
      </c>
      <c r="T75" s="29">
        <v>21</v>
      </c>
      <c r="U75" s="31">
        <v>24</v>
      </c>
      <c r="V75" s="31">
        <v>28</v>
      </c>
      <c r="W75" s="31">
        <v>29</v>
      </c>
    </row>
    <row r="76" spans="1:26" ht="15.6" x14ac:dyDescent="0.25">
      <c r="A76" s="8" t="s">
        <v>68</v>
      </c>
      <c r="B76" s="29">
        <v>0</v>
      </c>
      <c r="C76" s="29">
        <v>0</v>
      </c>
      <c r="D76" s="29">
        <v>0</v>
      </c>
      <c r="E76" s="29">
        <v>0</v>
      </c>
      <c r="F76" s="29">
        <v>0</v>
      </c>
      <c r="G76" s="29">
        <v>0</v>
      </c>
      <c r="H76" s="29">
        <v>0</v>
      </c>
      <c r="I76" s="29">
        <v>0</v>
      </c>
      <c r="J76" s="29">
        <v>0</v>
      </c>
      <c r="K76" s="29">
        <v>0</v>
      </c>
      <c r="L76" s="29">
        <v>0</v>
      </c>
      <c r="M76" s="29">
        <v>0</v>
      </c>
      <c r="N76" s="29">
        <v>0</v>
      </c>
      <c r="O76" s="29">
        <v>0</v>
      </c>
      <c r="P76" s="29">
        <v>0</v>
      </c>
      <c r="Q76" s="29">
        <v>0</v>
      </c>
      <c r="R76" s="29">
        <v>0</v>
      </c>
      <c r="S76" s="29">
        <v>1</v>
      </c>
      <c r="T76" s="29">
        <v>4</v>
      </c>
      <c r="U76" s="31">
        <v>1147</v>
      </c>
      <c r="V76" s="31">
        <v>1614</v>
      </c>
      <c r="W76" s="31">
        <v>3382</v>
      </c>
    </row>
    <row r="77" spans="1:26" ht="15.6" x14ac:dyDescent="0.25">
      <c r="A77" s="8" t="s">
        <v>60</v>
      </c>
      <c r="B77" s="29">
        <v>0</v>
      </c>
      <c r="C77" s="29">
        <v>0</v>
      </c>
      <c r="D77" s="29">
        <v>0</v>
      </c>
      <c r="E77" s="29">
        <v>0</v>
      </c>
      <c r="F77" s="29">
        <v>0</v>
      </c>
      <c r="G77" s="29">
        <v>0</v>
      </c>
      <c r="H77" s="29">
        <v>0</v>
      </c>
      <c r="I77" s="29">
        <v>0</v>
      </c>
      <c r="J77" s="29">
        <v>0</v>
      </c>
      <c r="K77" s="29">
        <v>0</v>
      </c>
      <c r="L77" s="29">
        <v>0</v>
      </c>
      <c r="M77" s="29">
        <v>0</v>
      </c>
      <c r="N77" s="29">
        <v>0</v>
      </c>
      <c r="O77" s="29">
        <v>0</v>
      </c>
      <c r="P77" s="29">
        <v>0</v>
      </c>
      <c r="Q77" s="29">
        <v>0</v>
      </c>
      <c r="R77" s="29">
        <v>0</v>
      </c>
      <c r="S77" s="29">
        <v>0</v>
      </c>
      <c r="T77" s="29">
        <v>0</v>
      </c>
      <c r="U77" s="29">
        <v>0</v>
      </c>
      <c r="V77" s="29">
        <v>2</v>
      </c>
      <c r="W77" s="29">
        <v>2</v>
      </c>
    </row>
    <row r="78" spans="1:26" ht="15.6" x14ac:dyDescent="0.25">
      <c r="A78" s="8" t="s">
        <v>61</v>
      </c>
      <c r="B78" s="29">
        <v>0</v>
      </c>
      <c r="C78" s="29">
        <v>0</v>
      </c>
      <c r="D78" s="29">
        <v>0</v>
      </c>
      <c r="E78" s="29">
        <v>0</v>
      </c>
      <c r="F78" s="29">
        <v>0</v>
      </c>
      <c r="G78" s="29">
        <v>0</v>
      </c>
      <c r="H78" s="29">
        <v>0</v>
      </c>
      <c r="I78" s="29">
        <v>0</v>
      </c>
      <c r="J78" s="29">
        <v>0</v>
      </c>
      <c r="K78" s="29">
        <v>0</v>
      </c>
      <c r="L78" s="29">
        <v>0</v>
      </c>
      <c r="M78" s="29">
        <v>0</v>
      </c>
      <c r="N78" s="29">
        <v>0</v>
      </c>
      <c r="O78" s="29">
        <v>0</v>
      </c>
      <c r="P78" s="29">
        <v>0</v>
      </c>
      <c r="Q78" s="29">
        <v>0</v>
      </c>
      <c r="R78" s="29">
        <v>0</v>
      </c>
      <c r="S78" s="29">
        <v>1</v>
      </c>
      <c r="T78" s="29">
        <v>4</v>
      </c>
      <c r="U78" s="29">
        <v>4</v>
      </c>
      <c r="V78" s="29">
        <v>5</v>
      </c>
      <c r="W78" s="29">
        <v>5</v>
      </c>
    </row>
    <row r="79" spans="1:26" x14ac:dyDescent="0.25">
      <c r="A79" s="5" t="s">
        <v>51</v>
      </c>
      <c r="B79" s="36">
        <v>2681</v>
      </c>
      <c r="C79" s="36">
        <v>2916</v>
      </c>
      <c r="D79" s="36">
        <v>3194</v>
      </c>
      <c r="E79" s="36">
        <v>3698</v>
      </c>
      <c r="F79" s="36">
        <v>4516</v>
      </c>
      <c r="G79" s="36">
        <v>6407</v>
      </c>
      <c r="H79" s="36">
        <v>10871</v>
      </c>
      <c r="I79" s="36">
        <v>18323</v>
      </c>
      <c r="J79" s="36">
        <v>28877</v>
      </c>
      <c r="K79" s="36">
        <v>44755</v>
      </c>
      <c r="L79" s="36">
        <v>67958</v>
      </c>
      <c r="M79" s="36">
        <v>110862</v>
      </c>
      <c r="N79" s="36">
        <v>234660</v>
      </c>
      <c r="O79" s="36">
        <v>314261</v>
      </c>
      <c r="P79" s="36">
        <v>343573</v>
      </c>
      <c r="Q79" s="36">
        <v>379402</v>
      </c>
      <c r="R79" s="36">
        <v>401755</v>
      </c>
      <c r="S79" s="36">
        <v>424387</v>
      </c>
      <c r="T79" s="36">
        <v>454332</v>
      </c>
      <c r="U79" s="36">
        <v>479256</v>
      </c>
      <c r="V79" s="36">
        <v>508322</v>
      </c>
      <c r="W79" s="36">
        <v>542817</v>
      </c>
      <c r="X79" s="23"/>
      <c r="Y79" s="23"/>
      <c r="Z79" s="58"/>
    </row>
    <row r="80" spans="1:26" ht="15" x14ac:dyDescent="0.25">
      <c r="A80" s="38" t="s">
        <v>63</v>
      </c>
      <c r="B80" s="29">
        <v>0</v>
      </c>
      <c r="C80" s="29">
        <v>0</v>
      </c>
      <c r="D80" s="29">
        <v>0</v>
      </c>
      <c r="E80" s="29">
        <v>0</v>
      </c>
      <c r="F80" s="29">
        <v>0</v>
      </c>
      <c r="G80" s="29">
        <v>0</v>
      </c>
      <c r="H80" s="29">
        <v>0</v>
      </c>
      <c r="I80" s="29">
        <v>0</v>
      </c>
      <c r="J80" s="29">
        <v>0</v>
      </c>
      <c r="K80" s="29">
        <v>0</v>
      </c>
      <c r="L80" s="29">
        <v>0</v>
      </c>
      <c r="M80" s="29">
        <v>0</v>
      </c>
      <c r="N80" s="29">
        <v>0</v>
      </c>
      <c r="O80" s="29">
        <v>0</v>
      </c>
      <c r="P80" s="29">
        <v>5</v>
      </c>
      <c r="Q80" s="29">
        <v>9</v>
      </c>
      <c r="R80" s="29">
        <v>10</v>
      </c>
      <c r="S80" s="29">
        <v>12</v>
      </c>
      <c r="T80" s="29">
        <v>17</v>
      </c>
      <c r="U80" s="29">
        <v>18</v>
      </c>
      <c r="V80" s="29">
        <v>19</v>
      </c>
      <c r="W80" s="29">
        <v>19</v>
      </c>
    </row>
    <row r="82" spans="1:23" ht="12.75" customHeight="1" x14ac:dyDescent="0.25">
      <c r="A82" s="52" t="s">
        <v>85</v>
      </c>
      <c r="B82" s="52"/>
      <c r="C82" s="52"/>
      <c r="D82" s="52"/>
      <c r="E82" s="52"/>
      <c r="F82" s="52"/>
      <c r="G82" s="52"/>
      <c r="H82" s="52"/>
      <c r="I82" s="52"/>
      <c r="J82" s="52"/>
      <c r="K82" s="52"/>
      <c r="L82" s="52"/>
    </row>
    <row r="83" spans="1:23" x14ac:dyDescent="0.25">
      <c r="A83" s="8" t="s">
        <v>70</v>
      </c>
    </row>
    <row r="84" spans="1:23" x14ac:dyDescent="0.25">
      <c r="A84" s="8" t="s">
        <v>71</v>
      </c>
    </row>
    <row r="85" spans="1:23" x14ac:dyDescent="0.25">
      <c r="A85" s="8" t="s">
        <v>72</v>
      </c>
    </row>
    <row r="86" spans="1:23" x14ac:dyDescent="0.25">
      <c r="A86" s="8" t="s">
        <v>86</v>
      </c>
    </row>
    <row r="87" spans="1:23" x14ac:dyDescent="0.25">
      <c r="A87" s="8" t="s">
        <v>73</v>
      </c>
    </row>
    <row r="88" spans="1:23" x14ac:dyDescent="0.25">
      <c r="A88" s="8" t="s">
        <v>91</v>
      </c>
    </row>
    <row r="89" spans="1:23" x14ac:dyDescent="0.25">
      <c r="A89" s="8" t="s">
        <v>92</v>
      </c>
    </row>
    <row r="90" spans="1:23" x14ac:dyDescent="0.25">
      <c r="A90" s="8" t="s">
        <v>74</v>
      </c>
    </row>
    <row r="91" spans="1:23" x14ac:dyDescent="0.25">
      <c r="A91" s="8" t="s">
        <v>75</v>
      </c>
    </row>
    <row r="93" spans="1:23" x14ac:dyDescent="0.25">
      <c r="A93" s="40" t="s">
        <v>106</v>
      </c>
    </row>
    <row r="94" spans="1:23" x14ac:dyDescent="0.25">
      <c r="A94" s="8" t="s">
        <v>107</v>
      </c>
      <c r="B94" s="32">
        <f>SUM(B31:B32)</f>
        <v>6.329670000000001</v>
      </c>
      <c r="C94" s="32">
        <f t="shared" ref="C94:W94" si="0">SUM(C31:C32)</f>
        <v>6.8678100000000004</v>
      </c>
      <c r="D94" s="32">
        <f t="shared" si="0"/>
        <v>7.5618499999999989</v>
      </c>
      <c r="E94" s="32">
        <f t="shared" si="0"/>
        <v>8.7796699999999976</v>
      </c>
      <c r="F94" s="32">
        <f t="shared" si="0"/>
        <v>12.059149999999999</v>
      </c>
      <c r="G94" s="32">
        <f t="shared" si="0"/>
        <v>15.772259999999999</v>
      </c>
      <c r="H94" s="32">
        <f t="shared" si="0"/>
        <v>26.8201</v>
      </c>
      <c r="I94" s="32">
        <f t="shared" si="0"/>
        <v>44.04238999999999</v>
      </c>
      <c r="J94" s="32">
        <f t="shared" si="0"/>
        <v>69.384259999999998</v>
      </c>
      <c r="K94" s="32">
        <f t="shared" si="0"/>
        <v>110.37050000000001</v>
      </c>
      <c r="L94" s="32">
        <f t="shared" si="0"/>
        <v>183.83853000000008</v>
      </c>
      <c r="M94" s="32">
        <f t="shared" si="0"/>
        <v>466.5876899999999</v>
      </c>
      <c r="N94" s="32">
        <f t="shared" si="0"/>
        <v>940.32826000000011</v>
      </c>
      <c r="O94" s="32">
        <f t="shared" si="0"/>
        <v>1229.9495300000003</v>
      </c>
      <c r="P94" s="32">
        <f t="shared" si="0"/>
        <v>1334.6735599999995</v>
      </c>
      <c r="Q94" s="32">
        <f t="shared" si="0"/>
        <v>1491.99587</v>
      </c>
      <c r="R94" s="32">
        <f t="shared" si="0"/>
        <v>1554.8818499999995</v>
      </c>
      <c r="S94" s="32">
        <f t="shared" si="0"/>
        <v>1725.9493749999958</v>
      </c>
      <c r="T94" s="32">
        <f t="shared" si="0"/>
        <v>1859.7576179999955</v>
      </c>
      <c r="U94" s="32">
        <f t="shared" si="0"/>
        <v>1944.8460079999957</v>
      </c>
      <c r="V94" s="32">
        <f t="shared" si="0"/>
        <v>2023.1421309999957</v>
      </c>
      <c r="W94" s="32">
        <f t="shared" si="0"/>
        <v>2056.1770409999958</v>
      </c>
    </row>
    <row r="95" spans="1:23" x14ac:dyDescent="0.25">
      <c r="A95" s="8" t="s">
        <v>108</v>
      </c>
      <c r="B95" s="32">
        <f>SUM(B35:B37)</f>
        <v>1.9578</v>
      </c>
      <c r="C95" s="32">
        <f t="shared" ref="C95:W95" si="1">SUM(C35:C37)</f>
        <v>1.96261</v>
      </c>
      <c r="D95" s="32">
        <f t="shared" si="1"/>
        <v>1.9916099999999999</v>
      </c>
      <c r="E95" s="32">
        <f t="shared" si="1"/>
        <v>2.02061</v>
      </c>
      <c r="F95" s="32">
        <f t="shared" si="1"/>
        <v>2.0403899999999999</v>
      </c>
      <c r="G95" s="32">
        <f t="shared" si="1"/>
        <v>2.0733899999999998</v>
      </c>
      <c r="H95" s="32">
        <f t="shared" si="1"/>
        <v>2.12439</v>
      </c>
      <c r="I95" s="32">
        <f t="shared" si="1"/>
        <v>2.15639</v>
      </c>
      <c r="J95" s="32">
        <f t="shared" si="1"/>
        <v>2.1893899999999999</v>
      </c>
      <c r="K95" s="32">
        <f t="shared" si="1"/>
        <v>2.2063899999999999</v>
      </c>
      <c r="L95" s="32">
        <f t="shared" si="1"/>
        <v>2.2853899999999996</v>
      </c>
      <c r="M95" s="32">
        <f t="shared" si="1"/>
        <v>2.3853900000000001</v>
      </c>
      <c r="N95" s="32">
        <f t="shared" si="1"/>
        <v>2.7099100000000007</v>
      </c>
      <c r="O95" s="32">
        <f t="shared" si="1"/>
        <v>8.3538700000000006</v>
      </c>
      <c r="P95" s="32">
        <f t="shared" si="1"/>
        <v>8.5988700000000016</v>
      </c>
      <c r="Q95" s="32">
        <f t="shared" si="1"/>
        <v>9.2258700000000005</v>
      </c>
      <c r="R95" s="32">
        <f t="shared" si="1"/>
        <v>10.59487</v>
      </c>
      <c r="S95" s="32">
        <f t="shared" si="1"/>
        <v>289.21689000000003</v>
      </c>
      <c r="T95" s="32">
        <f t="shared" si="1"/>
        <v>363.13794000000001</v>
      </c>
      <c r="U95" s="32">
        <f t="shared" si="1"/>
        <v>397.89179000000001</v>
      </c>
      <c r="V95" s="32">
        <f t="shared" si="1"/>
        <v>471.06461000000002</v>
      </c>
      <c r="W95" s="32">
        <f t="shared" si="1"/>
        <v>482.92534000000001</v>
      </c>
    </row>
    <row r="96" spans="1:23" x14ac:dyDescent="0.25">
      <c r="A96" s="8" t="s">
        <v>109</v>
      </c>
      <c r="B96" s="32">
        <f>SUM(B33:B34,B38:B41)</f>
        <v>14.6</v>
      </c>
      <c r="C96" s="32">
        <f t="shared" ref="C96:W96" si="2">SUM(C33:C34,C38:C41)</f>
        <v>14.6</v>
      </c>
      <c r="D96" s="32">
        <f t="shared" si="2"/>
        <v>14.6</v>
      </c>
      <c r="E96" s="32">
        <f t="shared" si="2"/>
        <v>14.6</v>
      </c>
      <c r="F96" s="32">
        <f t="shared" si="2"/>
        <v>14.6</v>
      </c>
      <c r="G96" s="32">
        <f t="shared" si="2"/>
        <v>15.126300799999999</v>
      </c>
      <c r="H96" s="32">
        <f t="shared" si="2"/>
        <v>16.360870200000004</v>
      </c>
      <c r="I96" s="32">
        <f t="shared" si="2"/>
        <v>18.220878200000026</v>
      </c>
      <c r="J96" s="32">
        <f t="shared" si="2"/>
        <v>20.774740300000058</v>
      </c>
      <c r="K96" s="32">
        <f t="shared" si="2"/>
        <v>24.149360960000173</v>
      </c>
      <c r="L96" s="32">
        <f t="shared" si="2"/>
        <v>26.958461840000098</v>
      </c>
      <c r="M96" s="32">
        <f t="shared" si="2"/>
        <v>31.625936290000624</v>
      </c>
      <c r="N96" s="32">
        <f t="shared" si="2"/>
        <v>49.597256690001338</v>
      </c>
      <c r="O96" s="32">
        <f t="shared" si="2"/>
        <v>66.773504780000465</v>
      </c>
      <c r="P96" s="32">
        <f t="shared" si="2"/>
        <v>78.6608406200004</v>
      </c>
      <c r="Q96" s="32">
        <f t="shared" si="2"/>
        <v>118.41570860000049</v>
      </c>
      <c r="R96" s="32">
        <f t="shared" si="2"/>
        <v>140.14019196000061</v>
      </c>
      <c r="S96" s="32">
        <f t="shared" si="2"/>
        <v>136.21942172000513</v>
      </c>
      <c r="T96" s="32">
        <f t="shared" si="2"/>
        <v>215.7451963900057</v>
      </c>
      <c r="U96" s="32">
        <f t="shared" si="2"/>
        <v>227.93987496000568</v>
      </c>
      <c r="V96" s="32">
        <f t="shared" si="2"/>
        <v>257.65887947000567</v>
      </c>
      <c r="W96" s="32">
        <f t="shared" si="2"/>
        <v>401.52420641000543</v>
      </c>
    </row>
    <row r="97" spans="1:23" x14ac:dyDescent="0.25">
      <c r="A97" s="8" t="s">
        <v>110</v>
      </c>
      <c r="B97" s="32">
        <f>SUM(B94:B96)</f>
        <v>22.88747</v>
      </c>
      <c r="C97" s="32">
        <f t="shared" ref="C97:W97" si="3">SUM(C94:C96)</f>
        <v>23.430419999999998</v>
      </c>
      <c r="D97" s="32">
        <f t="shared" si="3"/>
        <v>24.153459999999999</v>
      </c>
      <c r="E97" s="32">
        <f t="shared" si="3"/>
        <v>25.400279999999995</v>
      </c>
      <c r="F97" s="32">
        <f t="shared" si="3"/>
        <v>28.699539999999999</v>
      </c>
      <c r="G97" s="32">
        <f t="shared" si="3"/>
        <v>32.971950800000002</v>
      </c>
      <c r="H97" s="32">
        <f t="shared" si="3"/>
        <v>45.30536020000001</v>
      </c>
      <c r="I97" s="32">
        <f t="shared" si="3"/>
        <v>64.419658200000015</v>
      </c>
      <c r="J97" s="32">
        <f t="shared" si="3"/>
        <v>92.348390300000062</v>
      </c>
      <c r="K97" s="32">
        <f t="shared" si="3"/>
        <v>136.72625096000019</v>
      </c>
      <c r="L97" s="32">
        <f t="shared" si="3"/>
        <v>213.08238184000018</v>
      </c>
      <c r="M97" s="32">
        <f t="shared" si="3"/>
        <v>500.59901629000046</v>
      </c>
      <c r="N97" s="32">
        <f t="shared" si="3"/>
        <v>992.63542669000151</v>
      </c>
      <c r="O97" s="32">
        <f t="shared" si="3"/>
        <v>1305.0769047800006</v>
      </c>
      <c r="P97" s="32">
        <f t="shared" si="3"/>
        <v>1421.93327062</v>
      </c>
      <c r="Q97" s="32">
        <f t="shared" si="3"/>
        <v>1619.6374486000004</v>
      </c>
      <c r="R97" s="32">
        <f t="shared" si="3"/>
        <v>1705.6169119599999</v>
      </c>
      <c r="S97" s="32">
        <f t="shared" si="3"/>
        <v>2151.3856867200011</v>
      </c>
      <c r="T97" s="32">
        <f t="shared" si="3"/>
        <v>2438.6407543900013</v>
      </c>
      <c r="U97" s="32">
        <f t="shared" si="3"/>
        <v>2570.6776729600015</v>
      </c>
      <c r="V97" s="32">
        <f t="shared" si="3"/>
        <v>2751.8656204700014</v>
      </c>
      <c r="W97" s="32">
        <f t="shared" si="3"/>
        <v>2940.6265874100013</v>
      </c>
    </row>
    <row r="98" spans="1:23" x14ac:dyDescent="0.25">
      <c r="A98" s="8" t="s">
        <v>111</v>
      </c>
      <c r="B98" s="32">
        <f>B97-B42</f>
        <v>0</v>
      </c>
      <c r="C98" s="32">
        <f t="shared" ref="C98:W98" si="4">C97-C42</f>
        <v>0</v>
      </c>
      <c r="D98" s="32">
        <f t="shared" si="4"/>
        <v>0</v>
      </c>
      <c r="E98" s="32">
        <f t="shared" si="4"/>
        <v>0</v>
      </c>
      <c r="F98" s="32">
        <f t="shared" si="4"/>
        <v>0</v>
      </c>
      <c r="G98" s="32">
        <f t="shared" si="4"/>
        <v>0</v>
      </c>
      <c r="H98" s="32">
        <f t="shared" si="4"/>
        <v>0</v>
      </c>
      <c r="I98" s="32">
        <f t="shared" si="4"/>
        <v>0</v>
      </c>
      <c r="J98" s="32">
        <f t="shared" si="4"/>
        <v>0</v>
      </c>
      <c r="K98" s="32">
        <f t="shared" si="4"/>
        <v>0</v>
      </c>
      <c r="L98" s="32">
        <f t="shared" si="4"/>
        <v>0</v>
      </c>
      <c r="M98" s="32">
        <f t="shared" si="4"/>
        <v>0</v>
      </c>
      <c r="N98" s="32">
        <f t="shared" si="4"/>
        <v>0</v>
      </c>
      <c r="O98" s="32">
        <f t="shared" si="4"/>
        <v>0</v>
      </c>
      <c r="P98" s="32">
        <f t="shared" si="4"/>
        <v>0</v>
      </c>
      <c r="Q98" s="32">
        <f t="shared" si="4"/>
        <v>0</v>
      </c>
      <c r="R98" s="32">
        <f t="shared" si="4"/>
        <v>0</v>
      </c>
      <c r="S98" s="32">
        <f t="shared" si="4"/>
        <v>0</v>
      </c>
      <c r="T98" s="32">
        <f t="shared" si="4"/>
        <v>0</v>
      </c>
      <c r="U98" s="32">
        <f t="shared" si="4"/>
        <v>0</v>
      </c>
      <c r="V98" s="32">
        <f t="shared" si="4"/>
        <v>0</v>
      </c>
      <c r="W98" s="32">
        <f t="shared" si="4"/>
        <v>0</v>
      </c>
    </row>
    <row r="106" spans="1:23" x14ac:dyDescent="0.25">
      <c r="A106" s="30"/>
    </row>
    <row r="107" spans="1:23" x14ac:dyDescent="0.25">
      <c r="A107" s="30"/>
    </row>
    <row r="108" spans="1:23" x14ac:dyDescent="0.25">
      <c r="A108" s="21"/>
    </row>
    <row r="109" spans="1:23" x14ac:dyDescent="0.25">
      <c r="A109" s="21"/>
    </row>
  </sheetData>
  <mergeCells count="5">
    <mergeCell ref="C4:F4"/>
    <mergeCell ref="G4:J4"/>
    <mergeCell ref="K4:N4"/>
    <mergeCell ref="O4:R4"/>
    <mergeCell ref="S4:V4"/>
  </mergeCells>
  <pageMargins left="0.23622047244094491" right="0.23622047244094491" top="0.74803149606299213" bottom="0.74803149606299213" header="0.31496062992125984" footer="0.31496062992125984"/>
  <pageSetup paperSize="9" scale="59" orientation="portrait" r:id="rId1"/>
  <headerFooter alignWithMargins="0"/>
  <ignoredErrors>
    <ignoredError sqref="B94:W97"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50"/>
  <sheetViews>
    <sheetView workbookViewId="0"/>
  </sheetViews>
  <sheetFormatPr defaultColWidth="9.109375" defaultRowHeight="13.2" x14ac:dyDescent="0.25"/>
  <cols>
    <col min="1" max="1" width="9.109375" style="15"/>
    <col min="2" max="2" width="26" style="15" customWidth="1"/>
    <col min="3" max="3" width="12.6640625" style="15" customWidth="1"/>
    <col min="4" max="4" width="9.109375" style="15"/>
    <col min="5" max="8" width="11.6640625" style="15" customWidth="1"/>
    <col min="9" max="9" width="9.109375" style="15"/>
    <col min="10" max="10" width="13.44140625" style="15" customWidth="1"/>
    <col min="11" max="11" width="12.109375" style="15" customWidth="1"/>
    <col min="12" max="12" width="14.109375" style="15" customWidth="1"/>
    <col min="13" max="13" width="12.109375" style="15" customWidth="1"/>
    <col min="14" max="18" width="13.109375" style="15" customWidth="1"/>
    <col min="19" max="19" width="14.33203125" style="15" customWidth="1"/>
    <col min="20" max="21" width="15.33203125" style="15" customWidth="1"/>
    <col min="22" max="22" width="16" style="15" customWidth="1"/>
    <col min="23" max="16384" width="9.109375" style="15"/>
  </cols>
  <sheetData>
    <row r="1" spans="2:22" ht="13.8" thickBot="1" x14ac:dyDescent="0.3"/>
    <row r="2" spans="2:22" x14ac:dyDescent="0.25">
      <c r="B2" s="16" t="s">
        <v>27</v>
      </c>
      <c r="C2" s="17" t="s">
        <v>28</v>
      </c>
    </row>
    <row r="3" spans="2:22" ht="13.8" thickBot="1" x14ac:dyDescent="0.3">
      <c r="B3" s="18">
        <v>2010</v>
      </c>
      <c r="C3" s="19">
        <v>1</v>
      </c>
      <c r="E3" s="15" t="s">
        <v>29</v>
      </c>
      <c r="J3" s="15" t="s">
        <v>30</v>
      </c>
    </row>
    <row r="4" spans="2:22" x14ac:dyDescent="0.25">
      <c r="D4" s="15">
        <v>2</v>
      </c>
      <c r="E4" s="15">
        <f>$D$4+1</f>
        <v>3</v>
      </c>
      <c r="F4" s="15">
        <v>4</v>
      </c>
      <c r="G4" s="15">
        <v>5</v>
      </c>
      <c r="I4" s="15">
        <v>2</v>
      </c>
      <c r="J4" s="15">
        <f>I4+1</f>
        <v>3</v>
      </c>
      <c r="K4" s="15">
        <f t="shared" ref="K4:R4" si="0">J4+1</f>
        <v>4</v>
      </c>
      <c r="L4" s="15">
        <f t="shared" si="0"/>
        <v>5</v>
      </c>
      <c r="M4" s="15">
        <f t="shared" si="0"/>
        <v>6</v>
      </c>
      <c r="N4" s="15">
        <f>M4+1</f>
        <v>7</v>
      </c>
      <c r="O4" s="15">
        <f t="shared" si="0"/>
        <v>8</v>
      </c>
      <c r="P4" s="15">
        <f t="shared" si="0"/>
        <v>9</v>
      </c>
      <c r="Q4" s="15">
        <f t="shared" si="0"/>
        <v>10</v>
      </c>
      <c r="R4" s="15">
        <f t="shared" si="0"/>
        <v>11</v>
      </c>
      <c r="S4" s="15">
        <f>R4+1</f>
        <v>12</v>
      </c>
      <c r="T4" s="15">
        <f>S4+1</f>
        <v>13</v>
      </c>
      <c r="U4" s="15">
        <f>T4+1</f>
        <v>14</v>
      </c>
      <c r="V4" s="15">
        <f>U4+1</f>
        <v>15</v>
      </c>
    </row>
    <row r="5" spans="2:22" x14ac:dyDescent="0.25">
      <c r="H5" s="15">
        <v>6</v>
      </c>
      <c r="I5" s="15" t="str">
        <f t="shared" ref="I5:V5" si="1">$J$3&amp;"r"&amp;$H5&amp;"c"&amp;I$4</f>
        <v>Quarter!r6c2</v>
      </c>
      <c r="J5" s="15" t="str">
        <f t="shared" si="1"/>
        <v>Quarter!r6c3</v>
      </c>
      <c r="K5" s="15" t="str">
        <f t="shared" si="1"/>
        <v>Quarter!r6c4</v>
      </c>
      <c r="L5" s="15" t="str">
        <f t="shared" si="1"/>
        <v>Quarter!r6c5</v>
      </c>
      <c r="M5" s="15" t="str">
        <f t="shared" si="1"/>
        <v>Quarter!r6c6</v>
      </c>
      <c r="N5" s="15" t="str">
        <f t="shared" si="1"/>
        <v>Quarter!r6c7</v>
      </c>
      <c r="O5" s="15" t="str">
        <f t="shared" si="1"/>
        <v>Quarter!r6c8</v>
      </c>
      <c r="P5" s="15" t="str">
        <f t="shared" si="1"/>
        <v>Quarter!r6c9</v>
      </c>
      <c r="Q5" s="15" t="str">
        <f t="shared" si="1"/>
        <v>Quarter!r6c10</v>
      </c>
      <c r="R5" s="15" t="str">
        <f t="shared" si="1"/>
        <v>Quarter!r6c11</v>
      </c>
      <c r="S5" s="15" t="str">
        <f t="shared" si="1"/>
        <v>Quarter!r6c12</v>
      </c>
      <c r="T5" s="15" t="str">
        <f t="shared" si="1"/>
        <v>Quarter!r6c13</v>
      </c>
      <c r="U5" s="15" t="str">
        <f t="shared" si="1"/>
        <v>Quarter!r6c14</v>
      </c>
      <c r="V5" s="15" t="str">
        <f t="shared" si="1"/>
        <v>Quarter!r6c15</v>
      </c>
    </row>
    <row r="6" spans="2:22" x14ac:dyDescent="0.25">
      <c r="B6" s="20" t="s">
        <v>31</v>
      </c>
    </row>
    <row r="7" spans="2:22" x14ac:dyDescent="0.25">
      <c r="B7" s="20" t="s">
        <v>6</v>
      </c>
    </row>
    <row r="8" spans="2:22" x14ac:dyDescent="0.25">
      <c r="B8" s="41" t="s">
        <v>8</v>
      </c>
      <c r="C8" s="15">
        <v>8</v>
      </c>
      <c r="D8" s="15" t="str">
        <f t="shared" ref="D8:G21" si="2">$E$3&amp;"r"&amp;$C8&amp;"c"&amp;D$4</f>
        <v>Annual!r8c2</v>
      </c>
      <c r="E8" s="15" t="str">
        <f t="shared" si="2"/>
        <v>Annual!r8c3</v>
      </c>
      <c r="F8" s="15" t="str">
        <f t="shared" si="2"/>
        <v>Annual!r8c4</v>
      </c>
      <c r="G8" s="15" t="str">
        <f t="shared" si="2"/>
        <v>Annual!r8c5</v>
      </c>
      <c r="H8" s="15">
        <v>8</v>
      </c>
      <c r="I8" s="15" t="str">
        <f t="shared" ref="I8:V21" si="3">$J$3&amp;"r"&amp;$H8&amp;"c"&amp;I$4</f>
        <v>Quarter!r8c2</v>
      </c>
      <c r="J8" s="15" t="str">
        <f t="shared" si="3"/>
        <v>Quarter!r8c3</v>
      </c>
      <c r="K8" s="15" t="str">
        <f t="shared" si="3"/>
        <v>Quarter!r8c4</v>
      </c>
      <c r="L8" s="15" t="str">
        <f t="shared" si="3"/>
        <v>Quarter!r8c5</v>
      </c>
      <c r="M8" s="15" t="str">
        <f t="shared" si="3"/>
        <v>Quarter!r8c6</v>
      </c>
      <c r="N8" s="15" t="str">
        <f t="shared" si="3"/>
        <v>Quarter!r8c7</v>
      </c>
      <c r="O8" s="15" t="str">
        <f t="shared" si="3"/>
        <v>Quarter!r8c8</v>
      </c>
      <c r="P8" s="15" t="str">
        <f t="shared" si="3"/>
        <v>Quarter!r8c9</v>
      </c>
      <c r="Q8" s="15" t="str">
        <f t="shared" si="3"/>
        <v>Quarter!r8c10</v>
      </c>
      <c r="R8" s="15" t="str">
        <f t="shared" si="3"/>
        <v>Quarter!r8c11</v>
      </c>
      <c r="S8" s="15" t="str">
        <f t="shared" si="3"/>
        <v>Quarter!r8c12</v>
      </c>
      <c r="T8" s="15" t="str">
        <f t="shared" si="3"/>
        <v>Quarter!r8c13</v>
      </c>
      <c r="U8" s="15" t="str">
        <f t="shared" si="3"/>
        <v>Quarter!r8c14</v>
      </c>
      <c r="V8" s="15" t="str">
        <f t="shared" si="3"/>
        <v>Quarter!r8c15</v>
      </c>
    </row>
    <row r="9" spans="2:22" ht="15.6" x14ac:dyDescent="0.25">
      <c r="B9" s="41" t="s">
        <v>17</v>
      </c>
      <c r="C9" s="15">
        <v>9</v>
      </c>
      <c r="D9" s="15" t="str">
        <f t="shared" si="2"/>
        <v>Annual!r9c2</v>
      </c>
      <c r="E9" s="15" t="str">
        <f t="shared" si="2"/>
        <v>Annual!r9c3</v>
      </c>
      <c r="F9" s="15" t="str">
        <f t="shared" si="2"/>
        <v>Annual!r9c4</v>
      </c>
      <c r="G9" s="15" t="str">
        <f t="shared" si="2"/>
        <v>Annual!r9c5</v>
      </c>
      <c r="H9" s="15">
        <v>9</v>
      </c>
      <c r="I9" s="15" t="str">
        <f t="shared" si="3"/>
        <v>Quarter!r9c2</v>
      </c>
      <c r="J9" s="15" t="str">
        <f t="shared" si="3"/>
        <v>Quarter!r9c3</v>
      </c>
      <c r="K9" s="15" t="str">
        <f t="shared" si="3"/>
        <v>Quarter!r9c4</v>
      </c>
      <c r="L9" s="15" t="str">
        <f t="shared" si="3"/>
        <v>Quarter!r9c5</v>
      </c>
      <c r="M9" s="15" t="str">
        <f t="shared" si="3"/>
        <v>Quarter!r9c6</v>
      </c>
      <c r="N9" s="15" t="str">
        <f t="shared" si="3"/>
        <v>Quarter!r9c7</v>
      </c>
      <c r="O9" s="15" t="str">
        <f t="shared" si="3"/>
        <v>Quarter!r9c8</v>
      </c>
      <c r="P9" s="15" t="str">
        <f t="shared" si="3"/>
        <v>Quarter!r9c9</v>
      </c>
      <c r="Q9" s="15" t="str">
        <f t="shared" si="3"/>
        <v>Quarter!r9c10</v>
      </c>
      <c r="R9" s="15" t="str">
        <f t="shared" si="3"/>
        <v>Quarter!r9c11</v>
      </c>
      <c r="S9" s="15" t="str">
        <f t="shared" si="3"/>
        <v>Quarter!r9c12</v>
      </c>
      <c r="T9" s="15" t="str">
        <f t="shared" si="3"/>
        <v>Quarter!r9c13</v>
      </c>
      <c r="U9" s="15" t="str">
        <f t="shared" si="3"/>
        <v>Quarter!r9c14</v>
      </c>
      <c r="V9" s="15" t="str">
        <f t="shared" si="3"/>
        <v>Quarter!r9c15</v>
      </c>
    </row>
    <row r="10" spans="2:22" x14ac:dyDescent="0.25">
      <c r="B10" s="41" t="s">
        <v>9</v>
      </c>
      <c r="C10" s="15">
        <v>10</v>
      </c>
      <c r="D10" s="15" t="str">
        <f t="shared" si="2"/>
        <v>Annual!r10c2</v>
      </c>
      <c r="E10" s="15" t="str">
        <f t="shared" si="2"/>
        <v>Annual!r10c3</v>
      </c>
      <c r="F10" s="15" t="str">
        <f t="shared" si="2"/>
        <v>Annual!r10c4</v>
      </c>
      <c r="G10" s="15" t="str">
        <f t="shared" si="2"/>
        <v>Annual!r10c5</v>
      </c>
      <c r="H10" s="15">
        <v>10</v>
      </c>
      <c r="I10" s="15" t="str">
        <f t="shared" si="3"/>
        <v>Quarter!r10c2</v>
      </c>
      <c r="J10" s="15" t="str">
        <f t="shared" si="3"/>
        <v>Quarter!r10c3</v>
      </c>
      <c r="K10" s="15" t="str">
        <f t="shared" si="3"/>
        <v>Quarter!r10c4</v>
      </c>
      <c r="L10" s="15" t="str">
        <f t="shared" si="3"/>
        <v>Quarter!r10c5</v>
      </c>
      <c r="M10" s="15" t="str">
        <f t="shared" si="3"/>
        <v>Quarter!r10c6</v>
      </c>
      <c r="N10" s="15" t="str">
        <f t="shared" si="3"/>
        <v>Quarter!r10c7</v>
      </c>
      <c r="O10" s="15" t="str">
        <f t="shared" si="3"/>
        <v>Quarter!r10c8</v>
      </c>
      <c r="P10" s="15" t="str">
        <f t="shared" si="3"/>
        <v>Quarter!r10c9</v>
      </c>
      <c r="Q10" s="15" t="str">
        <f t="shared" si="3"/>
        <v>Quarter!r10c10</v>
      </c>
      <c r="R10" s="15" t="str">
        <f t="shared" si="3"/>
        <v>Quarter!r10c11</v>
      </c>
      <c r="S10" s="15" t="str">
        <f t="shared" si="3"/>
        <v>Quarter!r10c12</v>
      </c>
      <c r="T10" s="15" t="str">
        <f t="shared" si="3"/>
        <v>Quarter!r10c13</v>
      </c>
      <c r="U10" s="15" t="str">
        <f t="shared" si="3"/>
        <v>Quarter!r10c14</v>
      </c>
      <c r="V10" s="15" t="str">
        <f t="shared" si="3"/>
        <v>Quarter!r10c15</v>
      </c>
    </row>
    <row r="11" spans="2:22" x14ac:dyDescent="0.25">
      <c r="B11" s="41" t="s">
        <v>10</v>
      </c>
      <c r="C11" s="15">
        <v>11</v>
      </c>
      <c r="D11" s="15" t="str">
        <f t="shared" si="2"/>
        <v>Annual!r11c2</v>
      </c>
      <c r="E11" s="15" t="str">
        <f t="shared" si="2"/>
        <v>Annual!r11c3</v>
      </c>
      <c r="F11" s="15" t="str">
        <f t="shared" si="2"/>
        <v>Annual!r11c4</v>
      </c>
      <c r="G11" s="15" t="str">
        <f t="shared" si="2"/>
        <v>Annual!r11c5</v>
      </c>
      <c r="H11" s="15">
        <v>11</v>
      </c>
      <c r="I11" s="15" t="str">
        <f t="shared" si="3"/>
        <v>Quarter!r11c2</v>
      </c>
      <c r="J11" s="15" t="str">
        <f t="shared" si="3"/>
        <v>Quarter!r11c3</v>
      </c>
      <c r="K11" s="15" t="str">
        <f t="shared" si="3"/>
        <v>Quarter!r11c4</v>
      </c>
      <c r="L11" s="15" t="str">
        <f t="shared" si="3"/>
        <v>Quarter!r11c5</v>
      </c>
      <c r="M11" s="15" t="str">
        <f t="shared" si="3"/>
        <v>Quarter!r11c6</v>
      </c>
      <c r="N11" s="15" t="str">
        <f t="shared" si="3"/>
        <v>Quarter!r11c7</v>
      </c>
      <c r="O11" s="15" t="str">
        <f t="shared" si="3"/>
        <v>Quarter!r11c8</v>
      </c>
      <c r="P11" s="15" t="str">
        <f t="shared" si="3"/>
        <v>Quarter!r11c9</v>
      </c>
      <c r="Q11" s="15" t="str">
        <f t="shared" si="3"/>
        <v>Quarter!r11c10</v>
      </c>
      <c r="R11" s="15" t="str">
        <f t="shared" si="3"/>
        <v>Quarter!r11c11</v>
      </c>
      <c r="S11" s="15" t="str">
        <f t="shared" si="3"/>
        <v>Quarter!r11c12</v>
      </c>
      <c r="T11" s="15" t="str">
        <f t="shared" si="3"/>
        <v>Quarter!r11c13</v>
      </c>
      <c r="U11" s="15" t="str">
        <f t="shared" si="3"/>
        <v>Quarter!r11c14</v>
      </c>
      <c r="V11" s="15" t="str">
        <f t="shared" si="3"/>
        <v>Quarter!r11c15</v>
      </c>
    </row>
    <row r="12" spans="2:22" x14ac:dyDescent="0.25">
      <c r="B12" s="41" t="s">
        <v>11</v>
      </c>
      <c r="C12" s="15">
        <v>12</v>
      </c>
      <c r="D12" s="15" t="str">
        <f t="shared" si="2"/>
        <v>Annual!r12c2</v>
      </c>
      <c r="E12" s="15" t="str">
        <f t="shared" si="2"/>
        <v>Annual!r12c3</v>
      </c>
      <c r="F12" s="15" t="str">
        <f t="shared" si="2"/>
        <v>Annual!r12c4</v>
      </c>
      <c r="G12" s="15" t="str">
        <f t="shared" si="2"/>
        <v>Annual!r12c5</v>
      </c>
      <c r="H12" s="15">
        <v>12</v>
      </c>
      <c r="I12" s="15" t="str">
        <f t="shared" si="3"/>
        <v>Quarter!r12c2</v>
      </c>
      <c r="J12" s="15" t="str">
        <f t="shared" si="3"/>
        <v>Quarter!r12c3</v>
      </c>
      <c r="K12" s="15" t="str">
        <f t="shared" si="3"/>
        <v>Quarter!r12c4</v>
      </c>
      <c r="L12" s="15" t="str">
        <f t="shared" si="3"/>
        <v>Quarter!r12c5</v>
      </c>
      <c r="M12" s="15" t="str">
        <f t="shared" si="3"/>
        <v>Quarter!r12c6</v>
      </c>
      <c r="N12" s="15" t="str">
        <f t="shared" si="3"/>
        <v>Quarter!r12c7</v>
      </c>
      <c r="O12" s="15" t="str">
        <f t="shared" si="3"/>
        <v>Quarter!r12c8</v>
      </c>
      <c r="P12" s="15" t="str">
        <f t="shared" si="3"/>
        <v>Quarter!r12c9</v>
      </c>
      <c r="Q12" s="15" t="str">
        <f t="shared" si="3"/>
        <v>Quarter!r12c10</v>
      </c>
      <c r="R12" s="15" t="str">
        <f t="shared" si="3"/>
        <v>Quarter!r12c11</v>
      </c>
      <c r="S12" s="15" t="str">
        <f t="shared" si="3"/>
        <v>Quarter!r12c12</v>
      </c>
      <c r="T12" s="15" t="str">
        <f t="shared" si="3"/>
        <v>Quarter!r12c13</v>
      </c>
      <c r="U12" s="15" t="str">
        <f t="shared" si="3"/>
        <v>Quarter!r12c14</v>
      </c>
      <c r="V12" s="15" t="str">
        <f t="shared" si="3"/>
        <v>Quarter!r12c15</v>
      </c>
    </row>
    <row r="13" spans="2:22" x14ac:dyDescent="0.25">
      <c r="B13" s="41" t="s">
        <v>12</v>
      </c>
      <c r="C13" s="15">
        <v>13</v>
      </c>
      <c r="D13" s="15" t="str">
        <f t="shared" si="2"/>
        <v>Annual!r13c2</v>
      </c>
      <c r="E13" s="15" t="str">
        <f t="shared" si="2"/>
        <v>Annual!r13c3</v>
      </c>
      <c r="F13" s="15" t="str">
        <f t="shared" si="2"/>
        <v>Annual!r13c4</v>
      </c>
      <c r="G13" s="15" t="str">
        <f t="shared" si="2"/>
        <v>Annual!r13c5</v>
      </c>
      <c r="H13" s="15">
        <v>13</v>
      </c>
      <c r="I13" s="15" t="str">
        <f t="shared" si="3"/>
        <v>Quarter!r13c2</v>
      </c>
      <c r="J13" s="15" t="str">
        <f t="shared" si="3"/>
        <v>Quarter!r13c3</v>
      </c>
      <c r="K13" s="15" t="str">
        <f t="shared" si="3"/>
        <v>Quarter!r13c4</v>
      </c>
      <c r="L13" s="15" t="str">
        <f t="shared" si="3"/>
        <v>Quarter!r13c5</v>
      </c>
      <c r="M13" s="15" t="str">
        <f t="shared" si="3"/>
        <v>Quarter!r13c6</v>
      </c>
      <c r="N13" s="15" t="str">
        <f t="shared" si="3"/>
        <v>Quarter!r13c7</v>
      </c>
      <c r="O13" s="15" t="str">
        <f t="shared" si="3"/>
        <v>Quarter!r13c8</v>
      </c>
      <c r="P13" s="15" t="str">
        <f t="shared" si="3"/>
        <v>Quarter!r13c9</v>
      </c>
      <c r="Q13" s="15" t="str">
        <f t="shared" si="3"/>
        <v>Quarter!r13c10</v>
      </c>
      <c r="R13" s="15" t="str">
        <f t="shared" si="3"/>
        <v>Quarter!r13c11</v>
      </c>
      <c r="S13" s="15" t="str">
        <f t="shared" si="3"/>
        <v>Quarter!r13c12</v>
      </c>
      <c r="T13" s="15" t="str">
        <f t="shared" si="3"/>
        <v>Quarter!r13c13</v>
      </c>
      <c r="U13" s="15" t="str">
        <f t="shared" si="3"/>
        <v>Quarter!r13c14</v>
      </c>
      <c r="V13" s="15" t="str">
        <f t="shared" si="3"/>
        <v>Quarter!r13c15</v>
      </c>
    </row>
    <row r="14" spans="2:22" x14ac:dyDescent="0.25">
      <c r="B14" s="41" t="s">
        <v>13</v>
      </c>
      <c r="C14" s="15">
        <v>14</v>
      </c>
      <c r="D14" s="15" t="str">
        <f t="shared" si="2"/>
        <v>Annual!r14c2</v>
      </c>
      <c r="E14" s="15" t="str">
        <f t="shared" si="2"/>
        <v>Annual!r14c3</v>
      </c>
      <c r="F14" s="15" t="str">
        <f t="shared" si="2"/>
        <v>Annual!r14c4</v>
      </c>
      <c r="G14" s="15" t="str">
        <f t="shared" si="2"/>
        <v>Annual!r14c5</v>
      </c>
      <c r="H14" s="15">
        <v>14</v>
      </c>
      <c r="I14" s="15" t="str">
        <f t="shared" si="3"/>
        <v>Quarter!r14c2</v>
      </c>
      <c r="J14" s="15" t="str">
        <f t="shared" si="3"/>
        <v>Quarter!r14c3</v>
      </c>
      <c r="K14" s="15" t="str">
        <f t="shared" si="3"/>
        <v>Quarter!r14c4</v>
      </c>
      <c r="L14" s="15" t="str">
        <f t="shared" si="3"/>
        <v>Quarter!r14c5</v>
      </c>
      <c r="M14" s="15" t="str">
        <f t="shared" si="3"/>
        <v>Quarter!r14c6</v>
      </c>
      <c r="N14" s="15" t="str">
        <f t="shared" si="3"/>
        <v>Quarter!r14c7</v>
      </c>
      <c r="O14" s="15" t="str">
        <f t="shared" si="3"/>
        <v>Quarter!r14c8</v>
      </c>
      <c r="P14" s="15" t="str">
        <f t="shared" si="3"/>
        <v>Quarter!r14c9</v>
      </c>
      <c r="Q14" s="15" t="str">
        <f t="shared" si="3"/>
        <v>Quarter!r14c10</v>
      </c>
      <c r="R14" s="15" t="str">
        <f t="shared" si="3"/>
        <v>Quarter!r14c11</v>
      </c>
      <c r="S14" s="15" t="str">
        <f t="shared" si="3"/>
        <v>Quarter!r14c12</v>
      </c>
      <c r="T14" s="15" t="str">
        <f t="shared" si="3"/>
        <v>Quarter!r14c13</v>
      </c>
      <c r="U14" s="15" t="str">
        <f t="shared" si="3"/>
        <v>Quarter!r14c14</v>
      </c>
      <c r="V14" s="15" t="str">
        <f t="shared" si="3"/>
        <v>Quarter!r14c15</v>
      </c>
    </row>
    <row r="15" spans="2:22" x14ac:dyDescent="0.25">
      <c r="B15" s="41" t="s">
        <v>14</v>
      </c>
      <c r="C15" s="15">
        <v>15</v>
      </c>
      <c r="D15" s="15" t="str">
        <f t="shared" si="2"/>
        <v>Annual!r15c2</v>
      </c>
      <c r="E15" s="15" t="str">
        <f t="shared" si="2"/>
        <v>Annual!r15c3</v>
      </c>
      <c r="F15" s="15" t="str">
        <f t="shared" si="2"/>
        <v>Annual!r15c4</v>
      </c>
      <c r="G15" s="15" t="str">
        <f t="shared" si="2"/>
        <v>Annual!r15c5</v>
      </c>
      <c r="H15" s="15">
        <v>15</v>
      </c>
      <c r="I15" s="15" t="str">
        <f t="shared" si="3"/>
        <v>Quarter!r15c2</v>
      </c>
      <c r="J15" s="15" t="str">
        <f t="shared" si="3"/>
        <v>Quarter!r15c3</v>
      </c>
      <c r="K15" s="15" t="str">
        <f t="shared" si="3"/>
        <v>Quarter!r15c4</v>
      </c>
      <c r="L15" s="15" t="str">
        <f t="shared" si="3"/>
        <v>Quarter!r15c5</v>
      </c>
      <c r="M15" s="15" t="str">
        <f t="shared" si="3"/>
        <v>Quarter!r15c6</v>
      </c>
      <c r="N15" s="15" t="str">
        <f t="shared" si="3"/>
        <v>Quarter!r15c7</v>
      </c>
      <c r="O15" s="15" t="str">
        <f t="shared" si="3"/>
        <v>Quarter!r15c8</v>
      </c>
      <c r="P15" s="15" t="str">
        <f t="shared" si="3"/>
        <v>Quarter!r15c9</v>
      </c>
      <c r="Q15" s="15" t="str">
        <f t="shared" si="3"/>
        <v>Quarter!r15c10</v>
      </c>
      <c r="R15" s="15" t="str">
        <f t="shared" si="3"/>
        <v>Quarter!r15c11</v>
      </c>
      <c r="S15" s="15" t="str">
        <f t="shared" si="3"/>
        <v>Quarter!r15c12</v>
      </c>
      <c r="T15" s="15" t="str">
        <f t="shared" si="3"/>
        <v>Quarter!r15c13</v>
      </c>
      <c r="U15" s="15" t="str">
        <f t="shared" si="3"/>
        <v>Quarter!r15c14</v>
      </c>
      <c r="V15" s="15" t="str">
        <f t="shared" si="3"/>
        <v>Quarter!r15c15</v>
      </c>
    </row>
    <row r="16" spans="2:22" x14ac:dyDescent="0.25">
      <c r="B16" s="42" t="s">
        <v>76</v>
      </c>
      <c r="C16" s="15">
        <v>16</v>
      </c>
      <c r="D16" s="15" t="str">
        <f t="shared" si="2"/>
        <v>Annual!r16c2</v>
      </c>
      <c r="E16" s="15" t="str">
        <f t="shared" si="2"/>
        <v>Annual!r16c3</v>
      </c>
      <c r="F16" s="15" t="str">
        <f t="shared" si="2"/>
        <v>Annual!r16c4</v>
      </c>
      <c r="G16" s="15" t="str">
        <f t="shared" si="2"/>
        <v>Annual!r16c5</v>
      </c>
      <c r="H16" s="15">
        <v>16</v>
      </c>
      <c r="I16" s="15" t="str">
        <f t="shared" si="3"/>
        <v>Quarter!r16c2</v>
      </c>
      <c r="J16" s="15" t="str">
        <f t="shared" si="3"/>
        <v>Quarter!r16c3</v>
      </c>
      <c r="K16" s="15" t="str">
        <f t="shared" si="3"/>
        <v>Quarter!r16c4</v>
      </c>
      <c r="L16" s="15" t="str">
        <f t="shared" si="3"/>
        <v>Quarter!r16c5</v>
      </c>
      <c r="M16" s="15" t="str">
        <f t="shared" si="3"/>
        <v>Quarter!r16c6</v>
      </c>
      <c r="N16" s="15" t="str">
        <f t="shared" si="3"/>
        <v>Quarter!r16c7</v>
      </c>
      <c r="O16" s="15" t="str">
        <f t="shared" si="3"/>
        <v>Quarter!r16c8</v>
      </c>
      <c r="P16" s="15" t="str">
        <f t="shared" si="3"/>
        <v>Quarter!r16c9</v>
      </c>
      <c r="Q16" s="15" t="str">
        <f t="shared" si="3"/>
        <v>Quarter!r16c10</v>
      </c>
      <c r="R16" s="15" t="str">
        <f t="shared" si="3"/>
        <v>Quarter!r16c11</v>
      </c>
      <c r="S16" s="15" t="str">
        <f t="shared" si="3"/>
        <v>Quarter!r16c12</v>
      </c>
      <c r="T16" s="15" t="str">
        <f t="shared" si="3"/>
        <v>Quarter!r16c13</v>
      </c>
      <c r="U16" s="15" t="str">
        <f t="shared" si="3"/>
        <v>Quarter!r16c14</v>
      </c>
      <c r="V16" s="15" t="str">
        <f t="shared" si="3"/>
        <v>Quarter!r16c15</v>
      </c>
    </row>
    <row r="17" spans="2:22" x14ac:dyDescent="0.25">
      <c r="B17" s="42" t="s">
        <v>77</v>
      </c>
      <c r="C17" s="15">
        <v>17</v>
      </c>
      <c r="D17" s="15" t="str">
        <f t="shared" si="2"/>
        <v>Annual!r17c2</v>
      </c>
      <c r="E17" s="15" t="str">
        <f t="shared" si="2"/>
        <v>Annual!r17c3</v>
      </c>
      <c r="F17" s="15" t="str">
        <f t="shared" si="2"/>
        <v>Annual!r17c4</v>
      </c>
      <c r="G17" s="15" t="str">
        <f t="shared" si="2"/>
        <v>Annual!r17c5</v>
      </c>
      <c r="H17" s="15">
        <v>17</v>
      </c>
      <c r="I17" s="15" t="str">
        <f t="shared" si="3"/>
        <v>Quarter!r17c2</v>
      </c>
      <c r="J17" s="15" t="str">
        <f t="shared" si="3"/>
        <v>Quarter!r17c3</v>
      </c>
      <c r="K17" s="15" t="str">
        <f t="shared" si="3"/>
        <v>Quarter!r17c4</v>
      </c>
      <c r="L17" s="15" t="str">
        <f t="shared" si="3"/>
        <v>Quarter!r17c5</v>
      </c>
      <c r="M17" s="15" t="str">
        <f t="shared" si="3"/>
        <v>Quarter!r17c6</v>
      </c>
      <c r="N17" s="15" t="str">
        <f t="shared" si="3"/>
        <v>Quarter!r17c7</v>
      </c>
      <c r="O17" s="15" t="str">
        <f t="shared" si="3"/>
        <v>Quarter!r17c8</v>
      </c>
      <c r="P17" s="15" t="str">
        <f t="shared" si="3"/>
        <v>Quarter!r17c9</v>
      </c>
      <c r="Q17" s="15" t="str">
        <f t="shared" si="3"/>
        <v>Quarter!r17c10</v>
      </c>
      <c r="R17" s="15" t="str">
        <f t="shared" si="3"/>
        <v>Quarter!r17c11</v>
      </c>
      <c r="S17" s="15" t="str">
        <f t="shared" si="3"/>
        <v>Quarter!r17c12</v>
      </c>
      <c r="T17" s="15" t="str">
        <f t="shared" si="3"/>
        <v>Quarter!r17c13</v>
      </c>
      <c r="U17" s="15" t="str">
        <f t="shared" si="3"/>
        <v>Quarter!r17c14</v>
      </c>
      <c r="V17" s="15" t="str">
        <f t="shared" si="3"/>
        <v>Quarter!r17c15</v>
      </c>
    </row>
    <row r="18" spans="2:22" x14ac:dyDescent="0.25">
      <c r="B18" s="43" t="s">
        <v>78</v>
      </c>
      <c r="C18" s="15">
        <v>18</v>
      </c>
      <c r="D18" s="15" t="str">
        <f t="shared" si="2"/>
        <v>Annual!r18c2</v>
      </c>
      <c r="E18" s="15" t="str">
        <f t="shared" si="2"/>
        <v>Annual!r18c3</v>
      </c>
      <c r="F18" s="15" t="str">
        <f t="shared" si="2"/>
        <v>Annual!r18c4</v>
      </c>
      <c r="G18" s="15" t="str">
        <f t="shared" si="2"/>
        <v>Annual!r18c5</v>
      </c>
      <c r="H18" s="15">
        <v>18</v>
      </c>
      <c r="I18" s="15" t="str">
        <f t="shared" si="3"/>
        <v>Quarter!r18c2</v>
      </c>
      <c r="J18" s="15" t="str">
        <f t="shared" si="3"/>
        <v>Quarter!r18c3</v>
      </c>
      <c r="K18" s="15" t="str">
        <f t="shared" si="3"/>
        <v>Quarter!r18c4</v>
      </c>
      <c r="L18" s="15" t="str">
        <f t="shared" si="3"/>
        <v>Quarter!r18c5</v>
      </c>
      <c r="M18" s="15" t="str">
        <f t="shared" si="3"/>
        <v>Quarter!r18c6</v>
      </c>
      <c r="N18" s="15" t="str">
        <f t="shared" si="3"/>
        <v>Quarter!r18c7</v>
      </c>
      <c r="O18" s="15" t="str">
        <f t="shared" si="3"/>
        <v>Quarter!r18c8</v>
      </c>
      <c r="P18" s="15" t="str">
        <f t="shared" si="3"/>
        <v>Quarter!r18c9</v>
      </c>
      <c r="Q18" s="15" t="str">
        <f t="shared" si="3"/>
        <v>Quarter!r18c10</v>
      </c>
      <c r="R18" s="15" t="str">
        <f t="shared" si="3"/>
        <v>Quarter!r18c11</v>
      </c>
      <c r="S18" s="15" t="str">
        <f t="shared" si="3"/>
        <v>Quarter!r18c12</v>
      </c>
      <c r="T18" s="15" t="str">
        <f t="shared" si="3"/>
        <v>Quarter!r18c13</v>
      </c>
      <c r="U18" s="15" t="str">
        <f t="shared" si="3"/>
        <v>Quarter!r18c14</v>
      </c>
      <c r="V18" s="15" t="str">
        <f t="shared" si="3"/>
        <v>Quarter!r18c15</v>
      </c>
    </row>
    <row r="19" spans="2:22" x14ac:dyDescent="0.25">
      <c r="B19" s="42" t="s">
        <v>79</v>
      </c>
      <c r="C19" s="15">
        <v>19</v>
      </c>
      <c r="D19" s="15" t="str">
        <f t="shared" si="2"/>
        <v>Annual!r19c2</v>
      </c>
      <c r="E19" s="15" t="str">
        <f t="shared" si="2"/>
        <v>Annual!r19c3</v>
      </c>
      <c r="F19" s="15" t="str">
        <f t="shared" si="2"/>
        <v>Annual!r19c4</v>
      </c>
      <c r="G19" s="15" t="str">
        <f t="shared" si="2"/>
        <v>Annual!r19c5</v>
      </c>
      <c r="H19" s="15">
        <v>19</v>
      </c>
      <c r="I19" s="15" t="str">
        <f t="shared" si="3"/>
        <v>Quarter!r19c2</v>
      </c>
      <c r="J19" s="15" t="str">
        <f t="shared" si="3"/>
        <v>Quarter!r19c3</v>
      </c>
      <c r="K19" s="15" t="str">
        <f t="shared" si="3"/>
        <v>Quarter!r19c4</v>
      </c>
      <c r="L19" s="15" t="str">
        <f t="shared" si="3"/>
        <v>Quarter!r19c5</v>
      </c>
      <c r="M19" s="15" t="str">
        <f t="shared" si="3"/>
        <v>Quarter!r19c6</v>
      </c>
      <c r="N19" s="15" t="str">
        <f t="shared" si="3"/>
        <v>Quarter!r19c7</v>
      </c>
      <c r="O19" s="15" t="str">
        <f t="shared" si="3"/>
        <v>Quarter!r19c8</v>
      </c>
      <c r="P19" s="15" t="str">
        <f t="shared" si="3"/>
        <v>Quarter!r19c9</v>
      </c>
      <c r="Q19" s="15" t="str">
        <f t="shared" si="3"/>
        <v>Quarter!r19c10</v>
      </c>
      <c r="R19" s="15" t="str">
        <f t="shared" si="3"/>
        <v>Quarter!r19c11</v>
      </c>
      <c r="S19" s="15" t="str">
        <f t="shared" si="3"/>
        <v>Quarter!r19c12</v>
      </c>
      <c r="T19" s="15" t="str">
        <f t="shared" si="3"/>
        <v>Quarter!r19c13</v>
      </c>
      <c r="U19" s="15" t="str">
        <f t="shared" si="3"/>
        <v>Quarter!r19c14</v>
      </c>
      <c r="V19" s="15" t="str">
        <f t="shared" si="3"/>
        <v>Quarter!r19c15</v>
      </c>
    </row>
    <row r="20" spans="2:22" x14ac:dyDescent="0.25">
      <c r="B20" s="44" t="s">
        <v>0</v>
      </c>
      <c r="C20" s="15">
        <v>20</v>
      </c>
      <c r="D20" s="15" t="str">
        <f t="shared" si="2"/>
        <v>Annual!r20c2</v>
      </c>
      <c r="E20" s="15" t="str">
        <f t="shared" si="2"/>
        <v>Annual!r20c3</v>
      </c>
      <c r="F20" s="15" t="str">
        <f t="shared" si="2"/>
        <v>Annual!r20c4</v>
      </c>
      <c r="G20" s="15" t="str">
        <f t="shared" si="2"/>
        <v>Annual!r20c5</v>
      </c>
      <c r="H20" s="15">
        <v>20</v>
      </c>
      <c r="I20" s="15" t="str">
        <f t="shared" si="3"/>
        <v>Quarter!r20c2</v>
      </c>
      <c r="J20" s="15" t="str">
        <f t="shared" si="3"/>
        <v>Quarter!r20c3</v>
      </c>
      <c r="K20" s="15" t="str">
        <f t="shared" si="3"/>
        <v>Quarter!r20c4</v>
      </c>
      <c r="L20" s="15" t="str">
        <f t="shared" si="3"/>
        <v>Quarter!r20c5</v>
      </c>
      <c r="M20" s="15" t="str">
        <f t="shared" si="3"/>
        <v>Quarter!r20c6</v>
      </c>
      <c r="N20" s="15" t="str">
        <f t="shared" si="3"/>
        <v>Quarter!r20c7</v>
      </c>
      <c r="O20" s="15" t="str">
        <f t="shared" si="3"/>
        <v>Quarter!r20c8</v>
      </c>
      <c r="P20" s="15" t="str">
        <f t="shared" si="3"/>
        <v>Quarter!r20c9</v>
      </c>
      <c r="Q20" s="15" t="str">
        <f t="shared" si="3"/>
        <v>Quarter!r20c10</v>
      </c>
      <c r="R20" s="15" t="str">
        <f t="shared" si="3"/>
        <v>Quarter!r20c11</v>
      </c>
      <c r="S20" s="15" t="str">
        <f t="shared" si="3"/>
        <v>Quarter!r20c12</v>
      </c>
      <c r="T20" s="15" t="str">
        <f t="shared" si="3"/>
        <v>Quarter!r20c13</v>
      </c>
      <c r="U20" s="15" t="str">
        <f t="shared" si="3"/>
        <v>Quarter!r20c14</v>
      </c>
      <c r="V20" s="15" t="str">
        <f t="shared" si="3"/>
        <v>Quarter!r20c15</v>
      </c>
    </row>
    <row r="21" spans="2:22" ht="16.2" thickBot="1" x14ac:dyDescent="0.3">
      <c r="B21" s="45" t="s">
        <v>20</v>
      </c>
      <c r="C21" s="15">
        <v>21</v>
      </c>
      <c r="D21" s="15" t="str">
        <f t="shared" si="2"/>
        <v>Annual!r21c2</v>
      </c>
      <c r="E21" s="15" t="str">
        <f t="shared" si="2"/>
        <v>Annual!r21c3</v>
      </c>
      <c r="F21" s="15" t="str">
        <f t="shared" si="2"/>
        <v>Annual!r21c4</v>
      </c>
      <c r="G21" s="15" t="str">
        <f t="shared" si="2"/>
        <v>Annual!r21c5</v>
      </c>
      <c r="H21" s="15">
        <v>21</v>
      </c>
      <c r="I21" s="15" t="str">
        <f t="shared" si="3"/>
        <v>Quarter!r21c2</v>
      </c>
      <c r="J21" s="15" t="str">
        <f t="shared" si="3"/>
        <v>Quarter!r21c3</v>
      </c>
      <c r="K21" s="15" t="str">
        <f t="shared" si="3"/>
        <v>Quarter!r21c4</v>
      </c>
      <c r="L21" s="15" t="str">
        <f t="shared" si="3"/>
        <v>Quarter!r21c5</v>
      </c>
      <c r="M21" s="15" t="str">
        <f t="shared" si="3"/>
        <v>Quarter!r21c6</v>
      </c>
      <c r="N21" s="15" t="str">
        <f t="shared" si="3"/>
        <v>Quarter!r21c7</v>
      </c>
      <c r="O21" s="15" t="str">
        <f t="shared" si="3"/>
        <v>Quarter!r21c8</v>
      </c>
      <c r="P21" s="15" t="str">
        <f t="shared" si="3"/>
        <v>Quarter!r21c9</v>
      </c>
      <c r="Q21" s="15" t="str">
        <f t="shared" si="3"/>
        <v>Quarter!r21c10</v>
      </c>
      <c r="R21" s="15" t="str">
        <f t="shared" si="3"/>
        <v>Quarter!r21c11</v>
      </c>
      <c r="S21" s="15" t="str">
        <f t="shared" si="3"/>
        <v>Quarter!r21c12</v>
      </c>
      <c r="T21" s="15" t="str">
        <f t="shared" si="3"/>
        <v>Quarter!r21c13</v>
      </c>
      <c r="U21" s="15" t="str">
        <f t="shared" si="3"/>
        <v>Quarter!r21c14</v>
      </c>
      <c r="V21" s="15" t="str">
        <f t="shared" si="3"/>
        <v>Quarter!r21c15</v>
      </c>
    </row>
    <row r="22" spans="2:22" ht="13.8" thickTop="1" x14ac:dyDescent="0.25">
      <c r="B22" s="46"/>
    </row>
    <row r="23" spans="2:22" x14ac:dyDescent="0.25">
      <c r="B23" s="47" t="s">
        <v>7</v>
      </c>
    </row>
    <row r="24" spans="2:22" ht="15.6" x14ac:dyDescent="0.25">
      <c r="B24" s="41" t="s">
        <v>21</v>
      </c>
      <c r="C24" s="15">
        <v>24</v>
      </c>
      <c r="D24" s="15" t="str">
        <f t="shared" ref="D24:G37" si="4">$E$3&amp;"r"&amp;$C24&amp;"c"&amp;D$4</f>
        <v>Annual!r24c2</v>
      </c>
      <c r="E24" s="15" t="str">
        <f t="shared" si="4"/>
        <v>Annual!r24c3</v>
      </c>
      <c r="F24" s="15" t="str">
        <f t="shared" si="4"/>
        <v>Annual!r24c4</v>
      </c>
      <c r="G24" s="15" t="str">
        <f t="shared" si="4"/>
        <v>Annual!r24c5</v>
      </c>
      <c r="H24" s="15">
        <v>24</v>
      </c>
      <c r="I24" s="15" t="str">
        <f t="shared" ref="I24:V37" si="5">$J$3&amp;"r"&amp;$H24&amp;"c"&amp;I$4</f>
        <v>Quarter!r24c2</v>
      </c>
      <c r="J24" s="15" t="str">
        <f t="shared" si="5"/>
        <v>Quarter!r24c3</v>
      </c>
      <c r="K24" s="15" t="str">
        <f t="shared" si="5"/>
        <v>Quarter!r24c4</v>
      </c>
      <c r="L24" s="15" t="str">
        <f t="shared" si="5"/>
        <v>Quarter!r24c5</v>
      </c>
      <c r="M24" s="15" t="str">
        <f t="shared" si="5"/>
        <v>Quarter!r24c6</v>
      </c>
      <c r="N24" s="15" t="str">
        <f t="shared" si="5"/>
        <v>Quarter!r24c7</v>
      </c>
      <c r="O24" s="15" t="str">
        <f t="shared" si="5"/>
        <v>Quarter!r24c8</v>
      </c>
      <c r="P24" s="15" t="str">
        <f t="shared" si="5"/>
        <v>Quarter!r24c9</v>
      </c>
      <c r="Q24" s="15" t="str">
        <f t="shared" si="5"/>
        <v>Quarter!r24c10</v>
      </c>
      <c r="R24" s="15" t="str">
        <f t="shared" si="5"/>
        <v>Quarter!r24c11</v>
      </c>
      <c r="S24" s="15" t="str">
        <f t="shared" si="5"/>
        <v>Quarter!r24c12</v>
      </c>
      <c r="T24" s="15" t="str">
        <f t="shared" si="5"/>
        <v>Quarter!r24c13</v>
      </c>
      <c r="U24" s="15" t="str">
        <f t="shared" si="5"/>
        <v>Quarter!r24c14</v>
      </c>
      <c r="V24" s="15" t="str">
        <f t="shared" si="5"/>
        <v>Quarter!r24c15</v>
      </c>
    </row>
    <row r="25" spans="2:22" ht="15.6" x14ac:dyDescent="0.25">
      <c r="B25" s="41" t="s">
        <v>22</v>
      </c>
      <c r="C25" s="15">
        <v>25</v>
      </c>
      <c r="D25" s="15" t="str">
        <f t="shared" si="4"/>
        <v>Annual!r25c2</v>
      </c>
      <c r="E25" s="15" t="str">
        <f t="shared" si="4"/>
        <v>Annual!r25c3</v>
      </c>
      <c r="F25" s="15" t="str">
        <f t="shared" si="4"/>
        <v>Annual!r25c4</v>
      </c>
      <c r="G25" s="15" t="str">
        <f t="shared" si="4"/>
        <v>Annual!r25c5</v>
      </c>
      <c r="H25" s="15">
        <v>25</v>
      </c>
      <c r="I25" s="15" t="str">
        <f t="shared" si="5"/>
        <v>Quarter!r25c2</v>
      </c>
      <c r="J25" s="15" t="str">
        <f t="shared" si="5"/>
        <v>Quarter!r25c3</v>
      </c>
      <c r="K25" s="15" t="str">
        <f t="shared" si="5"/>
        <v>Quarter!r25c4</v>
      </c>
      <c r="L25" s="15" t="str">
        <f t="shared" si="5"/>
        <v>Quarter!r25c5</v>
      </c>
      <c r="M25" s="15" t="str">
        <f t="shared" si="5"/>
        <v>Quarter!r25c6</v>
      </c>
      <c r="N25" s="15" t="str">
        <f t="shared" si="5"/>
        <v>Quarter!r25c7</v>
      </c>
      <c r="O25" s="15" t="str">
        <f t="shared" si="5"/>
        <v>Quarter!r25c8</v>
      </c>
      <c r="P25" s="15" t="str">
        <f t="shared" si="5"/>
        <v>Quarter!r25c9</v>
      </c>
      <c r="Q25" s="15" t="str">
        <f t="shared" si="5"/>
        <v>Quarter!r25c10</v>
      </c>
      <c r="R25" s="15" t="str">
        <f t="shared" si="5"/>
        <v>Quarter!r25c11</v>
      </c>
      <c r="S25" s="15" t="str">
        <f t="shared" si="5"/>
        <v>Quarter!r25c12</v>
      </c>
      <c r="T25" s="15" t="str">
        <f t="shared" si="5"/>
        <v>Quarter!r25c13</v>
      </c>
      <c r="U25" s="15" t="str">
        <f t="shared" si="5"/>
        <v>Quarter!r25c14</v>
      </c>
      <c r="V25" s="15" t="str">
        <f t="shared" si="5"/>
        <v>Quarter!r25c15</v>
      </c>
    </row>
    <row r="26" spans="2:22" x14ac:dyDescent="0.25">
      <c r="B26" s="41" t="s">
        <v>10</v>
      </c>
      <c r="C26" s="15">
        <v>26</v>
      </c>
      <c r="D26" s="15" t="str">
        <f t="shared" si="4"/>
        <v>Annual!r26c2</v>
      </c>
      <c r="E26" s="15" t="str">
        <f t="shared" si="4"/>
        <v>Annual!r26c3</v>
      </c>
      <c r="F26" s="15" t="str">
        <f t="shared" si="4"/>
        <v>Annual!r26c4</v>
      </c>
      <c r="G26" s="15" t="str">
        <f t="shared" si="4"/>
        <v>Annual!r26c5</v>
      </c>
      <c r="H26" s="15">
        <v>26</v>
      </c>
      <c r="I26" s="15" t="str">
        <f t="shared" si="5"/>
        <v>Quarter!r26c2</v>
      </c>
      <c r="J26" s="15" t="str">
        <f t="shared" si="5"/>
        <v>Quarter!r26c3</v>
      </c>
      <c r="K26" s="15" t="str">
        <f t="shared" si="5"/>
        <v>Quarter!r26c4</v>
      </c>
      <c r="L26" s="15" t="str">
        <f t="shared" si="5"/>
        <v>Quarter!r26c5</v>
      </c>
      <c r="M26" s="15" t="str">
        <f t="shared" si="5"/>
        <v>Quarter!r26c6</v>
      </c>
      <c r="N26" s="15" t="str">
        <f t="shared" si="5"/>
        <v>Quarter!r26c7</v>
      </c>
      <c r="O26" s="15" t="str">
        <f t="shared" si="5"/>
        <v>Quarter!r26c8</v>
      </c>
      <c r="P26" s="15" t="str">
        <f t="shared" si="5"/>
        <v>Quarter!r26c9</v>
      </c>
      <c r="Q26" s="15" t="str">
        <f t="shared" si="5"/>
        <v>Quarter!r26c10</v>
      </c>
      <c r="R26" s="15" t="str">
        <f t="shared" si="5"/>
        <v>Quarter!r26c11</v>
      </c>
      <c r="S26" s="15" t="str">
        <f t="shared" si="5"/>
        <v>Quarter!r26c12</v>
      </c>
      <c r="T26" s="15" t="str">
        <f t="shared" si="5"/>
        <v>Quarter!r26c13</v>
      </c>
      <c r="U26" s="15" t="str">
        <f t="shared" si="5"/>
        <v>Quarter!r26c14</v>
      </c>
      <c r="V26" s="15" t="str">
        <f t="shared" si="5"/>
        <v>Quarter!r26c15</v>
      </c>
    </row>
    <row r="27" spans="2:22" x14ac:dyDescent="0.25">
      <c r="B27" s="41" t="s">
        <v>11</v>
      </c>
      <c r="C27" s="15">
        <v>27</v>
      </c>
      <c r="D27" s="15" t="str">
        <f t="shared" si="4"/>
        <v>Annual!r27c2</v>
      </c>
      <c r="E27" s="15" t="str">
        <f t="shared" si="4"/>
        <v>Annual!r27c3</v>
      </c>
      <c r="F27" s="15" t="str">
        <f t="shared" si="4"/>
        <v>Annual!r27c4</v>
      </c>
      <c r="G27" s="15" t="str">
        <f t="shared" si="4"/>
        <v>Annual!r27c5</v>
      </c>
      <c r="H27" s="15">
        <v>27</v>
      </c>
      <c r="I27" s="15" t="str">
        <f t="shared" si="5"/>
        <v>Quarter!r27c2</v>
      </c>
      <c r="J27" s="15" t="str">
        <f t="shared" si="5"/>
        <v>Quarter!r27c3</v>
      </c>
      <c r="K27" s="15" t="str">
        <f t="shared" si="5"/>
        <v>Quarter!r27c4</v>
      </c>
      <c r="L27" s="15" t="str">
        <f t="shared" si="5"/>
        <v>Quarter!r27c5</v>
      </c>
      <c r="M27" s="15" t="str">
        <f t="shared" si="5"/>
        <v>Quarter!r27c6</v>
      </c>
      <c r="N27" s="15" t="str">
        <f t="shared" si="5"/>
        <v>Quarter!r27c7</v>
      </c>
      <c r="O27" s="15" t="str">
        <f t="shared" si="5"/>
        <v>Quarter!r27c8</v>
      </c>
      <c r="P27" s="15" t="str">
        <f t="shared" si="5"/>
        <v>Quarter!r27c9</v>
      </c>
      <c r="Q27" s="15" t="str">
        <f t="shared" si="5"/>
        <v>Quarter!r27c10</v>
      </c>
      <c r="R27" s="15" t="str">
        <f t="shared" si="5"/>
        <v>Quarter!r27c11</v>
      </c>
      <c r="S27" s="15" t="str">
        <f t="shared" si="5"/>
        <v>Quarter!r27c12</v>
      </c>
      <c r="T27" s="15" t="str">
        <f t="shared" si="5"/>
        <v>Quarter!r27c13</v>
      </c>
      <c r="U27" s="15" t="str">
        <f t="shared" si="5"/>
        <v>Quarter!r27c14</v>
      </c>
      <c r="V27" s="15" t="str">
        <f t="shared" si="5"/>
        <v>Quarter!r27c15</v>
      </c>
    </row>
    <row r="28" spans="2:22" x14ac:dyDescent="0.25">
      <c r="B28" s="41" t="s">
        <v>12</v>
      </c>
      <c r="C28" s="15">
        <v>28</v>
      </c>
      <c r="D28" s="15" t="str">
        <f t="shared" si="4"/>
        <v>Annual!r28c2</v>
      </c>
      <c r="E28" s="15" t="str">
        <f t="shared" si="4"/>
        <v>Annual!r28c3</v>
      </c>
      <c r="F28" s="15" t="str">
        <f t="shared" si="4"/>
        <v>Annual!r28c4</v>
      </c>
      <c r="G28" s="15" t="str">
        <f t="shared" si="4"/>
        <v>Annual!r28c5</v>
      </c>
      <c r="H28" s="15">
        <v>28</v>
      </c>
      <c r="I28" s="15" t="str">
        <f t="shared" si="5"/>
        <v>Quarter!r28c2</v>
      </c>
      <c r="J28" s="15" t="str">
        <f t="shared" si="5"/>
        <v>Quarter!r28c3</v>
      </c>
      <c r="K28" s="15" t="str">
        <f t="shared" si="5"/>
        <v>Quarter!r28c4</v>
      </c>
      <c r="L28" s="15" t="str">
        <f t="shared" si="5"/>
        <v>Quarter!r28c5</v>
      </c>
      <c r="M28" s="15" t="str">
        <f t="shared" si="5"/>
        <v>Quarter!r28c6</v>
      </c>
      <c r="N28" s="15" t="str">
        <f t="shared" si="5"/>
        <v>Quarter!r28c7</v>
      </c>
      <c r="O28" s="15" t="str">
        <f t="shared" si="5"/>
        <v>Quarter!r28c8</v>
      </c>
      <c r="P28" s="15" t="str">
        <f t="shared" si="5"/>
        <v>Quarter!r28c9</v>
      </c>
      <c r="Q28" s="15" t="str">
        <f t="shared" si="5"/>
        <v>Quarter!r28c10</v>
      </c>
      <c r="R28" s="15" t="str">
        <f t="shared" si="5"/>
        <v>Quarter!r28c11</v>
      </c>
      <c r="S28" s="15" t="str">
        <f t="shared" si="5"/>
        <v>Quarter!r28c12</v>
      </c>
      <c r="T28" s="15" t="str">
        <f t="shared" si="5"/>
        <v>Quarter!r28c13</v>
      </c>
      <c r="U28" s="15" t="str">
        <f t="shared" si="5"/>
        <v>Quarter!r28c14</v>
      </c>
      <c r="V28" s="15" t="str">
        <f t="shared" si="5"/>
        <v>Quarter!r28c15</v>
      </c>
    </row>
    <row r="29" spans="2:22" x14ac:dyDescent="0.25">
      <c r="B29" s="41" t="s">
        <v>13</v>
      </c>
      <c r="C29" s="15">
        <v>29</v>
      </c>
      <c r="D29" s="15" t="str">
        <f t="shared" si="4"/>
        <v>Annual!r29c2</v>
      </c>
      <c r="E29" s="15" t="str">
        <f t="shared" si="4"/>
        <v>Annual!r29c3</v>
      </c>
      <c r="F29" s="15" t="str">
        <f t="shared" si="4"/>
        <v>Annual!r29c4</v>
      </c>
      <c r="G29" s="15" t="str">
        <f t="shared" si="4"/>
        <v>Annual!r29c5</v>
      </c>
      <c r="H29" s="15">
        <v>29</v>
      </c>
      <c r="I29" s="15" t="str">
        <f t="shared" si="5"/>
        <v>Quarter!r29c2</v>
      </c>
      <c r="J29" s="15" t="str">
        <f t="shared" si="5"/>
        <v>Quarter!r29c3</v>
      </c>
      <c r="K29" s="15" t="str">
        <f t="shared" si="5"/>
        <v>Quarter!r29c4</v>
      </c>
      <c r="L29" s="15" t="str">
        <f t="shared" si="5"/>
        <v>Quarter!r29c5</v>
      </c>
      <c r="M29" s="15" t="str">
        <f t="shared" si="5"/>
        <v>Quarter!r29c6</v>
      </c>
      <c r="N29" s="15" t="str">
        <f t="shared" si="5"/>
        <v>Quarter!r29c7</v>
      </c>
      <c r="O29" s="15" t="str">
        <f t="shared" si="5"/>
        <v>Quarter!r29c8</v>
      </c>
      <c r="P29" s="15" t="str">
        <f t="shared" si="5"/>
        <v>Quarter!r29c9</v>
      </c>
      <c r="Q29" s="15" t="str">
        <f t="shared" si="5"/>
        <v>Quarter!r29c10</v>
      </c>
      <c r="R29" s="15" t="str">
        <f t="shared" si="5"/>
        <v>Quarter!r29c11</v>
      </c>
      <c r="S29" s="15" t="str">
        <f t="shared" si="5"/>
        <v>Quarter!r29c12</v>
      </c>
      <c r="T29" s="15" t="str">
        <f t="shared" si="5"/>
        <v>Quarter!r29c13</v>
      </c>
      <c r="U29" s="15" t="str">
        <f t="shared" si="5"/>
        <v>Quarter!r29c14</v>
      </c>
      <c r="V29" s="15" t="str">
        <f t="shared" si="5"/>
        <v>Quarter!r29c15</v>
      </c>
    </row>
    <row r="30" spans="2:22" x14ac:dyDescent="0.25">
      <c r="B30" s="41" t="s">
        <v>14</v>
      </c>
      <c r="C30" s="15">
        <v>30</v>
      </c>
      <c r="D30" s="15" t="str">
        <f t="shared" si="4"/>
        <v>Annual!r30c2</v>
      </c>
      <c r="E30" s="15" t="str">
        <f t="shared" si="4"/>
        <v>Annual!r30c3</v>
      </c>
      <c r="F30" s="15" t="str">
        <f t="shared" si="4"/>
        <v>Annual!r30c4</v>
      </c>
      <c r="G30" s="15" t="str">
        <f t="shared" si="4"/>
        <v>Annual!r30c5</v>
      </c>
      <c r="H30" s="15">
        <v>30</v>
      </c>
      <c r="I30" s="15" t="str">
        <f t="shared" si="5"/>
        <v>Quarter!r30c2</v>
      </c>
      <c r="J30" s="15" t="str">
        <f t="shared" si="5"/>
        <v>Quarter!r30c3</v>
      </c>
      <c r="K30" s="15" t="str">
        <f t="shared" si="5"/>
        <v>Quarter!r30c4</v>
      </c>
      <c r="L30" s="15" t="str">
        <f t="shared" si="5"/>
        <v>Quarter!r30c5</v>
      </c>
      <c r="M30" s="15" t="str">
        <f t="shared" si="5"/>
        <v>Quarter!r30c6</v>
      </c>
      <c r="N30" s="15" t="str">
        <f t="shared" si="5"/>
        <v>Quarter!r30c7</v>
      </c>
      <c r="O30" s="15" t="str">
        <f t="shared" si="5"/>
        <v>Quarter!r30c8</v>
      </c>
      <c r="P30" s="15" t="str">
        <f t="shared" si="5"/>
        <v>Quarter!r30c9</v>
      </c>
      <c r="Q30" s="15" t="str">
        <f t="shared" si="5"/>
        <v>Quarter!r30c10</v>
      </c>
      <c r="R30" s="15" t="str">
        <f t="shared" si="5"/>
        <v>Quarter!r30c11</v>
      </c>
      <c r="S30" s="15" t="str">
        <f t="shared" si="5"/>
        <v>Quarter!r30c12</v>
      </c>
      <c r="T30" s="15" t="str">
        <f t="shared" si="5"/>
        <v>Quarter!r30c13</v>
      </c>
      <c r="U30" s="15" t="str">
        <f t="shared" si="5"/>
        <v>Quarter!r30c14</v>
      </c>
      <c r="V30" s="15" t="str">
        <f t="shared" si="5"/>
        <v>Quarter!r30c15</v>
      </c>
    </row>
    <row r="31" spans="2:22" x14ac:dyDescent="0.25">
      <c r="B31" s="42" t="s">
        <v>80</v>
      </c>
      <c r="C31" s="15">
        <v>31</v>
      </c>
      <c r="D31" s="15" t="str">
        <f t="shared" si="4"/>
        <v>Annual!r31c2</v>
      </c>
      <c r="E31" s="15" t="str">
        <f t="shared" si="4"/>
        <v>Annual!r31c3</v>
      </c>
      <c r="F31" s="15" t="str">
        <f t="shared" si="4"/>
        <v>Annual!r31c4</v>
      </c>
      <c r="G31" s="15" t="str">
        <f t="shared" si="4"/>
        <v>Annual!r31c5</v>
      </c>
      <c r="H31" s="15">
        <v>31</v>
      </c>
      <c r="I31" s="15" t="str">
        <f t="shared" si="5"/>
        <v>Quarter!r31c2</v>
      </c>
      <c r="J31" s="15" t="str">
        <f t="shared" si="5"/>
        <v>Quarter!r31c3</v>
      </c>
      <c r="K31" s="15" t="str">
        <f t="shared" si="5"/>
        <v>Quarter!r31c4</v>
      </c>
      <c r="L31" s="15" t="str">
        <f t="shared" si="5"/>
        <v>Quarter!r31c5</v>
      </c>
      <c r="M31" s="15" t="str">
        <f t="shared" si="5"/>
        <v>Quarter!r31c6</v>
      </c>
      <c r="N31" s="15" t="str">
        <f t="shared" si="5"/>
        <v>Quarter!r31c7</v>
      </c>
      <c r="O31" s="15" t="str">
        <f t="shared" si="5"/>
        <v>Quarter!r31c8</v>
      </c>
      <c r="P31" s="15" t="str">
        <f t="shared" si="5"/>
        <v>Quarter!r31c9</v>
      </c>
      <c r="Q31" s="15" t="str">
        <f t="shared" si="5"/>
        <v>Quarter!r31c10</v>
      </c>
      <c r="R31" s="15" t="str">
        <f t="shared" si="5"/>
        <v>Quarter!r31c11</v>
      </c>
      <c r="S31" s="15" t="str">
        <f t="shared" si="5"/>
        <v>Quarter!r31c12</v>
      </c>
      <c r="T31" s="15" t="str">
        <f t="shared" si="5"/>
        <v>Quarter!r31c13</v>
      </c>
      <c r="U31" s="15" t="str">
        <f t="shared" si="5"/>
        <v>Quarter!r31c14</v>
      </c>
      <c r="V31" s="15" t="str">
        <f t="shared" si="5"/>
        <v>Quarter!r31c15</v>
      </c>
    </row>
    <row r="32" spans="2:22" x14ac:dyDescent="0.25">
      <c r="B32" s="42" t="s">
        <v>16</v>
      </c>
      <c r="C32" s="15">
        <v>32</v>
      </c>
      <c r="D32" s="15" t="str">
        <f t="shared" si="4"/>
        <v>Annual!r32c2</v>
      </c>
      <c r="E32" s="15" t="str">
        <f t="shared" si="4"/>
        <v>Annual!r32c3</v>
      </c>
      <c r="F32" s="15" t="str">
        <f t="shared" si="4"/>
        <v>Annual!r32c4</v>
      </c>
      <c r="G32" s="15" t="str">
        <f t="shared" si="4"/>
        <v>Annual!r32c5</v>
      </c>
      <c r="H32" s="15">
        <v>32</v>
      </c>
      <c r="I32" s="15" t="str">
        <f t="shared" si="5"/>
        <v>Quarter!r32c2</v>
      </c>
      <c r="J32" s="15" t="str">
        <f t="shared" si="5"/>
        <v>Quarter!r32c3</v>
      </c>
      <c r="K32" s="15" t="str">
        <f t="shared" si="5"/>
        <v>Quarter!r32c4</v>
      </c>
      <c r="L32" s="15" t="str">
        <f t="shared" si="5"/>
        <v>Quarter!r32c5</v>
      </c>
      <c r="M32" s="15" t="str">
        <f t="shared" si="5"/>
        <v>Quarter!r32c6</v>
      </c>
      <c r="N32" s="15" t="str">
        <f t="shared" si="5"/>
        <v>Quarter!r32c7</v>
      </c>
      <c r="O32" s="15" t="str">
        <f t="shared" si="5"/>
        <v>Quarter!r32c8</v>
      </c>
      <c r="P32" s="15" t="str">
        <f t="shared" si="5"/>
        <v>Quarter!r32c9</v>
      </c>
      <c r="Q32" s="15" t="str">
        <f t="shared" si="5"/>
        <v>Quarter!r32c10</v>
      </c>
      <c r="R32" s="15" t="str">
        <f t="shared" si="5"/>
        <v>Quarter!r32c11</v>
      </c>
      <c r="S32" s="15" t="str">
        <f t="shared" si="5"/>
        <v>Quarter!r32c12</v>
      </c>
      <c r="T32" s="15" t="str">
        <f t="shared" si="5"/>
        <v>Quarter!r32c13</v>
      </c>
      <c r="U32" s="15" t="str">
        <f t="shared" si="5"/>
        <v>Quarter!r32c14</v>
      </c>
      <c r="V32" s="15" t="str">
        <f t="shared" si="5"/>
        <v>Quarter!r32c15</v>
      </c>
    </row>
    <row r="33" spans="2:22" x14ac:dyDescent="0.25">
      <c r="B33" s="42" t="s">
        <v>81</v>
      </c>
      <c r="C33" s="15">
        <v>33</v>
      </c>
      <c r="D33" s="15" t="str">
        <f t="shared" si="4"/>
        <v>Annual!r33c2</v>
      </c>
      <c r="E33" s="15" t="str">
        <f t="shared" si="4"/>
        <v>Annual!r33c3</v>
      </c>
      <c r="F33" s="15" t="str">
        <f t="shared" si="4"/>
        <v>Annual!r33c4</v>
      </c>
      <c r="G33" s="15" t="str">
        <f t="shared" si="4"/>
        <v>Annual!r33c5</v>
      </c>
      <c r="H33" s="15">
        <v>33</v>
      </c>
      <c r="I33" s="15" t="str">
        <f t="shared" si="5"/>
        <v>Quarter!r33c2</v>
      </c>
      <c r="J33" s="15" t="str">
        <f t="shared" si="5"/>
        <v>Quarter!r33c3</v>
      </c>
      <c r="K33" s="15" t="str">
        <f t="shared" si="5"/>
        <v>Quarter!r33c4</v>
      </c>
      <c r="L33" s="15" t="str">
        <f t="shared" si="5"/>
        <v>Quarter!r33c5</v>
      </c>
      <c r="M33" s="15" t="str">
        <f t="shared" si="5"/>
        <v>Quarter!r33c6</v>
      </c>
      <c r="N33" s="15" t="str">
        <f t="shared" si="5"/>
        <v>Quarter!r33c7</v>
      </c>
      <c r="O33" s="15" t="str">
        <f t="shared" si="5"/>
        <v>Quarter!r33c8</v>
      </c>
      <c r="P33" s="15" t="str">
        <f t="shared" si="5"/>
        <v>Quarter!r33c9</v>
      </c>
      <c r="Q33" s="15" t="str">
        <f t="shared" si="5"/>
        <v>Quarter!r33c10</v>
      </c>
      <c r="R33" s="15" t="str">
        <f t="shared" si="5"/>
        <v>Quarter!r33c11</v>
      </c>
      <c r="S33" s="15" t="str">
        <f t="shared" si="5"/>
        <v>Quarter!r33c12</v>
      </c>
      <c r="T33" s="15" t="str">
        <f t="shared" si="5"/>
        <v>Quarter!r33c13</v>
      </c>
      <c r="U33" s="15" t="str">
        <f t="shared" si="5"/>
        <v>Quarter!r33c14</v>
      </c>
      <c r="V33" s="15" t="str">
        <f t="shared" si="5"/>
        <v>Quarter!r33c15</v>
      </c>
    </row>
    <row r="34" spans="2:22" x14ac:dyDescent="0.25">
      <c r="B34" s="43" t="s">
        <v>78</v>
      </c>
      <c r="C34" s="15">
        <v>34</v>
      </c>
      <c r="D34" s="15" t="str">
        <f t="shared" si="4"/>
        <v>Annual!r34c2</v>
      </c>
      <c r="E34" s="15" t="str">
        <f t="shared" si="4"/>
        <v>Annual!r34c3</v>
      </c>
      <c r="F34" s="15" t="str">
        <f t="shared" si="4"/>
        <v>Annual!r34c4</v>
      </c>
      <c r="G34" s="15" t="str">
        <f t="shared" si="4"/>
        <v>Annual!r34c5</v>
      </c>
      <c r="H34" s="15">
        <v>34</v>
      </c>
      <c r="I34" s="15" t="str">
        <f t="shared" si="5"/>
        <v>Quarter!r34c2</v>
      </c>
      <c r="J34" s="15" t="str">
        <f t="shared" si="5"/>
        <v>Quarter!r34c3</v>
      </c>
      <c r="K34" s="15" t="str">
        <f t="shared" si="5"/>
        <v>Quarter!r34c4</v>
      </c>
      <c r="L34" s="15" t="str">
        <f t="shared" si="5"/>
        <v>Quarter!r34c5</v>
      </c>
      <c r="M34" s="15" t="str">
        <f t="shared" si="5"/>
        <v>Quarter!r34c6</v>
      </c>
      <c r="N34" s="15" t="str">
        <f t="shared" si="5"/>
        <v>Quarter!r34c7</v>
      </c>
      <c r="O34" s="15" t="str">
        <f t="shared" si="5"/>
        <v>Quarter!r34c8</v>
      </c>
      <c r="P34" s="15" t="str">
        <f t="shared" si="5"/>
        <v>Quarter!r34c9</v>
      </c>
      <c r="Q34" s="15" t="str">
        <f t="shared" si="5"/>
        <v>Quarter!r34c10</v>
      </c>
      <c r="R34" s="15" t="str">
        <f t="shared" si="5"/>
        <v>Quarter!r34c11</v>
      </c>
      <c r="S34" s="15" t="str">
        <f t="shared" si="5"/>
        <v>Quarter!r34c12</v>
      </c>
      <c r="T34" s="15" t="str">
        <f t="shared" si="5"/>
        <v>Quarter!r34c13</v>
      </c>
      <c r="U34" s="15" t="str">
        <f t="shared" si="5"/>
        <v>Quarter!r34c14</v>
      </c>
      <c r="V34" s="15" t="str">
        <f t="shared" si="5"/>
        <v>Quarter!r34c15</v>
      </c>
    </row>
    <row r="35" spans="2:22" x14ac:dyDescent="0.25">
      <c r="B35" s="42" t="s">
        <v>82</v>
      </c>
      <c r="C35" s="15">
        <v>35</v>
      </c>
      <c r="D35" s="15" t="str">
        <f t="shared" si="4"/>
        <v>Annual!r35c2</v>
      </c>
      <c r="E35" s="15" t="str">
        <f t="shared" si="4"/>
        <v>Annual!r35c3</v>
      </c>
      <c r="F35" s="15" t="str">
        <f t="shared" si="4"/>
        <v>Annual!r35c4</v>
      </c>
      <c r="G35" s="15" t="str">
        <f t="shared" si="4"/>
        <v>Annual!r35c5</v>
      </c>
      <c r="H35" s="15">
        <v>35</v>
      </c>
      <c r="I35" s="15" t="str">
        <f t="shared" si="5"/>
        <v>Quarter!r35c2</v>
      </c>
      <c r="J35" s="15" t="str">
        <f t="shared" si="5"/>
        <v>Quarter!r35c3</v>
      </c>
      <c r="K35" s="15" t="str">
        <f t="shared" si="5"/>
        <v>Quarter!r35c4</v>
      </c>
      <c r="L35" s="15" t="str">
        <f t="shared" si="5"/>
        <v>Quarter!r35c5</v>
      </c>
      <c r="M35" s="15" t="str">
        <f t="shared" si="5"/>
        <v>Quarter!r35c6</v>
      </c>
      <c r="N35" s="15" t="str">
        <f t="shared" si="5"/>
        <v>Quarter!r35c7</v>
      </c>
      <c r="O35" s="15" t="str">
        <f t="shared" si="5"/>
        <v>Quarter!r35c8</v>
      </c>
      <c r="P35" s="15" t="str">
        <f t="shared" si="5"/>
        <v>Quarter!r35c9</v>
      </c>
      <c r="Q35" s="15" t="str">
        <f t="shared" si="5"/>
        <v>Quarter!r35c10</v>
      </c>
      <c r="R35" s="15" t="str">
        <f t="shared" si="5"/>
        <v>Quarter!r35c11</v>
      </c>
      <c r="S35" s="15" t="str">
        <f t="shared" si="5"/>
        <v>Quarter!r35c12</v>
      </c>
      <c r="T35" s="15" t="str">
        <f t="shared" si="5"/>
        <v>Quarter!r35c13</v>
      </c>
      <c r="U35" s="15" t="str">
        <f t="shared" si="5"/>
        <v>Quarter!r35c14</v>
      </c>
      <c r="V35" s="15" t="str">
        <f t="shared" si="5"/>
        <v>Quarter!r35c15</v>
      </c>
    </row>
    <row r="36" spans="2:22" x14ac:dyDescent="0.25">
      <c r="B36" s="44" t="s">
        <v>1</v>
      </c>
      <c r="C36" s="15">
        <v>36</v>
      </c>
      <c r="D36" s="15" t="str">
        <f t="shared" si="4"/>
        <v>Annual!r36c2</v>
      </c>
      <c r="E36" s="15" t="str">
        <f t="shared" si="4"/>
        <v>Annual!r36c3</v>
      </c>
      <c r="F36" s="15" t="str">
        <f t="shared" si="4"/>
        <v>Annual!r36c4</v>
      </c>
      <c r="G36" s="15" t="str">
        <f t="shared" si="4"/>
        <v>Annual!r36c5</v>
      </c>
      <c r="H36" s="15">
        <v>36</v>
      </c>
      <c r="I36" s="15" t="str">
        <f t="shared" si="5"/>
        <v>Quarter!r36c2</v>
      </c>
      <c r="J36" s="15" t="str">
        <f t="shared" si="5"/>
        <v>Quarter!r36c3</v>
      </c>
      <c r="K36" s="15" t="str">
        <f t="shared" si="5"/>
        <v>Quarter!r36c4</v>
      </c>
      <c r="L36" s="15" t="str">
        <f t="shared" si="5"/>
        <v>Quarter!r36c5</v>
      </c>
      <c r="M36" s="15" t="str">
        <f t="shared" si="5"/>
        <v>Quarter!r36c6</v>
      </c>
      <c r="N36" s="15" t="str">
        <f t="shared" si="5"/>
        <v>Quarter!r36c7</v>
      </c>
      <c r="O36" s="15" t="str">
        <f t="shared" si="5"/>
        <v>Quarter!r36c8</v>
      </c>
      <c r="P36" s="15" t="str">
        <f t="shared" si="5"/>
        <v>Quarter!r36c9</v>
      </c>
      <c r="Q36" s="15" t="str">
        <f t="shared" si="5"/>
        <v>Quarter!r36c10</v>
      </c>
      <c r="R36" s="15" t="str">
        <f t="shared" si="5"/>
        <v>Quarter!r36c11</v>
      </c>
      <c r="S36" s="15" t="str">
        <f t="shared" si="5"/>
        <v>Quarter!r36c12</v>
      </c>
      <c r="T36" s="15" t="str">
        <f t="shared" si="5"/>
        <v>Quarter!r36c13</v>
      </c>
      <c r="U36" s="15" t="str">
        <f t="shared" si="5"/>
        <v>Quarter!r36c14</v>
      </c>
      <c r="V36" s="15" t="str">
        <f t="shared" si="5"/>
        <v>Quarter!r36c15</v>
      </c>
    </row>
    <row r="37" spans="2:22" ht="16.2" thickBot="1" x14ac:dyDescent="0.3">
      <c r="B37" s="45" t="s">
        <v>26</v>
      </c>
      <c r="C37" s="15">
        <v>37</v>
      </c>
      <c r="D37" s="15" t="str">
        <f t="shared" si="4"/>
        <v>Annual!r37c2</v>
      </c>
      <c r="E37" s="15" t="str">
        <f t="shared" si="4"/>
        <v>Annual!r37c3</v>
      </c>
      <c r="F37" s="15" t="str">
        <f t="shared" si="4"/>
        <v>Annual!r37c4</v>
      </c>
      <c r="G37" s="15" t="str">
        <f t="shared" si="4"/>
        <v>Annual!r37c5</v>
      </c>
      <c r="H37" s="15">
        <v>37</v>
      </c>
      <c r="I37" s="15" t="str">
        <f t="shared" si="5"/>
        <v>Quarter!r37c2</v>
      </c>
      <c r="J37" s="15" t="str">
        <f t="shared" si="5"/>
        <v>Quarter!r37c3</v>
      </c>
      <c r="K37" s="15" t="str">
        <f t="shared" si="5"/>
        <v>Quarter!r37c4</v>
      </c>
      <c r="L37" s="15" t="str">
        <f t="shared" si="5"/>
        <v>Quarter!r37c5</v>
      </c>
      <c r="M37" s="15" t="str">
        <f t="shared" si="5"/>
        <v>Quarter!r37c6</v>
      </c>
      <c r="N37" s="15" t="str">
        <f t="shared" si="5"/>
        <v>Quarter!r37c7</v>
      </c>
      <c r="O37" s="15" t="str">
        <f t="shared" si="5"/>
        <v>Quarter!r37c8</v>
      </c>
      <c r="P37" s="15" t="str">
        <f t="shared" si="5"/>
        <v>Quarter!r37c9</v>
      </c>
      <c r="Q37" s="15" t="str">
        <f t="shared" si="5"/>
        <v>Quarter!r37c10</v>
      </c>
      <c r="R37" s="15" t="str">
        <f t="shared" si="5"/>
        <v>Quarter!r37c11</v>
      </c>
      <c r="S37" s="15" t="str">
        <f t="shared" si="5"/>
        <v>Quarter!r37c12</v>
      </c>
      <c r="T37" s="15" t="str">
        <f t="shared" si="5"/>
        <v>Quarter!r37c13</v>
      </c>
      <c r="U37" s="15" t="str">
        <f t="shared" si="5"/>
        <v>Quarter!r37c14</v>
      </c>
      <c r="V37" s="15" t="str">
        <f t="shared" si="5"/>
        <v>Quarter!r37c15</v>
      </c>
    </row>
    <row r="38" spans="2:22" ht="13.8" thickTop="1" x14ac:dyDescent="0.25"/>
    <row r="39" spans="2:22" x14ac:dyDescent="0.25">
      <c r="B39" s="48" t="s">
        <v>34</v>
      </c>
    </row>
    <row r="40" spans="2:22" x14ac:dyDescent="0.25">
      <c r="B40" s="25" t="s">
        <v>8</v>
      </c>
      <c r="I40" s="49" t="e">
        <f>1000*I24/(AVERAGE(H8:I8)*24*I$50)</f>
        <v>#VALUE!</v>
      </c>
      <c r="J40" s="49" t="e">
        <f>1000*J24/(AVERAGE(I8:J8)*24*91)</f>
        <v>#VALUE!</v>
      </c>
      <c r="K40" s="49" t="e">
        <f>1000*K24/(AVERAGE(J8:K8)*24*92)</f>
        <v>#VALUE!</v>
      </c>
      <c r="L40" s="49" t="e">
        <f>1000*L24/(AVERAGE(K8:L8)*24*92)</f>
        <v>#VALUE!</v>
      </c>
      <c r="M40" s="49" t="e">
        <f>1000*M24/(AVERAGE(L8:M8)*24*M$50)</f>
        <v>#VALUE!</v>
      </c>
      <c r="N40" s="49" t="e">
        <f>1000*N24/(AVERAGE(M8:N8)*24*N$50)</f>
        <v>#VALUE!</v>
      </c>
    </row>
    <row r="41" spans="2:22" x14ac:dyDescent="0.25">
      <c r="B41" s="25" t="s">
        <v>32</v>
      </c>
      <c r="I41" s="49" t="e">
        <f>1000*I25/(AVERAGE(H9:I9)*24*I$50)</f>
        <v>#VALUE!</v>
      </c>
      <c r="J41" s="49" t="e">
        <f>1000*J25/(AVERAGE(I9:J9)*24*J$50)</f>
        <v>#VALUE!</v>
      </c>
      <c r="K41" s="49" t="e">
        <f>1000*K25/(AVERAGE(J9:K9)*24*K$50)</f>
        <v>#VALUE!</v>
      </c>
      <c r="L41" s="49" t="e">
        <f>1000*L25/(AVERAGE(K9:L9)*24*L$50)</f>
        <v>#VALUE!</v>
      </c>
      <c r="M41" s="49" t="e">
        <f>1000*M25/(AVERAGE(L9:M9)*24*M$50)</f>
        <v>#VALUE!</v>
      </c>
      <c r="N41" s="49" t="e">
        <f>1000*N25/(AVERAGE(M9:N9)*24*N$50)</f>
        <v>#VALUE!</v>
      </c>
    </row>
    <row r="42" spans="2:22" x14ac:dyDescent="0.25">
      <c r="B42" s="25" t="s">
        <v>33</v>
      </c>
      <c r="I42" s="49" t="e">
        <f t="shared" ref="I42:N42" si="6">1000*I28/((SUM(H12:I13)/2)*24*I$50)</f>
        <v>#VALUE!</v>
      </c>
      <c r="J42" s="49" t="e">
        <f t="shared" si="6"/>
        <v>#VALUE!</v>
      </c>
      <c r="K42" s="49" t="e">
        <f t="shared" si="6"/>
        <v>#VALUE!</v>
      </c>
      <c r="L42" s="49" t="e">
        <f t="shared" si="6"/>
        <v>#VALUE!</v>
      </c>
      <c r="M42" s="49" t="e">
        <f t="shared" si="6"/>
        <v>#VALUE!</v>
      </c>
      <c r="N42" s="49" t="e">
        <f t="shared" si="6"/>
        <v>#VALUE!</v>
      </c>
    </row>
    <row r="43" spans="2:22" x14ac:dyDescent="0.25">
      <c r="B43" s="25" t="s">
        <v>13</v>
      </c>
      <c r="I43" s="49" t="e">
        <f t="shared" ref="I43:N45" si="7">1000*I29/(AVERAGE(H14:I14)*24*I$50)</f>
        <v>#VALUE!</v>
      </c>
      <c r="J43" s="49" t="e">
        <f t="shared" si="7"/>
        <v>#VALUE!</v>
      </c>
      <c r="K43" s="49" t="e">
        <f t="shared" si="7"/>
        <v>#VALUE!</v>
      </c>
      <c r="L43" s="49" t="e">
        <f t="shared" si="7"/>
        <v>#VALUE!</v>
      </c>
      <c r="M43" s="49" t="e">
        <f t="shared" si="7"/>
        <v>#VALUE!</v>
      </c>
      <c r="N43" s="49" t="e">
        <f t="shared" si="7"/>
        <v>#VALUE!</v>
      </c>
    </row>
    <row r="44" spans="2:22" x14ac:dyDescent="0.25">
      <c r="B44" s="25" t="s">
        <v>14</v>
      </c>
      <c r="I44" s="49" t="e">
        <f t="shared" si="7"/>
        <v>#VALUE!</v>
      </c>
      <c r="J44" s="49" t="e">
        <f t="shared" si="7"/>
        <v>#VALUE!</v>
      </c>
      <c r="K44" s="49" t="e">
        <f t="shared" si="7"/>
        <v>#VALUE!</v>
      </c>
      <c r="L44" s="49" t="e">
        <f t="shared" si="7"/>
        <v>#VALUE!</v>
      </c>
      <c r="M44" s="49" t="e">
        <f t="shared" si="7"/>
        <v>#VALUE!</v>
      </c>
      <c r="N44" s="49" t="e">
        <f t="shared" si="7"/>
        <v>#VALUE!</v>
      </c>
    </row>
    <row r="45" spans="2:22" x14ac:dyDescent="0.25">
      <c r="B45" s="25" t="s">
        <v>15</v>
      </c>
      <c r="I45" s="49" t="e">
        <f t="shared" si="7"/>
        <v>#VALUE!</v>
      </c>
      <c r="J45" s="49" t="e">
        <f t="shared" si="7"/>
        <v>#VALUE!</v>
      </c>
      <c r="K45" s="49" t="e">
        <f t="shared" si="7"/>
        <v>#VALUE!</v>
      </c>
      <c r="L45" s="49" t="e">
        <f t="shared" si="7"/>
        <v>#VALUE!</v>
      </c>
      <c r="M45" s="49" t="e">
        <f t="shared" si="7"/>
        <v>#VALUE!</v>
      </c>
      <c r="N45" s="49" t="e">
        <f t="shared" si="7"/>
        <v>#VALUE!</v>
      </c>
    </row>
    <row r="46" spans="2:22" x14ac:dyDescent="0.25">
      <c r="B46" s="25" t="s">
        <v>35</v>
      </c>
      <c r="I46" s="49" t="e">
        <f t="shared" ref="I46:N46" si="8">1000*I33/(AVERAGE(H17:I17)*24*I$50)</f>
        <v>#VALUE!</v>
      </c>
      <c r="J46" s="49" t="e">
        <f t="shared" si="8"/>
        <v>#VALUE!</v>
      </c>
      <c r="K46" s="49" t="e">
        <f t="shared" si="8"/>
        <v>#VALUE!</v>
      </c>
      <c r="L46" s="49" t="e">
        <f t="shared" si="8"/>
        <v>#VALUE!</v>
      </c>
      <c r="M46" s="49" t="e">
        <f t="shared" si="8"/>
        <v>#VALUE!</v>
      </c>
      <c r="N46" s="49" t="e">
        <f t="shared" si="8"/>
        <v>#VALUE!</v>
      </c>
    </row>
    <row r="47" spans="2:22" x14ac:dyDescent="0.25">
      <c r="B47" s="43" t="s">
        <v>78</v>
      </c>
      <c r="I47" s="49"/>
      <c r="J47" s="49"/>
      <c r="K47" s="49"/>
      <c r="L47" s="49"/>
      <c r="M47" s="49"/>
      <c r="N47" s="49"/>
    </row>
    <row r="48" spans="2:22" x14ac:dyDescent="0.25">
      <c r="B48" s="25" t="s">
        <v>36</v>
      </c>
      <c r="I48" s="49" t="e">
        <f t="shared" ref="I48:N48" si="9">1000*I35/(AVERAGE(H19:I19)*24*I$50)</f>
        <v>#VALUE!</v>
      </c>
      <c r="J48" s="49" t="e">
        <f t="shared" si="9"/>
        <v>#VALUE!</v>
      </c>
      <c r="K48" s="49" t="e">
        <f t="shared" si="9"/>
        <v>#VALUE!</v>
      </c>
      <c r="L48" s="49" t="e">
        <f t="shared" si="9"/>
        <v>#VALUE!</v>
      </c>
      <c r="M48" s="49" t="e">
        <f t="shared" si="9"/>
        <v>#VALUE!</v>
      </c>
      <c r="N48" s="49" t="e">
        <f t="shared" si="9"/>
        <v>#VALUE!</v>
      </c>
    </row>
    <row r="49" spans="9:14" x14ac:dyDescent="0.25">
      <c r="I49" s="50"/>
      <c r="J49" s="50"/>
      <c r="K49" s="50"/>
      <c r="L49" s="50"/>
      <c r="M49" s="51"/>
      <c r="N49" s="51"/>
    </row>
    <row r="50" spans="9:14" x14ac:dyDescent="0.25">
      <c r="I50" s="28">
        <v>90</v>
      </c>
      <c r="J50" s="28">
        <v>91</v>
      </c>
      <c r="K50" s="28">
        <v>92</v>
      </c>
      <c r="L50" s="28">
        <v>92</v>
      </c>
      <c r="M50" s="28">
        <v>90</v>
      </c>
      <c r="N50" s="28">
        <v>92</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P47"/>
  <sheetViews>
    <sheetView workbookViewId="0"/>
  </sheetViews>
  <sheetFormatPr defaultColWidth="9.109375" defaultRowHeight="13.2" x14ac:dyDescent="0.25"/>
  <cols>
    <col min="1" max="1" width="9.109375" style="15"/>
    <col min="2" max="2" width="26" style="15" customWidth="1"/>
    <col min="3" max="3" width="12.6640625" style="15" customWidth="1"/>
    <col min="4" max="4" width="9.109375" style="15"/>
    <col min="5" max="7" width="11.6640625" style="15" customWidth="1"/>
    <col min="8" max="8" width="9.109375" style="15"/>
    <col min="9" max="9" width="13.44140625" style="15" customWidth="1"/>
    <col min="10" max="10" width="12.109375" style="15" customWidth="1"/>
    <col min="11" max="11" width="14.109375" style="15" customWidth="1"/>
    <col min="12" max="12" width="12.109375" style="15" customWidth="1"/>
    <col min="13" max="17" width="13.109375" style="15" customWidth="1"/>
    <col min="18" max="16384" width="9.109375" style="15"/>
  </cols>
  <sheetData>
    <row r="1" spans="2:16" ht="13.8" thickBot="1" x14ac:dyDescent="0.3"/>
    <row r="2" spans="2:16" x14ac:dyDescent="0.25">
      <c r="B2" s="16" t="s">
        <v>27</v>
      </c>
      <c r="C2" s="17" t="s">
        <v>28</v>
      </c>
    </row>
    <row r="3" spans="2:16" ht="13.8" thickBot="1" x14ac:dyDescent="0.3">
      <c r="B3" s="18">
        <v>2010</v>
      </c>
      <c r="C3" s="19">
        <v>1</v>
      </c>
      <c r="E3" s="15" t="s">
        <v>29</v>
      </c>
      <c r="I3" s="15" t="s">
        <v>30</v>
      </c>
    </row>
    <row r="4" spans="2:16" x14ac:dyDescent="0.25">
      <c r="D4" s="15">
        <v>2</v>
      </c>
      <c r="E4" s="15">
        <f>$D$4+1</f>
        <v>3</v>
      </c>
      <c r="F4" s="15">
        <v>4</v>
      </c>
      <c r="H4" s="15">
        <v>2</v>
      </c>
      <c r="I4" s="15">
        <f>H4+1</f>
        <v>3</v>
      </c>
      <c r="J4" s="15">
        <f t="shared" ref="J4:P4" si="0">I4+1</f>
        <v>4</v>
      </c>
      <c r="K4" s="15">
        <f t="shared" si="0"/>
        <v>5</v>
      </c>
      <c r="L4" s="15">
        <f t="shared" si="0"/>
        <v>6</v>
      </c>
      <c r="M4" s="15">
        <f>L4+1</f>
        <v>7</v>
      </c>
      <c r="N4" s="15">
        <f t="shared" si="0"/>
        <v>8</v>
      </c>
      <c r="O4" s="15">
        <f t="shared" si="0"/>
        <v>9</v>
      </c>
      <c r="P4" s="15">
        <f t="shared" si="0"/>
        <v>10</v>
      </c>
    </row>
    <row r="5" spans="2:16" x14ac:dyDescent="0.25">
      <c r="G5" s="15">
        <v>6</v>
      </c>
      <c r="H5" s="15" t="str">
        <f t="shared" ref="H5:P5" si="1">$I$3&amp;"r"&amp;$G5&amp;"c"&amp;H$4</f>
        <v>Quarter!r6c2</v>
      </c>
      <c r="I5" s="15" t="str">
        <f t="shared" si="1"/>
        <v>Quarter!r6c3</v>
      </c>
      <c r="J5" s="15" t="str">
        <f t="shared" si="1"/>
        <v>Quarter!r6c4</v>
      </c>
      <c r="K5" s="15" t="str">
        <f t="shared" si="1"/>
        <v>Quarter!r6c5</v>
      </c>
      <c r="L5" s="15" t="str">
        <f t="shared" si="1"/>
        <v>Quarter!r6c6</v>
      </c>
      <c r="M5" s="15" t="str">
        <f t="shared" si="1"/>
        <v>Quarter!r6c7</v>
      </c>
      <c r="N5" s="15" t="str">
        <f t="shared" si="1"/>
        <v>Quarter!r6c8</v>
      </c>
      <c r="O5" s="15" t="str">
        <f t="shared" si="1"/>
        <v>Quarter!r6c9</v>
      </c>
      <c r="P5" s="15" t="str">
        <f t="shared" si="1"/>
        <v>Quarter!r6c10</v>
      </c>
    </row>
    <row r="6" spans="2:16" x14ac:dyDescent="0.25">
      <c r="B6" s="20" t="s">
        <v>31</v>
      </c>
    </row>
    <row r="7" spans="2:16" x14ac:dyDescent="0.25">
      <c r="B7" s="3" t="s">
        <v>6</v>
      </c>
    </row>
    <row r="8" spans="2:16" x14ac:dyDescent="0.25">
      <c r="B8" s="11" t="s">
        <v>8</v>
      </c>
      <c r="C8" s="15">
        <v>8</v>
      </c>
      <c r="D8" s="15" t="str">
        <f t="shared" ref="D8:F20" si="2">$E$3&amp;"r"&amp;$C8&amp;"c"&amp;D$4</f>
        <v>Annual!r8c2</v>
      </c>
      <c r="E8" s="15" t="str">
        <f t="shared" si="2"/>
        <v>Annual!r8c3</v>
      </c>
      <c r="F8" s="15" t="str">
        <f t="shared" si="2"/>
        <v>Annual!r8c4</v>
      </c>
      <c r="G8" s="15">
        <v>8</v>
      </c>
      <c r="H8" s="15" t="str">
        <f t="shared" ref="H8:P20" si="3">$I$3&amp;"r"&amp;$G8&amp;"c"&amp;H$4</f>
        <v>Quarter!r8c2</v>
      </c>
      <c r="I8" s="15" t="str">
        <f t="shared" si="3"/>
        <v>Quarter!r8c3</v>
      </c>
      <c r="J8" s="15" t="str">
        <f t="shared" si="3"/>
        <v>Quarter!r8c4</v>
      </c>
      <c r="K8" s="15" t="str">
        <f t="shared" si="3"/>
        <v>Quarter!r8c5</v>
      </c>
      <c r="L8" s="15" t="str">
        <f t="shared" si="3"/>
        <v>Quarter!r8c6</v>
      </c>
      <c r="M8" s="15" t="str">
        <f t="shared" si="3"/>
        <v>Quarter!r8c7</v>
      </c>
      <c r="N8" s="15" t="str">
        <f t="shared" si="3"/>
        <v>Quarter!r8c8</v>
      </c>
      <c r="O8" s="15" t="str">
        <f t="shared" si="3"/>
        <v>Quarter!r8c9</v>
      </c>
      <c r="P8" s="15" t="str">
        <f t="shared" si="3"/>
        <v>Quarter!r8c10</v>
      </c>
    </row>
    <row r="9" spans="2:16" ht="15.6" x14ac:dyDescent="0.25">
      <c r="B9" s="11" t="s">
        <v>17</v>
      </c>
      <c r="C9" s="15">
        <v>9</v>
      </c>
      <c r="D9" s="15" t="str">
        <f t="shared" si="2"/>
        <v>Annual!r9c2</v>
      </c>
      <c r="E9" s="15" t="str">
        <f t="shared" si="2"/>
        <v>Annual!r9c3</v>
      </c>
      <c r="F9" s="15" t="str">
        <f t="shared" si="2"/>
        <v>Annual!r9c4</v>
      </c>
      <c r="G9" s="15">
        <v>9</v>
      </c>
      <c r="H9" s="15" t="str">
        <f t="shared" si="3"/>
        <v>Quarter!r9c2</v>
      </c>
      <c r="I9" s="15" t="str">
        <f t="shared" si="3"/>
        <v>Quarter!r9c3</v>
      </c>
      <c r="J9" s="15" t="str">
        <f t="shared" si="3"/>
        <v>Quarter!r9c4</v>
      </c>
      <c r="K9" s="15" t="str">
        <f t="shared" si="3"/>
        <v>Quarter!r9c5</v>
      </c>
      <c r="L9" s="15" t="str">
        <f t="shared" si="3"/>
        <v>Quarter!r9c6</v>
      </c>
      <c r="M9" s="15" t="str">
        <f t="shared" si="3"/>
        <v>Quarter!r9c7</v>
      </c>
      <c r="N9" s="15" t="str">
        <f t="shared" si="3"/>
        <v>Quarter!r9c8</v>
      </c>
      <c r="O9" s="15" t="str">
        <f t="shared" si="3"/>
        <v>Quarter!r9c9</v>
      </c>
      <c r="P9" s="15" t="str">
        <f t="shared" si="3"/>
        <v>Quarter!r9c10</v>
      </c>
    </row>
    <row r="10" spans="2:16" x14ac:dyDescent="0.25">
      <c r="B10" s="11" t="s">
        <v>9</v>
      </c>
      <c r="C10" s="15">
        <v>10</v>
      </c>
      <c r="D10" s="15" t="str">
        <f t="shared" si="2"/>
        <v>Annual!r10c2</v>
      </c>
      <c r="E10" s="15" t="str">
        <f t="shared" si="2"/>
        <v>Annual!r10c3</v>
      </c>
      <c r="F10" s="15" t="str">
        <f t="shared" si="2"/>
        <v>Annual!r10c4</v>
      </c>
      <c r="G10" s="15">
        <v>10</v>
      </c>
      <c r="H10" s="15" t="str">
        <f t="shared" si="3"/>
        <v>Quarter!r10c2</v>
      </c>
      <c r="I10" s="15" t="str">
        <f t="shared" si="3"/>
        <v>Quarter!r10c3</v>
      </c>
      <c r="J10" s="15" t="str">
        <f t="shared" si="3"/>
        <v>Quarter!r10c4</v>
      </c>
      <c r="K10" s="15" t="str">
        <f t="shared" si="3"/>
        <v>Quarter!r10c5</v>
      </c>
      <c r="L10" s="15" t="str">
        <f t="shared" si="3"/>
        <v>Quarter!r10c6</v>
      </c>
      <c r="M10" s="15" t="str">
        <f t="shared" si="3"/>
        <v>Quarter!r10c7</v>
      </c>
      <c r="N10" s="15" t="str">
        <f t="shared" si="3"/>
        <v>Quarter!r10c8</v>
      </c>
      <c r="O10" s="15" t="str">
        <f t="shared" si="3"/>
        <v>Quarter!r10c9</v>
      </c>
      <c r="P10" s="15" t="str">
        <f t="shared" si="3"/>
        <v>Quarter!r10c10</v>
      </c>
    </row>
    <row r="11" spans="2:16" x14ac:dyDescent="0.25">
      <c r="B11" s="11" t="s">
        <v>10</v>
      </c>
      <c r="C11" s="15">
        <v>11</v>
      </c>
      <c r="D11" s="15" t="str">
        <f t="shared" si="2"/>
        <v>Annual!r11c2</v>
      </c>
      <c r="E11" s="15" t="str">
        <f t="shared" si="2"/>
        <v>Annual!r11c3</v>
      </c>
      <c r="F11" s="15" t="str">
        <f t="shared" si="2"/>
        <v>Annual!r11c4</v>
      </c>
      <c r="G11" s="15">
        <v>11</v>
      </c>
      <c r="H11" s="15" t="str">
        <f t="shared" si="3"/>
        <v>Quarter!r11c2</v>
      </c>
      <c r="I11" s="15" t="str">
        <f t="shared" si="3"/>
        <v>Quarter!r11c3</v>
      </c>
      <c r="J11" s="15" t="str">
        <f t="shared" si="3"/>
        <v>Quarter!r11c4</v>
      </c>
      <c r="K11" s="15" t="str">
        <f t="shared" si="3"/>
        <v>Quarter!r11c5</v>
      </c>
      <c r="L11" s="15" t="str">
        <f t="shared" si="3"/>
        <v>Quarter!r11c6</v>
      </c>
      <c r="M11" s="15" t="str">
        <f t="shared" si="3"/>
        <v>Quarter!r11c7</v>
      </c>
      <c r="N11" s="15" t="str">
        <f t="shared" si="3"/>
        <v>Quarter!r11c8</v>
      </c>
      <c r="O11" s="15" t="str">
        <f t="shared" si="3"/>
        <v>Quarter!r11c9</v>
      </c>
      <c r="P11" s="15" t="str">
        <f t="shared" si="3"/>
        <v>Quarter!r11c10</v>
      </c>
    </row>
    <row r="12" spans="2:16" x14ac:dyDescent="0.25">
      <c r="B12" s="11" t="s">
        <v>11</v>
      </c>
      <c r="C12" s="15">
        <v>12</v>
      </c>
      <c r="D12" s="15" t="str">
        <f t="shared" si="2"/>
        <v>Annual!r12c2</v>
      </c>
      <c r="E12" s="15" t="str">
        <f t="shared" si="2"/>
        <v>Annual!r12c3</v>
      </c>
      <c r="F12" s="15" t="str">
        <f t="shared" si="2"/>
        <v>Annual!r12c4</v>
      </c>
      <c r="G12" s="15">
        <v>12</v>
      </c>
      <c r="H12" s="15" t="str">
        <f t="shared" si="3"/>
        <v>Quarter!r12c2</v>
      </c>
      <c r="I12" s="15" t="str">
        <f t="shared" si="3"/>
        <v>Quarter!r12c3</v>
      </c>
      <c r="J12" s="15" t="str">
        <f t="shared" si="3"/>
        <v>Quarter!r12c4</v>
      </c>
      <c r="K12" s="15" t="str">
        <f t="shared" si="3"/>
        <v>Quarter!r12c5</v>
      </c>
      <c r="L12" s="15" t="str">
        <f t="shared" si="3"/>
        <v>Quarter!r12c6</v>
      </c>
      <c r="M12" s="15" t="str">
        <f t="shared" si="3"/>
        <v>Quarter!r12c7</v>
      </c>
      <c r="N12" s="15" t="str">
        <f t="shared" si="3"/>
        <v>Quarter!r12c8</v>
      </c>
      <c r="O12" s="15" t="str">
        <f t="shared" si="3"/>
        <v>Quarter!r12c9</v>
      </c>
      <c r="P12" s="15" t="str">
        <f t="shared" si="3"/>
        <v>Quarter!r12c10</v>
      </c>
    </row>
    <row r="13" spans="2:16" x14ac:dyDescent="0.25">
      <c r="B13" s="11" t="s">
        <v>12</v>
      </c>
      <c r="C13" s="15">
        <v>13</v>
      </c>
      <c r="D13" s="15" t="str">
        <f t="shared" si="2"/>
        <v>Annual!r13c2</v>
      </c>
      <c r="E13" s="15" t="str">
        <f t="shared" si="2"/>
        <v>Annual!r13c3</v>
      </c>
      <c r="F13" s="15" t="str">
        <f t="shared" si="2"/>
        <v>Annual!r13c4</v>
      </c>
      <c r="G13" s="15">
        <v>13</v>
      </c>
      <c r="H13" s="15" t="str">
        <f t="shared" si="3"/>
        <v>Quarter!r13c2</v>
      </c>
      <c r="I13" s="15" t="str">
        <f t="shared" si="3"/>
        <v>Quarter!r13c3</v>
      </c>
      <c r="J13" s="15" t="str">
        <f t="shared" si="3"/>
        <v>Quarter!r13c4</v>
      </c>
      <c r="K13" s="15" t="str">
        <f t="shared" si="3"/>
        <v>Quarter!r13c5</v>
      </c>
      <c r="L13" s="15" t="str">
        <f t="shared" si="3"/>
        <v>Quarter!r13c6</v>
      </c>
      <c r="M13" s="15" t="str">
        <f t="shared" si="3"/>
        <v>Quarter!r13c7</v>
      </c>
      <c r="N13" s="15" t="str">
        <f t="shared" si="3"/>
        <v>Quarter!r13c8</v>
      </c>
      <c r="O13" s="15" t="str">
        <f t="shared" si="3"/>
        <v>Quarter!r13c9</v>
      </c>
      <c r="P13" s="15" t="str">
        <f t="shared" si="3"/>
        <v>Quarter!r13c10</v>
      </c>
    </row>
    <row r="14" spans="2:16" x14ac:dyDescent="0.25">
      <c r="B14" s="11" t="s">
        <v>13</v>
      </c>
      <c r="C14" s="15">
        <v>14</v>
      </c>
      <c r="D14" s="15" t="str">
        <f t="shared" si="2"/>
        <v>Annual!r14c2</v>
      </c>
      <c r="E14" s="15" t="str">
        <f t="shared" si="2"/>
        <v>Annual!r14c3</v>
      </c>
      <c r="F14" s="15" t="str">
        <f t="shared" si="2"/>
        <v>Annual!r14c4</v>
      </c>
      <c r="G14" s="15">
        <v>14</v>
      </c>
      <c r="H14" s="15" t="str">
        <f t="shared" si="3"/>
        <v>Quarter!r14c2</v>
      </c>
      <c r="I14" s="15" t="str">
        <f t="shared" si="3"/>
        <v>Quarter!r14c3</v>
      </c>
      <c r="J14" s="15" t="str">
        <f t="shared" si="3"/>
        <v>Quarter!r14c4</v>
      </c>
      <c r="K14" s="15" t="str">
        <f t="shared" si="3"/>
        <v>Quarter!r14c5</v>
      </c>
      <c r="L14" s="15" t="str">
        <f t="shared" si="3"/>
        <v>Quarter!r14c6</v>
      </c>
      <c r="M14" s="15" t="str">
        <f t="shared" si="3"/>
        <v>Quarter!r14c7</v>
      </c>
      <c r="N14" s="15" t="str">
        <f t="shared" si="3"/>
        <v>Quarter!r14c8</v>
      </c>
      <c r="O14" s="15" t="str">
        <f t="shared" si="3"/>
        <v>Quarter!r14c9</v>
      </c>
      <c r="P14" s="15" t="str">
        <f t="shared" si="3"/>
        <v>Quarter!r14c10</v>
      </c>
    </row>
    <row r="15" spans="2:16" x14ac:dyDescent="0.25">
      <c r="B15" s="11" t="s">
        <v>14</v>
      </c>
      <c r="C15" s="15">
        <v>15</v>
      </c>
      <c r="D15" s="15" t="str">
        <f t="shared" si="2"/>
        <v>Annual!r15c2</v>
      </c>
      <c r="E15" s="15" t="str">
        <f t="shared" si="2"/>
        <v>Annual!r15c3</v>
      </c>
      <c r="F15" s="15" t="str">
        <f t="shared" si="2"/>
        <v>Annual!r15c4</v>
      </c>
      <c r="G15" s="15">
        <v>15</v>
      </c>
      <c r="H15" s="15" t="str">
        <f t="shared" si="3"/>
        <v>Quarter!r15c2</v>
      </c>
      <c r="I15" s="15" t="str">
        <f t="shared" si="3"/>
        <v>Quarter!r15c3</v>
      </c>
      <c r="J15" s="15" t="str">
        <f t="shared" si="3"/>
        <v>Quarter!r15c4</v>
      </c>
      <c r="K15" s="15" t="str">
        <f t="shared" si="3"/>
        <v>Quarter!r15c5</v>
      </c>
      <c r="L15" s="15" t="str">
        <f t="shared" si="3"/>
        <v>Quarter!r15c6</v>
      </c>
      <c r="M15" s="15" t="str">
        <f t="shared" si="3"/>
        <v>Quarter!r15c7</v>
      </c>
      <c r="N15" s="15" t="str">
        <f t="shared" si="3"/>
        <v>Quarter!r15c8</v>
      </c>
      <c r="O15" s="15" t="str">
        <f t="shared" si="3"/>
        <v>Quarter!r15c9</v>
      </c>
      <c r="P15" s="15" t="str">
        <f t="shared" si="3"/>
        <v>Quarter!r15c10</v>
      </c>
    </row>
    <row r="16" spans="2:16" x14ac:dyDescent="0.25">
      <c r="B16" s="11" t="s">
        <v>15</v>
      </c>
      <c r="C16" s="15">
        <v>16</v>
      </c>
      <c r="D16" s="15" t="str">
        <f t="shared" si="2"/>
        <v>Annual!r16c2</v>
      </c>
      <c r="E16" s="15" t="str">
        <f t="shared" si="2"/>
        <v>Annual!r16c3</v>
      </c>
      <c r="F16" s="15" t="str">
        <f t="shared" si="2"/>
        <v>Annual!r16c4</v>
      </c>
      <c r="G16" s="15">
        <v>16</v>
      </c>
      <c r="H16" s="15" t="str">
        <f t="shared" si="3"/>
        <v>Quarter!r16c2</v>
      </c>
      <c r="I16" s="15" t="str">
        <f t="shared" si="3"/>
        <v>Quarter!r16c3</v>
      </c>
      <c r="J16" s="15" t="str">
        <f t="shared" si="3"/>
        <v>Quarter!r16c4</v>
      </c>
      <c r="K16" s="15" t="str">
        <f t="shared" si="3"/>
        <v>Quarter!r16c5</v>
      </c>
      <c r="L16" s="15" t="str">
        <f t="shared" si="3"/>
        <v>Quarter!r16c6</v>
      </c>
      <c r="M16" s="15" t="str">
        <f t="shared" si="3"/>
        <v>Quarter!r16c7</v>
      </c>
      <c r="N16" s="15" t="str">
        <f t="shared" si="3"/>
        <v>Quarter!r16c8</v>
      </c>
      <c r="O16" s="15" t="str">
        <f t="shared" si="3"/>
        <v>Quarter!r16c9</v>
      </c>
      <c r="P16" s="15" t="str">
        <f t="shared" si="3"/>
        <v>Quarter!r16c10</v>
      </c>
    </row>
    <row r="17" spans="2:16" ht="15.6" x14ac:dyDescent="0.25">
      <c r="B17" s="11" t="s">
        <v>18</v>
      </c>
      <c r="C17" s="15">
        <v>17</v>
      </c>
      <c r="D17" s="15" t="str">
        <f t="shared" si="2"/>
        <v>Annual!r17c2</v>
      </c>
      <c r="E17" s="15" t="str">
        <f t="shared" si="2"/>
        <v>Annual!r17c3</v>
      </c>
      <c r="F17" s="15" t="str">
        <f t="shared" si="2"/>
        <v>Annual!r17c4</v>
      </c>
      <c r="G17" s="15">
        <v>17</v>
      </c>
      <c r="H17" s="15" t="str">
        <f t="shared" si="3"/>
        <v>Quarter!r17c2</v>
      </c>
      <c r="I17" s="15" t="str">
        <f t="shared" si="3"/>
        <v>Quarter!r17c3</v>
      </c>
      <c r="J17" s="15" t="str">
        <f t="shared" si="3"/>
        <v>Quarter!r17c4</v>
      </c>
      <c r="K17" s="15" t="str">
        <f t="shared" si="3"/>
        <v>Quarter!r17c5</v>
      </c>
      <c r="L17" s="15" t="str">
        <f t="shared" si="3"/>
        <v>Quarter!r17c6</v>
      </c>
      <c r="M17" s="15" t="str">
        <f t="shared" si="3"/>
        <v>Quarter!r17c7</v>
      </c>
      <c r="N17" s="15" t="str">
        <f t="shared" si="3"/>
        <v>Quarter!r17c8</v>
      </c>
      <c r="O17" s="15" t="str">
        <f t="shared" si="3"/>
        <v>Quarter!r17c9</v>
      </c>
      <c r="P17" s="15" t="str">
        <f t="shared" si="3"/>
        <v>Quarter!r17c10</v>
      </c>
    </row>
    <row r="18" spans="2:16" ht="15.6" x14ac:dyDescent="0.25">
      <c r="B18" s="11" t="s">
        <v>19</v>
      </c>
      <c r="C18" s="15">
        <v>18</v>
      </c>
      <c r="D18" s="15" t="str">
        <f t="shared" si="2"/>
        <v>Annual!r18c2</v>
      </c>
      <c r="E18" s="15" t="str">
        <f t="shared" si="2"/>
        <v>Annual!r18c3</v>
      </c>
      <c r="F18" s="15" t="str">
        <f t="shared" si="2"/>
        <v>Annual!r18c4</v>
      </c>
      <c r="G18" s="15">
        <v>18</v>
      </c>
      <c r="H18" s="15" t="str">
        <f t="shared" si="3"/>
        <v>Quarter!r18c2</v>
      </c>
      <c r="I18" s="15" t="str">
        <f t="shared" si="3"/>
        <v>Quarter!r18c3</v>
      </c>
      <c r="J18" s="15" t="str">
        <f t="shared" si="3"/>
        <v>Quarter!r18c4</v>
      </c>
      <c r="K18" s="15" t="str">
        <f t="shared" si="3"/>
        <v>Quarter!r18c5</v>
      </c>
      <c r="L18" s="15" t="str">
        <f t="shared" si="3"/>
        <v>Quarter!r18c6</v>
      </c>
      <c r="M18" s="15" t="str">
        <f t="shared" si="3"/>
        <v>Quarter!r18c7</v>
      </c>
      <c r="N18" s="15" t="str">
        <f t="shared" si="3"/>
        <v>Quarter!r18c8</v>
      </c>
      <c r="O18" s="15" t="str">
        <f t="shared" si="3"/>
        <v>Quarter!r18c9</v>
      </c>
      <c r="P18" s="15" t="str">
        <f t="shared" si="3"/>
        <v>Quarter!r18c10</v>
      </c>
    </row>
    <row r="19" spans="2:16" x14ac:dyDescent="0.25">
      <c r="B19" s="12" t="s">
        <v>0</v>
      </c>
      <c r="C19" s="15">
        <v>19</v>
      </c>
      <c r="D19" s="15" t="str">
        <f t="shared" si="2"/>
        <v>Annual!r19c2</v>
      </c>
      <c r="E19" s="15" t="str">
        <f t="shared" si="2"/>
        <v>Annual!r19c3</v>
      </c>
      <c r="F19" s="15" t="str">
        <f t="shared" si="2"/>
        <v>Annual!r19c4</v>
      </c>
      <c r="G19" s="15">
        <v>19</v>
      </c>
      <c r="H19" s="15" t="str">
        <f t="shared" si="3"/>
        <v>Quarter!r19c2</v>
      </c>
      <c r="I19" s="15" t="str">
        <f t="shared" si="3"/>
        <v>Quarter!r19c3</v>
      </c>
      <c r="J19" s="15" t="str">
        <f t="shared" si="3"/>
        <v>Quarter!r19c4</v>
      </c>
      <c r="K19" s="15" t="str">
        <f t="shared" si="3"/>
        <v>Quarter!r19c5</v>
      </c>
      <c r="L19" s="15" t="str">
        <f t="shared" si="3"/>
        <v>Quarter!r19c6</v>
      </c>
      <c r="M19" s="15" t="str">
        <f t="shared" si="3"/>
        <v>Quarter!r19c7</v>
      </c>
      <c r="N19" s="15" t="str">
        <f t="shared" si="3"/>
        <v>Quarter!r19c8</v>
      </c>
      <c r="O19" s="15" t="str">
        <f t="shared" si="3"/>
        <v>Quarter!r19c9</v>
      </c>
      <c r="P19" s="15" t="str">
        <f t="shared" si="3"/>
        <v>Quarter!r19c10</v>
      </c>
    </row>
    <row r="20" spans="2:16" ht="16.2" thickBot="1" x14ac:dyDescent="0.3">
      <c r="B20" s="13" t="s">
        <v>20</v>
      </c>
      <c r="C20" s="15">
        <v>20</v>
      </c>
      <c r="D20" s="15" t="str">
        <f t="shared" si="2"/>
        <v>Annual!r20c2</v>
      </c>
      <c r="E20" s="15" t="str">
        <f t="shared" si="2"/>
        <v>Annual!r20c3</v>
      </c>
      <c r="F20" s="15" t="str">
        <f t="shared" si="2"/>
        <v>Annual!r20c4</v>
      </c>
      <c r="G20" s="15">
        <v>20</v>
      </c>
      <c r="H20" s="15" t="str">
        <f t="shared" si="3"/>
        <v>Quarter!r20c2</v>
      </c>
      <c r="I20" s="15" t="str">
        <f t="shared" si="3"/>
        <v>Quarter!r20c3</v>
      </c>
      <c r="J20" s="15" t="str">
        <f t="shared" si="3"/>
        <v>Quarter!r20c4</v>
      </c>
      <c r="K20" s="15" t="str">
        <f t="shared" si="3"/>
        <v>Quarter!r20c5</v>
      </c>
      <c r="L20" s="15" t="str">
        <f t="shared" si="3"/>
        <v>Quarter!r20c6</v>
      </c>
      <c r="M20" s="15" t="str">
        <f t="shared" si="3"/>
        <v>Quarter!r20c7</v>
      </c>
      <c r="N20" s="15" t="str">
        <f t="shared" si="3"/>
        <v>Quarter!r20c8</v>
      </c>
      <c r="O20" s="15" t="str">
        <f t="shared" si="3"/>
        <v>Quarter!r20c9</v>
      </c>
      <c r="P20" s="15" t="str">
        <f t="shared" si="3"/>
        <v>Quarter!r20c10</v>
      </c>
    </row>
    <row r="21" spans="2:16" ht="13.8" thickTop="1" x14ac:dyDescent="0.25">
      <c r="B21" s="9"/>
    </row>
    <row r="22" spans="2:16" x14ac:dyDescent="0.25">
      <c r="B22" s="10" t="s">
        <v>7</v>
      </c>
    </row>
    <row r="23" spans="2:16" ht="15.6" x14ac:dyDescent="0.25">
      <c r="B23" s="11" t="s">
        <v>21</v>
      </c>
      <c r="C23" s="15">
        <v>23</v>
      </c>
      <c r="D23" s="15" t="str">
        <f t="shared" ref="D23:F31" si="4">$E$3&amp;"r"&amp;$C23&amp;"c"&amp;D$4</f>
        <v>Annual!r23c2</v>
      </c>
      <c r="E23" s="15" t="str">
        <f t="shared" si="4"/>
        <v>Annual!r23c3</v>
      </c>
      <c r="F23" s="15" t="str">
        <f t="shared" si="4"/>
        <v>Annual!r23c4</v>
      </c>
      <c r="G23" s="15">
        <v>23</v>
      </c>
      <c r="H23" s="15" t="str">
        <f t="shared" ref="H23:P31" si="5">$I$3&amp;"r"&amp;$G23&amp;"c"&amp;H$4</f>
        <v>Quarter!r23c2</v>
      </c>
      <c r="I23" s="15" t="str">
        <f t="shared" si="5"/>
        <v>Quarter!r23c3</v>
      </c>
      <c r="J23" s="15" t="str">
        <f t="shared" si="5"/>
        <v>Quarter!r23c4</v>
      </c>
      <c r="K23" s="15" t="str">
        <f t="shared" si="5"/>
        <v>Quarter!r23c5</v>
      </c>
      <c r="L23" s="15" t="str">
        <f t="shared" si="5"/>
        <v>Quarter!r23c6</v>
      </c>
      <c r="M23" s="15" t="str">
        <f t="shared" si="5"/>
        <v>Quarter!r23c7</v>
      </c>
      <c r="N23" s="15" t="str">
        <f t="shared" si="5"/>
        <v>Quarter!r23c8</v>
      </c>
      <c r="O23" s="15" t="str">
        <f t="shared" si="5"/>
        <v>Quarter!r23c9</v>
      </c>
      <c r="P23" s="15" t="str">
        <f t="shared" si="5"/>
        <v>Quarter!r23c10</v>
      </c>
    </row>
    <row r="24" spans="2:16" ht="15.6" x14ac:dyDescent="0.25">
      <c r="B24" s="11" t="s">
        <v>22</v>
      </c>
      <c r="C24" s="15">
        <v>24</v>
      </c>
      <c r="D24" s="15" t="str">
        <f t="shared" si="4"/>
        <v>Annual!r24c2</v>
      </c>
      <c r="E24" s="15" t="str">
        <f t="shared" si="4"/>
        <v>Annual!r24c3</v>
      </c>
      <c r="F24" s="15" t="str">
        <f t="shared" si="4"/>
        <v>Annual!r24c4</v>
      </c>
      <c r="G24" s="15">
        <v>24</v>
      </c>
      <c r="H24" s="15" t="str">
        <f t="shared" si="5"/>
        <v>Quarter!r24c2</v>
      </c>
      <c r="I24" s="15" t="str">
        <f t="shared" si="5"/>
        <v>Quarter!r24c3</v>
      </c>
      <c r="J24" s="15" t="str">
        <f t="shared" si="5"/>
        <v>Quarter!r24c4</v>
      </c>
      <c r="K24" s="15" t="str">
        <f t="shared" si="5"/>
        <v>Quarter!r24c5</v>
      </c>
      <c r="L24" s="15" t="str">
        <f t="shared" si="5"/>
        <v>Quarter!r24c6</v>
      </c>
      <c r="M24" s="15" t="str">
        <f t="shared" si="5"/>
        <v>Quarter!r24c7</v>
      </c>
      <c r="N24" s="15" t="str">
        <f t="shared" si="5"/>
        <v>Quarter!r24c8</v>
      </c>
      <c r="O24" s="15" t="str">
        <f t="shared" si="5"/>
        <v>Quarter!r24c9</v>
      </c>
      <c r="P24" s="15" t="str">
        <f t="shared" si="5"/>
        <v>Quarter!r24c10</v>
      </c>
    </row>
    <row r="25" spans="2:16" x14ac:dyDescent="0.25">
      <c r="B25" s="11" t="s">
        <v>10</v>
      </c>
      <c r="C25" s="15">
        <v>25</v>
      </c>
      <c r="D25" s="15" t="str">
        <f t="shared" si="4"/>
        <v>Annual!r25c2</v>
      </c>
      <c r="E25" s="15" t="str">
        <f t="shared" si="4"/>
        <v>Annual!r25c3</v>
      </c>
      <c r="F25" s="15" t="str">
        <f t="shared" si="4"/>
        <v>Annual!r25c4</v>
      </c>
      <c r="G25" s="15">
        <v>25</v>
      </c>
      <c r="H25" s="15" t="str">
        <f t="shared" si="5"/>
        <v>Quarter!r25c2</v>
      </c>
      <c r="I25" s="15" t="str">
        <f t="shared" si="5"/>
        <v>Quarter!r25c3</v>
      </c>
      <c r="J25" s="15" t="str">
        <f t="shared" si="5"/>
        <v>Quarter!r25c4</v>
      </c>
      <c r="K25" s="15" t="str">
        <f t="shared" si="5"/>
        <v>Quarter!r25c5</v>
      </c>
      <c r="L25" s="15" t="str">
        <f t="shared" si="5"/>
        <v>Quarter!r25c6</v>
      </c>
      <c r="M25" s="15" t="str">
        <f t="shared" si="5"/>
        <v>Quarter!r25c7</v>
      </c>
      <c r="N25" s="15" t="str">
        <f t="shared" si="5"/>
        <v>Quarter!r25c8</v>
      </c>
      <c r="O25" s="15" t="str">
        <f t="shared" si="5"/>
        <v>Quarter!r25c9</v>
      </c>
      <c r="P25" s="15" t="str">
        <f t="shared" si="5"/>
        <v>Quarter!r25c10</v>
      </c>
    </row>
    <row r="26" spans="2:16" x14ac:dyDescent="0.25">
      <c r="B26" s="11" t="s">
        <v>11</v>
      </c>
      <c r="C26" s="15">
        <v>26</v>
      </c>
      <c r="D26" s="15" t="str">
        <f t="shared" si="4"/>
        <v>Annual!r26c2</v>
      </c>
      <c r="E26" s="15" t="str">
        <f t="shared" si="4"/>
        <v>Annual!r26c3</v>
      </c>
      <c r="F26" s="15" t="str">
        <f t="shared" si="4"/>
        <v>Annual!r26c4</v>
      </c>
      <c r="G26" s="15">
        <v>26</v>
      </c>
      <c r="H26" s="15" t="str">
        <f t="shared" si="5"/>
        <v>Quarter!r26c2</v>
      </c>
      <c r="I26" s="15" t="str">
        <f t="shared" si="5"/>
        <v>Quarter!r26c3</v>
      </c>
      <c r="J26" s="15" t="str">
        <f t="shared" si="5"/>
        <v>Quarter!r26c4</v>
      </c>
      <c r="K26" s="15" t="str">
        <f t="shared" si="5"/>
        <v>Quarter!r26c5</v>
      </c>
      <c r="L26" s="15" t="str">
        <f t="shared" si="5"/>
        <v>Quarter!r26c6</v>
      </c>
      <c r="M26" s="15" t="str">
        <f t="shared" si="5"/>
        <v>Quarter!r26c7</v>
      </c>
      <c r="N26" s="15" t="str">
        <f t="shared" si="5"/>
        <v>Quarter!r26c8</v>
      </c>
      <c r="O26" s="15" t="str">
        <f t="shared" si="5"/>
        <v>Quarter!r26c9</v>
      </c>
      <c r="P26" s="15" t="str">
        <f t="shared" si="5"/>
        <v>Quarter!r26c10</v>
      </c>
    </row>
    <row r="27" spans="2:16" x14ac:dyDescent="0.25">
      <c r="B27" s="11" t="s">
        <v>12</v>
      </c>
      <c r="C27" s="15">
        <v>27</v>
      </c>
      <c r="D27" s="15" t="str">
        <f t="shared" si="4"/>
        <v>Annual!r27c2</v>
      </c>
      <c r="E27" s="15" t="str">
        <f t="shared" si="4"/>
        <v>Annual!r27c3</v>
      </c>
      <c r="F27" s="15" t="str">
        <f t="shared" si="4"/>
        <v>Annual!r27c4</v>
      </c>
      <c r="G27" s="15">
        <v>27</v>
      </c>
      <c r="H27" s="15" t="str">
        <f t="shared" si="5"/>
        <v>Quarter!r27c2</v>
      </c>
      <c r="I27" s="15" t="str">
        <f t="shared" si="5"/>
        <v>Quarter!r27c3</v>
      </c>
      <c r="J27" s="15" t="str">
        <f t="shared" si="5"/>
        <v>Quarter!r27c4</v>
      </c>
      <c r="K27" s="15" t="str">
        <f t="shared" si="5"/>
        <v>Quarter!r27c5</v>
      </c>
      <c r="L27" s="15" t="str">
        <f t="shared" si="5"/>
        <v>Quarter!r27c6</v>
      </c>
      <c r="M27" s="15" t="str">
        <f t="shared" si="5"/>
        <v>Quarter!r27c7</v>
      </c>
      <c r="N27" s="15" t="str">
        <f t="shared" si="5"/>
        <v>Quarter!r27c8</v>
      </c>
      <c r="O27" s="15" t="str">
        <f t="shared" si="5"/>
        <v>Quarter!r27c9</v>
      </c>
      <c r="P27" s="15" t="str">
        <f t="shared" si="5"/>
        <v>Quarter!r27c10</v>
      </c>
    </row>
    <row r="28" spans="2:16" x14ac:dyDescent="0.25">
      <c r="B28" s="11" t="s">
        <v>13</v>
      </c>
      <c r="C28" s="15">
        <v>28</v>
      </c>
      <c r="D28" s="15" t="str">
        <f t="shared" si="4"/>
        <v>Annual!r28c2</v>
      </c>
      <c r="E28" s="15" t="str">
        <f t="shared" si="4"/>
        <v>Annual!r28c3</v>
      </c>
      <c r="F28" s="15" t="str">
        <f t="shared" si="4"/>
        <v>Annual!r28c4</v>
      </c>
      <c r="G28" s="15">
        <v>28</v>
      </c>
      <c r="H28" s="15" t="str">
        <f t="shared" si="5"/>
        <v>Quarter!r28c2</v>
      </c>
      <c r="I28" s="15" t="str">
        <f t="shared" si="5"/>
        <v>Quarter!r28c3</v>
      </c>
      <c r="J28" s="15" t="str">
        <f t="shared" si="5"/>
        <v>Quarter!r28c4</v>
      </c>
      <c r="K28" s="15" t="str">
        <f t="shared" si="5"/>
        <v>Quarter!r28c5</v>
      </c>
      <c r="L28" s="15" t="str">
        <f t="shared" si="5"/>
        <v>Quarter!r28c6</v>
      </c>
      <c r="M28" s="15" t="str">
        <f t="shared" si="5"/>
        <v>Quarter!r28c7</v>
      </c>
      <c r="N28" s="15" t="str">
        <f t="shared" si="5"/>
        <v>Quarter!r28c8</v>
      </c>
      <c r="O28" s="15" t="str">
        <f t="shared" si="5"/>
        <v>Quarter!r28c9</v>
      </c>
      <c r="P28" s="15" t="str">
        <f t="shared" si="5"/>
        <v>Quarter!r28c10</v>
      </c>
    </row>
    <row r="29" spans="2:16" x14ac:dyDescent="0.25">
      <c r="B29" s="11" t="s">
        <v>14</v>
      </c>
      <c r="C29" s="15">
        <v>29</v>
      </c>
      <c r="D29" s="15" t="str">
        <f t="shared" si="4"/>
        <v>Annual!r29c2</v>
      </c>
      <c r="E29" s="15" t="str">
        <f t="shared" si="4"/>
        <v>Annual!r29c3</v>
      </c>
      <c r="F29" s="15" t="str">
        <f t="shared" si="4"/>
        <v>Annual!r29c4</v>
      </c>
      <c r="G29" s="15">
        <v>29</v>
      </c>
      <c r="H29" s="15" t="str">
        <f t="shared" si="5"/>
        <v>Quarter!r29c2</v>
      </c>
      <c r="I29" s="15" t="str">
        <f t="shared" si="5"/>
        <v>Quarter!r29c3</v>
      </c>
      <c r="J29" s="15" t="str">
        <f t="shared" si="5"/>
        <v>Quarter!r29c4</v>
      </c>
      <c r="K29" s="15" t="str">
        <f t="shared" si="5"/>
        <v>Quarter!r29c5</v>
      </c>
      <c r="L29" s="15" t="str">
        <f t="shared" si="5"/>
        <v>Quarter!r29c6</v>
      </c>
      <c r="M29" s="15" t="str">
        <f t="shared" si="5"/>
        <v>Quarter!r29c7</v>
      </c>
      <c r="N29" s="15" t="str">
        <f t="shared" si="5"/>
        <v>Quarter!r29c8</v>
      </c>
      <c r="O29" s="15" t="str">
        <f t="shared" si="5"/>
        <v>Quarter!r29c9</v>
      </c>
      <c r="P29" s="15" t="str">
        <f t="shared" si="5"/>
        <v>Quarter!r29c10</v>
      </c>
    </row>
    <row r="30" spans="2:16" ht="15.6" x14ac:dyDescent="0.25">
      <c r="B30" s="11" t="s">
        <v>23</v>
      </c>
      <c r="C30" s="15">
        <v>30</v>
      </c>
      <c r="D30" s="15" t="str">
        <f t="shared" si="4"/>
        <v>Annual!r30c2</v>
      </c>
      <c r="E30" s="15" t="str">
        <f t="shared" si="4"/>
        <v>Annual!r30c3</v>
      </c>
      <c r="F30" s="15" t="str">
        <f t="shared" si="4"/>
        <v>Annual!r30c4</v>
      </c>
      <c r="G30" s="15">
        <v>30</v>
      </c>
      <c r="H30" s="15" t="str">
        <f t="shared" si="5"/>
        <v>Quarter!r30c2</v>
      </c>
      <c r="I30" s="15" t="str">
        <f t="shared" si="5"/>
        <v>Quarter!r30c3</v>
      </c>
      <c r="J30" s="15" t="str">
        <f t="shared" si="5"/>
        <v>Quarter!r30c4</v>
      </c>
      <c r="K30" s="15" t="str">
        <f t="shared" si="5"/>
        <v>Quarter!r30c5</v>
      </c>
      <c r="L30" s="15" t="str">
        <f t="shared" si="5"/>
        <v>Quarter!r30c6</v>
      </c>
      <c r="M30" s="15" t="str">
        <f t="shared" si="5"/>
        <v>Quarter!r30c7</v>
      </c>
      <c r="N30" s="15" t="str">
        <f t="shared" si="5"/>
        <v>Quarter!r30c8</v>
      </c>
      <c r="O30" s="15" t="str">
        <f t="shared" si="5"/>
        <v>Quarter!r30c9</v>
      </c>
      <c r="P30" s="15" t="str">
        <f t="shared" si="5"/>
        <v>Quarter!r30c10</v>
      </c>
    </row>
    <row r="31" spans="2:16" x14ac:dyDescent="0.25">
      <c r="B31" s="11" t="s">
        <v>16</v>
      </c>
      <c r="C31" s="15">
        <v>31</v>
      </c>
      <c r="D31" s="15" t="str">
        <f t="shared" si="4"/>
        <v>Annual!r31c2</v>
      </c>
      <c r="E31" s="15" t="str">
        <f t="shared" si="4"/>
        <v>Annual!r31c3</v>
      </c>
      <c r="F31" s="15" t="str">
        <f t="shared" si="4"/>
        <v>Annual!r31c4</v>
      </c>
      <c r="G31" s="15">
        <v>31</v>
      </c>
      <c r="H31" s="15" t="str">
        <f t="shared" si="5"/>
        <v>Quarter!r31c2</v>
      </c>
      <c r="I31" s="15" t="str">
        <f t="shared" si="5"/>
        <v>Quarter!r31c3</v>
      </c>
      <c r="J31" s="15" t="str">
        <f t="shared" si="5"/>
        <v>Quarter!r31c4</v>
      </c>
      <c r="K31" s="15" t="str">
        <f t="shared" si="5"/>
        <v>Quarter!r31c5</v>
      </c>
      <c r="L31" s="15" t="str">
        <f t="shared" si="5"/>
        <v>Quarter!r31c6</v>
      </c>
      <c r="M31" s="15" t="str">
        <f t="shared" si="5"/>
        <v>Quarter!r31c7</v>
      </c>
      <c r="N31" s="15" t="str">
        <f t="shared" si="5"/>
        <v>Quarter!r31c8</v>
      </c>
      <c r="O31" s="15" t="str">
        <f t="shared" si="5"/>
        <v>Quarter!r31c9</v>
      </c>
      <c r="P31" s="15" t="str">
        <f t="shared" si="5"/>
        <v>Quarter!r31c10</v>
      </c>
    </row>
    <row r="32" spans="2:16" ht="15.6" x14ac:dyDescent="0.25">
      <c r="B32" s="11" t="s">
        <v>24</v>
      </c>
      <c r="C32" s="15">
        <v>32</v>
      </c>
      <c r="D32" s="15" t="str">
        <f t="shared" ref="D32:F35" si="6">$E$3&amp;"r"&amp;$C32&amp;"c"&amp;D$4</f>
        <v>Annual!r32c2</v>
      </c>
      <c r="E32" s="15" t="str">
        <f t="shared" si="6"/>
        <v>Annual!r32c3</v>
      </c>
      <c r="F32" s="15" t="str">
        <f t="shared" si="6"/>
        <v>Annual!r32c4</v>
      </c>
      <c r="G32" s="15">
        <v>32</v>
      </c>
      <c r="H32" s="15" t="str">
        <f t="shared" ref="H32:P35" si="7">$I$3&amp;"r"&amp;$G32&amp;"c"&amp;H$4</f>
        <v>Quarter!r32c2</v>
      </c>
      <c r="I32" s="15" t="str">
        <f t="shared" si="7"/>
        <v>Quarter!r32c3</v>
      </c>
      <c r="J32" s="15" t="str">
        <f t="shared" si="7"/>
        <v>Quarter!r32c4</v>
      </c>
      <c r="K32" s="15" t="str">
        <f t="shared" si="7"/>
        <v>Quarter!r32c5</v>
      </c>
      <c r="L32" s="15" t="str">
        <f t="shared" si="7"/>
        <v>Quarter!r32c6</v>
      </c>
      <c r="M32" s="15" t="str">
        <f t="shared" si="7"/>
        <v>Quarter!r32c7</v>
      </c>
      <c r="N32" s="15" t="str">
        <f t="shared" si="7"/>
        <v>Quarter!r32c8</v>
      </c>
      <c r="O32" s="15" t="str">
        <f t="shared" si="7"/>
        <v>Quarter!r32c9</v>
      </c>
      <c r="P32" s="15" t="str">
        <f t="shared" si="7"/>
        <v>Quarter!r32c10</v>
      </c>
    </row>
    <row r="33" spans="2:16" ht="15.6" x14ac:dyDescent="0.25">
      <c r="B33" s="11" t="s">
        <v>25</v>
      </c>
      <c r="C33" s="15">
        <v>33</v>
      </c>
      <c r="D33" s="15" t="str">
        <f t="shared" si="6"/>
        <v>Annual!r33c2</v>
      </c>
      <c r="E33" s="15" t="str">
        <f t="shared" si="6"/>
        <v>Annual!r33c3</v>
      </c>
      <c r="F33" s="15" t="str">
        <f t="shared" si="6"/>
        <v>Annual!r33c4</v>
      </c>
      <c r="G33" s="15">
        <v>33</v>
      </c>
      <c r="H33" s="15" t="str">
        <f t="shared" si="7"/>
        <v>Quarter!r33c2</v>
      </c>
      <c r="I33" s="15" t="str">
        <f t="shared" si="7"/>
        <v>Quarter!r33c3</v>
      </c>
      <c r="J33" s="15" t="str">
        <f t="shared" si="7"/>
        <v>Quarter!r33c4</v>
      </c>
      <c r="K33" s="15" t="str">
        <f t="shared" si="7"/>
        <v>Quarter!r33c5</v>
      </c>
      <c r="L33" s="15" t="str">
        <f t="shared" si="7"/>
        <v>Quarter!r33c6</v>
      </c>
      <c r="M33" s="15" t="str">
        <f t="shared" si="7"/>
        <v>Quarter!r33c7</v>
      </c>
      <c r="N33" s="15" t="str">
        <f t="shared" si="7"/>
        <v>Quarter!r33c8</v>
      </c>
      <c r="O33" s="15" t="str">
        <f t="shared" si="7"/>
        <v>Quarter!r33c9</v>
      </c>
      <c r="P33" s="15" t="str">
        <f t="shared" si="7"/>
        <v>Quarter!r33c10</v>
      </c>
    </row>
    <row r="34" spans="2:16" x14ac:dyDescent="0.25">
      <c r="B34" s="12" t="s">
        <v>1</v>
      </c>
      <c r="C34" s="15">
        <v>34</v>
      </c>
      <c r="D34" s="15" t="str">
        <f t="shared" si="6"/>
        <v>Annual!r34c2</v>
      </c>
      <c r="E34" s="15" t="str">
        <f t="shared" si="6"/>
        <v>Annual!r34c3</v>
      </c>
      <c r="F34" s="15" t="str">
        <f t="shared" si="6"/>
        <v>Annual!r34c4</v>
      </c>
      <c r="G34" s="15">
        <v>34</v>
      </c>
      <c r="H34" s="15" t="str">
        <f t="shared" si="7"/>
        <v>Quarter!r34c2</v>
      </c>
      <c r="I34" s="15" t="str">
        <f t="shared" si="7"/>
        <v>Quarter!r34c3</v>
      </c>
      <c r="J34" s="15" t="str">
        <f t="shared" si="7"/>
        <v>Quarter!r34c4</v>
      </c>
      <c r="K34" s="15" t="str">
        <f t="shared" si="7"/>
        <v>Quarter!r34c5</v>
      </c>
      <c r="L34" s="15" t="str">
        <f t="shared" si="7"/>
        <v>Quarter!r34c6</v>
      </c>
      <c r="M34" s="15" t="str">
        <f t="shared" si="7"/>
        <v>Quarter!r34c7</v>
      </c>
      <c r="N34" s="15" t="str">
        <f t="shared" si="7"/>
        <v>Quarter!r34c8</v>
      </c>
      <c r="O34" s="15" t="str">
        <f t="shared" si="7"/>
        <v>Quarter!r34c9</v>
      </c>
      <c r="P34" s="15" t="str">
        <f t="shared" si="7"/>
        <v>Quarter!r34c10</v>
      </c>
    </row>
    <row r="35" spans="2:16" ht="16.2" thickBot="1" x14ac:dyDescent="0.3">
      <c r="B35" s="13" t="s">
        <v>26</v>
      </c>
      <c r="C35" s="15">
        <v>35</v>
      </c>
      <c r="D35" s="15" t="str">
        <f t="shared" si="6"/>
        <v>Annual!r35c2</v>
      </c>
      <c r="E35" s="15" t="str">
        <f t="shared" si="6"/>
        <v>Annual!r35c3</v>
      </c>
      <c r="F35" s="15" t="str">
        <f t="shared" si="6"/>
        <v>Annual!r35c4</v>
      </c>
      <c r="G35" s="15">
        <v>35</v>
      </c>
      <c r="H35" s="15" t="str">
        <f t="shared" si="7"/>
        <v>Quarter!r35c2</v>
      </c>
      <c r="I35" s="15" t="str">
        <f t="shared" si="7"/>
        <v>Quarter!r35c3</v>
      </c>
      <c r="J35" s="15" t="str">
        <f t="shared" si="7"/>
        <v>Quarter!r35c4</v>
      </c>
      <c r="K35" s="15" t="str">
        <f t="shared" si="7"/>
        <v>Quarter!r35c5</v>
      </c>
      <c r="L35" s="15" t="str">
        <f t="shared" si="7"/>
        <v>Quarter!r35c6</v>
      </c>
      <c r="M35" s="15" t="str">
        <f t="shared" si="7"/>
        <v>Quarter!r35c7</v>
      </c>
      <c r="N35" s="15" t="str">
        <f t="shared" si="7"/>
        <v>Quarter!r35c8</v>
      </c>
      <c r="O35" s="15" t="str">
        <f t="shared" si="7"/>
        <v>Quarter!r35c9</v>
      </c>
      <c r="P35" s="15" t="str">
        <f t="shared" si="7"/>
        <v>Quarter!r35c10</v>
      </c>
    </row>
    <row r="36" spans="2:16" ht="13.8" thickTop="1" x14ac:dyDescent="0.25"/>
    <row r="37" spans="2:16" x14ac:dyDescent="0.25">
      <c r="B37" s="26" t="s">
        <v>34</v>
      </c>
    </row>
    <row r="38" spans="2:16" x14ac:dyDescent="0.25">
      <c r="B38" s="25" t="s">
        <v>8</v>
      </c>
      <c r="H38" s="27" t="e">
        <f>1000*H23/(AVERAGE(G8:H8)*24*H$47)</f>
        <v>#VALUE!</v>
      </c>
      <c r="I38" s="27" t="e">
        <f>1000*I23/(AVERAGE(H8:I8)*24*91)</f>
        <v>#VALUE!</v>
      </c>
      <c r="J38" s="27" t="e">
        <f>1000*J23/(AVERAGE(I8:J8)*24*92)</f>
        <v>#VALUE!</v>
      </c>
      <c r="K38" s="27" t="e">
        <f>1000*K23/(AVERAGE(J8:K8)*24*92)</f>
        <v>#VALUE!</v>
      </c>
      <c r="L38" s="27" t="e">
        <f>1000*L23/(AVERAGE(K8:L8)*24*L$47)</f>
        <v>#VALUE!</v>
      </c>
      <c r="M38" s="27" t="e">
        <f>1000*M23/(AVERAGE(L8:M8)*24*M$47)</f>
        <v>#VALUE!</v>
      </c>
    </row>
    <row r="39" spans="2:16" x14ac:dyDescent="0.25">
      <c r="B39" s="25" t="s">
        <v>32</v>
      </c>
      <c r="H39" s="27" t="e">
        <f>1000*H24/(AVERAGE(G9:H9)*24*H$47)</f>
        <v>#VALUE!</v>
      </c>
      <c r="I39" s="27" t="e">
        <f>1000*I24/(AVERAGE(H9:I9)*24*I$47)</f>
        <v>#VALUE!</v>
      </c>
      <c r="J39" s="27" t="e">
        <f>1000*J24/(AVERAGE(I9:J9)*24*J$47)</f>
        <v>#VALUE!</v>
      </c>
      <c r="K39" s="27" t="e">
        <f>1000*K24/(AVERAGE(J9:K9)*24*K$47)</f>
        <v>#VALUE!</v>
      </c>
      <c r="L39" s="27" t="e">
        <f>1000*L24/(AVERAGE(K9:L9)*24*L$47)</f>
        <v>#VALUE!</v>
      </c>
      <c r="M39" s="27" t="e">
        <f>1000*M24/(AVERAGE(L9:M9)*24*M$47)</f>
        <v>#VALUE!</v>
      </c>
    </row>
    <row r="40" spans="2:16" x14ac:dyDescent="0.25">
      <c r="B40" s="25" t="s">
        <v>33</v>
      </c>
      <c r="H40" s="27" t="e">
        <f t="shared" ref="H40:M40" si="8">1000*H27/((SUM(G12:H13)/2)*24*H$47)</f>
        <v>#VALUE!</v>
      </c>
      <c r="I40" s="27" t="e">
        <f t="shared" si="8"/>
        <v>#VALUE!</v>
      </c>
      <c r="J40" s="27" t="e">
        <f t="shared" si="8"/>
        <v>#VALUE!</v>
      </c>
      <c r="K40" s="27" t="e">
        <f t="shared" si="8"/>
        <v>#VALUE!</v>
      </c>
      <c r="L40" s="27" t="e">
        <f t="shared" si="8"/>
        <v>#VALUE!</v>
      </c>
      <c r="M40" s="27" t="e">
        <f t="shared" si="8"/>
        <v>#VALUE!</v>
      </c>
    </row>
    <row r="41" spans="2:16" x14ac:dyDescent="0.25">
      <c r="B41" s="25" t="s">
        <v>13</v>
      </c>
      <c r="H41" s="27" t="e">
        <f t="shared" ref="H41:M43" si="9">1000*H28/(AVERAGE(G14:H14)*24*H$47)</f>
        <v>#VALUE!</v>
      </c>
      <c r="I41" s="27" t="e">
        <f t="shared" si="9"/>
        <v>#VALUE!</v>
      </c>
      <c r="J41" s="27" t="e">
        <f t="shared" si="9"/>
        <v>#VALUE!</v>
      </c>
      <c r="K41" s="27" t="e">
        <f t="shared" si="9"/>
        <v>#VALUE!</v>
      </c>
      <c r="L41" s="27" t="e">
        <f t="shared" si="9"/>
        <v>#VALUE!</v>
      </c>
      <c r="M41" s="27" t="e">
        <f t="shared" si="9"/>
        <v>#VALUE!</v>
      </c>
    </row>
    <row r="42" spans="2:16" x14ac:dyDescent="0.25">
      <c r="B42" s="25" t="s">
        <v>14</v>
      </c>
      <c r="H42" s="27" t="e">
        <f t="shared" si="9"/>
        <v>#VALUE!</v>
      </c>
      <c r="I42" s="27" t="e">
        <f t="shared" si="9"/>
        <v>#VALUE!</v>
      </c>
      <c r="J42" s="27" t="e">
        <f t="shared" si="9"/>
        <v>#VALUE!</v>
      </c>
      <c r="K42" s="27" t="e">
        <f t="shared" si="9"/>
        <v>#VALUE!</v>
      </c>
      <c r="L42" s="27" t="e">
        <f t="shared" si="9"/>
        <v>#VALUE!</v>
      </c>
      <c r="M42" s="27" t="e">
        <f t="shared" si="9"/>
        <v>#VALUE!</v>
      </c>
    </row>
    <row r="43" spans="2:16" x14ac:dyDescent="0.25">
      <c r="B43" s="25" t="s">
        <v>15</v>
      </c>
      <c r="H43" s="27" t="e">
        <f t="shared" si="9"/>
        <v>#VALUE!</v>
      </c>
      <c r="I43" s="27" t="e">
        <f t="shared" si="9"/>
        <v>#VALUE!</v>
      </c>
      <c r="J43" s="27" t="e">
        <f t="shared" si="9"/>
        <v>#VALUE!</v>
      </c>
      <c r="K43" s="27" t="e">
        <f t="shared" si="9"/>
        <v>#VALUE!</v>
      </c>
      <c r="L43" s="27" t="e">
        <f t="shared" si="9"/>
        <v>#VALUE!</v>
      </c>
      <c r="M43" s="27" t="e">
        <f t="shared" si="9"/>
        <v>#VALUE!</v>
      </c>
    </row>
    <row r="44" spans="2:16" x14ac:dyDescent="0.25">
      <c r="B44" s="25" t="s">
        <v>35</v>
      </c>
      <c r="H44" s="27" t="e">
        <f t="shared" ref="H44:M45" si="10">1000*H32/(AVERAGE(G17:H17)*24*H$47)</f>
        <v>#VALUE!</v>
      </c>
      <c r="I44" s="27" t="e">
        <f t="shared" si="10"/>
        <v>#VALUE!</v>
      </c>
      <c r="J44" s="27" t="e">
        <f t="shared" si="10"/>
        <v>#VALUE!</v>
      </c>
      <c r="K44" s="27" t="e">
        <f t="shared" si="10"/>
        <v>#VALUE!</v>
      </c>
      <c r="L44" s="27" t="e">
        <f t="shared" si="10"/>
        <v>#VALUE!</v>
      </c>
      <c r="M44" s="27" t="e">
        <f t="shared" si="10"/>
        <v>#VALUE!</v>
      </c>
    </row>
    <row r="45" spans="2:16" x14ac:dyDescent="0.25">
      <c r="B45" s="25" t="s">
        <v>36</v>
      </c>
      <c r="H45" s="27" t="e">
        <f t="shared" si="10"/>
        <v>#VALUE!</v>
      </c>
      <c r="I45" s="27" t="e">
        <f t="shared" si="10"/>
        <v>#VALUE!</v>
      </c>
      <c r="J45" s="27" t="e">
        <f t="shared" si="10"/>
        <v>#VALUE!</v>
      </c>
      <c r="K45" s="27" t="e">
        <f t="shared" si="10"/>
        <v>#VALUE!</v>
      </c>
      <c r="L45" s="27" t="e">
        <f t="shared" si="10"/>
        <v>#VALUE!</v>
      </c>
      <c r="M45" s="27" t="e">
        <f t="shared" si="10"/>
        <v>#VALUE!</v>
      </c>
    </row>
    <row r="46" spans="2:16" x14ac:dyDescent="0.25">
      <c r="H46" s="22"/>
      <c r="I46" s="22"/>
      <c r="J46" s="22"/>
      <c r="K46" s="22"/>
      <c r="L46" s="24"/>
      <c r="M46" s="24"/>
    </row>
    <row r="47" spans="2:16" x14ac:dyDescent="0.25">
      <c r="H47" s="28">
        <v>90</v>
      </c>
      <c r="I47" s="28">
        <v>91</v>
      </c>
      <c r="J47" s="28">
        <v>92</v>
      </c>
      <c r="K47" s="28">
        <v>92</v>
      </c>
      <c r="L47" s="28">
        <v>90</v>
      </c>
      <c r="M47" s="28">
        <v>92</v>
      </c>
    </row>
  </sheetData>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22"/>
  <sheetViews>
    <sheetView workbookViewId="0">
      <pane xSplit="2" ySplit="5" topLeftCell="AT6" activePane="bottomRight" state="frozen"/>
      <selection pane="topRight" activeCell="C1" sqref="C1"/>
      <selection pane="bottomLeft" activeCell="A6" sqref="A6"/>
      <selection pane="bottomRight" activeCell="BB11" sqref="BB11"/>
    </sheetView>
  </sheetViews>
  <sheetFormatPr defaultRowHeight="13.2" x14ac:dyDescent="0.25"/>
  <cols>
    <col min="1" max="1" width="60.33203125" customWidth="1"/>
    <col min="2" max="2" width="2.6640625" customWidth="1"/>
    <col min="3" max="52" width="11.6640625" customWidth="1"/>
  </cols>
  <sheetData>
    <row r="1" spans="1:61" ht="28.2" x14ac:dyDescent="0.5">
      <c r="A1" s="60" t="s">
        <v>101</v>
      </c>
      <c r="B1" s="61"/>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row>
    <row r="2" spans="1:61" ht="18" x14ac:dyDescent="0.35">
      <c r="A2" s="62"/>
      <c r="B2" s="63"/>
    </row>
    <row r="3" spans="1:61" ht="18.600000000000001" thickBot="1" x14ac:dyDescent="0.4">
      <c r="A3" s="64"/>
      <c r="B3" s="65"/>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7"/>
      <c r="AZ3" s="67"/>
    </row>
    <row r="4" spans="1:61" s="3" customFormat="1" ht="15" customHeight="1" thickTop="1" x14ac:dyDescent="0.25">
      <c r="C4" s="89">
        <v>2010</v>
      </c>
      <c r="D4" s="89"/>
      <c r="E4" s="89"/>
      <c r="F4" s="89"/>
      <c r="G4" s="89"/>
      <c r="H4" s="89"/>
      <c r="I4" s="89"/>
      <c r="J4" s="89"/>
      <c r="K4" s="89"/>
      <c r="L4" s="89"/>
      <c r="M4" s="89"/>
      <c r="N4" s="89"/>
      <c r="O4" s="89">
        <v>2011</v>
      </c>
      <c r="P4" s="89"/>
      <c r="Q4" s="89"/>
      <c r="R4" s="89"/>
      <c r="S4" s="89"/>
      <c r="T4" s="89"/>
      <c r="U4" s="89"/>
      <c r="V4" s="89"/>
      <c r="W4" s="89"/>
      <c r="X4" s="89"/>
      <c r="Y4" s="89"/>
      <c r="Z4" s="89"/>
      <c r="AA4" s="89">
        <v>2012</v>
      </c>
      <c r="AB4" s="89"/>
      <c r="AC4" s="89"/>
      <c r="AD4" s="89"/>
      <c r="AE4" s="89"/>
      <c r="AF4" s="89"/>
      <c r="AG4" s="89"/>
      <c r="AH4" s="89"/>
      <c r="AI4" s="89"/>
      <c r="AJ4" s="89"/>
      <c r="AK4" s="89"/>
      <c r="AL4" s="89"/>
      <c r="AM4" s="88">
        <v>2013</v>
      </c>
      <c r="AN4" s="88"/>
      <c r="AO4" s="88"/>
      <c r="AP4" s="88"/>
      <c r="AQ4" s="88"/>
      <c r="AR4" s="88"/>
      <c r="AS4" s="88"/>
      <c r="AT4" s="88"/>
      <c r="AU4" s="88"/>
      <c r="AV4" s="88"/>
      <c r="AW4" s="88"/>
      <c r="AX4" s="88"/>
      <c r="AY4" s="89">
        <v>2014</v>
      </c>
      <c r="AZ4" s="89"/>
      <c r="BA4" s="89"/>
      <c r="BB4" s="89"/>
    </row>
    <row r="5" spans="1:61" ht="13.8" thickBot="1" x14ac:dyDescent="0.3">
      <c r="C5" s="68" t="s">
        <v>46</v>
      </c>
      <c r="D5" s="68" t="s">
        <v>47</v>
      </c>
      <c r="E5" s="68" t="s">
        <v>48</v>
      </c>
      <c r="F5" s="68" t="s">
        <v>37</v>
      </c>
      <c r="G5" s="68" t="s">
        <v>38</v>
      </c>
      <c r="H5" s="68" t="s">
        <v>39</v>
      </c>
      <c r="I5" s="68" t="s">
        <v>40</v>
      </c>
      <c r="J5" s="68" t="s">
        <v>41</v>
      </c>
      <c r="K5" s="68" t="s">
        <v>42</v>
      </c>
      <c r="L5" s="68" t="s">
        <v>43</v>
      </c>
      <c r="M5" s="68" t="s">
        <v>44</v>
      </c>
      <c r="N5" s="68" t="s">
        <v>45</v>
      </c>
      <c r="O5" s="68" t="s">
        <v>46</v>
      </c>
      <c r="P5" s="68" t="s">
        <v>47</v>
      </c>
      <c r="Q5" s="68" t="s">
        <v>48</v>
      </c>
      <c r="R5" s="68" t="s">
        <v>37</v>
      </c>
      <c r="S5" s="68" t="s">
        <v>38</v>
      </c>
      <c r="T5" s="68" t="s">
        <v>39</v>
      </c>
      <c r="U5" s="68" t="s">
        <v>40</v>
      </c>
      <c r="V5" s="68" t="s">
        <v>41</v>
      </c>
      <c r="W5" s="68" t="s">
        <v>42</v>
      </c>
      <c r="X5" s="68" t="s">
        <v>43</v>
      </c>
      <c r="Y5" s="68" t="s">
        <v>44</v>
      </c>
      <c r="Z5" s="68" t="s">
        <v>45</v>
      </c>
      <c r="AA5" s="68" t="s">
        <v>46</v>
      </c>
      <c r="AB5" s="68" t="s">
        <v>47</v>
      </c>
      <c r="AC5" s="68" t="s">
        <v>48</v>
      </c>
      <c r="AD5" s="68" t="s">
        <v>37</v>
      </c>
      <c r="AE5" s="68" t="s">
        <v>38</v>
      </c>
      <c r="AF5" s="68" t="s">
        <v>39</v>
      </c>
      <c r="AG5" s="68" t="s">
        <v>40</v>
      </c>
      <c r="AH5" s="68" t="s">
        <v>41</v>
      </c>
      <c r="AI5" s="68" t="s">
        <v>42</v>
      </c>
      <c r="AJ5" s="68" t="s">
        <v>43</v>
      </c>
      <c r="AK5" s="68" t="s">
        <v>44</v>
      </c>
      <c r="AL5" s="68" t="s">
        <v>45</v>
      </c>
      <c r="AM5" s="68" t="s">
        <v>46</v>
      </c>
      <c r="AN5" s="68" t="s">
        <v>47</v>
      </c>
      <c r="AO5" s="68" t="s">
        <v>48</v>
      </c>
      <c r="AP5" s="68" t="s">
        <v>37</v>
      </c>
      <c r="AQ5" s="68" t="s">
        <v>38</v>
      </c>
      <c r="AR5" s="68" t="s">
        <v>39</v>
      </c>
      <c r="AS5" s="68" t="s">
        <v>40</v>
      </c>
      <c r="AT5" s="68" t="s">
        <v>41</v>
      </c>
      <c r="AU5" s="68" t="s">
        <v>42</v>
      </c>
      <c r="AV5" s="68" t="s">
        <v>43</v>
      </c>
      <c r="AW5" s="68" t="s">
        <v>44</v>
      </c>
      <c r="AX5" s="68" t="s">
        <v>45</v>
      </c>
      <c r="AY5" s="68" t="s">
        <v>46</v>
      </c>
      <c r="AZ5" s="68" t="s">
        <v>47</v>
      </c>
      <c r="BA5" s="68" t="s">
        <v>48</v>
      </c>
      <c r="BB5" s="68" t="s">
        <v>37</v>
      </c>
    </row>
    <row r="6" spans="1:61" ht="14.4" x14ac:dyDescent="0.3">
      <c r="A6" s="40" t="s">
        <v>113</v>
      </c>
      <c r="B6" s="69"/>
    </row>
    <row r="7" spans="1:61" x14ac:dyDescent="0.25">
      <c r="A7" s="8" t="s">
        <v>116</v>
      </c>
      <c r="C7" s="39">
        <v>6.0842440000000009</v>
      </c>
      <c r="D7" s="39">
        <v>7.4681148000000004</v>
      </c>
      <c r="E7" s="39">
        <v>9.9889507999999996</v>
      </c>
      <c r="F7" s="39">
        <v>12.625687199999994</v>
      </c>
      <c r="G7" s="39">
        <v>16.759075199999991</v>
      </c>
      <c r="H7" s="39">
        <v>21.536400199999989</v>
      </c>
      <c r="I7" s="39">
        <v>27.289302299999989</v>
      </c>
      <c r="J7" s="39">
        <v>33.087031499999988</v>
      </c>
      <c r="K7" s="39">
        <v>40.617138199999999</v>
      </c>
      <c r="L7" s="39">
        <v>49.635781200000011</v>
      </c>
      <c r="M7" s="39">
        <v>60.167581200000015</v>
      </c>
      <c r="N7" s="39">
        <v>68.018840300000008</v>
      </c>
      <c r="O7" s="39">
        <v>79.214278699999994</v>
      </c>
      <c r="P7" s="39">
        <v>92.076615259999969</v>
      </c>
      <c r="Q7" s="39">
        <v>111.05357795999993</v>
      </c>
      <c r="R7" s="39">
        <v>129.37780477999996</v>
      </c>
      <c r="S7" s="39">
        <v>151.28788545999998</v>
      </c>
      <c r="T7" s="39">
        <v>179.78262834000009</v>
      </c>
      <c r="U7" s="39">
        <v>215.05156157000025</v>
      </c>
      <c r="V7" s="39">
        <v>259.79980077000005</v>
      </c>
      <c r="W7" s="39">
        <v>315.88453779000014</v>
      </c>
      <c r="X7" s="39">
        <v>381.06732931000033</v>
      </c>
      <c r="Y7" s="39">
        <v>577.28731696000091</v>
      </c>
      <c r="Z7" s="39">
        <v>764.19094495000047</v>
      </c>
      <c r="AA7" s="39">
        <v>788.45835045000069</v>
      </c>
      <c r="AB7" s="39">
        <v>960.98938295000016</v>
      </c>
      <c r="AC7" s="39">
        <v>1062.87244154</v>
      </c>
      <c r="AD7" s="39">
        <v>1079.38365604</v>
      </c>
      <c r="AE7" s="39">
        <v>1114.8086410699998</v>
      </c>
      <c r="AF7" s="39">
        <v>1164.3890573799999</v>
      </c>
      <c r="AG7" s="39">
        <v>1287.2141753999999</v>
      </c>
      <c r="AH7" s="39">
        <v>1299.4612138</v>
      </c>
      <c r="AI7" s="39">
        <v>1317.0158073600001</v>
      </c>
      <c r="AJ7" s="39">
        <v>1358.3706475099998</v>
      </c>
      <c r="AK7" s="39">
        <v>1377.7431145099997</v>
      </c>
      <c r="AL7" s="39">
        <v>1398.2878222599998</v>
      </c>
      <c r="AM7" s="39">
        <v>1420.9294084899998</v>
      </c>
      <c r="AN7" s="39">
        <v>1447.2155508899998</v>
      </c>
      <c r="AO7" s="39">
        <v>1479.3099064199998</v>
      </c>
      <c r="AP7" s="39">
        <v>1514.7739001999998</v>
      </c>
      <c r="AQ7" s="39">
        <v>1549.4103259199999</v>
      </c>
      <c r="AR7" s="39">
        <v>1611.7411626899998</v>
      </c>
      <c r="AS7" s="39">
        <v>1636.2454225799997</v>
      </c>
      <c r="AT7" s="39">
        <v>1666.7911705499998</v>
      </c>
      <c r="AU7" s="39">
        <v>1698.8162360599999</v>
      </c>
      <c r="AV7" s="39">
        <v>1732.0967568099998</v>
      </c>
      <c r="AW7" s="39">
        <v>1770.7106518299997</v>
      </c>
      <c r="AX7" s="39">
        <v>1804.0450185699997</v>
      </c>
      <c r="AY7" s="39">
        <v>1834.7813407199997</v>
      </c>
      <c r="AZ7" s="39">
        <v>1868.7189563499996</v>
      </c>
      <c r="BA7" s="39">
        <v>1941.5118255099997</v>
      </c>
      <c r="BB7" s="39">
        <v>1966.0970672099998</v>
      </c>
      <c r="BD7" s="83"/>
    </row>
    <row r="8" spans="1:61" x14ac:dyDescent="0.25">
      <c r="A8" s="70" t="s">
        <v>115</v>
      </c>
      <c r="C8" s="39">
        <v>0.12932999999999997</v>
      </c>
      <c r="D8" s="39">
        <v>0.13572999999999996</v>
      </c>
      <c r="E8" s="39">
        <v>0.13572999999999996</v>
      </c>
      <c r="F8" s="39">
        <v>0.13572999999999996</v>
      </c>
      <c r="G8" s="39">
        <v>0.30310999999999999</v>
      </c>
      <c r="H8" s="39">
        <v>1.10311</v>
      </c>
      <c r="I8" s="39">
        <v>1.2537800000000001</v>
      </c>
      <c r="J8" s="39">
        <v>1.2537800000000001</v>
      </c>
      <c r="K8" s="39">
        <v>1.2537800000000001</v>
      </c>
      <c r="L8" s="39">
        <v>1.6104000000000001</v>
      </c>
      <c r="M8" s="39">
        <v>1.6619300000000001</v>
      </c>
      <c r="N8" s="39">
        <v>1.8392000000000002</v>
      </c>
      <c r="O8" s="39">
        <v>1.8392000000000002</v>
      </c>
      <c r="P8" s="39">
        <v>2.4385000000000003</v>
      </c>
      <c r="Q8" s="39">
        <v>3.2557</v>
      </c>
      <c r="R8" s="39">
        <v>4.0935800000000002</v>
      </c>
      <c r="S8" s="39">
        <v>5.70106</v>
      </c>
      <c r="T8" s="39">
        <v>15.968170000000001</v>
      </c>
      <c r="U8" s="39">
        <v>168.73382999999995</v>
      </c>
      <c r="V8" s="39">
        <v>168.73382999999995</v>
      </c>
      <c r="W8" s="39">
        <v>169.37259999999995</v>
      </c>
      <c r="X8" s="39">
        <v>172.53443999999996</v>
      </c>
      <c r="Y8" s="39">
        <v>173.32216999999997</v>
      </c>
      <c r="Z8" s="39">
        <v>174.08671999999999</v>
      </c>
      <c r="AA8" s="39">
        <v>174.24612999999999</v>
      </c>
      <c r="AB8" s="39">
        <v>175.27862999999999</v>
      </c>
      <c r="AC8" s="39">
        <v>184.15252999999998</v>
      </c>
      <c r="AD8" s="39">
        <v>185.04805999999999</v>
      </c>
      <c r="AE8" s="39">
        <v>185.64166</v>
      </c>
      <c r="AF8" s="39">
        <v>200.85082</v>
      </c>
      <c r="AG8" s="39">
        <v>271.96695999999997</v>
      </c>
      <c r="AH8" s="39">
        <v>274.26858999999996</v>
      </c>
      <c r="AI8" s="39">
        <v>275.42517999999995</v>
      </c>
      <c r="AJ8" s="39">
        <v>277.96773999999994</v>
      </c>
      <c r="AK8" s="39">
        <v>284.52605999999992</v>
      </c>
      <c r="AL8" s="39">
        <v>285.4389799999999</v>
      </c>
      <c r="AM8" s="39">
        <v>287.34462999999988</v>
      </c>
      <c r="AN8" s="39">
        <v>288.64486999999986</v>
      </c>
      <c r="AO8" s="39">
        <v>290.20573999999988</v>
      </c>
      <c r="AP8" s="39">
        <v>304.07992999999988</v>
      </c>
      <c r="AQ8" s="39">
        <v>305.54357999999985</v>
      </c>
      <c r="AR8" s="39">
        <v>309.65028999999987</v>
      </c>
      <c r="AS8" s="39">
        <v>312.34795999999989</v>
      </c>
      <c r="AT8" s="39">
        <v>320.60843999999986</v>
      </c>
      <c r="AU8" s="39">
        <v>323.76544999999987</v>
      </c>
      <c r="AV8" s="39">
        <v>333.14868999999987</v>
      </c>
      <c r="AW8" s="39">
        <v>336.68085999999988</v>
      </c>
      <c r="AX8" s="39">
        <v>339.50646999999987</v>
      </c>
      <c r="AY8" s="39">
        <v>339.84246999999988</v>
      </c>
      <c r="AZ8" s="39">
        <v>340.5172199999999</v>
      </c>
      <c r="BA8" s="39">
        <v>340.58721999999989</v>
      </c>
      <c r="BB8" s="39">
        <v>340.58721999999989</v>
      </c>
      <c r="BD8" s="83"/>
    </row>
    <row r="9" spans="1:61" x14ac:dyDescent="0.25">
      <c r="A9" s="70" t="s">
        <v>105</v>
      </c>
      <c r="C9" s="39">
        <v>8.7153499999999973</v>
      </c>
      <c r="D9" s="39">
        <v>8.7164299999999972</v>
      </c>
      <c r="E9" s="39">
        <v>8.7164299999999972</v>
      </c>
      <c r="F9" s="39">
        <v>8.7164299999999972</v>
      </c>
      <c r="G9" s="39">
        <v>8.7164299999999972</v>
      </c>
      <c r="H9" s="39">
        <v>8.7164299999999972</v>
      </c>
      <c r="I9" s="39">
        <v>8.7164299999999972</v>
      </c>
      <c r="J9" s="39">
        <v>8.7164299999999972</v>
      </c>
      <c r="K9" s="39">
        <v>8.7164299999999972</v>
      </c>
      <c r="L9" s="39">
        <v>8.7164299999999972</v>
      </c>
      <c r="M9" s="39">
        <v>8.7164299999999972</v>
      </c>
      <c r="N9" s="39">
        <v>8.7164299999999972</v>
      </c>
      <c r="O9" s="39">
        <v>8.7164299999999972</v>
      </c>
      <c r="P9" s="39">
        <v>8.7164299999999972</v>
      </c>
      <c r="Q9" s="39">
        <v>8.7164299999999972</v>
      </c>
      <c r="R9" s="39">
        <v>8.7164299999999972</v>
      </c>
      <c r="S9" s="39">
        <v>8.7164299999999972</v>
      </c>
      <c r="T9" s="39">
        <v>8.7164299999999972</v>
      </c>
      <c r="U9" s="39">
        <v>8.7164299999999972</v>
      </c>
      <c r="V9" s="39">
        <v>8.7164299999999972</v>
      </c>
      <c r="W9" s="39">
        <v>8.7164299999999972</v>
      </c>
      <c r="X9" s="39">
        <v>8.7164299999999972</v>
      </c>
      <c r="Y9" s="39">
        <v>8.7164299999999972</v>
      </c>
      <c r="Z9" s="39">
        <v>8.7164299999999972</v>
      </c>
      <c r="AA9" s="39">
        <v>8.7164299999999972</v>
      </c>
      <c r="AB9" s="39">
        <v>8.7164299999999972</v>
      </c>
      <c r="AC9" s="39">
        <v>8.7164299999999972</v>
      </c>
      <c r="AD9" s="39">
        <v>8.7164299999999972</v>
      </c>
      <c r="AE9" s="39">
        <v>8.7164299999999972</v>
      </c>
      <c r="AF9" s="39">
        <v>8.7164299999999972</v>
      </c>
      <c r="AG9" s="39">
        <v>8.7164299999999972</v>
      </c>
      <c r="AH9" s="39">
        <v>8.7164299999999972</v>
      </c>
      <c r="AI9" s="39">
        <v>8.7164299999999972</v>
      </c>
      <c r="AJ9" s="39">
        <v>8.7164299999999972</v>
      </c>
      <c r="AK9" s="39">
        <v>8.7164299999999972</v>
      </c>
      <c r="AL9" s="39">
        <v>8.7164299999999972</v>
      </c>
      <c r="AM9" s="39">
        <v>8.7164299999999972</v>
      </c>
      <c r="AN9" s="39">
        <v>8.7164299999999972</v>
      </c>
      <c r="AO9" s="39">
        <v>8.7164299999999972</v>
      </c>
      <c r="AP9" s="39">
        <v>8.7164299999999972</v>
      </c>
      <c r="AQ9" s="39">
        <v>8.7164299999999972</v>
      </c>
      <c r="AR9" s="39">
        <v>8.7164299999999972</v>
      </c>
      <c r="AS9" s="39">
        <v>8.7164299999999972</v>
      </c>
      <c r="AT9" s="39">
        <v>8.7164299999999972</v>
      </c>
      <c r="AU9" s="39">
        <v>8.7164299999999972</v>
      </c>
      <c r="AV9" s="39">
        <v>8.7164299999999972</v>
      </c>
      <c r="AW9" s="39">
        <v>8.7164299999999972</v>
      </c>
      <c r="AX9" s="39">
        <v>8.7164299999999972</v>
      </c>
      <c r="AY9" s="39">
        <v>8.7164299999999972</v>
      </c>
      <c r="AZ9" s="39">
        <v>8.7164299999999972</v>
      </c>
      <c r="BA9" s="39">
        <v>8.7164299999999972</v>
      </c>
      <c r="BB9" s="39">
        <v>8.7164299999999972</v>
      </c>
      <c r="BD9" s="83"/>
      <c r="BF9" s="84"/>
      <c r="BG9" s="84"/>
      <c r="BH9" s="85"/>
      <c r="BI9" s="85"/>
    </row>
    <row r="10" spans="1:61" s="81" customFormat="1" x14ac:dyDescent="0.25">
      <c r="A10" s="8" t="s">
        <v>102</v>
      </c>
      <c r="C10" s="39">
        <v>2.1025099999999997</v>
      </c>
      <c r="D10" s="39">
        <v>2.1117799999999995</v>
      </c>
      <c r="E10" s="39">
        <v>2.1348799999999994</v>
      </c>
      <c r="F10" s="39">
        <v>2.1565799999999999</v>
      </c>
      <c r="G10" s="39">
        <v>2.1686799999999997</v>
      </c>
      <c r="H10" s="39">
        <v>2.1860199999999996</v>
      </c>
      <c r="I10" s="39">
        <v>2.2049600000000003</v>
      </c>
      <c r="J10" s="39">
        <v>2.2117999999999998</v>
      </c>
      <c r="K10" s="39">
        <v>2.2179099999999998</v>
      </c>
      <c r="L10" s="39">
        <v>2.2285999999999992</v>
      </c>
      <c r="M10" s="39">
        <v>2.2402699999999993</v>
      </c>
      <c r="N10" s="39">
        <v>2.2526999999999999</v>
      </c>
      <c r="O10" s="39">
        <v>2.2526999999999999</v>
      </c>
      <c r="P10" s="39">
        <v>2.2526999999999999</v>
      </c>
      <c r="Q10" s="39">
        <v>2.2695799999999999</v>
      </c>
      <c r="R10" s="39">
        <v>2.2777600000000002</v>
      </c>
      <c r="S10" s="39">
        <v>2.3155299999999999</v>
      </c>
      <c r="T10" s="39">
        <v>2.3483299999999998</v>
      </c>
      <c r="U10" s="39">
        <v>2.36558</v>
      </c>
      <c r="V10" s="39">
        <v>2.3951199999999999</v>
      </c>
      <c r="W10" s="39">
        <v>2.4483000000000001</v>
      </c>
      <c r="X10" s="39">
        <v>2.5406999999999997</v>
      </c>
      <c r="Y10" s="39">
        <v>2.6363300000000001</v>
      </c>
      <c r="Z10" s="39">
        <v>7.277400000000001</v>
      </c>
      <c r="AA10" s="39">
        <v>7.40801</v>
      </c>
      <c r="AB10" s="39">
        <v>7.4638400000000003</v>
      </c>
      <c r="AC10" s="39">
        <v>8.4368100000000013</v>
      </c>
      <c r="AD10" s="39">
        <v>8.5243700000000011</v>
      </c>
      <c r="AE10" s="39">
        <v>8.5785800000000005</v>
      </c>
      <c r="AF10" s="39">
        <v>8.6812299999999993</v>
      </c>
      <c r="AG10" s="39">
        <v>8.7591300000000007</v>
      </c>
      <c r="AH10" s="39">
        <v>9.1493400000000005</v>
      </c>
      <c r="AI10" s="39">
        <v>9.5292900000000014</v>
      </c>
      <c r="AJ10" s="39">
        <v>10.206760000000001</v>
      </c>
      <c r="AK10" s="39">
        <v>10.939290000000002</v>
      </c>
      <c r="AL10" s="39">
        <v>11.40635</v>
      </c>
      <c r="AM10" s="39">
        <v>14.529820000000001</v>
      </c>
      <c r="AN10" s="39">
        <v>26.110889999999998</v>
      </c>
      <c r="AO10" s="39">
        <v>289.27454999999998</v>
      </c>
      <c r="AP10" s="39">
        <v>315.95340000000004</v>
      </c>
      <c r="AQ10" s="39">
        <v>367.74079999999998</v>
      </c>
      <c r="AR10" s="39">
        <v>380.40928000000002</v>
      </c>
      <c r="AS10" s="39">
        <v>386.97050999999999</v>
      </c>
      <c r="AT10" s="39">
        <v>410.36948000000007</v>
      </c>
      <c r="AU10" s="39">
        <v>415.40508</v>
      </c>
      <c r="AV10" s="39">
        <v>417.62362999999999</v>
      </c>
      <c r="AW10" s="39">
        <v>454.25264000000004</v>
      </c>
      <c r="AX10" s="39">
        <v>507.16856999999999</v>
      </c>
      <c r="AY10" s="39">
        <v>544.67982000000006</v>
      </c>
      <c r="AZ10" s="39">
        <v>569.5918200000001</v>
      </c>
      <c r="BA10" s="39">
        <v>600.28852000000006</v>
      </c>
      <c r="BB10" s="39">
        <v>600.28852000000006</v>
      </c>
      <c r="BD10" s="83"/>
      <c r="BI10" s="86"/>
    </row>
    <row r="11" spans="1:61" s="81" customFormat="1" x14ac:dyDescent="0.25">
      <c r="A11" s="8" t="s">
        <v>112</v>
      </c>
      <c r="C11" s="39">
        <v>0</v>
      </c>
      <c r="D11" s="39">
        <v>0</v>
      </c>
      <c r="E11" s="39">
        <v>0</v>
      </c>
      <c r="F11" s="39">
        <v>0</v>
      </c>
      <c r="G11" s="39">
        <v>0</v>
      </c>
      <c r="H11" s="39">
        <v>0</v>
      </c>
      <c r="I11" s="39">
        <v>0</v>
      </c>
      <c r="J11" s="39">
        <v>0</v>
      </c>
      <c r="K11" s="39">
        <v>0</v>
      </c>
      <c r="L11" s="39">
        <v>0</v>
      </c>
      <c r="M11" s="39">
        <v>0</v>
      </c>
      <c r="N11" s="39">
        <v>0</v>
      </c>
      <c r="O11" s="39">
        <v>0</v>
      </c>
      <c r="P11" s="39">
        <v>0</v>
      </c>
      <c r="Q11" s="39">
        <v>0</v>
      </c>
      <c r="R11" s="39">
        <v>0</v>
      </c>
      <c r="S11" s="39">
        <v>0</v>
      </c>
      <c r="T11" s="39">
        <v>0</v>
      </c>
      <c r="U11" s="39">
        <v>0</v>
      </c>
      <c r="V11" s="39">
        <v>0</v>
      </c>
      <c r="W11" s="39">
        <v>0</v>
      </c>
      <c r="X11" s="39">
        <v>1.4079999999999985E-2</v>
      </c>
      <c r="Y11" s="39">
        <v>2.599000000000001E-2</v>
      </c>
      <c r="Z11" s="39">
        <v>2.9830000000000041E-2</v>
      </c>
      <c r="AA11" s="39">
        <v>6.0838700000000001</v>
      </c>
      <c r="AB11" s="39">
        <v>6.09138</v>
      </c>
      <c r="AC11" s="39">
        <v>6.1595300000000002</v>
      </c>
      <c r="AD11" s="39">
        <v>6.1642799999999998</v>
      </c>
      <c r="AE11" s="39">
        <v>6.18668</v>
      </c>
      <c r="AF11" s="39">
        <v>11.69192</v>
      </c>
      <c r="AG11" s="39">
        <v>11.71458</v>
      </c>
      <c r="AH11" s="39">
        <v>17.162619999999997</v>
      </c>
      <c r="AI11" s="39">
        <v>17.22936</v>
      </c>
      <c r="AJ11" s="39">
        <v>17.303159999999998</v>
      </c>
      <c r="AK11" s="39">
        <v>17.406319999999997</v>
      </c>
      <c r="AL11" s="39">
        <v>17.559169999999998</v>
      </c>
      <c r="AM11" s="39">
        <v>17.790895699999997</v>
      </c>
      <c r="AN11" s="39">
        <v>24.698339000000001</v>
      </c>
      <c r="AO11" s="39">
        <v>114.58366329999991</v>
      </c>
      <c r="AP11" s="39">
        <v>108.2176146999999</v>
      </c>
      <c r="AQ11" s="39">
        <v>95.275354699999909</v>
      </c>
      <c r="AR11" s="39">
        <v>136.13887469999992</v>
      </c>
      <c r="AS11" s="39">
        <v>131.3129046999999</v>
      </c>
      <c r="AT11" s="39">
        <v>132.11188469999991</v>
      </c>
      <c r="AU11" s="39">
        <v>132.56215469999989</v>
      </c>
      <c r="AV11" s="39">
        <v>311.42732969999992</v>
      </c>
      <c r="AW11" s="39">
        <v>133.97014969999989</v>
      </c>
      <c r="AX11" s="39">
        <v>105.94429969999992</v>
      </c>
      <c r="AY11" s="39">
        <v>122.0754596999999</v>
      </c>
      <c r="AZ11" s="39">
        <v>123.6407106999999</v>
      </c>
      <c r="BA11" s="39">
        <v>261.55919069999993</v>
      </c>
      <c r="BB11" s="39">
        <v>262.98633569999993</v>
      </c>
      <c r="BD11" s="83"/>
    </row>
    <row r="12" spans="1:61" ht="14.4" x14ac:dyDescent="0.3">
      <c r="A12" s="5" t="s">
        <v>118</v>
      </c>
      <c r="B12" s="69"/>
      <c r="C12" s="72">
        <f>SUM(C7:C11)</f>
        <v>17.031433999999997</v>
      </c>
      <c r="D12" s="72">
        <f>SUM(D7:D11)</f>
        <v>18.432054799999996</v>
      </c>
      <c r="E12" s="72">
        <f>SUM(E7:E11)</f>
        <v>20.975990799999995</v>
      </c>
      <c r="F12" s="72">
        <f>SUM(F7:F11)</f>
        <v>23.63442719999999</v>
      </c>
      <c r="G12" s="72">
        <f>SUM(G7:G11)</f>
        <v>27.947295199999989</v>
      </c>
      <c r="H12" s="72">
        <f>SUM(H7:H11)</f>
        <v>33.541960199999984</v>
      </c>
      <c r="I12" s="72">
        <f>SUM(I7:I11)</f>
        <v>39.464472299999983</v>
      </c>
      <c r="J12" s="72">
        <f>SUM(J7:J11)</f>
        <v>45.269041499999979</v>
      </c>
      <c r="K12" s="72">
        <f>SUM(K7:K11)</f>
        <v>52.805258199999997</v>
      </c>
      <c r="L12" s="72">
        <f>SUM(L7:L11)</f>
        <v>62.191211200000005</v>
      </c>
      <c r="M12" s="72">
        <f>SUM(M7:M11)</f>
        <v>72.786211200000011</v>
      </c>
      <c r="N12" s="72">
        <f>SUM(N7:N11)</f>
        <v>80.82717030000002</v>
      </c>
      <c r="O12" s="72">
        <f>SUM(O7:O11)</f>
        <v>92.022608700000006</v>
      </c>
      <c r="P12" s="72">
        <f>SUM(P7:P11)</f>
        <v>105.48424525999998</v>
      </c>
      <c r="Q12" s="72">
        <f>SUM(Q7:Q11)</f>
        <v>125.29528795999994</v>
      </c>
      <c r="R12" s="72">
        <f>SUM(R7:R11)</f>
        <v>144.46557477999997</v>
      </c>
      <c r="S12" s="72">
        <f>SUM(S7:S11)</f>
        <v>168.02090545999999</v>
      </c>
      <c r="T12" s="72">
        <f>SUM(T7:T11)</f>
        <v>206.81555834000008</v>
      </c>
      <c r="U12" s="72">
        <f>SUM(U7:U11)</f>
        <v>394.86740157000025</v>
      </c>
      <c r="V12" s="72">
        <f>SUM(V7:V11)</f>
        <v>439.64518077000002</v>
      </c>
      <c r="W12" s="72">
        <f>SUM(W7:W11)</f>
        <v>496.42186779000014</v>
      </c>
      <c r="X12" s="72">
        <f>SUM(X7:X11)</f>
        <v>564.87297931000023</v>
      </c>
      <c r="Y12" s="72">
        <f>SUM(Y7:Y11)</f>
        <v>761.98823696000079</v>
      </c>
      <c r="Z12" s="72">
        <f>SUM(Z7:Z11)</f>
        <v>954.30132495000043</v>
      </c>
      <c r="AA12" s="72">
        <f>SUM(AA7:AA11)</f>
        <v>984.91279045000067</v>
      </c>
      <c r="AB12" s="72">
        <f>SUM(AB7:AB11)</f>
        <v>1158.5396629500001</v>
      </c>
      <c r="AC12" s="72">
        <f>SUM(AC7:AC11)</f>
        <v>1270.3377415399998</v>
      </c>
      <c r="AD12" s="72">
        <f>SUM(AD7:AD11)</f>
        <v>1287.8367960400001</v>
      </c>
      <c r="AE12" s="72">
        <f>SUM(AE7:AE11)</f>
        <v>1323.9319910699999</v>
      </c>
      <c r="AF12" s="72">
        <f>SUM(AF7:AF11)</f>
        <v>1394.3294573799999</v>
      </c>
      <c r="AG12" s="72">
        <f>SUM(AG7:AG11)</f>
        <v>1588.3712753999998</v>
      </c>
      <c r="AH12" s="72">
        <f>SUM(AH7:AH11)</f>
        <v>1608.7581937999998</v>
      </c>
      <c r="AI12" s="72">
        <f>SUM(AI7:AI11)</f>
        <v>1627.9160673599999</v>
      </c>
      <c r="AJ12" s="72">
        <f>SUM(AJ7:AJ11)</f>
        <v>1672.5647375099998</v>
      </c>
      <c r="AK12" s="72">
        <f>SUM(AK7:AK11)</f>
        <v>1699.3312145099997</v>
      </c>
      <c r="AL12" s="72">
        <f>SUM(AL7:AL11)</f>
        <v>1721.4087522599996</v>
      </c>
      <c r="AM12" s="72">
        <f>SUM(AM7:AM11)</f>
        <v>1749.3111841899995</v>
      </c>
      <c r="AN12" s="72">
        <f>SUM(AN7:AN11)</f>
        <v>1795.3860798899996</v>
      </c>
      <c r="AO12" s="72">
        <f>SUM(AO7:AO11)</f>
        <v>2182.0902897199994</v>
      </c>
      <c r="AP12" s="72">
        <f>SUM(AP7:AP11)</f>
        <v>2251.7412748999996</v>
      </c>
      <c r="AQ12" s="72">
        <f>SUM(AQ7:AQ11)</f>
        <v>2326.6864906199994</v>
      </c>
      <c r="AR12" s="72">
        <f>SUM(AR7:AR11)</f>
        <v>2446.6560373899997</v>
      </c>
      <c r="AS12" s="72">
        <f>SUM(AS7:AS11)</f>
        <v>2475.5932272799992</v>
      </c>
      <c r="AT12" s="72">
        <f>SUM(AT7:AT11)</f>
        <v>2538.5974052499996</v>
      </c>
      <c r="AU12" s="72">
        <f>SUM(AU7:AU11)</f>
        <v>2579.2653507599998</v>
      </c>
      <c r="AV12" s="72">
        <f>SUM(AV7:AV11)</f>
        <v>2803.0128365099995</v>
      </c>
      <c r="AW12" s="72">
        <f>SUM(AW7:AW11)</f>
        <v>2704.3307315299999</v>
      </c>
      <c r="AX12" s="72">
        <f>SUM(AX7:AX11)</f>
        <v>2765.3807882699994</v>
      </c>
      <c r="AY12" s="72">
        <f>SUM(AY7:AY11)</f>
        <v>2850.0955204199995</v>
      </c>
      <c r="AZ12" s="72">
        <f>SUM(AZ7:AZ11)</f>
        <v>2911.1851370499994</v>
      </c>
      <c r="BA12" s="72">
        <f>SUM(BA7:BA11)</f>
        <v>3152.6631862099994</v>
      </c>
      <c r="BB12" s="72">
        <f>SUM(BB7:BB11)</f>
        <v>3178.6755729099996</v>
      </c>
      <c r="BD12" s="83"/>
    </row>
    <row r="13" spans="1:61" x14ac:dyDescent="0.25">
      <c r="A13" s="70"/>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c r="AT13" s="71"/>
      <c r="AU13" s="71"/>
      <c r="AV13" s="71"/>
      <c r="AW13" s="71"/>
      <c r="AX13" s="71"/>
      <c r="AY13" s="71"/>
      <c r="AZ13" s="71"/>
    </row>
    <row r="14" spans="1:61" ht="14.4" x14ac:dyDescent="0.3">
      <c r="A14" s="40" t="s">
        <v>103</v>
      </c>
      <c r="B14" s="69"/>
    </row>
    <row r="15" spans="1:61" x14ac:dyDescent="0.25">
      <c r="A15" s="8" t="s">
        <v>116</v>
      </c>
      <c r="C15" s="39">
        <v>2485</v>
      </c>
      <c r="D15" s="39">
        <v>3064</v>
      </c>
      <c r="E15" s="39">
        <v>4087</v>
      </c>
      <c r="F15" s="39">
        <v>5137</v>
      </c>
      <c r="G15" s="39">
        <v>6654</v>
      </c>
      <c r="H15" s="39">
        <v>8568</v>
      </c>
      <c r="I15" s="39">
        <v>10884</v>
      </c>
      <c r="J15" s="39">
        <v>13162</v>
      </c>
      <c r="K15" s="39">
        <v>16025</v>
      </c>
      <c r="L15" s="39">
        <v>19499</v>
      </c>
      <c r="M15" s="39">
        <v>23507</v>
      </c>
      <c r="N15" s="39">
        <v>26587</v>
      </c>
      <c r="O15" s="39">
        <v>30734</v>
      </c>
      <c r="P15" s="39">
        <v>35412</v>
      </c>
      <c r="Q15" s="39">
        <v>42475</v>
      </c>
      <c r="R15" s="39">
        <v>48803</v>
      </c>
      <c r="S15" s="39">
        <v>56123</v>
      </c>
      <c r="T15" s="39">
        <v>65624</v>
      </c>
      <c r="U15" s="39">
        <v>76694</v>
      </c>
      <c r="V15" s="39">
        <v>90850</v>
      </c>
      <c r="W15" s="39">
        <v>108276</v>
      </c>
      <c r="X15" s="39">
        <v>128743</v>
      </c>
      <c r="Y15" s="39">
        <v>185764</v>
      </c>
      <c r="Z15" s="39">
        <v>231965</v>
      </c>
      <c r="AA15" s="39">
        <v>240431</v>
      </c>
      <c r="AB15" s="39">
        <v>284437</v>
      </c>
      <c r="AC15" s="39">
        <v>311488</v>
      </c>
      <c r="AD15" s="39">
        <v>316992</v>
      </c>
      <c r="AE15" s="39">
        <v>327515</v>
      </c>
      <c r="AF15" s="39">
        <v>340759</v>
      </c>
      <c r="AG15" s="39">
        <v>367214</v>
      </c>
      <c r="AH15" s="39">
        <v>371112</v>
      </c>
      <c r="AI15" s="39">
        <v>376367</v>
      </c>
      <c r="AJ15" s="39">
        <v>387065</v>
      </c>
      <c r="AK15" s="39">
        <v>392837</v>
      </c>
      <c r="AL15" s="39">
        <v>398888</v>
      </c>
      <c r="AM15" s="39">
        <v>405314</v>
      </c>
      <c r="AN15" s="39">
        <v>412250</v>
      </c>
      <c r="AO15" s="39">
        <v>420326</v>
      </c>
      <c r="AP15" s="39">
        <v>428683</v>
      </c>
      <c r="AQ15" s="39">
        <v>437209</v>
      </c>
      <c r="AR15" s="39">
        <v>449887</v>
      </c>
      <c r="AS15" s="39">
        <v>456597</v>
      </c>
      <c r="AT15" s="39">
        <v>464410</v>
      </c>
      <c r="AU15" s="39">
        <v>472724</v>
      </c>
      <c r="AV15" s="39">
        <v>481681</v>
      </c>
      <c r="AW15" s="39">
        <v>491895</v>
      </c>
      <c r="AX15" s="39">
        <v>500427</v>
      </c>
      <c r="AY15" s="39">
        <v>508651</v>
      </c>
      <c r="AZ15" s="39">
        <v>517624</v>
      </c>
      <c r="BA15" s="39">
        <v>533310</v>
      </c>
      <c r="BB15" s="39">
        <v>540545</v>
      </c>
      <c r="BD15" s="83"/>
    </row>
    <row r="16" spans="1:61" x14ac:dyDescent="0.25">
      <c r="A16" s="70" t="s">
        <v>115</v>
      </c>
      <c r="C16" s="39">
        <v>2</v>
      </c>
      <c r="D16" s="39">
        <v>2</v>
      </c>
      <c r="E16" s="39">
        <v>2</v>
      </c>
      <c r="F16" s="39">
        <v>2</v>
      </c>
      <c r="G16" s="39">
        <v>4</v>
      </c>
      <c r="H16" s="39">
        <v>6</v>
      </c>
      <c r="I16" s="39">
        <v>8</v>
      </c>
      <c r="J16" s="39">
        <v>8</v>
      </c>
      <c r="K16" s="39">
        <v>8</v>
      </c>
      <c r="L16" s="39">
        <v>11</v>
      </c>
      <c r="M16" s="39">
        <v>12</v>
      </c>
      <c r="N16" s="39">
        <v>14</v>
      </c>
      <c r="O16" s="39">
        <v>14</v>
      </c>
      <c r="P16" s="39">
        <v>16</v>
      </c>
      <c r="Q16" s="39">
        <v>19</v>
      </c>
      <c r="R16" s="39">
        <v>26</v>
      </c>
      <c r="S16" s="39">
        <v>36</v>
      </c>
      <c r="T16" s="39">
        <v>64</v>
      </c>
      <c r="U16" s="39">
        <v>259</v>
      </c>
      <c r="V16" s="39">
        <v>259</v>
      </c>
      <c r="W16" s="39">
        <v>265</v>
      </c>
      <c r="X16" s="39">
        <v>274</v>
      </c>
      <c r="Y16" s="39">
        <v>281</v>
      </c>
      <c r="Z16" s="39">
        <v>287</v>
      </c>
      <c r="AA16" s="39">
        <v>289</v>
      </c>
      <c r="AB16" s="39">
        <v>298</v>
      </c>
      <c r="AC16" s="39">
        <v>329</v>
      </c>
      <c r="AD16" s="39">
        <v>335</v>
      </c>
      <c r="AE16" s="39">
        <v>339</v>
      </c>
      <c r="AF16" s="39">
        <v>361</v>
      </c>
      <c r="AG16" s="39">
        <v>467</v>
      </c>
      <c r="AH16" s="39">
        <v>482</v>
      </c>
      <c r="AI16" s="39">
        <v>491</v>
      </c>
      <c r="AJ16" s="39">
        <v>509</v>
      </c>
      <c r="AK16" s="39">
        <v>517</v>
      </c>
      <c r="AL16" s="39">
        <v>526</v>
      </c>
      <c r="AM16" s="39">
        <v>538</v>
      </c>
      <c r="AN16" s="39">
        <v>547</v>
      </c>
      <c r="AO16" s="39">
        <v>558</v>
      </c>
      <c r="AP16" s="39">
        <v>604</v>
      </c>
      <c r="AQ16" s="39">
        <v>615</v>
      </c>
      <c r="AR16" s="39">
        <v>638</v>
      </c>
      <c r="AS16" s="39">
        <v>659</v>
      </c>
      <c r="AT16" s="39">
        <v>680</v>
      </c>
      <c r="AU16" s="39">
        <v>698</v>
      </c>
      <c r="AV16" s="39">
        <v>717</v>
      </c>
      <c r="AW16" s="39">
        <v>729</v>
      </c>
      <c r="AX16" s="39">
        <v>750</v>
      </c>
      <c r="AY16" s="39">
        <v>753</v>
      </c>
      <c r="AZ16" s="39">
        <v>757</v>
      </c>
      <c r="BA16" s="39">
        <v>758</v>
      </c>
      <c r="BB16" s="39">
        <v>758</v>
      </c>
      <c r="BD16" s="83"/>
    </row>
    <row r="17" spans="1:60" x14ac:dyDescent="0.25">
      <c r="A17" s="70" t="s">
        <v>105</v>
      </c>
      <c r="C17" s="39">
        <v>2986</v>
      </c>
      <c r="D17" s="39">
        <v>2987</v>
      </c>
      <c r="E17" s="39">
        <v>2987</v>
      </c>
      <c r="F17" s="39">
        <v>2987</v>
      </c>
      <c r="G17" s="39">
        <v>2987</v>
      </c>
      <c r="H17" s="39">
        <v>2987</v>
      </c>
      <c r="I17" s="39">
        <v>2987</v>
      </c>
      <c r="J17" s="39">
        <v>2987</v>
      </c>
      <c r="K17" s="39">
        <v>2987</v>
      </c>
      <c r="L17" s="39">
        <v>2987</v>
      </c>
      <c r="M17" s="39">
        <v>2987</v>
      </c>
      <c r="N17" s="39">
        <v>2987</v>
      </c>
      <c r="O17" s="39">
        <v>2987</v>
      </c>
      <c r="P17" s="39">
        <v>2987</v>
      </c>
      <c r="Q17" s="39">
        <v>2987</v>
      </c>
      <c r="R17" s="39">
        <v>2987</v>
      </c>
      <c r="S17" s="39">
        <v>2987</v>
      </c>
      <c r="T17" s="39">
        <v>2987</v>
      </c>
      <c r="U17" s="39">
        <v>2987</v>
      </c>
      <c r="V17" s="39">
        <v>2987</v>
      </c>
      <c r="W17" s="39">
        <v>2987</v>
      </c>
      <c r="X17" s="39">
        <v>2987</v>
      </c>
      <c r="Y17" s="39">
        <v>2987</v>
      </c>
      <c r="Z17" s="39">
        <v>2987</v>
      </c>
      <c r="AA17" s="39">
        <v>2987</v>
      </c>
      <c r="AB17" s="39">
        <v>2987</v>
      </c>
      <c r="AC17" s="39">
        <v>2987</v>
      </c>
      <c r="AD17" s="39">
        <v>2987</v>
      </c>
      <c r="AE17" s="39">
        <v>2987</v>
      </c>
      <c r="AF17" s="39">
        <v>2987</v>
      </c>
      <c r="AG17" s="39">
        <v>2987</v>
      </c>
      <c r="AH17" s="39">
        <v>2987</v>
      </c>
      <c r="AI17" s="39">
        <v>2987</v>
      </c>
      <c r="AJ17" s="39">
        <v>2987</v>
      </c>
      <c r="AK17" s="39">
        <v>2987</v>
      </c>
      <c r="AL17" s="39">
        <v>2987</v>
      </c>
      <c r="AM17" s="39">
        <v>2987</v>
      </c>
      <c r="AN17" s="39">
        <v>2987</v>
      </c>
      <c r="AO17" s="39">
        <v>2987</v>
      </c>
      <c r="AP17" s="39">
        <v>2987</v>
      </c>
      <c r="AQ17" s="39">
        <v>2987</v>
      </c>
      <c r="AR17" s="39">
        <v>2987</v>
      </c>
      <c r="AS17" s="39">
        <v>2987</v>
      </c>
      <c r="AT17" s="39">
        <v>2987</v>
      </c>
      <c r="AU17" s="39">
        <v>2987</v>
      </c>
      <c r="AV17" s="39">
        <v>2987</v>
      </c>
      <c r="AW17" s="39">
        <v>2987</v>
      </c>
      <c r="AX17" s="39">
        <v>2987</v>
      </c>
      <c r="AY17" s="39">
        <v>2987</v>
      </c>
      <c r="AZ17" s="39">
        <v>2987</v>
      </c>
      <c r="BA17" s="39">
        <v>2987</v>
      </c>
      <c r="BB17" s="39">
        <v>2987</v>
      </c>
      <c r="BD17" s="83"/>
      <c r="BF17" s="84"/>
      <c r="BG17" s="84"/>
      <c r="BH17" s="85"/>
    </row>
    <row r="18" spans="1:60" s="81" customFormat="1" x14ac:dyDescent="0.25">
      <c r="A18" s="8" t="s">
        <v>102</v>
      </c>
      <c r="C18" s="39">
        <v>16</v>
      </c>
      <c r="D18" s="39">
        <v>16</v>
      </c>
      <c r="E18" s="39">
        <v>16</v>
      </c>
      <c r="F18" s="39">
        <v>16</v>
      </c>
      <c r="G18" s="39">
        <v>16</v>
      </c>
      <c r="H18" s="39">
        <v>16</v>
      </c>
      <c r="I18" s="39">
        <v>16</v>
      </c>
      <c r="J18" s="39">
        <v>16</v>
      </c>
      <c r="K18" s="39">
        <v>16</v>
      </c>
      <c r="L18" s="39">
        <v>16</v>
      </c>
      <c r="M18" s="39">
        <v>16</v>
      </c>
      <c r="N18" s="39">
        <v>16</v>
      </c>
      <c r="O18" s="39">
        <v>16</v>
      </c>
      <c r="P18" s="39">
        <v>16</v>
      </c>
      <c r="Q18" s="39">
        <v>16</v>
      </c>
      <c r="R18" s="39">
        <v>16</v>
      </c>
      <c r="S18" s="39">
        <v>16</v>
      </c>
      <c r="T18" s="39">
        <v>16</v>
      </c>
      <c r="U18" s="39">
        <v>16</v>
      </c>
      <c r="V18" s="39">
        <v>16</v>
      </c>
      <c r="W18" s="39">
        <v>16</v>
      </c>
      <c r="X18" s="39">
        <v>16</v>
      </c>
      <c r="Y18" s="39">
        <v>16</v>
      </c>
      <c r="Z18" s="39">
        <v>17</v>
      </c>
      <c r="AA18" s="39">
        <v>17</v>
      </c>
      <c r="AB18" s="39">
        <v>17</v>
      </c>
      <c r="AC18" s="39">
        <v>18</v>
      </c>
      <c r="AD18" s="39">
        <v>18</v>
      </c>
      <c r="AE18" s="39">
        <v>18</v>
      </c>
      <c r="AF18" s="39">
        <v>19</v>
      </c>
      <c r="AG18" s="39">
        <v>19</v>
      </c>
      <c r="AH18" s="39">
        <v>19</v>
      </c>
      <c r="AI18" s="39">
        <v>19</v>
      </c>
      <c r="AJ18" s="39">
        <v>19</v>
      </c>
      <c r="AK18" s="39">
        <v>19</v>
      </c>
      <c r="AL18" s="39">
        <v>19</v>
      </c>
      <c r="AM18" s="39">
        <v>1185</v>
      </c>
      <c r="AN18" s="39">
        <v>1283</v>
      </c>
      <c r="AO18" s="39">
        <v>1446</v>
      </c>
      <c r="AP18" s="39">
        <v>1541</v>
      </c>
      <c r="AQ18" s="39">
        <v>1671</v>
      </c>
      <c r="AR18" s="39">
        <v>1793</v>
      </c>
      <c r="AS18" s="39">
        <v>1997</v>
      </c>
      <c r="AT18" s="39">
        <v>2336</v>
      </c>
      <c r="AU18" s="39">
        <v>2745</v>
      </c>
      <c r="AV18" s="39">
        <v>3035</v>
      </c>
      <c r="AW18" s="39">
        <v>3556</v>
      </c>
      <c r="AX18" s="39">
        <v>3887</v>
      </c>
      <c r="AY18" s="39">
        <v>4191</v>
      </c>
      <c r="AZ18" s="39">
        <v>4414</v>
      </c>
      <c r="BA18" s="39">
        <v>4487</v>
      </c>
      <c r="BB18" s="39">
        <v>4487</v>
      </c>
      <c r="BD18" s="83"/>
    </row>
    <row r="19" spans="1:60" s="81" customFormat="1" x14ac:dyDescent="0.25">
      <c r="A19" s="8" t="s">
        <v>112</v>
      </c>
      <c r="C19" s="39">
        <v>0</v>
      </c>
      <c r="D19" s="39">
        <v>0</v>
      </c>
      <c r="E19" s="39">
        <v>0</v>
      </c>
      <c r="F19" s="39">
        <v>6</v>
      </c>
      <c r="G19" s="39">
        <v>6</v>
      </c>
      <c r="H19" s="39">
        <v>17</v>
      </c>
      <c r="I19" s="39">
        <v>17</v>
      </c>
      <c r="J19" s="39">
        <v>17</v>
      </c>
      <c r="K19" s="39">
        <v>17</v>
      </c>
      <c r="L19" s="39">
        <v>19</v>
      </c>
      <c r="M19" s="39">
        <v>33</v>
      </c>
      <c r="N19" s="39">
        <v>34</v>
      </c>
      <c r="O19" s="39">
        <v>34</v>
      </c>
      <c r="P19" s="39">
        <v>36</v>
      </c>
      <c r="Q19" s="39">
        <v>35</v>
      </c>
      <c r="R19" s="39">
        <v>35</v>
      </c>
      <c r="S19" s="39">
        <v>39</v>
      </c>
      <c r="T19" s="39">
        <v>41</v>
      </c>
      <c r="U19" s="39">
        <v>41</v>
      </c>
      <c r="V19" s="39">
        <v>42</v>
      </c>
      <c r="W19" s="39">
        <v>41</v>
      </c>
      <c r="X19" s="39">
        <v>45</v>
      </c>
      <c r="Y19" s="39">
        <v>51</v>
      </c>
      <c r="Z19" s="39">
        <v>52</v>
      </c>
      <c r="AA19" s="39">
        <v>109</v>
      </c>
      <c r="AB19" s="39">
        <v>123</v>
      </c>
      <c r="AC19" s="39">
        <v>159</v>
      </c>
      <c r="AD19" s="39">
        <v>163</v>
      </c>
      <c r="AE19" s="39">
        <v>173</v>
      </c>
      <c r="AF19" s="39">
        <v>176</v>
      </c>
      <c r="AG19" s="39">
        <v>198</v>
      </c>
      <c r="AH19" s="39">
        <v>244</v>
      </c>
      <c r="AI19" s="39">
        <v>313</v>
      </c>
      <c r="AJ19" s="39">
        <v>341</v>
      </c>
      <c r="AK19" s="39">
        <v>356</v>
      </c>
      <c r="AL19" s="39">
        <v>398</v>
      </c>
      <c r="AM19" s="39">
        <v>451</v>
      </c>
      <c r="AN19" s="39">
        <v>491</v>
      </c>
      <c r="AO19" s="39">
        <v>576</v>
      </c>
      <c r="AP19" s="39">
        <v>643</v>
      </c>
      <c r="AQ19" s="39">
        <v>740</v>
      </c>
      <c r="AR19" s="39">
        <v>806</v>
      </c>
      <c r="AS19" s="39">
        <v>892</v>
      </c>
      <c r="AT19" s="39">
        <v>997</v>
      </c>
      <c r="AU19" s="39">
        <v>1090</v>
      </c>
      <c r="AV19" s="39">
        <v>1174</v>
      </c>
      <c r="AW19" s="39">
        <v>1235</v>
      </c>
      <c r="AX19" s="39">
        <v>1306</v>
      </c>
      <c r="AY19" s="39">
        <v>1476</v>
      </c>
      <c r="AZ19" s="39">
        <v>2544</v>
      </c>
      <c r="BA19" s="39">
        <v>2860</v>
      </c>
      <c r="BB19" s="39">
        <v>3162</v>
      </c>
      <c r="BD19" s="83"/>
    </row>
    <row r="20" spans="1:60" ht="14.4" x14ac:dyDescent="0.3">
      <c r="A20" s="5" t="s">
        <v>118</v>
      </c>
      <c r="B20" s="69"/>
      <c r="C20" s="72">
        <f>SUM(C15:C19)</f>
        <v>5489</v>
      </c>
      <c r="D20" s="72">
        <f>SUM(D15:D19)</f>
        <v>6069</v>
      </c>
      <c r="E20" s="72">
        <f>SUM(E15:E19)</f>
        <v>7092</v>
      </c>
      <c r="F20" s="72">
        <f>SUM(F15:F19)</f>
        <v>8148</v>
      </c>
      <c r="G20" s="72">
        <f>SUM(G15:G19)</f>
        <v>9667</v>
      </c>
      <c r="H20" s="72">
        <f>SUM(H15:H19)</f>
        <v>11594</v>
      </c>
      <c r="I20" s="72">
        <f>SUM(I15:I19)</f>
        <v>13912</v>
      </c>
      <c r="J20" s="72">
        <f>SUM(J15:J19)</f>
        <v>16190</v>
      </c>
      <c r="K20" s="72">
        <f>SUM(K15:K19)</f>
        <v>19053</v>
      </c>
      <c r="L20" s="72">
        <f>SUM(L15:L19)</f>
        <v>22532</v>
      </c>
      <c r="M20" s="72">
        <f>SUM(M15:M19)</f>
        <v>26555</v>
      </c>
      <c r="N20" s="72">
        <f>SUM(N15:N19)</f>
        <v>29638</v>
      </c>
      <c r="O20" s="72">
        <f>SUM(O15:O19)</f>
        <v>33785</v>
      </c>
      <c r="P20" s="72">
        <f>SUM(P15:P19)</f>
        <v>38467</v>
      </c>
      <c r="Q20" s="72">
        <f>SUM(Q15:Q19)</f>
        <v>45532</v>
      </c>
      <c r="R20" s="72">
        <f>SUM(R15:R19)</f>
        <v>51867</v>
      </c>
      <c r="S20" s="72">
        <f>SUM(S15:S19)</f>
        <v>59201</v>
      </c>
      <c r="T20" s="72">
        <f>SUM(T15:T19)</f>
        <v>68732</v>
      </c>
      <c r="U20" s="72">
        <f>SUM(U15:U19)</f>
        <v>79997</v>
      </c>
      <c r="V20" s="72">
        <f>SUM(V15:V19)</f>
        <v>94154</v>
      </c>
      <c r="W20" s="72">
        <f>SUM(W15:W19)</f>
        <v>111585</v>
      </c>
      <c r="X20" s="72">
        <f>SUM(X15:X19)</f>
        <v>132065</v>
      </c>
      <c r="Y20" s="72">
        <f>SUM(Y15:Y19)</f>
        <v>189099</v>
      </c>
      <c r="Z20" s="72">
        <f>SUM(Z15:Z19)</f>
        <v>235308</v>
      </c>
      <c r="AA20" s="72">
        <f>SUM(AA15:AA19)</f>
        <v>243833</v>
      </c>
      <c r="AB20" s="72">
        <f>SUM(AB15:AB19)</f>
        <v>287862</v>
      </c>
      <c r="AC20" s="72">
        <f>SUM(AC15:AC19)</f>
        <v>314981</v>
      </c>
      <c r="AD20" s="72">
        <f>SUM(AD15:AD19)</f>
        <v>320495</v>
      </c>
      <c r="AE20" s="72">
        <f>SUM(AE15:AE19)</f>
        <v>331032</v>
      </c>
      <c r="AF20" s="72">
        <f>SUM(AF15:AF19)</f>
        <v>344302</v>
      </c>
      <c r="AG20" s="72">
        <f>SUM(AG15:AG19)</f>
        <v>370885</v>
      </c>
      <c r="AH20" s="72">
        <f>SUM(AH15:AH19)</f>
        <v>374844</v>
      </c>
      <c r="AI20" s="72">
        <f>SUM(AI15:AI19)</f>
        <v>380177</v>
      </c>
      <c r="AJ20" s="72">
        <f>SUM(AJ15:AJ19)</f>
        <v>390921</v>
      </c>
      <c r="AK20" s="72">
        <f>SUM(AK15:AK19)</f>
        <v>396716</v>
      </c>
      <c r="AL20" s="72">
        <f>SUM(AL15:AL19)</f>
        <v>402818</v>
      </c>
      <c r="AM20" s="72">
        <f>SUM(AM15:AM19)</f>
        <v>410475</v>
      </c>
      <c r="AN20" s="72">
        <f>SUM(AN15:AN19)</f>
        <v>417558</v>
      </c>
      <c r="AO20" s="72">
        <f>SUM(AO15:AO19)</f>
        <v>425893</v>
      </c>
      <c r="AP20" s="72">
        <f>SUM(AP15:AP19)</f>
        <v>434458</v>
      </c>
      <c r="AQ20" s="72">
        <f>SUM(AQ15:AQ19)</f>
        <v>443222</v>
      </c>
      <c r="AR20" s="72">
        <f>SUM(AR15:AR19)</f>
        <v>456111</v>
      </c>
      <c r="AS20" s="72">
        <f>SUM(AS15:AS19)</f>
        <v>463132</v>
      </c>
      <c r="AT20" s="72">
        <f>SUM(AT15:AT19)</f>
        <v>471410</v>
      </c>
      <c r="AU20" s="72">
        <f>SUM(AU15:AU19)</f>
        <v>480244</v>
      </c>
      <c r="AV20" s="72">
        <f>SUM(AV15:AV19)</f>
        <v>489594</v>
      </c>
      <c r="AW20" s="72">
        <f>SUM(AW15:AW19)</f>
        <v>500402</v>
      </c>
      <c r="AX20" s="72">
        <f>SUM(AX15:AX19)</f>
        <v>509357</v>
      </c>
      <c r="AY20" s="72">
        <f>SUM(AY15:AY19)</f>
        <v>518058</v>
      </c>
      <c r="AZ20" s="72">
        <f>SUM(AZ15:AZ19)</f>
        <v>528326</v>
      </c>
      <c r="BA20" s="72">
        <f>SUM(BA15:BA19)</f>
        <v>544402</v>
      </c>
      <c r="BB20" s="72">
        <f>SUM(BB15:BB19)</f>
        <v>551939</v>
      </c>
      <c r="BD20" s="83"/>
    </row>
    <row r="22" spans="1:60" x14ac:dyDescent="0.25">
      <c r="A22" s="8"/>
    </row>
  </sheetData>
  <mergeCells count="5">
    <mergeCell ref="AM4:AX4"/>
    <mergeCell ref="AY4:BB4"/>
    <mergeCell ref="AA4:AL4"/>
    <mergeCell ref="C4:N4"/>
    <mergeCell ref="O4:Z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Highlights</vt:lpstr>
      <vt:lpstr>Sheet2</vt:lpstr>
      <vt:lpstr>Sheet3</vt:lpstr>
      <vt:lpstr>Quarter</vt:lpstr>
      <vt:lpstr>Calculation (2)</vt:lpstr>
      <vt:lpstr>Calculation</vt:lpstr>
      <vt:lpstr>Month</vt:lpstr>
      <vt:lpstr>Highlights!Print_Area</vt:lpstr>
      <vt:lpstr>Quarter!Print_Area</vt:lpstr>
    </vt:vector>
  </TitlesOfParts>
  <Company>DTI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Janes</dc:creator>
  <cp:lastModifiedBy>Hemingway James (Statistics)</cp:lastModifiedBy>
  <cp:lastPrinted>2014-02-21T11:59:43Z</cp:lastPrinted>
  <dcterms:created xsi:type="dcterms:W3CDTF">2001-08-09T16:44:41Z</dcterms:created>
  <dcterms:modified xsi:type="dcterms:W3CDTF">2014-05-28T16:57:06Z</dcterms:modified>
</cp:coreProperties>
</file>