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<sst xmlns="http://schemas.openxmlformats.org/spreadsheetml/2006/main" count="160" uniqueCount="46">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</sst>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L18" sqref="AL18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0"/>
      <c r="AO2" s="53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1"/>
      <c r="AO3" s="37"/>
    </row>
    <row r="4" spans="1:41" ht="15" customHeight="1">
      <c r="A4" s="3" t="s">
        <v>42</v>
      </c>
      <c r="B4" s="3" t="s">
        <v>34</v>
      </c>
      <c r="C4" s="3" t="s">
        <v>42</v>
      </c>
      <c r="D4" s="27">
        <v>46771</v>
      </c>
      <c r="E4" s="27">
        <v>39727.740000000114</v>
      </c>
      <c r="F4" s="27">
        <v>39530</v>
      </c>
      <c r="G4" s="27">
        <v>34875.86000000006</v>
      </c>
      <c r="H4" s="27">
        <v>9684</v>
      </c>
      <c r="I4" s="27">
        <v>9207.31</v>
      </c>
      <c r="J4" s="27">
        <v>2124</v>
      </c>
      <c r="K4" s="27">
        <v>2054.15</v>
      </c>
      <c r="L4" s="27">
        <v>220</v>
      </c>
      <c r="M4" s="27">
        <v>214.34</v>
      </c>
      <c r="N4" s="27">
        <v>7</v>
      </c>
      <c r="O4" s="27">
        <v>6.61</v>
      </c>
      <c r="P4" s="13">
        <f aca="true" t="shared" si="0" ref="P4:P10">SUM(N4,L4,J4,H4,F4,D4)</f>
        <v>98336</v>
      </c>
      <c r="Q4" s="13">
        <f>SUM(O4,M4,K4,I4,G4,E4)</f>
        <v>86086.01000000018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74</v>
      </c>
      <c r="W4" s="27">
        <v>74</v>
      </c>
      <c r="X4" s="26" t="s">
        <v>45</v>
      </c>
      <c r="Y4" s="26" t="s">
        <v>45</v>
      </c>
      <c r="Z4" s="28">
        <f aca="true" t="shared" si="1" ref="Z4:AA10">SUM(X4,V4,,T4,R4)</f>
        <v>74</v>
      </c>
      <c r="AA4" s="28">
        <f t="shared" si="1"/>
        <v>74</v>
      </c>
      <c r="AB4" s="4">
        <f>Z4+P4</f>
        <v>98410</v>
      </c>
      <c r="AC4" s="4">
        <f>AA4+Q4</f>
        <v>86160.01000000018</v>
      </c>
      <c r="AD4" s="21">
        <v>169467253.61104006</v>
      </c>
      <c r="AE4" s="22">
        <v>1709499.44</v>
      </c>
      <c r="AF4" s="22">
        <v>507135.29546000005</v>
      </c>
      <c r="AG4" s="22">
        <v>1426993.82</v>
      </c>
      <c r="AH4" s="22">
        <v>30286209.82749243</v>
      </c>
      <c r="AI4" s="22">
        <v>10661700.256007537</v>
      </c>
      <c r="AJ4" s="23">
        <f>SUM(AD4:AI4)</f>
        <v>214058792.25</v>
      </c>
      <c r="AK4" s="21">
        <v>803351.77</v>
      </c>
      <c r="AL4" s="21">
        <v>2939468.9</v>
      </c>
      <c r="AM4" s="24">
        <f>SUM(AK4:AL4)</f>
        <v>3742820.67</v>
      </c>
      <c r="AN4" s="24">
        <f>AM4+AJ4</f>
        <v>217801612.92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487</v>
      </c>
      <c r="E5" s="27">
        <v>428.08</v>
      </c>
      <c r="F5" s="27">
        <v>475</v>
      </c>
      <c r="G5" s="27">
        <v>440.54</v>
      </c>
      <c r="H5" s="27">
        <v>1667</v>
      </c>
      <c r="I5" s="27">
        <v>1575.97</v>
      </c>
      <c r="J5" s="27">
        <v>638</v>
      </c>
      <c r="K5" s="27">
        <v>604.01</v>
      </c>
      <c r="L5" s="27">
        <v>35</v>
      </c>
      <c r="M5" s="27">
        <v>34.78</v>
      </c>
      <c r="N5" s="26" t="s">
        <v>45</v>
      </c>
      <c r="O5" s="26" t="s">
        <v>45</v>
      </c>
      <c r="P5" s="13">
        <f t="shared" si="0"/>
        <v>3302</v>
      </c>
      <c r="Q5" s="13">
        <f aca="true" t="shared" si="2" ref="Q5:Q10">SUM(O5,M5,K5,I5,G5,E5)</f>
        <v>3083.38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2" t="s">
        <v>45</v>
      </c>
      <c r="X5" s="26" t="s">
        <v>45</v>
      </c>
      <c r="Y5" s="26" t="s">
        <v>45</v>
      </c>
      <c r="Z5" s="28">
        <f t="shared" si="1"/>
        <v>0</v>
      </c>
      <c r="AA5" s="29">
        <f>SUM(Y5,W5,U5,S5)</f>
        <v>0</v>
      </c>
      <c r="AB5" s="4">
        <f aca="true" t="shared" si="3" ref="AB5:AB10">Z5+P5</f>
        <v>3302</v>
      </c>
      <c r="AC5" s="4">
        <f aca="true" t="shared" si="4" ref="AC5:AC10">AA5+Q5</f>
        <v>3083.38</v>
      </c>
      <c r="AD5" s="22">
        <v>11069998.140000021</v>
      </c>
      <c r="AE5" s="22">
        <v>155275.14</v>
      </c>
      <c r="AF5" s="22">
        <v>0</v>
      </c>
      <c r="AG5" s="22">
        <v>31803.41</v>
      </c>
      <c r="AH5" s="22">
        <v>2170801.3</v>
      </c>
      <c r="AI5" s="22">
        <v>940880.23</v>
      </c>
      <c r="AJ5" s="23">
        <f aca="true" t="shared" si="5" ref="AJ5:AJ10">SUM(AD5:AI5)</f>
        <v>14368758.220000021</v>
      </c>
      <c r="AK5" s="21">
        <v>0</v>
      </c>
      <c r="AL5" s="22">
        <v>5724</v>
      </c>
      <c r="AM5" s="24">
        <f aca="true" t="shared" si="6" ref="AM5:AM10">SUM(AK5:AL5)</f>
        <v>5724</v>
      </c>
      <c r="AN5" s="24">
        <f aca="true" t="shared" si="7" ref="AN5:AN10">AM5+AJ5</f>
        <v>14374482.220000021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71</v>
      </c>
      <c r="E6" s="27">
        <v>59.82</v>
      </c>
      <c r="F6" s="27">
        <v>28</v>
      </c>
      <c r="G6" s="27">
        <v>24.77</v>
      </c>
      <c r="H6" s="27">
        <v>14</v>
      </c>
      <c r="I6" s="27">
        <v>12.55</v>
      </c>
      <c r="J6" s="27">
        <v>4</v>
      </c>
      <c r="K6" s="27">
        <v>3.92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119</v>
      </c>
      <c r="Q6" s="13">
        <f t="shared" si="2"/>
        <v>103.06</v>
      </c>
      <c r="R6" s="26" t="s">
        <v>45</v>
      </c>
      <c r="S6" s="33" t="s">
        <v>45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0</v>
      </c>
      <c r="AA6" s="29">
        <f t="shared" si="1"/>
        <v>0</v>
      </c>
      <c r="AB6" s="4">
        <f t="shared" si="3"/>
        <v>119</v>
      </c>
      <c r="AC6" s="4">
        <f t="shared" si="4"/>
        <v>103.06</v>
      </c>
      <c r="AD6" s="22">
        <v>217308.97</v>
      </c>
      <c r="AE6" s="22">
        <v>4263.84</v>
      </c>
      <c r="AF6" s="22">
        <v>0</v>
      </c>
      <c r="AG6" s="22">
        <v>182.85</v>
      </c>
      <c r="AH6" s="22">
        <v>40194.86</v>
      </c>
      <c r="AI6" s="22">
        <v>15168.92</v>
      </c>
      <c r="AJ6" s="23">
        <f t="shared" si="5"/>
        <v>277119.44</v>
      </c>
      <c r="AK6" s="22">
        <v>0</v>
      </c>
      <c r="AL6" s="22">
        <v>0</v>
      </c>
      <c r="AM6" s="24">
        <f t="shared" si="6"/>
        <v>0</v>
      </c>
      <c r="AN6" s="24">
        <f t="shared" si="7"/>
        <v>277119.44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252</v>
      </c>
      <c r="O7" s="26">
        <v>246.75000000000006</v>
      </c>
      <c r="P7" s="13">
        <f t="shared" si="0"/>
        <v>252</v>
      </c>
      <c r="Q7" s="13">
        <f t="shared" si="2"/>
        <v>246.75000000000006</v>
      </c>
      <c r="R7" s="26" t="s">
        <v>45</v>
      </c>
      <c r="S7" s="26" t="s">
        <v>45</v>
      </c>
      <c r="T7" s="26">
        <v>29</v>
      </c>
      <c r="U7" s="26">
        <v>23.349999999999998</v>
      </c>
      <c r="V7" s="26" t="s">
        <v>45</v>
      </c>
      <c r="W7" s="26" t="s">
        <v>45</v>
      </c>
      <c r="X7" s="26">
        <v>4</v>
      </c>
      <c r="Y7" s="26">
        <v>3.64</v>
      </c>
      <c r="Z7" s="28">
        <f t="shared" si="1"/>
        <v>33</v>
      </c>
      <c r="AA7" s="28">
        <f t="shared" si="1"/>
        <v>26.99</v>
      </c>
      <c r="AB7" s="4">
        <f t="shared" si="3"/>
        <v>285</v>
      </c>
      <c r="AC7" s="4">
        <f t="shared" si="4"/>
        <v>273.74000000000007</v>
      </c>
      <c r="AD7" s="22">
        <v>1266225.6199999996</v>
      </c>
      <c r="AE7" s="22">
        <v>3537.192</v>
      </c>
      <c r="AF7" s="22">
        <v>0</v>
      </c>
      <c r="AG7" s="22">
        <v>1393.87</v>
      </c>
      <c r="AH7" s="22">
        <v>153181.86999999997</v>
      </c>
      <c r="AI7" s="22">
        <v>97053.978</v>
      </c>
      <c r="AJ7" s="23">
        <f t="shared" si="5"/>
        <v>1521392.5299999998</v>
      </c>
      <c r="AK7" s="22">
        <v>271398.625</v>
      </c>
      <c r="AL7" s="22">
        <v>47050.75</v>
      </c>
      <c r="AM7" s="24">
        <f t="shared" si="6"/>
        <v>318449.375</v>
      </c>
      <c r="AN7" s="24">
        <f t="shared" si="7"/>
        <v>1839841.9049999998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1110</v>
      </c>
      <c r="O8" s="27">
        <v>1036.8</v>
      </c>
      <c r="P8" s="13">
        <f t="shared" si="0"/>
        <v>1110</v>
      </c>
      <c r="Q8" s="13">
        <f t="shared" si="2"/>
        <v>1036.8</v>
      </c>
      <c r="R8" s="26">
        <v>18</v>
      </c>
      <c r="S8" s="26">
        <v>17.4</v>
      </c>
      <c r="T8" s="26">
        <v>8</v>
      </c>
      <c r="U8" s="26">
        <v>7.75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26</v>
      </c>
      <c r="AA8" s="28">
        <f t="shared" si="1"/>
        <v>25.15</v>
      </c>
      <c r="AB8" s="4">
        <f t="shared" si="3"/>
        <v>1136</v>
      </c>
      <c r="AC8" s="4">
        <f t="shared" si="4"/>
        <v>1061.95</v>
      </c>
      <c r="AD8" s="22">
        <v>2063199.03</v>
      </c>
      <c r="AE8" s="22">
        <v>0</v>
      </c>
      <c r="AF8" s="22">
        <v>1038.92</v>
      </c>
      <c r="AG8" s="22">
        <v>2298.12</v>
      </c>
      <c r="AH8" s="22">
        <v>126338.87</v>
      </c>
      <c r="AI8" s="22">
        <v>185727.75</v>
      </c>
      <c r="AJ8" s="23">
        <f t="shared" si="5"/>
        <v>2378602.69</v>
      </c>
      <c r="AK8" s="22">
        <v>118815.63</v>
      </c>
      <c r="AL8" s="22">
        <v>0</v>
      </c>
      <c r="AM8" s="24">
        <f t="shared" si="6"/>
        <v>118815.63</v>
      </c>
      <c r="AN8" s="24">
        <f t="shared" si="7"/>
        <v>2497418.32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43</v>
      </c>
      <c r="O9" s="26">
        <v>41</v>
      </c>
      <c r="P9" s="13">
        <f t="shared" si="0"/>
        <v>43</v>
      </c>
      <c r="Q9" s="13">
        <f t="shared" si="2"/>
        <v>41</v>
      </c>
      <c r="R9" s="26">
        <v>4</v>
      </c>
      <c r="S9" s="33">
        <v>2.4</v>
      </c>
      <c r="T9" s="26" t="s">
        <v>45</v>
      </c>
      <c r="U9" s="33" t="s">
        <v>45</v>
      </c>
      <c r="V9" s="26" t="s">
        <v>45</v>
      </c>
      <c r="W9" s="26" t="s">
        <v>45</v>
      </c>
      <c r="X9" s="26">
        <v>1</v>
      </c>
      <c r="Y9" s="33">
        <v>0.4</v>
      </c>
      <c r="Z9" s="28">
        <f t="shared" si="1"/>
        <v>5</v>
      </c>
      <c r="AA9" s="29">
        <f t="shared" si="1"/>
        <v>2.8</v>
      </c>
      <c r="AB9" s="4">
        <f t="shared" si="3"/>
        <v>48</v>
      </c>
      <c r="AC9" s="4">
        <f t="shared" si="4"/>
        <v>43.8</v>
      </c>
      <c r="AD9" s="22">
        <v>135455.71</v>
      </c>
      <c r="AE9" s="22">
        <v>0</v>
      </c>
      <c r="AF9" s="22">
        <v>0</v>
      </c>
      <c r="AG9" s="22">
        <v>0</v>
      </c>
      <c r="AH9" s="22">
        <v>25137.66</v>
      </c>
      <c r="AI9" s="22">
        <v>12066.07</v>
      </c>
      <c r="AJ9" s="23">
        <f t="shared" si="5"/>
        <v>172659.44</v>
      </c>
      <c r="AK9" s="22">
        <v>13454</v>
      </c>
      <c r="AL9" s="22">
        <v>7658</v>
      </c>
      <c r="AM9" s="24">
        <f t="shared" si="6"/>
        <v>21112</v>
      </c>
      <c r="AN9" s="24">
        <f t="shared" si="7"/>
        <v>193771.44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472</v>
      </c>
      <c r="O10" s="27">
        <v>454.2</v>
      </c>
      <c r="P10" s="13">
        <f t="shared" si="0"/>
        <v>472</v>
      </c>
      <c r="Q10" s="13">
        <f t="shared" si="2"/>
        <v>454.2</v>
      </c>
      <c r="R10" s="26">
        <v>14</v>
      </c>
      <c r="S10" s="26">
        <v>14</v>
      </c>
      <c r="T10" s="26" t="s">
        <v>45</v>
      </c>
      <c r="U10" s="26" t="s">
        <v>45</v>
      </c>
      <c r="V10" s="26">
        <v>9</v>
      </c>
      <c r="W10" s="26">
        <v>8.8</v>
      </c>
      <c r="X10" s="26">
        <v>2</v>
      </c>
      <c r="Y10" s="26">
        <v>2</v>
      </c>
      <c r="Z10" s="28">
        <f t="shared" si="1"/>
        <v>25</v>
      </c>
      <c r="AA10" s="28">
        <f t="shared" si="1"/>
        <v>24.8</v>
      </c>
      <c r="AB10" s="4">
        <f t="shared" si="3"/>
        <v>497</v>
      </c>
      <c r="AC10" s="4">
        <f t="shared" si="4"/>
        <v>479</v>
      </c>
      <c r="AD10" s="22">
        <v>1926151.2899999998</v>
      </c>
      <c r="AE10" s="22">
        <v>1713</v>
      </c>
      <c r="AF10" s="22">
        <v>62753.17</v>
      </c>
      <c r="AG10" s="22">
        <v>5536.04</v>
      </c>
      <c r="AH10" s="22">
        <v>387024.31</v>
      </c>
      <c r="AI10" s="22">
        <v>185678.88000000003</v>
      </c>
      <c r="AJ10" s="23">
        <f t="shared" si="5"/>
        <v>2568856.6899999995</v>
      </c>
      <c r="AK10" s="22">
        <v>195572.08</v>
      </c>
      <c r="AL10" s="22">
        <v>30834.14</v>
      </c>
      <c r="AM10" s="24">
        <f t="shared" si="6"/>
        <v>226406.21999999997</v>
      </c>
      <c r="AN10" s="24">
        <f t="shared" si="7"/>
        <v>2795262.909999999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2014-05-27T12:47:32Z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791381890</vt:i4>
  </property>
  <property fmtid="{D5CDD505-2E9C-101B-9397-08002B2CF9AE}" pid="16" name="_NewReviewCycle">
    <vt:lpwstr/>
  </property>
  <property fmtid="{D5CDD505-2E9C-101B-9397-08002B2CF9AE}" pid="17" name="_EmailSubject">
    <vt:lpwstr>For Action - Cabinet Office WFM Return - February 2014 data for publication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  <property fmtid="{D5CDD505-2E9C-101B-9397-08002B2CF9AE}" pid="21" name="_ReviewingToolsShownOnce">
    <vt:lpwstr/>
  </property>
</Properties>
</file>