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<sst xmlns="http://schemas.openxmlformats.org/spreadsheetml/2006/main" count="161" uniqueCount="47">
  <si>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</si>
  <si>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</si>
  <si>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</si>
  <si>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</si>
  <si>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</si>
  <si>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</si>
  <si>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</si>
  <si>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</si>
  <si>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</si>
  <si>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</si>
  <si>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</si>
  <si>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</si>
  <si>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</si>
  <si>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</si>
  <si>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</si>
  <si>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</si>
  <si>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</si>
  <si>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</si>
  <si>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</si>
  <si>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</si>
  <si>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</si>
  <si>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</si>
  <si>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</si>
  <si>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</si>
  <si>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</si>
  <si>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</si>
  <si>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</si>
  <si>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</si>
  <si>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</si>
  <si>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</si>
  <si>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</si>
  <si>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</si>
  <si>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</si>
  <si>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</si>
  <si>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</si>
  <si>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</si>
  <si>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</si>
  <si>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</si>
  <si>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</si>
  <si>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</si>
  <si>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</si>
  <si>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</si>
  <si>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</si>
  <si>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</si>
  <si>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</si>
  <si>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</si>
  <si>
    <t>Non Payroll staff cost figures revised by The Pensions Regulator in March 2014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</si>
</sst>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K1">
      <selection activeCell="AO10" sqref="AO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15" customHeight="1">
      <c r="A4" s="3" t="s">
        <v>42</v>
      </c>
      <c r="B4" s="3" t="s">
        <v>34</v>
      </c>
      <c r="C4" s="3" t="s">
        <v>42</v>
      </c>
      <c r="D4" s="27">
        <v>47011</v>
      </c>
      <c r="E4" s="27">
        <v>39948.58000000005</v>
      </c>
      <c r="F4" s="27">
        <v>39700</v>
      </c>
      <c r="G4" s="27">
        <v>35047.05</v>
      </c>
      <c r="H4" s="27">
        <v>9726</v>
      </c>
      <c r="I4" s="27">
        <v>9250.7</v>
      </c>
      <c r="J4" s="27">
        <v>2128</v>
      </c>
      <c r="K4" s="27">
        <v>2058.44</v>
      </c>
      <c r="L4" s="27">
        <v>220</v>
      </c>
      <c r="M4" s="27">
        <v>213.91</v>
      </c>
      <c r="N4" s="27">
        <v>7</v>
      </c>
      <c r="O4" s="27">
        <v>6.61</v>
      </c>
      <c r="P4" s="13">
        <f aca="true" t="shared" si="0" ref="P4:P9">SUM(N4,L4,J4,H4,F4,D4)</f>
        <v>98792</v>
      </c>
      <c r="Q4" s="13">
        <f aca="true" t="shared" si="1" ref="Q4:Q9">SUM(O4,M4,K4,I4,G4,E4)</f>
        <v>86525.29000000007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80</v>
      </c>
      <c r="W4" s="27">
        <v>80</v>
      </c>
      <c r="X4" s="26" t="s">
        <v>45</v>
      </c>
      <c r="Y4" s="26" t="s">
        <v>45</v>
      </c>
      <c r="Z4" s="28">
        <f aca="true" t="shared" si="2" ref="Z4:AA9">SUM(X4,V4,,T4,R4)</f>
        <v>80</v>
      </c>
      <c r="AA4" s="28">
        <f t="shared" si="2"/>
        <v>80</v>
      </c>
      <c r="AB4" s="4">
        <f aca="true" t="shared" si="3" ref="AB4:AC9">Z4+P4</f>
        <v>98872</v>
      </c>
      <c r="AC4" s="4">
        <f t="shared" si="3"/>
        <v>86605.29000000007</v>
      </c>
      <c r="AD4" s="21">
        <v>170369485.66828167</v>
      </c>
      <c r="AE4" s="22">
        <v>1773845.35</v>
      </c>
      <c r="AF4" s="22">
        <v>504409.06132000004</v>
      </c>
      <c r="AG4" s="22">
        <v>595130.29</v>
      </c>
      <c r="AH4" s="22">
        <v>30856092.47366929</v>
      </c>
      <c r="AI4" s="22">
        <v>10835050.56672905</v>
      </c>
      <c r="AJ4" s="23">
        <f aca="true" t="shared" si="4" ref="AJ4:AJ9">SUM(AD4:AI4)</f>
        <v>214934013.41</v>
      </c>
      <c r="AK4" s="21">
        <v>937750.11</v>
      </c>
      <c r="AL4" s="21">
        <v>776223.38</v>
      </c>
      <c r="AM4" s="24">
        <f aca="true" t="shared" si="5" ref="AM4:AM9">SUM(AK4:AL4)</f>
        <v>1713973.49</v>
      </c>
      <c r="AN4" s="24">
        <f aca="true" t="shared" si="6" ref="AN4:AN9">AM4+AJ4</f>
        <v>216647986.9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508</v>
      </c>
      <c r="E5" s="27">
        <v>448.75</v>
      </c>
      <c r="F5" s="27">
        <v>461</v>
      </c>
      <c r="G5" s="27">
        <v>427.04</v>
      </c>
      <c r="H5" s="27">
        <v>1671</v>
      </c>
      <c r="I5" s="27">
        <v>1579.97</v>
      </c>
      <c r="J5" s="27">
        <v>637</v>
      </c>
      <c r="K5" s="27">
        <v>604.35</v>
      </c>
      <c r="L5" s="27">
        <v>35</v>
      </c>
      <c r="M5" s="27">
        <v>34.81</v>
      </c>
      <c r="N5" s="26" t="s">
        <v>45</v>
      </c>
      <c r="O5" s="26" t="s">
        <v>45</v>
      </c>
      <c r="P5" s="13">
        <f t="shared" si="0"/>
        <v>3312</v>
      </c>
      <c r="Q5" s="13">
        <f t="shared" si="1"/>
        <v>3094.92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2"/>
        <v>0</v>
      </c>
      <c r="AA5" s="29">
        <f>SUM(Y5,W5,U5,S5)</f>
        <v>0</v>
      </c>
      <c r="AB5" s="4">
        <f t="shared" si="3"/>
        <v>3312</v>
      </c>
      <c r="AC5" s="4">
        <f t="shared" si="3"/>
        <v>3094.92</v>
      </c>
      <c r="AD5" s="22">
        <v>11479075.17999999</v>
      </c>
      <c r="AE5" s="22">
        <v>156508.56</v>
      </c>
      <c r="AF5" s="22">
        <v>0</v>
      </c>
      <c r="AG5" s="22">
        <v>21332.97</v>
      </c>
      <c r="AH5" s="22">
        <v>2170138.51</v>
      </c>
      <c r="AI5" s="22">
        <v>948321.13</v>
      </c>
      <c r="AJ5" s="23">
        <f t="shared" si="4"/>
        <v>14775376.349999992</v>
      </c>
      <c r="AK5" s="21">
        <v>0</v>
      </c>
      <c r="AL5" s="22">
        <v>0</v>
      </c>
      <c r="AM5" s="24">
        <f t="shared" si="5"/>
        <v>0</v>
      </c>
      <c r="AN5" s="24">
        <f t="shared" si="6"/>
        <v>14775376.349999992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72</v>
      </c>
      <c r="E6" s="27">
        <v>60.5</v>
      </c>
      <c r="F6" s="27">
        <v>27</v>
      </c>
      <c r="G6" s="27">
        <v>24.08</v>
      </c>
      <c r="H6" s="27">
        <v>14</v>
      </c>
      <c r="I6" s="27">
        <v>12.77</v>
      </c>
      <c r="J6" s="27">
        <v>4</v>
      </c>
      <c r="K6" s="27">
        <v>3.92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119</v>
      </c>
      <c r="Q6" s="13">
        <f t="shared" si="1"/>
        <v>103.27</v>
      </c>
      <c r="R6" s="26" t="s">
        <v>45</v>
      </c>
      <c r="S6" s="31" t="s">
        <v>45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2"/>
        <v>0</v>
      </c>
      <c r="AA6" s="29">
        <f t="shared" si="2"/>
        <v>0</v>
      </c>
      <c r="AB6" s="4">
        <f t="shared" si="3"/>
        <v>119</v>
      </c>
      <c r="AC6" s="4">
        <f t="shared" si="3"/>
        <v>103.27</v>
      </c>
      <c r="AD6" s="22">
        <v>216138.82</v>
      </c>
      <c r="AE6" s="22">
        <v>4903.54</v>
      </c>
      <c r="AF6" s="22">
        <v>0</v>
      </c>
      <c r="AG6" s="22">
        <v>4931.85</v>
      </c>
      <c r="AH6" s="22">
        <v>39851.02</v>
      </c>
      <c r="AI6" s="22">
        <v>15608.05</v>
      </c>
      <c r="AJ6" s="23">
        <f t="shared" si="4"/>
        <v>281433.28</v>
      </c>
      <c r="AK6" s="22">
        <v>0</v>
      </c>
      <c r="AL6" s="22">
        <v>0</v>
      </c>
      <c r="AM6" s="24">
        <f t="shared" si="5"/>
        <v>0</v>
      </c>
      <c r="AN6" s="24">
        <f t="shared" si="6"/>
        <v>281433.28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266</v>
      </c>
      <c r="O7" s="26">
        <v>260.8636363636364</v>
      </c>
      <c r="P7" s="13">
        <f t="shared" si="0"/>
        <v>266</v>
      </c>
      <c r="Q7" s="13">
        <f t="shared" si="1"/>
        <v>260.8636363636364</v>
      </c>
      <c r="R7" s="26" t="s">
        <v>45</v>
      </c>
      <c r="S7" s="26" t="s">
        <v>45</v>
      </c>
      <c r="T7" s="26">
        <v>30</v>
      </c>
      <c r="U7" s="26">
        <v>24.80681818181818</v>
      </c>
      <c r="V7" s="26" t="s">
        <v>45</v>
      </c>
      <c r="W7" s="26" t="s">
        <v>45</v>
      </c>
      <c r="X7" s="26">
        <v>4</v>
      </c>
      <c r="Y7" s="26">
        <v>3.3254545454545457</v>
      </c>
      <c r="Z7" s="28">
        <f t="shared" si="2"/>
        <v>34</v>
      </c>
      <c r="AA7" s="28">
        <f t="shared" si="2"/>
        <v>28.132272727272724</v>
      </c>
      <c r="AB7" s="4">
        <f t="shared" si="3"/>
        <v>300</v>
      </c>
      <c r="AC7" s="4">
        <f t="shared" si="3"/>
        <v>288.9959090909091</v>
      </c>
      <c r="AD7" s="22">
        <v>1289479.9933552807</v>
      </c>
      <c r="AE7" s="22">
        <v>4124.633799702709</v>
      </c>
      <c r="AF7" s="22">
        <v>0</v>
      </c>
      <c r="AG7" s="22">
        <v>234.81</v>
      </c>
      <c r="AH7" s="22">
        <v>155746.29009930967</v>
      </c>
      <c r="AI7" s="22">
        <v>101217.06274570707</v>
      </c>
      <c r="AJ7" s="23">
        <f t="shared" si="4"/>
        <v>1550802.7900000003</v>
      </c>
      <c r="AK7" s="22">
        <v>300464.73</v>
      </c>
      <c r="AL7" s="22">
        <v>47344.30000000002</v>
      </c>
      <c r="AM7" s="24">
        <f t="shared" si="5"/>
        <v>347809.03</v>
      </c>
      <c r="AN7" s="24">
        <f t="shared" si="6"/>
        <v>1898611.8200000003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1112</v>
      </c>
      <c r="O8" s="27">
        <v>1037.64</v>
      </c>
      <c r="P8" s="13">
        <f t="shared" si="0"/>
        <v>1112</v>
      </c>
      <c r="Q8" s="13">
        <f t="shared" si="1"/>
        <v>1037.64</v>
      </c>
      <c r="R8" s="26">
        <v>20</v>
      </c>
      <c r="S8" s="26">
        <v>19.1</v>
      </c>
      <c r="T8" s="26">
        <v>10</v>
      </c>
      <c r="U8" s="26">
        <v>9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2"/>
        <v>30</v>
      </c>
      <c r="AA8" s="28">
        <f t="shared" si="2"/>
        <v>28.1</v>
      </c>
      <c r="AB8" s="4">
        <f t="shared" si="3"/>
        <v>1142</v>
      </c>
      <c r="AC8" s="4">
        <f t="shared" si="3"/>
        <v>1065.74</v>
      </c>
      <c r="AD8" s="22">
        <v>2195704.4</v>
      </c>
      <c r="AE8" s="22">
        <v>0</v>
      </c>
      <c r="AF8" s="22">
        <v>-3637.04</v>
      </c>
      <c r="AG8" s="22">
        <v>4683.41</v>
      </c>
      <c r="AH8" s="22">
        <v>129816.84</v>
      </c>
      <c r="AI8" s="22">
        <v>202252.73</v>
      </c>
      <c r="AJ8" s="23">
        <f t="shared" si="4"/>
        <v>2528820.34</v>
      </c>
      <c r="AK8" s="22">
        <v>153457.07</v>
      </c>
      <c r="AL8" s="22">
        <v>0</v>
      </c>
      <c r="AM8" s="24">
        <f t="shared" si="5"/>
        <v>153457.07</v>
      </c>
      <c r="AN8" s="24">
        <f t="shared" si="6"/>
        <v>2682277.4099999997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43</v>
      </c>
      <c r="O9" s="26">
        <v>41.26</v>
      </c>
      <c r="P9" s="13">
        <f t="shared" si="0"/>
        <v>43</v>
      </c>
      <c r="Q9" s="13">
        <f t="shared" si="1"/>
        <v>41.26</v>
      </c>
      <c r="R9" s="26">
        <v>3</v>
      </c>
      <c r="S9" s="31">
        <v>0.04</v>
      </c>
      <c r="T9" s="26" t="s">
        <v>45</v>
      </c>
      <c r="U9" s="31" t="s">
        <v>45</v>
      </c>
      <c r="V9" s="26" t="s">
        <v>45</v>
      </c>
      <c r="W9" s="26" t="s">
        <v>45</v>
      </c>
      <c r="X9" s="26">
        <v>1</v>
      </c>
      <c r="Y9" s="31">
        <v>0.01</v>
      </c>
      <c r="Z9" s="28">
        <f t="shared" si="2"/>
        <v>4</v>
      </c>
      <c r="AA9" s="29">
        <f t="shared" si="2"/>
        <v>0.05</v>
      </c>
      <c r="AB9" s="4">
        <f t="shared" si="3"/>
        <v>47</v>
      </c>
      <c r="AC9" s="4">
        <f t="shared" si="3"/>
        <v>41.309999999999995</v>
      </c>
      <c r="AD9" s="22">
        <v>132596.01</v>
      </c>
      <c r="AE9" s="22">
        <v>0</v>
      </c>
      <c r="AF9" s="22">
        <v>0</v>
      </c>
      <c r="AG9" s="22">
        <v>0</v>
      </c>
      <c r="AH9" s="22">
        <v>24744.17</v>
      </c>
      <c r="AI9" s="22">
        <v>11764.84</v>
      </c>
      <c r="AJ9" s="23">
        <f t="shared" si="4"/>
        <v>169105.02</v>
      </c>
      <c r="AK9" s="22">
        <v>2530.58</v>
      </c>
      <c r="AL9" s="22">
        <v>9525.22</v>
      </c>
      <c r="AM9" s="24">
        <f t="shared" si="5"/>
        <v>12055.8</v>
      </c>
      <c r="AN9" s="24">
        <f t="shared" si="6"/>
        <v>181160.81999999998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470</v>
      </c>
      <c r="O10" s="27">
        <v>453</v>
      </c>
      <c r="P10" s="13">
        <v>470</v>
      </c>
      <c r="Q10" s="13">
        <v>453</v>
      </c>
      <c r="R10" s="26">
        <v>16</v>
      </c>
      <c r="S10" s="26">
        <v>16</v>
      </c>
      <c r="T10" s="26" t="s">
        <v>45</v>
      </c>
      <c r="U10" s="26" t="s">
        <v>45</v>
      </c>
      <c r="V10" s="26">
        <v>8</v>
      </c>
      <c r="W10" s="26">
        <v>8</v>
      </c>
      <c r="X10" s="26">
        <v>2</v>
      </c>
      <c r="Y10" s="26">
        <v>2</v>
      </c>
      <c r="Z10" s="28">
        <v>26</v>
      </c>
      <c r="AA10" s="28">
        <v>26</v>
      </c>
      <c r="AB10" s="4">
        <v>496</v>
      </c>
      <c r="AC10" s="4">
        <v>479</v>
      </c>
      <c r="AD10" s="22">
        <v>2012329.3499999996</v>
      </c>
      <c r="AE10" s="22">
        <v>1713</v>
      </c>
      <c r="AF10" s="22">
        <v>62753.17</v>
      </c>
      <c r="AG10" s="22">
        <v>9641.62</v>
      </c>
      <c r="AH10" s="22">
        <v>386535.03</v>
      </c>
      <c r="AI10" s="22">
        <v>195576.49000000002</v>
      </c>
      <c r="AJ10" s="23">
        <v>2668548.66</v>
      </c>
      <c r="AK10" s="22">
        <v>238103</v>
      </c>
      <c r="AL10" s="22">
        <v>0</v>
      </c>
      <c r="AM10" s="24">
        <v>238103</v>
      </c>
      <c r="AN10" s="24">
        <v>2906651.66</v>
      </c>
      <c r="AO10" s="19" t="s">
        <v>46</v>
      </c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1070446630</vt:i4>
  </property>
  <property fmtid="{D5CDD505-2E9C-101B-9397-08002B2CF9AE}" pid="16" name="_NewReviewCycle">
    <vt:lpwstr/>
  </property>
  <property fmtid="{D5CDD505-2E9C-101B-9397-08002B2CF9AE}" pid="17" name="_EmailSubject">
    <vt:lpwstr>***Revised version for January 14*** - Cabinet Office WFM Return - January 2014 data for publication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