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<sst xmlns="http://schemas.openxmlformats.org/spreadsheetml/2006/main" count="158" uniqueCount="46">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</sst>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K4" sqref="AK4:AL4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2"/>
      <c r="AO2" s="53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3"/>
      <c r="AO3" s="37"/>
    </row>
    <row r="4" spans="1:41" ht="15" customHeight="1">
      <c r="A4" s="3" t="s">
        <v>42</v>
      </c>
      <c r="B4" s="3" t="s">
        <v>34</v>
      </c>
      <c r="C4" s="3" t="s">
        <v>42</v>
      </c>
      <c r="D4" s="27">
        <v>48802</v>
      </c>
      <c r="E4" s="27">
        <v>41689.01</v>
      </c>
      <c r="F4" s="27">
        <v>40726</v>
      </c>
      <c r="G4" s="27">
        <v>36094.76000000008</v>
      </c>
      <c r="H4" s="27">
        <v>10023</v>
      </c>
      <c r="I4" s="27">
        <v>9551.54</v>
      </c>
      <c r="J4" s="27">
        <v>2145</v>
      </c>
      <c r="K4" s="27">
        <v>2080.59</v>
      </c>
      <c r="L4" s="27">
        <v>226</v>
      </c>
      <c r="M4" s="27">
        <v>220.19</v>
      </c>
      <c r="N4" s="27">
        <v>10</v>
      </c>
      <c r="O4" s="27">
        <v>9.61</v>
      </c>
      <c r="P4" s="13">
        <f aca="true" t="shared" si="0" ref="P4:P10">SUM(N4,L4,J4,H4,F4,D4)</f>
        <v>101932</v>
      </c>
      <c r="Q4" s="13">
        <f>SUM(O4,M4,K4,I4,G4,E4)</f>
        <v>89645.70000000008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75</v>
      </c>
      <c r="W4" s="27">
        <v>75</v>
      </c>
      <c r="X4" s="26" t="s">
        <v>45</v>
      </c>
      <c r="Y4" s="26" t="s">
        <v>45</v>
      </c>
      <c r="Z4" s="28">
        <f aca="true" t="shared" si="1" ref="Z4:AA10">SUM(X4,V4,,T4,R4)</f>
        <v>75</v>
      </c>
      <c r="AA4" s="28">
        <f t="shared" si="1"/>
        <v>75</v>
      </c>
      <c r="AB4" s="4">
        <f>Z4+P4</f>
        <v>102007</v>
      </c>
      <c r="AC4" s="4">
        <f>AA4+Q4</f>
        <v>89720.70000000008</v>
      </c>
      <c r="AD4" s="21">
        <v>176013924.7337916</v>
      </c>
      <c r="AE4" s="22">
        <v>2074139.63</v>
      </c>
      <c r="AF4" s="22">
        <v>452022.88795</v>
      </c>
      <c r="AG4" s="22">
        <v>1511580.65</v>
      </c>
      <c r="AH4" s="22">
        <v>31753206.40999312</v>
      </c>
      <c r="AI4" s="22">
        <v>11271447.44826528</v>
      </c>
      <c r="AJ4" s="23">
        <f>SUM(AD4:AI4)</f>
        <v>223076321.76</v>
      </c>
      <c r="AK4" s="21">
        <v>901686.06</v>
      </c>
      <c r="AL4" s="21">
        <v>1098375.63</v>
      </c>
      <c r="AM4" s="24">
        <f>SUM(AK4:AL4)</f>
        <v>2000061.69</v>
      </c>
      <c r="AN4" s="24">
        <f>AM4+AJ4</f>
        <v>225076383.45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504</v>
      </c>
      <c r="E5" s="27">
        <v>445.88</v>
      </c>
      <c r="F5" s="27">
        <v>488</v>
      </c>
      <c r="G5" s="27">
        <v>453.61</v>
      </c>
      <c r="H5" s="27">
        <v>1674</v>
      </c>
      <c r="I5" s="27">
        <v>1580.18</v>
      </c>
      <c r="J5" s="27">
        <v>643</v>
      </c>
      <c r="K5" s="27">
        <v>610.04</v>
      </c>
      <c r="L5" s="27">
        <v>33</v>
      </c>
      <c r="M5" s="27">
        <v>32.81</v>
      </c>
      <c r="N5" s="26" t="s">
        <v>45</v>
      </c>
      <c r="O5" s="26" t="s">
        <v>45</v>
      </c>
      <c r="P5" s="13">
        <f t="shared" si="0"/>
        <v>3342</v>
      </c>
      <c r="Q5" s="13">
        <f aca="true" t="shared" si="2" ref="Q5:Q10">SUM(O5,M5,K5,I5,G5,E5)</f>
        <v>3122.52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1" t="s">
        <v>45</v>
      </c>
      <c r="X5" s="26" t="s">
        <v>45</v>
      </c>
      <c r="Y5" s="26" t="s">
        <v>45</v>
      </c>
      <c r="Z5" s="28">
        <f t="shared" si="1"/>
        <v>0</v>
      </c>
      <c r="AA5" s="30">
        <f>SUM(Y5,W5,U5,S5)</f>
        <v>0</v>
      </c>
      <c r="AB5" s="4">
        <f aca="true" t="shared" si="3" ref="AB5:AB10">Z5+P5</f>
        <v>3342</v>
      </c>
      <c r="AC5" s="4">
        <f aca="true" t="shared" si="4" ref="AC5:AC10">AA5+Q5</f>
        <v>3122.52</v>
      </c>
      <c r="AD5" s="22">
        <v>10697654.589999983</v>
      </c>
      <c r="AE5" s="22">
        <v>157291.56</v>
      </c>
      <c r="AF5" s="22">
        <v>500</v>
      </c>
      <c r="AG5" s="22">
        <v>43340.61</v>
      </c>
      <c r="AH5" s="22">
        <v>2297268.46</v>
      </c>
      <c r="AI5" s="22">
        <v>966410.1400000006</v>
      </c>
      <c r="AJ5" s="23">
        <f aca="true" t="shared" si="5" ref="AJ5:AJ10">SUM(AD5:AI5)</f>
        <v>14162465.359999985</v>
      </c>
      <c r="AK5" s="21">
        <v>0</v>
      </c>
      <c r="AL5" s="22">
        <v>0</v>
      </c>
      <c r="AM5" s="24">
        <f aca="true" t="shared" si="6" ref="AM5:AM10">SUM(AK5:AL5)</f>
        <v>0</v>
      </c>
      <c r="AN5" s="24">
        <f aca="true" t="shared" si="7" ref="AN5:AN10">AM5+AJ5</f>
        <v>14162465.359999985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73</v>
      </c>
      <c r="E6" s="27">
        <v>61.33</v>
      </c>
      <c r="F6" s="27">
        <v>25</v>
      </c>
      <c r="G6" s="27">
        <v>22.03</v>
      </c>
      <c r="H6" s="27">
        <v>16</v>
      </c>
      <c r="I6" s="27">
        <v>14.77</v>
      </c>
      <c r="J6" s="27">
        <v>5</v>
      </c>
      <c r="K6" s="27">
        <v>4.92</v>
      </c>
      <c r="L6" s="27">
        <v>1</v>
      </c>
      <c r="M6" s="27">
        <v>1</v>
      </c>
      <c r="N6" s="26" t="s">
        <v>45</v>
      </c>
      <c r="O6" s="26" t="s">
        <v>45</v>
      </c>
      <c r="P6" s="13">
        <f t="shared" si="0"/>
        <v>120</v>
      </c>
      <c r="Q6" s="13">
        <f t="shared" si="2"/>
        <v>104.05</v>
      </c>
      <c r="R6" s="26">
        <v>1</v>
      </c>
      <c r="S6" s="29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30">
        <f t="shared" si="1"/>
        <v>1</v>
      </c>
      <c r="AB6" s="4">
        <f t="shared" si="3"/>
        <v>121</v>
      </c>
      <c r="AC6" s="4">
        <f t="shared" si="4"/>
        <v>105.05</v>
      </c>
      <c r="AD6" s="22">
        <v>218288.6</v>
      </c>
      <c r="AE6" s="22">
        <v>340.7</v>
      </c>
      <c r="AF6" s="22">
        <v>0</v>
      </c>
      <c r="AG6" s="22">
        <v>5097.78</v>
      </c>
      <c r="AH6" s="22">
        <v>39095.66</v>
      </c>
      <c r="AI6" s="22">
        <v>15086.88</v>
      </c>
      <c r="AJ6" s="23">
        <f t="shared" si="5"/>
        <v>277909.62</v>
      </c>
      <c r="AK6" s="22">
        <v>5435.54</v>
      </c>
      <c r="AL6" s="22">
        <v>0</v>
      </c>
      <c r="AM6" s="24">
        <f t="shared" si="6"/>
        <v>5435.54</v>
      </c>
      <c r="AN6" s="24">
        <f t="shared" si="7"/>
        <v>283345.16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251</v>
      </c>
      <c r="O7" s="26">
        <v>246.5</v>
      </c>
      <c r="P7" s="13">
        <f t="shared" si="0"/>
        <v>251</v>
      </c>
      <c r="Q7" s="13">
        <f t="shared" si="2"/>
        <v>246.5</v>
      </c>
      <c r="R7" s="26" t="s">
        <v>45</v>
      </c>
      <c r="S7" s="26" t="s">
        <v>45</v>
      </c>
      <c r="T7" s="26">
        <v>25</v>
      </c>
      <c r="U7" s="26">
        <v>19.8</v>
      </c>
      <c r="V7" s="26" t="s">
        <v>45</v>
      </c>
      <c r="W7" s="26" t="s">
        <v>45</v>
      </c>
      <c r="X7" s="26">
        <v>6</v>
      </c>
      <c r="Y7" s="26">
        <v>4.3</v>
      </c>
      <c r="Z7" s="28">
        <f t="shared" si="1"/>
        <v>31</v>
      </c>
      <c r="AA7" s="28">
        <f t="shared" si="1"/>
        <v>24.1</v>
      </c>
      <c r="AB7" s="4">
        <f t="shared" si="3"/>
        <v>282</v>
      </c>
      <c r="AC7" s="4">
        <f t="shared" si="4"/>
        <v>270.6</v>
      </c>
      <c r="AD7" s="22">
        <v>1275148.3399999999</v>
      </c>
      <c r="AE7" s="22">
        <v>5299.188</v>
      </c>
      <c r="AF7" s="22">
        <v>13519.24</v>
      </c>
      <c r="AG7" s="22">
        <v>60.53</v>
      </c>
      <c r="AH7" s="22">
        <v>154549.82000000007</v>
      </c>
      <c r="AI7" s="22">
        <v>95987.98799999992</v>
      </c>
      <c r="AJ7" s="23">
        <f t="shared" si="5"/>
        <v>1544565.106</v>
      </c>
      <c r="AK7" s="22">
        <v>226376.27500000002</v>
      </c>
      <c r="AL7" s="22">
        <v>60216.35</v>
      </c>
      <c r="AM7" s="24">
        <f t="shared" si="6"/>
        <v>286592.625</v>
      </c>
      <c r="AN7" s="24">
        <f t="shared" si="7"/>
        <v>1831157.731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1873</v>
      </c>
      <c r="O8" s="27">
        <v>1783</v>
      </c>
      <c r="P8" s="13">
        <f t="shared" si="0"/>
        <v>1873</v>
      </c>
      <c r="Q8" s="13">
        <f t="shared" si="2"/>
        <v>1783</v>
      </c>
      <c r="R8" s="26">
        <v>114</v>
      </c>
      <c r="S8" s="26">
        <v>109</v>
      </c>
      <c r="T8" s="26">
        <v>10</v>
      </c>
      <c r="U8" s="26">
        <v>10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124</v>
      </c>
      <c r="AA8" s="28">
        <f t="shared" si="1"/>
        <v>119</v>
      </c>
      <c r="AB8" s="4">
        <f t="shared" si="3"/>
        <v>1997</v>
      </c>
      <c r="AC8" s="4">
        <f t="shared" si="4"/>
        <v>1902</v>
      </c>
      <c r="AD8" s="22">
        <v>3616813</v>
      </c>
      <c r="AE8" s="22">
        <v>0</v>
      </c>
      <c r="AF8" s="22">
        <v>119522</v>
      </c>
      <c r="AG8" s="22">
        <v>31554</v>
      </c>
      <c r="AH8" s="22">
        <v>253030</v>
      </c>
      <c r="AI8" s="22">
        <v>415179</v>
      </c>
      <c r="AJ8" s="23">
        <f t="shared" si="5"/>
        <v>4436098</v>
      </c>
      <c r="AK8" s="22">
        <v>428341.29</v>
      </c>
      <c r="AL8" s="22">
        <v>0</v>
      </c>
      <c r="AM8" s="24">
        <f t="shared" si="6"/>
        <v>428341.29</v>
      </c>
      <c r="AN8" s="24">
        <f t="shared" si="7"/>
        <v>4864439.29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40</v>
      </c>
      <c r="O9" s="26">
        <v>39.26</v>
      </c>
      <c r="P9" s="13">
        <f t="shared" si="0"/>
        <v>40</v>
      </c>
      <c r="Q9" s="13">
        <f t="shared" si="2"/>
        <v>39.26</v>
      </c>
      <c r="R9" s="26">
        <v>3</v>
      </c>
      <c r="S9" s="29">
        <v>0.05</v>
      </c>
      <c r="T9" s="26">
        <v>1</v>
      </c>
      <c r="U9" s="29">
        <v>0.08</v>
      </c>
      <c r="V9" s="26" t="s">
        <v>45</v>
      </c>
      <c r="W9" s="26" t="s">
        <v>45</v>
      </c>
      <c r="X9" s="26" t="s">
        <v>45</v>
      </c>
      <c r="Y9" s="29" t="s">
        <v>45</v>
      </c>
      <c r="Z9" s="28">
        <f t="shared" si="1"/>
        <v>4</v>
      </c>
      <c r="AA9" s="30">
        <f t="shared" si="1"/>
        <v>0.13</v>
      </c>
      <c r="AB9" s="4">
        <f t="shared" si="3"/>
        <v>44</v>
      </c>
      <c r="AC9" s="4">
        <f t="shared" si="4"/>
        <v>39.39</v>
      </c>
      <c r="AD9" s="22">
        <v>134716.46</v>
      </c>
      <c r="AE9" s="22">
        <v>0</v>
      </c>
      <c r="AF9" s="22">
        <v>0</v>
      </c>
      <c r="AG9" s="22">
        <v>0</v>
      </c>
      <c r="AH9" s="22">
        <v>24570.13</v>
      </c>
      <c r="AI9" s="22">
        <v>12293.02</v>
      </c>
      <c r="AJ9" s="23">
        <f t="shared" si="5"/>
        <v>171579.61</v>
      </c>
      <c r="AK9" s="22">
        <v>12222.63</v>
      </c>
      <c r="AL9" s="22">
        <v>24459.22</v>
      </c>
      <c r="AM9" s="24">
        <f t="shared" si="6"/>
        <v>36681.85</v>
      </c>
      <c r="AN9" s="24">
        <f t="shared" si="7"/>
        <v>208261.46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451</v>
      </c>
      <c r="O10" s="27">
        <v>431</v>
      </c>
      <c r="P10" s="13">
        <f t="shared" si="0"/>
        <v>451</v>
      </c>
      <c r="Q10" s="13">
        <f t="shared" si="2"/>
        <v>431</v>
      </c>
      <c r="R10" s="26">
        <v>19</v>
      </c>
      <c r="S10" s="26">
        <v>19</v>
      </c>
      <c r="T10" s="26" t="s">
        <v>45</v>
      </c>
      <c r="U10" s="26" t="s">
        <v>45</v>
      </c>
      <c r="V10" s="26">
        <v>12</v>
      </c>
      <c r="W10" s="26">
        <v>11</v>
      </c>
      <c r="X10" s="26">
        <v>7</v>
      </c>
      <c r="Y10" s="26">
        <v>7</v>
      </c>
      <c r="Z10" s="28">
        <f t="shared" si="1"/>
        <v>38</v>
      </c>
      <c r="AA10" s="28">
        <f t="shared" si="1"/>
        <v>37</v>
      </c>
      <c r="AB10" s="4">
        <f t="shared" si="3"/>
        <v>489</v>
      </c>
      <c r="AC10" s="4">
        <f t="shared" si="4"/>
        <v>468</v>
      </c>
      <c r="AD10" s="22">
        <v>1842946</v>
      </c>
      <c r="AE10" s="22">
        <v>1713</v>
      </c>
      <c r="AF10" s="22">
        <v>62753</v>
      </c>
      <c r="AG10" s="22">
        <v>3516</v>
      </c>
      <c r="AH10" s="22">
        <v>344129</v>
      </c>
      <c r="AI10" s="22">
        <v>165168</v>
      </c>
      <c r="AJ10" s="23">
        <f t="shared" si="5"/>
        <v>2420225</v>
      </c>
      <c r="AK10" s="22">
        <v>262753</v>
      </c>
      <c r="AL10" s="22">
        <v>143266</v>
      </c>
      <c r="AM10" s="24">
        <f t="shared" si="6"/>
        <v>406019</v>
      </c>
      <c r="AN10" s="24">
        <f t="shared" si="7"/>
        <v>2826244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2013 – workforce management return </dc:title>
  <dc:subject/>
  <dc:creator>DWP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2014-05-27T12:03:00Z</dcterms:modified>
  <cp:category/>
  <cp:version/>
  <cp:contentType/>
  <cp:contentStatus/>
</cp:coreProperties>
</file>