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15" windowHeight="10230" tabRatio="939" activeTab="0"/>
  </bookViews>
  <sheets>
    <sheet name="Notes" sheetId="1" r:id="rId1"/>
    <sheet name="Region" sheetId="2" r:id="rId2"/>
    <sheet name="Region Constituency" sheetId="3" r:id="rId3"/>
    <sheet name="Local Education Authority" sheetId="4" r:id="rId4"/>
    <sheet name="Equality and Diversity" sheetId="5" r:id="rId5"/>
    <sheet name="Sector Subject Area" sheetId="6" r:id="rId6"/>
    <sheet name="LEA (hist)" sheetId="7" state="hidden" r:id="rId7"/>
  </sheets>
  <externalReferences>
    <externalReference r:id="rId10"/>
    <externalReference r:id="rId11"/>
  </externalReferences>
  <definedNames>
    <definedName name="_xlfn.COMPOUNDVALUE" hidden="1">#NAME?</definedName>
    <definedName name="_xlfn.IFERROR" hidden="1">#NAME?</definedName>
    <definedName name="_xlnm.Print_Area" localSheetId="4">'Equality and Diversity'!$A$1:$AA$69</definedName>
    <definedName name="_xlnm.Print_Area" localSheetId="6">'LEA (hist)'!$A$1:$N$396</definedName>
    <definedName name="_xlnm.Print_Area" localSheetId="3">'Local Education Authority'!$A$1:$K$402</definedName>
    <definedName name="_xlnm.Print_Area" localSheetId="0">'Notes'!$A$1:$K$47</definedName>
    <definedName name="_xlnm.Print_Area" localSheetId="1">'Region'!$A$1:$N$26</definedName>
    <definedName name="_xlnm.Print_Area" localSheetId="2">'Region Constituency'!$A$1:$K$577</definedName>
    <definedName name="_xlnm.Print_Area" localSheetId="5">'Sector Subject Area'!$A$1:$M$24</definedName>
    <definedName name="_xlnm.Print_Titles" localSheetId="6">'LEA (hist)'!$A:$A,'LEA (hist)'!$1:$5</definedName>
    <definedName name="_xlnm.Print_Titles" localSheetId="3">'Local Education Authority'!$A:$A,'Local Education Authority'!$1:$4</definedName>
    <definedName name="_xlnm.Print_Titles" localSheetId="2">'Region Constituency'!$1:$4</definedName>
    <definedName name="_xlnm.Print_Titles" localSheetId="5">'Sector Subject Area'!$1:$4</definedName>
  </definedNames>
  <calcPr fullCalcOnLoad="1"/>
</workbook>
</file>

<file path=xl/comments7.xml><?xml version="1.0" encoding="utf-8"?>
<comments xmlns="http://schemas.openxmlformats.org/spreadsheetml/2006/main">
  <authors>
    <author>Powell Clarissa (Data Service)</author>
  </authors>
  <commentList>
    <comment ref="B175" authorId="0">
      <text>
        <r>
          <rPr>
            <b/>
            <sz val="8"/>
            <rFont val="Tahoma"/>
            <family val="2"/>
          </rPr>
          <t>Powell Clarissa (Data Service):</t>
        </r>
        <r>
          <rPr>
            <sz val="8"/>
            <rFont val="Tahoma"/>
            <family val="2"/>
          </rPr>
          <t xml:space="preserve">
NAMING DIFFERENT IN DATA - NO ISSUE</t>
        </r>
      </text>
    </comment>
  </commentList>
</comments>
</file>

<file path=xl/sharedStrings.xml><?xml version="1.0" encoding="utf-8"?>
<sst xmlns="http://schemas.openxmlformats.org/spreadsheetml/2006/main" count="1863" uniqueCount="921">
  <si>
    <t>Table Notes</t>
  </si>
  <si>
    <t xml:space="preserve"> </t>
  </si>
  <si>
    <t>Notes</t>
  </si>
  <si>
    <t>1) Volumes are rounded to the nearest ten except for the Grand Totals which are rounded to the nearest hundred.</t>
  </si>
  <si>
    <t>2) '-' Indicates a base value of less than five, '*' indicates a percentage less than 0.5%.</t>
  </si>
  <si>
    <t>3) For definitions of variables used in the tables please see the data dictionary:</t>
  </si>
  <si>
    <t>4) The data source for all tables is the Individualised Learner Record, except where stated.</t>
  </si>
  <si>
    <t>5) Unlike learner figures in other tables, figures for 2008/09 onwards are comparable with earlier years as demand led funding rules are not applied to starts and achievements.</t>
  </si>
  <si>
    <t>6) Age is calculated based on age at start of the programme rather than based on 31 August.</t>
  </si>
  <si>
    <t>7) In this table full-year numbers are a count of the number of starts at any point during the year.  Learners starting more than one Apprenticeship will appear more than once.</t>
  </si>
  <si>
    <t>8) Programme-Led Apprenticeships recorded in ILR returns are included in the above figures.</t>
  </si>
  <si>
    <t>9) Quarter 1 is 1 August to 31 October; Quarter 2 is 1 November to 31 January; Quarter 3 is 1 February to 30 April; Quarter 4 is 1 May to 31 July.</t>
  </si>
  <si>
    <t>Publication Date</t>
  </si>
  <si>
    <t>Data Sources</t>
  </si>
  <si>
    <t xml:space="preserve">Apprenticeships – </t>
  </si>
  <si>
    <t>2007/08 and earlier years (W13 final)</t>
  </si>
  <si>
    <t>2008/09 (E13 final)</t>
  </si>
  <si>
    <t>2009/10 (E13 final)</t>
  </si>
  <si>
    <t>2010/11 (ER13 final)</t>
  </si>
  <si>
    <t>2011/12 (R15 final)</t>
  </si>
  <si>
    <t>Region</t>
  </si>
  <si>
    <t>2005/06</t>
  </si>
  <si>
    <t>2006/07</t>
  </si>
  <si>
    <t>2007/08</t>
  </si>
  <si>
    <t>2008/09</t>
  </si>
  <si>
    <t>2009/10</t>
  </si>
  <si>
    <t>2010/11</t>
  </si>
  <si>
    <t>2011/12</t>
  </si>
  <si>
    <t>2012/13</t>
  </si>
  <si>
    <t>Full Year</t>
  </si>
  <si>
    <t>North East</t>
  </si>
  <si>
    <t>North West</t>
  </si>
  <si>
    <t>Yorkshire and The Humber</t>
  </si>
  <si>
    <t>East Midlands</t>
  </si>
  <si>
    <t>West Midlands</t>
  </si>
  <si>
    <t>East of England</t>
  </si>
  <si>
    <t>London</t>
  </si>
  <si>
    <t>South East</t>
  </si>
  <si>
    <t>South West</t>
  </si>
  <si>
    <t>England Total</t>
  </si>
  <si>
    <t>Other</t>
  </si>
  <si>
    <t>Grand Total</t>
  </si>
  <si>
    <t xml:space="preserve">1) Figures for 2011/12 onwards are not directly comparable to earlier years as a Single Individualised Learner Record (ILR) data collection system has been introduced. Small technical changes have been made in the way learners from more than one provision type are counted, leading to a removal of duplicate learners and a reduction in overall learner numbers of approximately 2 per cent. More information on the Single ILR is available at: </t>
  </si>
  <si>
    <t>3) Programme-Led Apprenticeships recorded in WBL ILR returns are included in the above figures.</t>
  </si>
  <si>
    <t>Parliamentary Constituency</t>
  </si>
  <si>
    <t>Berwick upon Tweed</t>
  </si>
  <si>
    <t>Bishop Auckland</t>
  </si>
  <si>
    <t>Blaydon</t>
  </si>
  <si>
    <t>Blyth Valley</t>
  </si>
  <si>
    <t>City of Durham</t>
  </si>
  <si>
    <t>Darlington</t>
  </si>
  <si>
    <t>Easington</t>
  </si>
  <si>
    <t>Gateshead</t>
  </si>
  <si>
    <t>Hartlepool</t>
  </si>
  <si>
    <t>Hexham</t>
  </si>
  <si>
    <t>Houghton and Sunderland South</t>
  </si>
  <si>
    <t>Jarrow</t>
  </si>
  <si>
    <t>Middlesbrough</t>
  </si>
  <si>
    <t>Middlesbrough South and East Cleveland</t>
  </si>
  <si>
    <t>Newcastle upon Tyne Central</t>
  </si>
  <si>
    <t>Newcastle upon Tyne East</t>
  </si>
  <si>
    <t>Newcastle upon Tyne North</t>
  </si>
  <si>
    <t>North Durham</t>
  </si>
  <si>
    <t>North Tyneside</t>
  </si>
  <si>
    <t>North West Durham</t>
  </si>
  <si>
    <t>Redcar</t>
  </si>
  <si>
    <t>Sedgefield</t>
  </si>
  <si>
    <t>South Shields</t>
  </si>
  <si>
    <t>Stockton North</t>
  </si>
  <si>
    <t>Stockton South</t>
  </si>
  <si>
    <t>Sunderland Central</t>
  </si>
  <si>
    <t>Tynemouth</t>
  </si>
  <si>
    <t>Wansbeck</t>
  </si>
  <si>
    <t>Washington and Sunderland West</t>
  </si>
  <si>
    <t>Total</t>
  </si>
  <si>
    <t>Altrincham and Sale West</t>
  </si>
  <si>
    <t>Ashton under Lyne</t>
  </si>
  <si>
    <t>Barrow and Furness</t>
  </si>
  <si>
    <t>Birkenhead</t>
  </si>
  <si>
    <t>Blackburn</t>
  </si>
  <si>
    <t>Blackley and Broughton</t>
  </si>
  <si>
    <t>Blackpool North and Cleveleys</t>
  </si>
  <si>
    <t>Blackpool South</t>
  </si>
  <si>
    <t>Bolton North East</t>
  </si>
  <si>
    <t>Bolton South East</t>
  </si>
  <si>
    <t>Bolton West</t>
  </si>
  <si>
    <t>Bootle</t>
  </si>
  <si>
    <t>Burnley</t>
  </si>
  <si>
    <t>Bury North</t>
  </si>
  <si>
    <t>Bury South</t>
  </si>
  <si>
    <t>Carlisle</t>
  </si>
  <si>
    <t>Cheadle</t>
  </si>
  <si>
    <t>Chorley</t>
  </si>
  <si>
    <t>City of Chester</t>
  </si>
  <si>
    <t>Congleton</t>
  </si>
  <si>
    <t>Copeland</t>
  </si>
  <si>
    <t>Crewe and Nantwich</t>
  </si>
  <si>
    <t>Denton and Reddish</t>
  </si>
  <si>
    <t>Eddisbury</t>
  </si>
  <si>
    <t>Ellesmere Port and Neston</t>
  </si>
  <si>
    <t>Fylde</t>
  </si>
  <si>
    <t>Garston and Halewood</t>
  </si>
  <si>
    <t>Halton</t>
  </si>
  <si>
    <t>Hazel Grove</t>
  </si>
  <si>
    <t>Heywood and Middleton</t>
  </si>
  <si>
    <t>Hyndburn</t>
  </si>
  <si>
    <t>Knowsley</t>
  </si>
  <si>
    <t>Lancaster and Fleetwood</t>
  </si>
  <si>
    <t>Leigh</t>
  </si>
  <si>
    <t>Liverpool Riverside</t>
  </si>
  <si>
    <t>Liverpool Walton</t>
  </si>
  <si>
    <t>Liverpool Wavertree</t>
  </si>
  <si>
    <t>Liverpool West Derby</t>
  </si>
  <si>
    <t>Macclesfield</t>
  </si>
  <si>
    <t>Makerfield</t>
  </si>
  <si>
    <t>Manchester Central</t>
  </si>
  <si>
    <t>Manchester Gorton</t>
  </si>
  <si>
    <t>Manchester Withington</t>
  </si>
  <si>
    <t>Morecambe and Lunesdale</t>
  </si>
  <si>
    <t>Oldham East and Saddleworth</t>
  </si>
  <si>
    <t>Oldham West and Royton</t>
  </si>
  <si>
    <t>Pendle</t>
  </si>
  <si>
    <t>Penrith and The Border</t>
  </si>
  <si>
    <t>Preston</t>
  </si>
  <si>
    <t>Ribble Valley</t>
  </si>
  <si>
    <t>Rochdale</t>
  </si>
  <si>
    <t>Rossendale and Darwen</t>
  </si>
  <si>
    <t>Salford and Eccles</t>
  </si>
  <si>
    <t>Sefton Central</t>
  </si>
  <si>
    <t>South Ribble</t>
  </si>
  <si>
    <t>Southport</t>
  </si>
  <si>
    <t>St Helens North</t>
  </si>
  <si>
    <t>St Helens South and Whiston</t>
  </si>
  <si>
    <t>Stalybridge and Hyde</t>
  </si>
  <si>
    <t>Stockport</t>
  </si>
  <si>
    <t>Stretford and Urmston</t>
  </si>
  <si>
    <t>Tatton</t>
  </si>
  <si>
    <t>Wallasey</t>
  </si>
  <si>
    <t>Warrington North</t>
  </si>
  <si>
    <t>Warrington South</t>
  </si>
  <si>
    <t>Weaver Vale</t>
  </si>
  <si>
    <t>West Lancashire</t>
  </si>
  <si>
    <t>Westmorland and Lonsdale</t>
  </si>
  <si>
    <t>Wigan</t>
  </si>
  <si>
    <t>Wirral South</t>
  </si>
  <si>
    <t>Wirral West</t>
  </si>
  <si>
    <t>Workington</t>
  </si>
  <si>
    <t>Worsley and Eccles South</t>
  </si>
  <si>
    <t>Wyre and Preston North</t>
  </si>
  <si>
    <t>Wythenshawe and Sale East</t>
  </si>
  <si>
    <t>Barnsley Central</t>
  </si>
  <si>
    <t>Barnsley East</t>
  </si>
  <si>
    <t>Batley and Spen</t>
  </si>
  <si>
    <t>Beverley and Holderness</t>
  </si>
  <si>
    <t>Bradford East</t>
  </si>
  <si>
    <t>Bradford South</t>
  </si>
  <si>
    <t>Bradford West</t>
  </si>
  <si>
    <t>Brigg and Goole</t>
  </si>
  <si>
    <t>Calder Valley</t>
  </si>
  <si>
    <t>Cleethorpes</t>
  </si>
  <si>
    <t>Colne Valley</t>
  </si>
  <si>
    <t>Dewsbury</t>
  </si>
  <si>
    <t>Don Valley</t>
  </si>
  <si>
    <t>Doncaster Central</t>
  </si>
  <si>
    <t>Doncaster North</t>
  </si>
  <si>
    <t>East Yorkshire</t>
  </si>
  <si>
    <t>Elmet and Rothwell</t>
  </si>
  <si>
    <t>Great Grimsby</t>
  </si>
  <si>
    <t>Halifax</t>
  </si>
  <si>
    <t>Haltemprice and Howden</t>
  </si>
  <si>
    <t>Harrogate and Knaresborough</t>
  </si>
  <si>
    <t>Hemsworth</t>
  </si>
  <si>
    <t>Huddersfield</t>
  </si>
  <si>
    <t>Keighley</t>
  </si>
  <si>
    <t>Kingston upon Hull East</t>
  </si>
  <si>
    <t>Kingston upon Hull North</t>
  </si>
  <si>
    <t>Kingston upon Hull West and Hessle</t>
  </si>
  <si>
    <t>Leeds Central</t>
  </si>
  <si>
    <t>Leeds East</t>
  </si>
  <si>
    <t>Leeds North East</t>
  </si>
  <si>
    <t>Leeds North West</t>
  </si>
  <si>
    <t>Leeds West</t>
  </si>
  <si>
    <t>Morley and Outwood</t>
  </si>
  <si>
    <t>Normanton Pontefract and Castleford</t>
  </si>
  <si>
    <t>Penistone and Stocksbridge</t>
  </si>
  <si>
    <t>Pudsey</t>
  </si>
  <si>
    <t>Richmond (Yorks)</t>
  </si>
  <si>
    <t>Rother Valley</t>
  </si>
  <si>
    <t>Rotherham</t>
  </si>
  <si>
    <t>Scarborough and Whitby</t>
  </si>
  <si>
    <t>Scunthorpe</t>
  </si>
  <si>
    <t>Selby and Ainsty</t>
  </si>
  <si>
    <t>Shipley</t>
  </si>
  <si>
    <t>Skipton and Ripon</t>
  </si>
  <si>
    <t>Thirsk and Malton</t>
  </si>
  <si>
    <t>Wakefield</t>
  </si>
  <si>
    <t>Wentworth and Dearne</t>
  </si>
  <si>
    <t>York Central</t>
  </si>
  <si>
    <t>York Outer</t>
  </si>
  <si>
    <t>Amber Valley</t>
  </si>
  <si>
    <t>Ashfield</t>
  </si>
  <si>
    <t>Bassetlaw</t>
  </si>
  <si>
    <t>Bolsover</t>
  </si>
  <si>
    <t>Boston and Skegness</t>
  </si>
  <si>
    <t>Bosworth</t>
  </si>
  <si>
    <t>Broxtowe</t>
  </si>
  <si>
    <t>Charnwood</t>
  </si>
  <si>
    <t>Chesterfield</t>
  </si>
  <si>
    <t>Corby</t>
  </si>
  <si>
    <t>Daventry</t>
  </si>
  <si>
    <t>Derby North</t>
  </si>
  <si>
    <t>Derby South</t>
  </si>
  <si>
    <t>Derbyshire Dales</t>
  </si>
  <si>
    <t>Erewash</t>
  </si>
  <si>
    <t>Gainsborough</t>
  </si>
  <si>
    <t>Gedling</t>
  </si>
  <si>
    <t>Grantham and Stamford</t>
  </si>
  <si>
    <t>Harborough</t>
  </si>
  <si>
    <t>High Peak</t>
  </si>
  <si>
    <t>Kettering</t>
  </si>
  <si>
    <t>Leicester East</t>
  </si>
  <si>
    <t>Leicester South</t>
  </si>
  <si>
    <t>Leicester West</t>
  </si>
  <si>
    <t>Lincoln</t>
  </si>
  <si>
    <t>Loughborough</t>
  </si>
  <si>
    <t>Louth and Horncastle</t>
  </si>
  <si>
    <t>Mansfield</t>
  </si>
  <si>
    <t>Mid Derbyshire</t>
  </si>
  <si>
    <t>Newark</t>
  </si>
  <si>
    <t>North East Derbyshire</t>
  </si>
  <si>
    <t>North West Leicestershire</t>
  </si>
  <si>
    <t>Northampton North</t>
  </si>
  <si>
    <t>Northampton South</t>
  </si>
  <si>
    <t>Nottingham East</t>
  </si>
  <si>
    <t>Nottingham North</t>
  </si>
  <si>
    <t>Nottingham South</t>
  </si>
  <si>
    <t>Rushcliffe</t>
  </si>
  <si>
    <t>Rutland and Melton</t>
  </si>
  <si>
    <t>Sherwood</t>
  </si>
  <si>
    <t>Sleaford and North Hykeham</t>
  </si>
  <si>
    <t>South Derbyshire</t>
  </si>
  <si>
    <t>South Holland and The Deepings</t>
  </si>
  <si>
    <t>South Leicestershire</t>
  </si>
  <si>
    <t>South Northamptonshire</t>
  </si>
  <si>
    <t>Wellingborough</t>
  </si>
  <si>
    <t>Aldridge Brownhills</t>
  </si>
  <si>
    <t>Birmingham Edgbaston</t>
  </si>
  <si>
    <t>Birmingham Erdington</t>
  </si>
  <si>
    <t>Birmingham Hall Green</t>
  </si>
  <si>
    <t>Birmingham Hodge Hill</t>
  </si>
  <si>
    <t>Birmingham Ladywood</t>
  </si>
  <si>
    <t>Birmingham Northfield</t>
  </si>
  <si>
    <t>Birmingham Perry Barr</t>
  </si>
  <si>
    <t>Birmingham Selly Oak</t>
  </si>
  <si>
    <t>Birmingham Yardley</t>
  </si>
  <si>
    <t>Bromsgrove</t>
  </si>
  <si>
    <t>Burton</t>
  </si>
  <si>
    <t>Cannock Chase</t>
  </si>
  <si>
    <t>Coventry North East</t>
  </si>
  <si>
    <t>Coventry North West</t>
  </si>
  <si>
    <t>Coventry South</t>
  </si>
  <si>
    <t>Dudley North</t>
  </si>
  <si>
    <t>Dudley South</t>
  </si>
  <si>
    <t>Halesowen and Rowley Regis</t>
  </si>
  <si>
    <t>Hereford and South Herefordshire</t>
  </si>
  <si>
    <t>Kenilworth and Southam</t>
  </si>
  <si>
    <t>Lichfield</t>
  </si>
  <si>
    <t>Ludlow</t>
  </si>
  <si>
    <t>Meriden</t>
  </si>
  <si>
    <t>Mid Worcestershire</t>
  </si>
  <si>
    <t>Newcastle under Lyme</t>
  </si>
  <si>
    <t>North Herefordshire</t>
  </si>
  <si>
    <t>North Shropshire</t>
  </si>
  <si>
    <t>North Warwickshire</t>
  </si>
  <si>
    <t>Nuneaton</t>
  </si>
  <si>
    <t>Redditch</t>
  </si>
  <si>
    <t>Rugby</t>
  </si>
  <si>
    <t>Shrewsbury and Atcham</t>
  </si>
  <si>
    <t>Solihull</t>
  </si>
  <si>
    <t>South Staffordshire</t>
  </si>
  <si>
    <t>Stafford</t>
  </si>
  <si>
    <t>Staffordshire Moorlands</t>
  </si>
  <si>
    <t>Stoke on Trent Central</t>
  </si>
  <si>
    <t>Stoke on Trent North</t>
  </si>
  <si>
    <t>Stoke on Trent South</t>
  </si>
  <si>
    <t>Stone</t>
  </si>
  <si>
    <t>Stourbridge</t>
  </si>
  <si>
    <t>Stratford on Avon</t>
  </si>
  <si>
    <t>Sutton Coldfield</t>
  </si>
  <si>
    <t>Tamworth</t>
  </si>
  <si>
    <t>Telford</t>
  </si>
  <si>
    <t>The Wrekin</t>
  </si>
  <si>
    <t>Walsall North</t>
  </si>
  <si>
    <t>Walsall South</t>
  </si>
  <si>
    <t>Warley</t>
  </si>
  <si>
    <t>Warwick and Leamington</t>
  </si>
  <si>
    <t>West Bromwich East</t>
  </si>
  <si>
    <t>West Bromwich West</t>
  </si>
  <si>
    <t>West Worcestershire</t>
  </si>
  <si>
    <t>Wolverhampton North East</t>
  </si>
  <si>
    <t>Wolverhampton South East</t>
  </si>
  <si>
    <t>Wolverhampton South West</t>
  </si>
  <si>
    <t>Worcester</t>
  </si>
  <si>
    <t>Wyre Forest</t>
  </si>
  <si>
    <t>Basildon and Billericay</t>
  </si>
  <si>
    <t>Bedford</t>
  </si>
  <si>
    <t>Braintree</t>
  </si>
  <si>
    <t>Brentwood and Ongar</t>
  </si>
  <si>
    <t>Broadland</t>
  </si>
  <si>
    <t>Broxbourne</t>
  </si>
  <si>
    <t>Bury St Edmunds</t>
  </si>
  <si>
    <t>Cambridge</t>
  </si>
  <si>
    <t>Castle Point</t>
  </si>
  <si>
    <t>Central Suffolk and North Ipswich</t>
  </si>
  <si>
    <t>Chelmsford</t>
  </si>
  <si>
    <t>Clacton</t>
  </si>
  <si>
    <t>Colchester</t>
  </si>
  <si>
    <t>Epping Forest</t>
  </si>
  <si>
    <t>Great Yarmouth</t>
  </si>
  <si>
    <t>Harlow</t>
  </si>
  <si>
    <t>Harwich and North Essex</t>
  </si>
  <si>
    <t>Hemel Hempstead</t>
  </si>
  <si>
    <t>Hertford and Stortford</t>
  </si>
  <si>
    <t>Hertsmere</t>
  </si>
  <si>
    <t>Hitchin and Harpenden</t>
  </si>
  <si>
    <t>Huntingdon</t>
  </si>
  <si>
    <t>Ipswich</t>
  </si>
  <si>
    <t>Luton North</t>
  </si>
  <si>
    <t>Luton South</t>
  </si>
  <si>
    <t>Maldon</t>
  </si>
  <si>
    <t>Mid Bedfordshire</t>
  </si>
  <si>
    <t>Mid Norfolk</t>
  </si>
  <si>
    <t>North East Bedfordshire</t>
  </si>
  <si>
    <t>North East Cambridgeshire</t>
  </si>
  <si>
    <t>North East Hertfordshire</t>
  </si>
  <si>
    <t>North Norfolk</t>
  </si>
  <si>
    <t>North West Cambridgeshire</t>
  </si>
  <si>
    <t>North West Norfolk</t>
  </si>
  <si>
    <t>Norwich North</t>
  </si>
  <si>
    <t>Norwich South</t>
  </si>
  <si>
    <t>Peterborough</t>
  </si>
  <si>
    <t>Rayleigh and Wickford</t>
  </si>
  <si>
    <t>Rochford and Southend East</t>
  </si>
  <si>
    <t>Saffron Walden</t>
  </si>
  <si>
    <t>South Basildon and East Thurrock</t>
  </si>
  <si>
    <t>South Cambridgeshire</t>
  </si>
  <si>
    <t>South East Cambridgeshire</t>
  </si>
  <si>
    <t>South Norfolk</t>
  </si>
  <si>
    <t>South Suffolk</t>
  </si>
  <si>
    <t>South West Bedfordshire</t>
  </si>
  <si>
    <t>South West Hertfordshire</t>
  </si>
  <si>
    <t>South West Norfolk</t>
  </si>
  <si>
    <t>Southend West</t>
  </si>
  <si>
    <t>St Albans</t>
  </si>
  <si>
    <t>Stevenage</t>
  </si>
  <si>
    <t>Suffolk Coastal</t>
  </si>
  <si>
    <t>Thurrock</t>
  </si>
  <si>
    <t>Watford</t>
  </si>
  <si>
    <t>Waveney</t>
  </si>
  <si>
    <t>Welwyn Hatfield</t>
  </si>
  <si>
    <t>West Suffolk</t>
  </si>
  <si>
    <t>Witham</t>
  </si>
  <si>
    <t>Barking</t>
  </si>
  <si>
    <t>Battersea</t>
  </si>
  <si>
    <t>Beckenham</t>
  </si>
  <si>
    <t>Bermondsey and Old Southwark</t>
  </si>
  <si>
    <t>Bethnal Green and Bow</t>
  </si>
  <si>
    <t>Bexleyheath and Crayford</t>
  </si>
  <si>
    <t>Brent Central</t>
  </si>
  <si>
    <t>Brent North</t>
  </si>
  <si>
    <t>Brentford and Isleworth</t>
  </si>
  <si>
    <t>Bromley and Chislehurst</t>
  </si>
  <si>
    <t>Camberwell and Peckham</t>
  </si>
  <si>
    <t>Carshalton and Wallington</t>
  </si>
  <si>
    <t>Chelsea and Fulham</t>
  </si>
  <si>
    <t>Chingford and Woodford Green</t>
  </si>
  <si>
    <t>Chipping Barnet</t>
  </si>
  <si>
    <t>Cities of London and Westminster</t>
  </si>
  <si>
    <t>Croydon Central</t>
  </si>
  <si>
    <t>Croydon North</t>
  </si>
  <si>
    <t>Croydon South</t>
  </si>
  <si>
    <t>Dagenham and Rainham</t>
  </si>
  <si>
    <t>Dulwich and West Norwood</t>
  </si>
  <si>
    <t>Ealing Central and Acton</t>
  </si>
  <si>
    <t>Ealing North</t>
  </si>
  <si>
    <t>Ealing Southall</t>
  </si>
  <si>
    <t>East Ham</t>
  </si>
  <si>
    <t>Edmonton</t>
  </si>
  <si>
    <t>Eltham</t>
  </si>
  <si>
    <t>Enfield North</t>
  </si>
  <si>
    <t>Enfield Southgate</t>
  </si>
  <si>
    <t>Erith and Thamesmead</t>
  </si>
  <si>
    <t>Feltham and Heston</t>
  </si>
  <si>
    <t>Finchley and Golders Green</t>
  </si>
  <si>
    <t>Greenwich and Woolwich</t>
  </si>
  <si>
    <t>Hackney North and Stoke Newington</t>
  </si>
  <si>
    <t>Hackney South and Shoreditch</t>
  </si>
  <si>
    <t>Hammersmith</t>
  </si>
  <si>
    <t>Hampstead and Kilburn</t>
  </si>
  <si>
    <t>Harrow East</t>
  </si>
  <si>
    <t>Harrow West</t>
  </si>
  <si>
    <t>Hayes and Harlington</t>
  </si>
  <si>
    <t>Hendon</t>
  </si>
  <si>
    <t>Holborn and St Pancras</t>
  </si>
  <si>
    <t>Hornchurch and Upminster</t>
  </si>
  <si>
    <t>Hornsey and Wood Green</t>
  </si>
  <si>
    <t>Ilford North</t>
  </si>
  <si>
    <t>Ilford South</t>
  </si>
  <si>
    <t>Islington North</t>
  </si>
  <si>
    <t>Islington South and Finsbury</t>
  </si>
  <si>
    <t>Kensington</t>
  </si>
  <si>
    <t>Kingston and Surbiton</t>
  </si>
  <si>
    <t>Lewisham Deptford</t>
  </si>
  <si>
    <t>Lewisham East</t>
  </si>
  <si>
    <t>Lewisham West and Penge</t>
  </si>
  <si>
    <t>Leyton and Wanstead</t>
  </si>
  <si>
    <t>Mitcham and Morden</t>
  </si>
  <si>
    <t>Old Bexley and Sidcup</t>
  </si>
  <si>
    <t>Orpington</t>
  </si>
  <si>
    <t>Poplar and Limehouse</t>
  </si>
  <si>
    <t>Putney</t>
  </si>
  <si>
    <t>Richmond Park</t>
  </si>
  <si>
    <t>Romford</t>
  </si>
  <si>
    <t>Ruislip Northwood and Pinner</t>
  </si>
  <si>
    <t>Streatham</t>
  </si>
  <si>
    <t>Sutton and Cheam</t>
  </si>
  <si>
    <t>Tooting</t>
  </si>
  <si>
    <t>Tottenham</t>
  </si>
  <si>
    <t>Twickenham</t>
  </si>
  <si>
    <t>Uxbridge and South Ruislip</t>
  </si>
  <si>
    <t>Vauxhall</t>
  </si>
  <si>
    <t>Walthamstow</t>
  </si>
  <si>
    <t>West Ham</t>
  </si>
  <si>
    <t>Westminster North</t>
  </si>
  <si>
    <t>Wimbledon</t>
  </si>
  <si>
    <t>Aldershot</t>
  </si>
  <si>
    <t>Arundel and South Downs</t>
  </si>
  <si>
    <t>Ashford</t>
  </si>
  <si>
    <t>Aylesbury</t>
  </si>
  <si>
    <t>Banbury</t>
  </si>
  <si>
    <t>Basingstoke</t>
  </si>
  <si>
    <t>Beaconsfield</t>
  </si>
  <si>
    <t>Bexhill and Battle</t>
  </si>
  <si>
    <t>Bognor Regis and Littlehampton</t>
  </si>
  <si>
    <t>Bracknell</t>
  </si>
  <si>
    <t>Brighton Kemptown</t>
  </si>
  <si>
    <t>Brighton Pavilion</t>
  </si>
  <si>
    <t>Buckingham</t>
  </si>
  <si>
    <t>Canterbury</t>
  </si>
  <si>
    <t>Chatham and Aylesford</t>
  </si>
  <si>
    <t>Chesham and Amersham</t>
  </si>
  <si>
    <t>Chichester</t>
  </si>
  <si>
    <t>Crawley</t>
  </si>
  <si>
    <t>Dartford</t>
  </si>
  <si>
    <t>Dover</t>
  </si>
  <si>
    <t>East Hampshire</t>
  </si>
  <si>
    <t>East Surrey</t>
  </si>
  <si>
    <t>East Worthing and Shoreham</t>
  </si>
  <si>
    <t>Eastbourne</t>
  </si>
  <si>
    <t>Eastleigh</t>
  </si>
  <si>
    <t>Epsom and Ewell</t>
  </si>
  <si>
    <t>Esher and Walton</t>
  </si>
  <si>
    <t>Fareham</t>
  </si>
  <si>
    <t>Faversham and Mid Kent</t>
  </si>
  <si>
    <t>Folkestone and Hythe</t>
  </si>
  <si>
    <t>Gillingham and Rainham</t>
  </si>
  <si>
    <t>Gosport</t>
  </si>
  <si>
    <t>Gravesham</t>
  </si>
  <si>
    <t>Guildford</t>
  </si>
  <si>
    <t>Hastings and Rye</t>
  </si>
  <si>
    <t>Havant</t>
  </si>
  <si>
    <t>Henley</t>
  </si>
  <si>
    <t>Horsham</t>
  </si>
  <si>
    <t>Hove</t>
  </si>
  <si>
    <t>Isle of Wight</t>
  </si>
  <si>
    <t>Lewes</t>
  </si>
  <si>
    <t>Maidenhead</t>
  </si>
  <si>
    <t>Maidstone and The Weald</t>
  </si>
  <si>
    <t>Meon Valley</t>
  </si>
  <si>
    <t>Mid Sussex</t>
  </si>
  <si>
    <t>Milton Keynes North</t>
  </si>
  <si>
    <t>Milton Keynes South</t>
  </si>
  <si>
    <t>Mole Valley</t>
  </si>
  <si>
    <t>New Forest East</t>
  </si>
  <si>
    <t>New Forest West</t>
  </si>
  <si>
    <t>Newbury</t>
  </si>
  <si>
    <t>North East Hampshire</t>
  </si>
  <si>
    <t>North Thanet</t>
  </si>
  <si>
    <t>North West Hampshire</t>
  </si>
  <si>
    <t>Oxford East</t>
  </si>
  <si>
    <t>Oxford West and Abingdon</t>
  </si>
  <si>
    <t>Portsmouth North</t>
  </si>
  <si>
    <t>Portsmouth South</t>
  </si>
  <si>
    <t>Reading East</t>
  </si>
  <si>
    <t>Reading West</t>
  </si>
  <si>
    <t>Reigate</t>
  </si>
  <si>
    <t>Rochester and Strood</t>
  </si>
  <si>
    <t>Romsey and Southampton North</t>
  </si>
  <si>
    <t>Runnymede and Weybridge</t>
  </si>
  <si>
    <t>Sevenoaks</t>
  </si>
  <si>
    <t>Sittingbourne and Sheppey</t>
  </si>
  <si>
    <t>Slough</t>
  </si>
  <si>
    <t>South Thanet</t>
  </si>
  <si>
    <t>South West Surrey</t>
  </si>
  <si>
    <t>Southampton Itchen</t>
  </si>
  <si>
    <t>Southampton Test</t>
  </si>
  <si>
    <t>Spelthorne</t>
  </si>
  <si>
    <t>Surrey Heath</t>
  </si>
  <si>
    <t>Tonbridge and Malling</t>
  </si>
  <si>
    <t>Tunbridge Wells</t>
  </si>
  <si>
    <t>Wantage</t>
  </si>
  <si>
    <t>Wealden</t>
  </si>
  <si>
    <t>Winchester</t>
  </si>
  <si>
    <t>Windsor</t>
  </si>
  <si>
    <t>Witney</t>
  </si>
  <si>
    <t>Woking</t>
  </si>
  <si>
    <t>Wokingham</t>
  </si>
  <si>
    <t>Worthing West</t>
  </si>
  <si>
    <t>Wycombe</t>
  </si>
  <si>
    <t>Bath</t>
  </si>
  <si>
    <t>Bournemouth East</t>
  </si>
  <si>
    <t>Bournemouth West</t>
  </si>
  <si>
    <t>Bridgwater and West Somerset</t>
  </si>
  <si>
    <t>Bristol East</t>
  </si>
  <si>
    <t>Bristol North West</t>
  </si>
  <si>
    <t>Bristol South</t>
  </si>
  <si>
    <t>Bristol West</t>
  </si>
  <si>
    <t>Camborne and Redruth</t>
  </si>
  <si>
    <t>Central Devon</t>
  </si>
  <si>
    <t>Cheltenham</t>
  </si>
  <si>
    <t>Chippenham</t>
  </si>
  <si>
    <t>Christchurch</t>
  </si>
  <si>
    <t>Devizes</t>
  </si>
  <si>
    <t>East Devon</t>
  </si>
  <si>
    <t>Exeter</t>
  </si>
  <si>
    <t>Filton and Bradley Stoke</t>
  </si>
  <si>
    <t>Forest of Dean</t>
  </si>
  <si>
    <t>Gloucester</t>
  </si>
  <si>
    <t>Kingswood</t>
  </si>
  <si>
    <t>Mid Dorset and North Poole</t>
  </si>
  <si>
    <t>Newton Abbot</t>
  </si>
  <si>
    <t>North Cornwall</t>
  </si>
  <si>
    <t>North Devon</t>
  </si>
  <si>
    <t>North Dorset</t>
  </si>
  <si>
    <t>North East Somerset</t>
  </si>
  <si>
    <t>North Somerset</t>
  </si>
  <si>
    <t>North Swindon</t>
  </si>
  <si>
    <t>North Wiltshire</t>
  </si>
  <si>
    <t>Plymouth Moor View</t>
  </si>
  <si>
    <t>Plymouth Sutton and Devonport</t>
  </si>
  <si>
    <t>Poole</t>
  </si>
  <si>
    <t>Salisbury</t>
  </si>
  <si>
    <t>Somerton and Frome</t>
  </si>
  <si>
    <t>South Dorset</t>
  </si>
  <si>
    <t>South East Cornwall</t>
  </si>
  <si>
    <t>South Swindon</t>
  </si>
  <si>
    <t>South West Devon</t>
  </si>
  <si>
    <t>South West Wiltshire</t>
  </si>
  <si>
    <t>St Austell and Newquay</t>
  </si>
  <si>
    <t>St Ives</t>
  </si>
  <si>
    <t>Stroud</t>
  </si>
  <si>
    <t>Taunton Deane</t>
  </si>
  <si>
    <t>Tewkesbury</t>
  </si>
  <si>
    <t>The Cotswolds</t>
  </si>
  <si>
    <t>Thornbury and Yate</t>
  </si>
  <si>
    <t>Tiverton and Honiton</t>
  </si>
  <si>
    <t>Torbay</t>
  </si>
  <si>
    <t>Torridge and West Devon</t>
  </si>
  <si>
    <t>Totnes</t>
  </si>
  <si>
    <t>Truro and Falmouth</t>
  </si>
  <si>
    <t>Wells</t>
  </si>
  <si>
    <t>West Dorset</t>
  </si>
  <si>
    <t>Weston Super Mare</t>
  </si>
  <si>
    <t>Yeovil</t>
  </si>
  <si>
    <t>Durham</t>
  </si>
  <si>
    <t>Newcastle upon Tyne</t>
  </si>
  <si>
    <t>Northumberland</t>
  </si>
  <si>
    <t>Redcar and Cleveland</t>
  </si>
  <si>
    <t>South Tyneside</t>
  </si>
  <si>
    <t>Stockton-on-Tees</t>
  </si>
  <si>
    <t>Sunderland</t>
  </si>
  <si>
    <t>Blackburn with Darwen</t>
  </si>
  <si>
    <t>Blackpool</t>
  </si>
  <si>
    <t>Bolton</t>
  </si>
  <si>
    <t>Bury</t>
  </si>
  <si>
    <t>Cheshire East</t>
  </si>
  <si>
    <t>Cheshire West and Chester</t>
  </si>
  <si>
    <t>Cumbria</t>
  </si>
  <si>
    <t>Lancashire</t>
  </si>
  <si>
    <t>Liverpool</t>
  </si>
  <si>
    <t>Manchester</t>
  </si>
  <si>
    <t>Oldham</t>
  </si>
  <si>
    <t>Salford</t>
  </si>
  <si>
    <t>Sefton</t>
  </si>
  <si>
    <t>St Helens</t>
  </si>
  <si>
    <t>Tameside</t>
  </si>
  <si>
    <t>Trafford</t>
  </si>
  <si>
    <t>Warrington</t>
  </si>
  <si>
    <t>Wirral</t>
  </si>
  <si>
    <t>Barnsley</t>
  </si>
  <si>
    <t>Bradford</t>
  </si>
  <si>
    <t>Calderdale</t>
  </si>
  <si>
    <t>Doncaster</t>
  </si>
  <si>
    <t>East Riding of Yorkshire</t>
  </si>
  <si>
    <t>Kingston upon Hull</t>
  </si>
  <si>
    <t>Kirklees</t>
  </si>
  <si>
    <t>Leeds</t>
  </si>
  <si>
    <t>North East Lincolnshire</t>
  </si>
  <si>
    <t>North Lincolnshire</t>
  </si>
  <si>
    <t>North Yorkshire</t>
  </si>
  <si>
    <t>Sheffield</t>
  </si>
  <si>
    <t>York</t>
  </si>
  <si>
    <t>Derby</t>
  </si>
  <si>
    <t>Derbyshire</t>
  </si>
  <si>
    <t>Leicester</t>
  </si>
  <si>
    <t>Leicestershire</t>
  </si>
  <si>
    <t>Lincolnshire</t>
  </si>
  <si>
    <t>Northamptonshire</t>
  </si>
  <si>
    <t>Nottingham</t>
  </si>
  <si>
    <t>Nottinghamshire</t>
  </si>
  <si>
    <t>Rutland</t>
  </si>
  <si>
    <t>Birmingham</t>
  </si>
  <si>
    <t>Coventry</t>
  </si>
  <si>
    <t>Dudley</t>
  </si>
  <si>
    <t>Herefordshire</t>
  </si>
  <si>
    <t>Sandwell</t>
  </si>
  <si>
    <t>Shropshire</t>
  </si>
  <si>
    <t>Staffordshire</t>
  </si>
  <si>
    <t>Stoke-on-Trent</t>
  </si>
  <si>
    <t>Telford and Wrekin</t>
  </si>
  <si>
    <t>Walsall</t>
  </si>
  <si>
    <t>Warwickshire</t>
  </si>
  <si>
    <t>Wolverhampton</t>
  </si>
  <si>
    <t>Worcestershire</t>
  </si>
  <si>
    <t>Bedford Borough</t>
  </si>
  <si>
    <t>Cambridgeshire</t>
  </si>
  <si>
    <t>Central Bedfordshire</t>
  </si>
  <si>
    <t>Essex</t>
  </si>
  <si>
    <t>Hertfordshire</t>
  </si>
  <si>
    <t>Luton</t>
  </si>
  <si>
    <t>Norfolk</t>
  </si>
  <si>
    <t>Southend on Sea</t>
  </si>
  <si>
    <t>Suffolk</t>
  </si>
  <si>
    <t>Inner London</t>
  </si>
  <si>
    <t>Camden</t>
  </si>
  <si>
    <t>City Of London</t>
  </si>
  <si>
    <t>-</t>
  </si>
  <si>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</si>
  <si>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</si>
  <si>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</si>
  <si>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</si>
  <si>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</si>
  <si>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</si>
  <si>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</si>
  <si>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</si>
  <si>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</si>
  <si>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</si>
  <si>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</si>
  <si>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</si>
  <si>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</si>
  <si>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</si>
  <si>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</si>
  <si>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</si>
  <si>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</si>
  <si>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</si>
  <si>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</si>
  <si>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</si>
  <si>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</si>
  <si>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</si>
  <si>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</si>
  <si>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</si>
  <si>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</si>
  <si>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</si>
  <si>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</si>
  <si>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</si>
  <si>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</si>
  <si>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</si>
  <si>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</si>
  <si>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</si>
  <si>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Inner and Outer London</t>
  </si>
  <si>
    <t>Bracknell Forest</t>
  </si>
  <si>
    <t>Brighton and Hove</t>
  </si>
  <si>
    <t>Buckinghamshire</t>
  </si>
  <si>
    <t>East Sussex</t>
  </si>
  <si>
    <t>Hampshire</t>
  </si>
  <si>
    <t>Kent</t>
  </si>
  <si>
    <t>Medway</t>
  </si>
  <si>
    <t>Milton Keynes</t>
  </si>
  <si>
    <t>Oxfordshire</t>
  </si>
  <si>
    <t>Portsmouth</t>
  </si>
  <si>
    <t>Reading</t>
  </si>
  <si>
    <t>Southampton</t>
  </si>
  <si>
    <t>Surrey</t>
  </si>
  <si>
    <t>West Berkshire</t>
  </si>
  <si>
    <t>West Sussex</t>
  </si>
  <si>
    <t>Windsor and Maidenhead</t>
  </si>
  <si>
    <t>Bath and North East Somerset</t>
  </si>
  <si>
    <t>Bournemouth</t>
  </si>
  <si>
    <t>Bristol</t>
  </si>
  <si>
    <t>Cornwall (Includes Isles of Scilly)</t>
  </si>
  <si>
    <t>Devon</t>
  </si>
  <si>
    <t>Dorset</t>
  </si>
  <si>
    <t>Gloucestershire</t>
  </si>
  <si>
    <t>Plymouth</t>
  </si>
  <si>
    <t>Somerset</t>
  </si>
  <si>
    <t>South Gloucestershire</t>
  </si>
  <si>
    <t>Swindon</t>
  </si>
  <si>
    <t>Wiltshire</t>
  </si>
  <si>
    <t>Dimension</t>
  </si>
  <si>
    <t>Category</t>
  </si>
  <si>
    <t>2002/03</t>
  </si>
  <si>
    <t>2003/04</t>
  </si>
  <si>
    <t>2004/05</t>
  </si>
  <si>
    <t xml:space="preserve">Full Year </t>
  </si>
  <si>
    <t>% of Total</t>
  </si>
  <si>
    <t>Age Band</t>
  </si>
  <si>
    <t>Under 16</t>
  </si>
  <si>
    <t>*</t>
  </si>
  <si>
    <t>16</t>
  </si>
  <si>
    <t>17</t>
  </si>
  <si>
    <t>18</t>
  </si>
  <si>
    <t>19-24</t>
  </si>
  <si>
    <t>25-34</t>
  </si>
  <si>
    <t>35-44</t>
  </si>
  <si>
    <t>45-59</t>
  </si>
  <si>
    <t>60+</t>
  </si>
  <si>
    <t>Not known</t>
  </si>
  <si>
    <t>Gender</t>
  </si>
  <si>
    <t>Female</t>
  </si>
  <si>
    <t>Male</t>
  </si>
  <si>
    <t>Learners with Learning Difficulties</t>
  </si>
  <si>
    <t>Learning Difficulty/Disability</t>
  </si>
  <si>
    <t>and/ or Disabilities</t>
  </si>
  <si>
    <t>No Learning Difficulty/Disability</t>
  </si>
  <si>
    <t>Not Known</t>
  </si>
  <si>
    <t>Ethnicity</t>
  </si>
  <si>
    <t>Asian/ Asian British</t>
  </si>
  <si>
    <t>Bangladeshi</t>
  </si>
  <si>
    <t>Chinese</t>
  </si>
  <si>
    <t>Indian</t>
  </si>
  <si>
    <t>Pakistani</t>
  </si>
  <si>
    <t>Any other Asian background</t>
  </si>
  <si>
    <t>Total Asian/ Asian British</t>
  </si>
  <si>
    <t>Black/ African/ Caribbean/ Black British</t>
  </si>
  <si>
    <t>African</t>
  </si>
  <si>
    <t>Caribbean</t>
  </si>
  <si>
    <t>Any other Black/African/ Caribbean background</t>
  </si>
  <si>
    <t>Total Black/ African/ Caribbean/ Black British</t>
  </si>
  <si>
    <t>Mixed/ Multiple Ethnic Group</t>
  </si>
  <si>
    <t>White and Asian</t>
  </si>
  <si>
    <t>White and Black African</t>
  </si>
  <si>
    <t>White and Black Caribbean</t>
  </si>
  <si>
    <t>Any other Mixed/ multiple ethnic background</t>
  </si>
  <si>
    <t>Total Mixed/ Multiple Ethnic Group</t>
  </si>
  <si>
    <t>White</t>
  </si>
  <si>
    <t>English/ Welsh/ Scottish/ Northern Irish/ British</t>
  </si>
  <si>
    <t>Gypsy or Irish Traveller</t>
  </si>
  <si>
    <t>Irish</t>
  </si>
  <si>
    <t>Any other White background</t>
  </si>
  <si>
    <t>Total White</t>
  </si>
  <si>
    <t>Other Ethnic Group</t>
  </si>
  <si>
    <t>Arab</t>
  </si>
  <si>
    <t>Any other ethnic group</t>
  </si>
  <si>
    <t>Total Other Ethnic Group</t>
  </si>
  <si>
    <t>Not Known/ Not Provided</t>
  </si>
  <si>
    <t>8) For further information on these tables please see the accompanying notes page.</t>
  </si>
  <si>
    <t>Sector Subject Area</t>
  </si>
  <si>
    <t>Agriculture, Horticulture and Animal Care</t>
  </si>
  <si>
    <t>Arts, Media and Publishing</t>
  </si>
  <si>
    <t>Business, Administration and Law</t>
  </si>
  <si>
    <t>Construction, Planning and the Built Environment</t>
  </si>
  <si>
    <t>Education and Training</t>
  </si>
  <si>
    <t>Engineering and Manufacturing Technologies</t>
  </si>
  <si>
    <t>Health, Public Services and Care</t>
  </si>
  <si>
    <t>Information and Communication Technology</t>
  </si>
  <si>
    <t>Languages, Literature and Culture</t>
  </si>
  <si>
    <t>Leisure, Travel and Tourism</t>
  </si>
  <si>
    <t>Preparation for Life and Work</t>
  </si>
  <si>
    <t>Retail and Commercial Enterprise</t>
  </si>
  <si>
    <t>Science and Mathematics</t>
  </si>
  <si>
    <t>Unknown</t>
  </si>
  <si>
    <t>Automatic QA included with comparisons across sheets or workbooks e.g. LA tab region totals match PCON region totals</t>
  </si>
  <si>
    <t>Automatic QA included to check supplementary tables match main tables</t>
  </si>
  <si>
    <t>Sheffield Central</t>
  </si>
  <si>
    <t>Sheffield South East</t>
  </si>
  <si>
    <t>Sheffield Brightside and Hillsborough</t>
  </si>
  <si>
    <t>Sheffield Hallam</t>
  </si>
  <si>
    <t>Sheffield Heeley</t>
  </si>
  <si>
    <t>Apprenticeship Programme Starts by Region and Local Education Authority</t>
  </si>
  <si>
    <t>Local Authority</t>
  </si>
  <si>
    <t>Isles of Scilly</t>
  </si>
  <si>
    <t xml:space="preserve">Large Employer Outcome Pilot Data -  </t>
  </si>
  <si>
    <t>2011/12 (R14 Final)</t>
  </si>
  <si>
    <t>2012/13 (R14 Final)</t>
  </si>
  <si>
    <t xml:space="preserve">2012/13 (R14 Final) </t>
  </si>
  <si>
    <t xml:space="preserve">Employer Ownership Pilot Data- </t>
  </si>
  <si>
    <t>2) Programme-Led Apprenticeships recorded in WBL ILR returns are included in the above figures.</t>
  </si>
  <si>
    <t>3) Region is based upon the home postcode of the learner. Where the postcode is outside of England, learners are included in the 'Other' category. Where postcode is not known this is also included in the 'Other' category.</t>
  </si>
  <si>
    <t>4) These figures are based on the geographic boundaries of regions as of May 2010. Figures for 2003/04 to 2008/09 based on earlier geographic boundaries are available in the SFR Archive, but these cannot be directly compared with new figures due to boundary changes.</t>
  </si>
  <si>
    <t xml:space="preserve">5) Figures for 2010/11 onwards are based on postcode to geographic area assignments in the National Statistics Postcode Lookup. Figures for earlier years are based on the Office for National Statistics Postcode Directory. </t>
  </si>
  <si>
    <t>6) For further information on these tables please see the accompanying notes page.</t>
  </si>
  <si>
    <t>3) Region and Parliamentary Constituency are based upon the home postcode of the learner. Where the postcode is outside of England, learners are included in the 'Other' category. Where postcode is not known this is also included in the 'Other' category.</t>
  </si>
  <si>
    <t>3) For further information on these tables please see the accompanying notes page.</t>
  </si>
  <si>
    <t xml:space="preserve">2) Percentages above are based on unrounded figures. </t>
  </si>
  <si>
    <t>4) Age is calculated based on age at start of the programme rather than based on 31 August.</t>
  </si>
  <si>
    <t>5) Age, gender, learners with learning difficulties and/or disabilities and ethnicity is based upon self-declaration by the learner.</t>
  </si>
  <si>
    <t>6) Ethnicity categories have been aligned with the ethnicities recorded in the 2011 UK Census.</t>
  </si>
  <si>
    <t>2013/14</t>
  </si>
  <si>
    <t>Allerdale</t>
  </si>
  <si>
    <t>Barrow in Furness</t>
  </si>
  <si>
    <t>Eden</t>
  </si>
  <si>
    <t>South Lakeland</t>
  </si>
  <si>
    <t>Lancaster</t>
  </si>
  <si>
    <t>Rossendale</t>
  </si>
  <si>
    <t>Wyre</t>
  </si>
  <si>
    <t>Craven</t>
  </si>
  <si>
    <t>Hambleton</t>
  </si>
  <si>
    <t>Harrogate</t>
  </si>
  <si>
    <t>Richmondshire</t>
  </si>
  <si>
    <t>Ryedale</t>
  </si>
  <si>
    <t>Scarborough</t>
  </si>
  <si>
    <t>Selby</t>
  </si>
  <si>
    <t>Blaby</t>
  </si>
  <si>
    <t>Hinckley and Bosworth</t>
  </si>
  <si>
    <t>Melton</t>
  </si>
  <si>
    <t>Oadby and Wigston</t>
  </si>
  <si>
    <t>Boston</t>
  </si>
  <si>
    <t>East Lindsey</t>
  </si>
  <si>
    <t>North Kesteven</t>
  </si>
  <si>
    <t>South Holland</t>
  </si>
  <si>
    <t>South Kesteven</t>
  </si>
  <si>
    <t>West Lindsey</t>
  </si>
  <si>
    <t>East Northamptonshire</t>
  </si>
  <si>
    <t>Northampton</t>
  </si>
  <si>
    <t>Newark and Sherwood</t>
  </si>
  <si>
    <t>East Staffordshire</t>
  </si>
  <si>
    <t>Nuneaton and Bedworth</t>
  </si>
  <si>
    <t>Warwick</t>
  </si>
  <si>
    <t>East Cambridgeshire</t>
  </si>
  <si>
    <t>Fenland</t>
  </si>
  <si>
    <t>Huntingdonshire</t>
  </si>
  <si>
    <t>Malvern Hills</t>
  </si>
  <si>
    <t>Wychavon</t>
  </si>
  <si>
    <t>Basildon</t>
  </si>
  <si>
    <t>Brentwood</t>
  </si>
  <si>
    <t>Rochford</t>
  </si>
  <si>
    <t>Tendring</t>
  </si>
  <si>
    <t>Uttlesford</t>
  </si>
  <si>
    <t>Dacorum</t>
  </si>
  <si>
    <t>East Hertfordshire</t>
  </si>
  <si>
    <t>North Hertfordshire</t>
  </si>
  <si>
    <t>Three Rivers</t>
  </si>
  <si>
    <t>Breckland</t>
  </si>
  <si>
    <t>Kings Lynn and West Norfolk</t>
  </si>
  <si>
    <t>Norwich</t>
  </si>
  <si>
    <t>Babergh</t>
  </si>
  <si>
    <t>Forest Heath</t>
  </si>
  <si>
    <t>Mid Suffolk</t>
  </si>
  <si>
    <t>St Edmundsbury</t>
  </si>
  <si>
    <t>Aylesbury Vale</t>
  </si>
  <si>
    <t>Chiltern</t>
  </si>
  <si>
    <t>South Bucks</t>
  </si>
  <si>
    <t>Hastings</t>
  </si>
  <si>
    <t>Rother</t>
  </si>
  <si>
    <t>Basingstoke and Deane</t>
  </si>
  <si>
    <t>Hart</t>
  </si>
  <si>
    <t>New Forest</t>
  </si>
  <si>
    <t>Rushmoor</t>
  </si>
  <si>
    <t>Test Valley</t>
  </si>
  <si>
    <t>Maidstone</t>
  </si>
  <si>
    <t>Shepway</t>
  </si>
  <si>
    <t>Swale</t>
  </si>
  <si>
    <t>Thanet</t>
  </si>
  <si>
    <t>Cherwell</t>
  </si>
  <si>
    <t>Oxford</t>
  </si>
  <si>
    <t>South Oxfordshire</t>
  </si>
  <si>
    <t>Vale of White Horse</t>
  </si>
  <si>
    <t>West Oxfordshire</t>
  </si>
  <si>
    <t>Elmbridge</t>
  </si>
  <si>
    <t>Reigate and Banstead</t>
  </si>
  <si>
    <t>Runnymede</t>
  </si>
  <si>
    <t>Tandridge</t>
  </si>
  <si>
    <t>Waverley</t>
  </si>
  <si>
    <t>Adur</t>
  </si>
  <si>
    <t>Arun</t>
  </si>
  <si>
    <t>Worthing</t>
  </si>
  <si>
    <t>Mid Devon</t>
  </si>
  <si>
    <t>South Hams</t>
  </si>
  <si>
    <t>Teignbridge</t>
  </si>
  <si>
    <t>Torridge</t>
  </si>
  <si>
    <t>West Devon</t>
  </si>
  <si>
    <t>East Dorset</t>
  </si>
  <si>
    <t>Purbeck</t>
  </si>
  <si>
    <t>Weymouth and Portland</t>
  </si>
  <si>
    <t>Cotswold</t>
  </si>
  <si>
    <t>Mendip</t>
  </si>
  <si>
    <t>Sedgemoor</t>
  </si>
  <si>
    <t>South Somerset</t>
  </si>
  <si>
    <t>West Somerset</t>
  </si>
  <si>
    <t>Apprenticeship Programme Starts by Region (2005/06 to 2013/14 in-year estimates)</t>
  </si>
  <si>
    <t>Apprenticeship Programme Starts by Region and Parliamentary Constituency (2005/06 to 2013/14 in-year estimates)</t>
  </si>
  <si>
    <t>Apprenticeship Programme Starts by Region, Local Education Authority and Local Authority (2005/06 to 2013/14 in-year estimates)</t>
  </si>
  <si>
    <t>Apprenticeship Programme Starts by Narrow Age Band, Gender, Learners with Learning Difficulties and/ or Disabilities and Ethnicity (2002/03 to 2013/14 in-year estimates)</t>
  </si>
  <si>
    <t>Apprenticeship Programme Starts by Sector Subject Area (2002/03 to 2013/14 in-year estimates)</t>
  </si>
  <si>
    <t>St. Albans District</t>
  </si>
  <si>
    <t>Welwyn Hatfield District</t>
  </si>
  <si>
    <t xml:space="preserve">Cornwall </t>
  </si>
  <si>
    <t xml:space="preserve">
August to January
(provisional)</t>
  </si>
  <si>
    <t>August to January
(provisional)</t>
  </si>
  <si>
    <t>QA CHECK 1314 MATCH BACK
TO REGION FIGURES</t>
  </si>
  <si>
    <t>MATCH ON TABLE 18</t>
  </si>
  <si>
    <t>QA CHECKS
that sub totals add up</t>
  </si>
  <si>
    <t>see overall london below</t>
  </si>
  <si>
    <t>2013/14 (SN06)</t>
  </si>
  <si>
    <t>March 2014</t>
  </si>
  <si>
    <t>Local Education Authority / 
Local Authority</t>
  </si>
  <si>
    <t>3) Region, Local Education Authority and Local Authority are based upon the home postcode of the learner. Where the postcode is outside of England, learners are included in the 'Other' category. Where postcode is not known this is also included in the 'Other' category.</t>
  </si>
  <si>
    <t>http://webarchive.nationalarchives.gov.uk/20140107201041/http://www.thedataservice.org.uk/NR/rdonlyres/C05DCDD5-67EE-4AD0-88B9-BEBC8F7F3300/0/SILR_Effects_SFR_Learners_June12.pdf</t>
  </si>
  <si>
    <t xml:space="preserve">http://webarchive.nationalarchives.gov.uk/20140107201041/http://www.thedataservice.org.uk/NR/rdonlyres/C05DCDD5-67EE-4AD0-88B9-BEBC8F7F3300/0/SILR_Effects_SFR_Learners_June12.pdf </t>
  </si>
  <si>
    <t>http://webarchive.nationalarchives.gov.uk/20140107201041/http://www.thedataservice.org.uk/datadictionary/</t>
  </si>
  <si>
    <t>7) Figures for 2013/14 include 10 learners with an unknown gender.</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</si>
</sst>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2]* #,##0.00_-;\-[$€-2]* #,##0.00_-;_-[$€-2]* &quot;-&quot;??_-"/>
    <numFmt numFmtId="166" formatCode="0.0%"/>
    <numFmt numFmtId="167" formatCode="0.0"/>
    <numFmt numFmtId="168" formatCode="[$-809]dd\ mmmm\ yyyy"/>
    <numFmt numFmtId="169" formatCode="#,##0.0"/>
    <numFmt numFmtId="170" formatCode="#,##0.000"/>
    <numFmt numFmtId="171" formatCode="#,##0.0000"/>
    <numFmt numFmtId="172" formatCode="#,##0.00000"/>
    <numFmt numFmtId="173" formatCode="#,##0.000000"/>
    <numFmt numFmtId="174" formatCode="#,##0.0000000"/>
    <numFmt numFmtId="175" formatCode="&quot;Yes&quot;;&quot;Yes&quot;;&quot;No&quot;"/>
    <numFmt numFmtId="176" formatCode="&quot;True&quot;;&quot;True&quot;;&quot;False&quot;"/>
    <numFmt numFmtId="177" formatCode="&quot;On&quot;;&quot;On&quot;;&quot;Off&quot;"/>
    <numFmt numFmtId="178" formatCode="[$€-2]\ #,##0.00_);[Red]\([$€-2]\ #,##0.00\)"/>
    <numFmt numFmtId="179" formatCode="_-* #,##0.0_-;\-* #,##0.0_-;_-* &quot;-&quot;??_-;_-@_-"/>
  </numFmts>
  <fonts count="96">
    <font>
      <sz val="11"/>
      <color theme="1"/>
      <name val="Calibri"/>
      <family val="2"/>
    </font>
    <font>
      <sz val="12"/>
      <color indexed="8"/>
      <name val="Arial"/>
      <family val="2"/>
    </font>
    <font>
      <sz val="10"/>
      <name val="Arial"/>
      <family val="2"/>
    </font>
    <font>
      <sz val="9"/>
      <name val="Arial"/>
      <family val="2"/>
    </font>
    <font>
      <i/>
      <sz val="9"/>
      <name val="Arial"/>
      <family val="2"/>
    </font>
    <font>
      <sz val="9"/>
      <color indexed="9"/>
      <name val="Arial"/>
      <family val="2"/>
    </font>
    <font>
      <u val="single"/>
      <sz val="9"/>
      <name val="Arial"/>
      <family val="2"/>
    </font>
    <font>
      <b/>
      <sz val="9"/>
      <name val="Arial"/>
      <family val="2"/>
    </font>
    <font>
      <u val="single"/>
      <sz val="8.5"/>
      <color indexed="12"/>
      <name val="Arial"/>
      <family val="2"/>
    </font>
    <font>
      <b/>
      <sz val="10"/>
      <name val="Arial"/>
      <family val="2"/>
    </font>
    <font>
      <sz val="12"/>
      <name val="Arial"/>
      <family val="2"/>
    </font>
    <font>
      <sz val="9"/>
      <color indexed="8"/>
      <name val="Arial"/>
      <family val="2"/>
    </font>
    <font>
      <b/>
      <sz val="16"/>
      <color indexed="8"/>
      <name val="Arial"/>
      <family val="2"/>
    </font>
    <font>
      <sz val="10"/>
      <color indexed="8"/>
      <name val="Arial"/>
      <family val="2"/>
    </font>
    <font>
      <u val="single"/>
      <sz val="9"/>
      <color indexed="12"/>
      <name val="Arial"/>
      <family val="2"/>
    </font>
    <font>
      <sz val="11"/>
      <color indexed="8"/>
      <name val="Calibri"/>
      <family val="2"/>
    </font>
    <font>
      <sz val="11"/>
      <color indexed="8"/>
      <name val="Arial"/>
      <family val="2"/>
    </font>
    <font>
      <b/>
      <sz val="9"/>
      <color indexed="9"/>
      <name val="Arial"/>
      <family val="2"/>
    </font>
    <font>
      <i/>
      <sz val="9"/>
      <color indexed="9"/>
      <name val="Arial"/>
      <family val="2"/>
    </font>
    <font>
      <u val="single"/>
      <sz val="9"/>
      <color indexed="9"/>
      <name val="Arial"/>
      <family val="2"/>
    </font>
    <font>
      <b/>
      <sz val="11"/>
      <name val="Arial"/>
      <family val="2"/>
    </font>
    <font>
      <sz val="9"/>
      <color indexed="8"/>
      <name val="Calibri"/>
      <family val="2"/>
    </font>
    <font>
      <i/>
      <sz val="10"/>
      <name val="Arial"/>
      <family val="2"/>
    </font>
    <font>
      <b/>
      <i/>
      <sz val="10"/>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0"/>
      <name val="CG Times"/>
      <family val="1"/>
    </font>
    <font>
      <b/>
      <sz val="12"/>
      <color indexed="8"/>
      <name val="Arial"/>
      <family val="2"/>
    </font>
    <font>
      <i/>
      <sz val="11"/>
      <color indexed="23"/>
      <name val="Calibri"/>
      <family val="2"/>
    </font>
    <font>
      <i/>
      <sz val="12"/>
      <color indexed="23"/>
      <name val="Arial"/>
      <family val="2"/>
    </font>
    <font>
      <sz val="12"/>
      <color indexed="62"/>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sz val="11"/>
      <color indexed="62"/>
      <name val="Calibri"/>
      <family val="2"/>
    </font>
    <font>
      <sz val="11"/>
      <color indexed="52"/>
      <name val="Calibri"/>
      <family val="2"/>
    </font>
    <font>
      <sz val="12"/>
      <color indexed="52"/>
      <name val="Arial"/>
      <family val="2"/>
    </font>
    <font>
      <sz val="11"/>
      <color indexed="60"/>
      <name val="Calibri"/>
      <family val="2"/>
    </font>
    <font>
      <sz val="12"/>
      <color indexed="60"/>
      <name val="Arial"/>
      <family val="2"/>
    </font>
    <font>
      <sz val="9"/>
      <name val="Times New Roman"/>
      <family val="1"/>
    </font>
    <font>
      <b/>
      <sz val="11"/>
      <color indexed="63"/>
      <name val="Calibri"/>
      <family val="2"/>
    </font>
    <font>
      <b/>
      <sz val="12"/>
      <color indexed="63"/>
      <name val="Arial"/>
      <family val="2"/>
    </font>
    <font>
      <b/>
      <sz val="18"/>
      <color indexed="8"/>
      <name val="Cambria"/>
      <family val="1"/>
    </font>
    <font>
      <b/>
      <sz val="18"/>
      <color indexed="56"/>
      <name val="Cambria"/>
      <family val="2"/>
    </font>
    <font>
      <b/>
      <sz val="11"/>
      <color indexed="8"/>
      <name val="Calibri"/>
      <family val="2"/>
    </font>
    <font>
      <b/>
      <sz val="9"/>
      <name val="Times New Roman"/>
      <family val="1"/>
    </font>
    <font>
      <sz val="8"/>
      <name val="Arial"/>
      <family val="2"/>
    </font>
    <font>
      <sz val="11"/>
      <color indexed="10"/>
      <name val="Calibri"/>
      <family val="2"/>
    </font>
    <font>
      <sz val="12"/>
      <color indexed="10"/>
      <name val="Arial"/>
      <family val="2"/>
    </font>
    <font>
      <sz val="14"/>
      <name val="Arial"/>
      <family val="2"/>
    </font>
    <font>
      <sz val="10"/>
      <color indexed="10"/>
      <name val="Arial"/>
      <family val="2"/>
    </font>
    <font>
      <u val="single"/>
      <sz val="12"/>
      <color indexed="12"/>
      <name val="Arial"/>
      <family val="2"/>
    </font>
    <font>
      <b/>
      <sz val="16"/>
      <name val="Arial"/>
      <family val="2"/>
    </font>
    <font>
      <sz val="8"/>
      <name val="Tahoma"/>
      <family val="2"/>
    </font>
    <font>
      <b/>
      <sz val="8"/>
      <name val="Tahoma"/>
      <family val="2"/>
    </font>
    <font>
      <u val="single"/>
      <sz val="11"/>
      <color indexed="20"/>
      <name val="Calibri"/>
      <family val="2"/>
    </font>
    <font>
      <u val="single"/>
      <sz val="9.35"/>
      <color indexed="12"/>
      <name val="Calibri"/>
      <family val="2"/>
    </font>
    <font>
      <b/>
      <sz val="10"/>
      <color indexed="8"/>
      <name val="Arial"/>
      <family val="2"/>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1"/>
      <color theme="11"/>
      <name val="Calibri"/>
      <family val="2"/>
    </font>
    <font>
      <sz val="12"/>
      <color rgb="FF006100"/>
      <name val="Arial"/>
      <family val="2"/>
    </font>
    <font>
      <sz val="11"/>
      <color rgb="FF006100"/>
      <name val="Calibri"/>
      <family val="2"/>
    </font>
    <font>
      <b/>
      <sz val="15"/>
      <color theme="3"/>
      <name val="Arial"/>
      <family val="2"/>
    </font>
    <font>
      <b/>
      <sz val="13"/>
      <color theme="3"/>
      <name val="Arial"/>
      <family val="2"/>
    </font>
    <font>
      <b/>
      <sz val="11"/>
      <color theme="3"/>
      <name val="Arial"/>
      <family val="2"/>
    </font>
    <font>
      <u val="single"/>
      <sz val="9.35"/>
      <color theme="10"/>
      <name val="Calibri"/>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b/>
      <sz val="10"/>
      <color rgb="FF000000"/>
      <name val="Arial"/>
      <family val="2"/>
    </font>
    <font>
      <sz val="9"/>
      <color rgb="FF000000"/>
      <name val="Arial"/>
      <family val="2"/>
    </font>
    <font>
      <u val="single"/>
      <sz val="9"/>
      <color theme="10"/>
      <name val="Arial"/>
      <family val="2"/>
    </font>
    <font>
      <u val="single"/>
      <sz val="9"/>
      <color rgb="FF0000FF"/>
      <name val="Arial"/>
      <family val="2"/>
    </font>
    <font>
      <sz val="10"/>
      <color theme="1"/>
      <name val="Arial"/>
      <family val="2"/>
    </font>
    <font>
      <b/>
      <sz val="10"/>
      <color theme="1"/>
      <name val="Arial"/>
      <family val="2"/>
    </font>
    <font>
      <b/>
      <sz val="8"/>
      <name val="Calibri"/>
      <family val="2"/>
    </font>
  </fonts>
  <fills count="62">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92D050"/>
        <bgColor indexed="64"/>
      </patternFill>
    </fill>
    <fill>
      <patternFill patternType="solid">
        <fgColor theme="0" tint="-0.2499700039625167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medium">
        <color indexed="8"/>
      </top>
      <bottom style="medium">
        <color indexed="8"/>
      </bottom>
    </border>
    <border>
      <left style="thin"/>
      <right style="thin"/>
      <top style="thin"/>
      <bottom style="thin"/>
    </border>
    <border>
      <left/>
      <right/>
      <top style="thin"/>
      <bottom style="thin"/>
    </border>
    <border>
      <left style="thin"/>
      <right/>
      <top style="thin"/>
      <bottom/>
    </border>
    <border>
      <left/>
      <right/>
      <top style="thin"/>
      <bottom/>
    </border>
    <border>
      <left/>
      <right style="thin"/>
      <top style="thin"/>
      <bottom/>
    </border>
    <border>
      <left style="medium"/>
      <right/>
      <top style="thin"/>
      <bottom/>
    </border>
    <border>
      <left/>
      <right/>
      <top/>
      <bottom style="thin"/>
    </border>
    <border>
      <left/>
      <right style="medium">
        <color indexed="9"/>
      </right>
      <top/>
      <bottom style="thin"/>
    </border>
    <border>
      <left style="medium">
        <color indexed="9"/>
      </left>
      <right style="medium">
        <color indexed="9"/>
      </right>
      <top/>
      <bottom style="thin"/>
    </border>
    <border>
      <left style="medium">
        <color indexed="9"/>
      </left>
      <right/>
      <top/>
      <bottom style="thin"/>
    </border>
    <border>
      <left style="medium"/>
      <right/>
      <top/>
      <bottom style="thin"/>
    </border>
    <border>
      <left/>
      <right style="medium">
        <color indexed="9"/>
      </right>
      <top/>
      <bottom/>
    </border>
    <border>
      <left style="medium">
        <color indexed="9"/>
      </left>
      <right style="medium">
        <color indexed="9"/>
      </right>
      <top/>
      <bottom/>
    </border>
    <border>
      <left/>
      <right/>
      <top style="medium"/>
      <bottom style="medium"/>
    </border>
    <border>
      <left style="medium">
        <color indexed="9"/>
      </left>
      <right style="medium">
        <color indexed="9"/>
      </right>
      <top style="thin"/>
      <bottom/>
    </border>
    <border>
      <left style="medium">
        <color indexed="9"/>
      </left>
      <right/>
      <top/>
      <bottom/>
    </border>
    <border>
      <left style="medium"/>
      <right/>
      <top/>
      <bottom/>
    </border>
    <border>
      <left/>
      <right/>
      <top style="thin"/>
      <bottom style="medium"/>
    </border>
    <border>
      <left style="medium">
        <color indexed="9"/>
      </left>
      <right/>
      <top style="thin"/>
      <bottom style="thin"/>
    </border>
    <border>
      <left/>
      <right/>
      <top style="thin"/>
      <bottom style="thin">
        <color indexed="8"/>
      </bottom>
    </border>
    <border>
      <left/>
      <right style="medium">
        <color indexed="9"/>
      </right>
      <top style="thin"/>
      <bottom style="thin"/>
    </border>
    <border>
      <left style="medium"/>
      <right/>
      <top style="thin"/>
      <bottom style="thin"/>
    </border>
    <border>
      <left/>
      <right style="medium">
        <color indexed="9"/>
      </right>
      <top style="thin"/>
      <bottom/>
    </border>
    <border>
      <left style="medium"/>
      <right/>
      <top style="thin">
        <color indexed="8"/>
      </top>
      <bottom/>
    </border>
    <border>
      <left style="medium"/>
      <right/>
      <top style="medium"/>
      <bottom style="medium"/>
    </border>
    <border>
      <left style="thin"/>
      <right/>
      <top/>
      <bottom/>
    </border>
    <border>
      <left/>
      <right style="thin"/>
      <top/>
      <bottom/>
    </border>
    <border>
      <left/>
      <right/>
      <top/>
      <bottom style="medium"/>
    </border>
    <border>
      <left style="medium"/>
      <right>
        <color indexed="63"/>
      </right>
      <top/>
      <bottom style="thin">
        <color indexed="8"/>
      </bottom>
    </border>
    <border>
      <left/>
      <right style="thin"/>
      <top style="thin"/>
      <bottom style="thin"/>
    </border>
    <border>
      <left style="slantDashDot">
        <color rgb="FF00FF00"/>
      </left>
      <right style="slantDashDot">
        <color rgb="FF00FF00"/>
      </right>
      <top>
        <color indexed="63"/>
      </top>
      <bottom>
        <color indexed="63"/>
      </bottom>
    </border>
    <border>
      <left style="slantDashDot">
        <color rgb="FF00FF00"/>
      </left>
      <right>
        <color indexed="63"/>
      </right>
      <top style="slantDashDot">
        <color rgb="FF00FF00"/>
      </top>
      <bottom>
        <color indexed="63"/>
      </bottom>
    </border>
    <border>
      <left style="slantDashDot">
        <color rgb="FF00FF00"/>
      </left>
      <right>
        <color indexed="63"/>
      </right>
      <top>
        <color indexed="63"/>
      </top>
      <bottom>
        <color indexed="63"/>
      </bottom>
    </border>
    <border>
      <left style="slantDashDot">
        <color rgb="FF00FF00"/>
      </left>
      <right>
        <color indexed="63"/>
      </right>
      <top>
        <color indexed="63"/>
      </top>
      <bottom style="slantDashDot">
        <color rgb="FF00FF00"/>
      </bottom>
    </border>
    <border>
      <left style="slantDashDot">
        <color rgb="FF00FF00"/>
      </left>
      <right style="slantDashDot">
        <color rgb="FF00FF00"/>
      </right>
      <top>
        <color indexed="63"/>
      </top>
      <bottom style="slantDashDot">
        <color rgb="FF00FF00"/>
      </bottom>
    </border>
    <border>
      <left>
        <color indexed="63"/>
      </left>
      <right style="medium"/>
      <top>
        <color indexed="63"/>
      </top>
      <bottom>
        <color indexed="63"/>
      </bottom>
    </border>
    <border>
      <left style="thin"/>
      <right/>
      <top/>
      <bottom style="thin"/>
    </border>
    <border>
      <left/>
      <right style="thin"/>
      <top/>
      <bottom style="thin"/>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double"/>
      <right/>
      <top style="double"/>
      <bottom/>
    </border>
    <border>
      <left/>
      <right/>
      <top style="double"/>
      <bottom/>
    </border>
    <border>
      <left/>
      <right style="double"/>
      <top style="double"/>
      <bottom/>
    </border>
    <border>
      <left style="slantDashDot">
        <color rgb="FF00FF00"/>
      </left>
      <right style="slantDashDot">
        <color rgb="FF00FF00"/>
      </right>
      <top style="slantDashDot">
        <color rgb="FF00FF00"/>
      </top>
      <bottom>
        <color indexed="63"/>
      </bottom>
    </border>
    <border>
      <left style="slantDashDot">
        <color rgb="FF00FF00"/>
      </left>
      <right style="slantDashDot">
        <color rgb="FF00FF00"/>
      </right>
      <top>
        <color indexed="63"/>
      </top>
      <bottom style="slantDashDot">
        <color rgb="FF66FF33"/>
      </bottom>
    </border>
    <border>
      <left style="medium">
        <color theme="0"/>
      </left>
      <right>
        <color indexed="63"/>
      </right>
      <top>
        <color indexed="63"/>
      </top>
      <bottom>
        <color indexed="63"/>
      </bottom>
    </border>
    <border>
      <left/>
      <right/>
      <top/>
      <bottom style="thin">
        <color theme="4" tint="0.39998000860214233"/>
      </bottom>
    </border>
    <border>
      <left style="medium">
        <color indexed="9"/>
      </left>
      <right style="medium">
        <color indexed="9"/>
      </right>
      <top style="thin"/>
      <bottom style="thin"/>
    </border>
    <border>
      <left style="medium">
        <color theme="0"/>
      </left>
      <right>
        <color indexed="63"/>
      </right>
      <top style="thin"/>
      <bottom style="thin"/>
    </border>
  </borders>
  <cellStyleXfs count="95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9"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69"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0" fontId="69"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69"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0" fontId="69"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69"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9"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69" fillId="18"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69" fillId="20"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69" fillId="21"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69"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70" fillId="24"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5" fillId="25" borderId="0" applyNumberFormat="0" applyBorder="0" applyAlignment="0" applyProtection="0"/>
    <xf numFmtId="0" fontId="24" fillId="25" borderId="0" applyNumberFormat="0" applyBorder="0" applyAlignment="0" applyProtection="0"/>
    <xf numFmtId="0" fontId="70" fillId="26"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4" fillId="17" borderId="0" applyNumberFormat="0" applyBorder="0" applyAlignment="0" applyProtection="0"/>
    <xf numFmtId="0" fontId="25" fillId="17" borderId="0" applyNumberFormat="0" applyBorder="0" applyAlignment="0" applyProtection="0"/>
    <xf numFmtId="0" fontId="24" fillId="17" borderId="0" applyNumberFormat="0" applyBorder="0" applyAlignment="0" applyProtection="0"/>
    <xf numFmtId="0" fontId="70" fillId="27"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5" fillId="19" borderId="0" applyNumberFormat="0" applyBorder="0" applyAlignment="0" applyProtection="0"/>
    <xf numFmtId="0" fontId="24" fillId="19" borderId="0" applyNumberFormat="0" applyBorder="0" applyAlignment="0" applyProtection="0"/>
    <xf numFmtId="0" fontId="70" fillId="28"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4" fillId="29" borderId="0" applyNumberFormat="0" applyBorder="0" applyAlignment="0" applyProtection="0"/>
    <xf numFmtId="0" fontId="70" fillId="30"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70" fillId="32"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5" fillId="33" borderId="0" applyNumberFormat="0" applyBorder="0" applyAlignment="0" applyProtection="0"/>
    <xf numFmtId="0" fontId="24" fillId="33" borderId="0" applyNumberFormat="0" applyBorder="0" applyAlignment="0" applyProtection="0"/>
    <xf numFmtId="0" fontId="70" fillId="34"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5" fillId="35" borderId="0" applyNumberFormat="0" applyBorder="0" applyAlignment="0" applyProtection="0"/>
    <xf numFmtId="0" fontId="24" fillId="35" borderId="0" applyNumberFormat="0" applyBorder="0" applyAlignment="0" applyProtection="0"/>
    <xf numFmtId="0" fontId="70" fillId="36"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4" fillId="37" borderId="0" applyNumberFormat="0" applyBorder="0" applyAlignment="0" applyProtection="0"/>
    <xf numFmtId="0" fontId="25" fillId="37" borderId="0" applyNumberFormat="0" applyBorder="0" applyAlignment="0" applyProtection="0"/>
    <xf numFmtId="0" fontId="24" fillId="37" borderId="0" applyNumberFormat="0" applyBorder="0" applyAlignment="0" applyProtection="0"/>
    <xf numFmtId="0" fontId="70" fillId="38"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4" fillId="39" borderId="0" applyNumberFormat="0" applyBorder="0" applyAlignment="0" applyProtection="0"/>
    <xf numFmtId="0" fontId="25" fillId="39" borderId="0" applyNumberFormat="0" applyBorder="0" applyAlignment="0" applyProtection="0"/>
    <xf numFmtId="0" fontId="24" fillId="39" borderId="0" applyNumberFormat="0" applyBorder="0" applyAlignment="0" applyProtection="0"/>
    <xf numFmtId="0" fontId="70" fillId="40"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5" fillId="29" borderId="0" applyNumberFormat="0" applyBorder="0" applyAlignment="0" applyProtection="0"/>
    <xf numFmtId="0" fontId="24" fillId="29" borderId="0" applyNumberFormat="0" applyBorder="0" applyAlignment="0" applyProtection="0"/>
    <xf numFmtId="0" fontId="70" fillId="4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5" fillId="31" borderId="0" applyNumberFormat="0" applyBorder="0" applyAlignment="0" applyProtection="0"/>
    <xf numFmtId="0" fontId="24" fillId="31" borderId="0" applyNumberFormat="0" applyBorder="0" applyAlignment="0" applyProtection="0"/>
    <xf numFmtId="0" fontId="70" fillId="42"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4" fillId="43" borderId="0" applyNumberFormat="0" applyBorder="0" applyAlignment="0" applyProtection="0"/>
    <xf numFmtId="0" fontId="25" fillId="43" borderId="0" applyNumberFormat="0" applyBorder="0" applyAlignment="0" applyProtection="0"/>
    <xf numFmtId="0" fontId="24" fillId="43" borderId="0" applyNumberFormat="0" applyBorder="0" applyAlignment="0" applyProtection="0"/>
    <xf numFmtId="0" fontId="71" fillId="44"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6" fillId="5" borderId="0" applyNumberFormat="0" applyBorder="0" applyAlignment="0" applyProtection="0"/>
    <xf numFmtId="0" fontId="27" fillId="5" borderId="0" applyNumberFormat="0" applyBorder="0" applyAlignment="0" applyProtection="0"/>
    <xf numFmtId="0" fontId="26" fillId="5" borderId="0" applyNumberFormat="0" applyBorder="0" applyAlignment="0" applyProtection="0"/>
    <xf numFmtId="0" fontId="72" fillId="45" borderId="1" applyNumberFormat="0" applyAlignment="0" applyProtection="0"/>
    <xf numFmtId="0" fontId="28" fillId="46" borderId="2" applyNumberFormat="0" applyAlignment="0" applyProtection="0"/>
    <xf numFmtId="0" fontId="28" fillId="46" borderId="2" applyNumberFormat="0" applyAlignment="0" applyProtection="0"/>
    <xf numFmtId="0" fontId="28" fillId="46" borderId="2" applyNumberFormat="0" applyAlignment="0" applyProtection="0"/>
    <xf numFmtId="0" fontId="28" fillId="46" borderId="2" applyNumberFormat="0" applyAlignment="0" applyProtection="0"/>
    <xf numFmtId="0" fontId="28" fillId="46" borderId="2" applyNumberFormat="0" applyAlignment="0" applyProtection="0"/>
    <xf numFmtId="0" fontId="29" fillId="46" borderId="2" applyNumberFormat="0" applyAlignment="0" applyProtection="0"/>
    <xf numFmtId="0" fontId="28" fillId="46" borderId="2" applyNumberFormat="0" applyAlignment="0" applyProtection="0"/>
    <xf numFmtId="0" fontId="73" fillId="47" borderId="3" applyNumberFormat="0" applyAlignment="0" applyProtection="0"/>
    <xf numFmtId="0" fontId="30" fillId="48" borderId="4" applyNumberFormat="0" applyAlignment="0" applyProtection="0"/>
    <xf numFmtId="0" fontId="30" fillId="48" borderId="4" applyNumberFormat="0" applyAlignment="0" applyProtection="0"/>
    <xf numFmtId="0" fontId="30" fillId="48" borderId="4" applyNumberFormat="0" applyAlignment="0" applyProtection="0"/>
    <xf numFmtId="0" fontId="30" fillId="48" borderId="4" applyNumberFormat="0" applyAlignment="0" applyProtection="0"/>
    <xf numFmtId="0" fontId="30" fillId="48" borderId="4" applyNumberFormat="0" applyAlignment="0" applyProtection="0"/>
    <xf numFmtId="0" fontId="31" fillId="48" borderId="4" applyNumberFormat="0" applyAlignment="0" applyProtection="0"/>
    <xf numFmtId="0" fontId="30" fillId="48" borderId="4" applyNumberFormat="0" applyAlignment="0" applyProtection="0"/>
    <xf numFmtId="43" fontId="1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lignment horizontal="left"/>
      <protection hidden="1"/>
    </xf>
    <xf numFmtId="0" fontId="33" fillId="49" borderId="0" applyNumberFormat="0" applyBorder="0" applyAlignment="0" applyProtection="0"/>
    <xf numFmtId="0" fontId="33" fillId="50" borderId="0" applyNumberFormat="0" applyBorder="0" applyAlignment="0" applyProtection="0"/>
    <xf numFmtId="0" fontId="33" fillId="50" borderId="0" applyNumberFormat="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7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4" fillId="0" borderId="0" applyNumberFormat="0" applyFill="0" applyBorder="0" applyAlignment="0" applyProtection="0"/>
    <xf numFmtId="0" fontId="75" fillId="0" borderId="0" applyNumberFormat="0" applyFill="0" applyBorder="0" applyAlignment="0" applyProtection="0"/>
    <xf numFmtId="3" fontId="36" fillId="0" borderId="0">
      <alignment/>
      <protection/>
    </xf>
    <xf numFmtId="0" fontId="76" fillId="51"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8" fillId="7" borderId="0" applyNumberFormat="0" applyBorder="0" applyAlignment="0" applyProtection="0"/>
    <xf numFmtId="0" fontId="37" fillId="7" borderId="0" applyNumberFormat="0" applyBorder="0" applyAlignment="0" applyProtection="0"/>
    <xf numFmtId="0" fontId="77" fillId="51" borderId="0" applyNumberFormat="0" applyBorder="0" applyAlignment="0" applyProtection="0"/>
    <xf numFmtId="0" fontId="78" fillId="0" borderId="5"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39" fillId="0" borderId="6" applyNumberFormat="0" applyFill="0" applyAlignment="0" applyProtection="0"/>
    <xf numFmtId="0" fontId="40" fillId="0" borderId="6" applyNumberFormat="0" applyFill="0" applyAlignment="0" applyProtection="0"/>
    <xf numFmtId="0" fontId="39" fillId="0" borderId="6" applyNumberFormat="0" applyFill="0" applyAlignment="0" applyProtection="0"/>
    <xf numFmtId="0" fontId="79" fillId="0" borderId="7"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1" fillId="0" borderId="8" applyNumberFormat="0" applyFill="0" applyAlignment="0" applyProtection="0"/>
    <xf numFmtId="0" fontId="42" fillId="0" borderId="8" applyNumberFormat="0" applyFill="0" applyAlignment="0" applyProtection="0"/>
    <xf numFmtId="0" fontId="41" fillId="0" borderId="8" applyNumberFormat="0" applyFill="0" applyAlignment="0" applyProtection="0"/>
    <xf numFmtId="0" fontId="80" fillId="0" borderId="9"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3" fillId="0" borderId="10" applyNumberFormat="0" applyFill="0" applyAlignment="0" applyProtection="0"/>
    <xf numFmtId="0" fontId="44" fillId="0" borderId="10" applyNumberFormat="0" applyFill="0" applyAlignment="0" applyProtection="0"/>
    <xf numFmtId="0" fontId="43" fillId="0" borderId="10" applyNumberFormat="0" applyFill="0" applyAlignment="0" applyProtection="0"/>
    <xf numFmtId="0" fontId="8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3" fillId="0" borderId="0" applyNumberFormat="0" applyFill="0" applyBorder="0" applyAlignment="0" applyProtection="0"/>
    <xf numFmtId="0" fontId="81" fillId="0" borderId="0" applyNumberFormat="0" applyFill="0" applyBorder="0" applyAlignment="0" applyProtection="0"/>
    <xf numFmtId="0" fontId="8"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82" fillId="52" borderId="1" applyNumberFormat="0" applyAlignment="0" applyProtection="0"/>
    <xf numFmtId="0" fontId="45" fillId="13" borderId="2" applyNumberFormat="0" applyAlignment="0" applyProtection="0"/>
    <xf numFmtId="0" fontId="45" fillId="13" borderId="2" applyNumberFormat="0" applyAlignment="0" applyProtection="0"/>
    <xf numFmtId="0" fontId="45" fillId="13" borderId="2" applyNumberFormat="0" applyAlignment="0" applyProtection="0"/>
    <xf numFmtId="0" fontId="45" fillId="13" borderId="2" applyNumberFormat="0" applyAlignment="0" applyProtection="0"/>
    <xf numFmtId="0" fontId="45" fillId="13" borderId="2" applyNumberFormat="0" applyAlignment="0" applyProtection="0"/>
    <xf numFmtId="0" fontId="36" fillId="13" borderId="2" applyNumberFormat="0" applyAlignment="0" applyProtection="0"/>
    <xf numFmtId="0" fontId="45" fillId="13" borderId="2" applyNumberFormat="0" applyAlignment="0" applyProtection="0"/>
    <xf numFmtId="0" fontId="83" fillId="0" borderId="11"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6" fillId="0" borderId="12" applyNumberFormat="0" applyFill="0" applyAlignment="0" applyProtection="0"/>
    <xf numFmtId="0" fontId="47" fillId="0" borderId="12" applyNumberFormat="0" applyFill="0" applyAlignment="0" applyProtection="0"/>
    <xf numFmtId="0" fontId="46" fillId="0" borderId="12" applyNumberFormat="0" applyFill="0" applyAlignment="0" applyProtection="0"/>
    <xf numFmtId="0" fontId="84" fillId="53"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8" fillId="54" borderId="0" applyNumberFormat="0" applyBorder="0" applyAlignment="0" applyProtection="0"/>
    <xf numFmtId="0" fontId="49" fillId="54" borderId="0" applyNumberFormat="0" applyBorder="0" applyAlignment="0" applyProtection="0"/>
    <xf numFmtId="0" fontId="48" fillId="54" borderId="0" applyNumberFormat="0" applyBorder="0" applyAlignment="0" applyProtection="0"/>
    <xf numFmtId="0" fontId="15" fillId="0" borderId="0">
      <alignment/>
      <protection/>
    </xf>
    <xf numFmtId="0" fontId="15" fillId="0" borderId="0">
      <alignment/>
      <protection/>
    </xf>
    <xf numFmtId="0" fontId="15" fillId="0" borderId="0">
      <alignment/>
      <protection/>
    </xf>
    <xf numFmtId="0" fontId="0"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5" fillId="0" borderId="0">
      <alignment/>
      <protection/>
    </xf>
    <xf numFmtId="0" fontId="2" fillId="0" borderId="0">
      <alignment/>
      <protection/>
    </xf>
    <xf numFmtId="0" fontId="2" fillId="0" borderId="0">
      <alignment/>
      <protection/>
    </xf>
    <xf numFmtId="0" fontId="2" fillId="0" borderId="0">
      <alignment/>
      <protection/>
    </xf>
    <xf numFmtId="0" fontId="10" fillId="0" borderId="0">
      <alignment/>
      <protection/>
    </xf>
    <xf numFmtId="0" fontId="10" fillId="0" borderId="0">
      <alignment/>
      <protection/>
    </xf>
    <xf numFmtId="0" fontId="10" fillId="0" borderId="0">
      <alignment/>
      <protection/>
    </xf>
    <xf numFmtId="0" fontId="69" fillId="0" borderId="0">
      <alignment/>
      <protection/>
    </xf>
    <xf numFmtId="0" fontId="69" fillId="0" borderId="0">
      <alignment/>
      <protection/>
    </xf>
    <xf numFmtId="0" fontId="69" fillId="0" borderId="0">
      <alignment/>
      <protection/>
    </xf>
    <xf numFmtId="0" fontId="69" fillId="0" borderId="0">
      <alignment/>
      <protection/>
    </xf>
    <xf numFmtId="0" fontId="2" fillId="0" borderId="0" applyNumberFormat="0" applyFill="0" applyBorder="0" applyAlignment="0" applyProtection="0"/>
    <xf numFmtId="0" fontId="15" fillId="0" borderId="0">
      <alignment/>
      <protection/>
    </xf>
    <xf numFmtId="0" fontId="15"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10"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2"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69"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69" fillId="0" borderId="0">
      <alignment/>
      <protection/>
    </xf>
    <xf numFmtId="0" fontId="69" fillId="0" borderId="0">
      <alignment/>
      <protection/>
    </xf>
    <xf numFmtId="0" fontId="1" fillId="0" borderId="0">
      <alignment/>
      <protection/>
    </xf>
    <xf numFmtId="0" fontId="15" fillId="0" borderId="0">
      <alignment/>
      <protection/>
    </xf>
    <xf numFmtId="0" fontId="69" fillId="0" borderId="0">
      <alignment/>
      <protection/>
    </xf>
    <xf numFmtId="0" fontId="10" fillId="0" borderId="0">
      <alignment/>
      <protection/>
    </xf>
    <xf numFmtId="0" fontId="1"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69" fillId="0" borderId="0">
      <alignment/>
      <protection/>
    </xf>
    <xf numFmtId="0" fontId="1" fillId="0" borderId="0">
      <alignment/>
      <protection/>
    </xf>
    <xf numFmtId="0" fontId="10" fillId="0" borderId="0">
      <alignment/>
      <protection/>
    </xf>
    <xf numFmtId="0" fontId="69"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2" fillId="0" borderId="0">
      <alignment/>
      <protection/>
    </xf>
    <xf numFmtId="0" fontId="10" fillId="0" borderId="0">
      <alignment/>
      <protection/>
    </xf>
    <xf numFmtId="0" fontId="2" fillId="0" borderId="0" applyNumberFormat="0" applyFill="0" applyBorder="0" applyAlignment="0" applyProtection="0"/>
    <xf numFmtId="0" fontId="10" fillId="0" borderId="0">
      <alignment/>
      <protection/>
    </xf>
    <xf numFmtId="0" fontId="2" fillId="0" borderId="0">
      <alignment/>
      <protection/>
    </xf>
    <xf numFmtId="0" fontId="10" fillId="0" borderId="0">
      <alignment/>
      <protection/>
    </xf>
    <xf numFmtId="0" fontId="50" fillId="0" borderId="0">
      <alignment horizontal="left"/>
      <protection/>
    </xf>
    <xf numFmtId="0" fontId="0" fillId="55" borderId="13"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15" fillId="56" borderId="14" applyNumberFormat="0" applyFont="0" applyAlignment="0" applyProtection="0"/>
    <xf numFmtId="0" fontId="85" fillId="45" borderId="15"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1" fillId="46" borderId="16" applyNumberFormat="0" applyAlignment="0" applyProtection="0"/>
    <xf numFmtId="0" fontId="52" fillId="46" borderId="16" applyNumberFormat="0" applyAlignment="0" applyProtection="0"/>
    <xf numFmtId="0" fontId="51" fillId="46" borderId="16" applyNumberFormat="0" applyAlignment="0" applyProtection="0"/>
    <xf numFmtId="9" fontId="6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53" fillId="0" borderId="0" applyNumberFormat="0" applyFill="0" applyBorder="0" applyAlignment="0" applyProtection="0"/>
    <xf numFmtId="0" fontId="86"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7" fillId="0" borderId="17"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55" fillId="0" borderId="18" applyNumberFormat="0" applyFill="0" applyAlignment="0" applyProtection="0"/>
    <xf numFmtId="0" fontId="33" fillId="0" borderId="18" applyNumberFormat="0" applyFill="0" applyAlignment="0" applyProtection="0"/>
    <xf numFmtId="0" fontId="55" fillId="0" borderId="18" applyNumberFormat="0" applyFill="0" applyAlignment="0" applyProtection="0"/>
    <xf numFmtId="0" fontId="56" fillId="0" borderId="19">
      <alignment horizontal="left"/>
      <protection/>
    </xf>
    <xf numFmtId="167" fontId="57" fillId="0" borderId="0">
      <alignment/>
      <protection/>
    </xf>
    <xf numFmtId="167" fontId="57" fillId="0" borderId="0">
      <alignment/>
      <protection/>
    </xf>
    <xf numFmtId="0" fontId="57" fillId="0" borderId="0">
      <alignment/>
      <protection/>
    </xf>
    <xf numFmtId="0" fontId="57" fillId="0" borderId="0">
      <alignment/>
      <protection/>
    </xf>
    <xf numFmtId="0" fontId="57" fillId="0" borderId="0">
      <alignment/>
      <protection/>
    </xf>
    <xf numFmtId="167" fontId="57" fillId="0" borderId="0">
      <alignment/>
      <protection/>
    </xf>
    <xf numFmtId="167" fontId="57" fillId="0" borderId="0">
      <alignment/>
      <protection/>
    </xf>
    <xf numFmtId="167" fontId="57" fillId="0" borderId="0">
      <alignment/>
      <protection/>
    </xf>
    <xf numFmtId="167" fontId="57" fillId="0" borderId="0">
      <alignment/>
      <protection/>
    </xf>
    <xf numFmtId="167" fontId="57" fillId="0" borderId="0">
      <alignment/>
      <protection/>
    </xf>
    <xf numFmtId="0" fontId="8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58" fillId="0" borderId="0" applyNumberFormat="0" applyFill="0" applyBorder="0" applyAlignment="0" applyProtection="0"/>
  </cellStyleXfs>
  <cellXfs count="429">
    <xf numFmtId="0" fontId="0" fillId="0" borderId="0" xfId="0" applyFont="1" applyAlignment="1">
      <alignment/>
    </xf>
    <xf numFmtId="0" fontId="3" fillId="0" borderId="0" xfId="746" applyFont="1" applyFill="1" applyAlignment="1">
      <alignment horizontal="left" vertical="top"/>
      <protection/>
    </xf>
    <xf numFmtId="0" fontId="4" fillId="0" borderId="0" xfId="746" applyFont="1" applyFill="1" applyAlignment="1">
      <alignment horizontal="left" vertical="top"/>
      <protection/>
    </xf>
    <xf numFmtId="0" fontId="5" fillId="0" borderId="0" xfId="746" applyFont="1" applyFill="1" applyAlignment="1">
      <alignment horizontal="left" vertical="top"/>
      <protection/>
    </xf>
    <xf numFmtId="0" fontId="6" fillId="0" borderId="0" xfId="746" applyFont="1" applyFill="1" applyAlignment="1">
      <alignment horizontal="left" vertical="top"/>
      <protection/>
    </xf>
    <xf numFmtId="0" fontId="7" fillId="0" borderId="0" xfId="746" applyFont="1" applyFill="1" applyAlignment="1">
      <alignment horizontal="left" vertical="top"/>
      <protection/>
    </xf>
    <xf numFmtId="0" fontId="6" fillId="0" borderId="0" xfId="621" applyFont="1" applyFill="1" applyAlignment="1" applyProtection="1">
      <alignment horizontal="left" vertical="top"/>
      <protection/>
    </xf>
    <xf numFmtId="0" fontId="9" fillId="0" borderId="0" xfId="746" applyFont="1" applyFill="1" applyAlignment="1">
      <alignment horizontal="left" vertical="top"/>
      <protection/>
    </xf>
    <xf numFmtId="0" fontId="8" fillId="0" borderId="0" xfId="621" applyFont="1" applyFill="1" applyAlignment="1" applyProtection="1">
      <alignment horizontal="left" vertical="top"/>
      <protection/>
    </xf>
    <xf numFmtId="0" fontId="11" fillId="0" borderId="0" xfId="792" applyFont="1">
      <alignment/>
      <protection/>
    </xf>
    <xf numFmtId="0" fontId="3" fillId="0" borderId="0" xfId="792" applyFont="1">
      <alignment/>
      <protection/>
    </xf>
    <xf numFmtId="0" fontId="5" fillId="0" borderId="0" xfId="792" applyFont="1">
      <alignment/>
      <protection/>
    </xf>
    <xf numFmtId="0" fontId="2" fillId="0" borderId="0" xfId="837" applyFont="1" applyBorder="1" applyAlignment="1">
      <alignment horizontal="left" vertical="top" wrapText="1"/>
      <protection/>
    </xf>
    <xf numFmtId="0" fontId="13" fillId="0" borderId="0" xfId="667" applyFont="1" applyBorder="1" applyAlignment="1">
      <alignment horizontal="left" vertical="top" wrapText="1"/>
      <protection/>
    </xf>
    <xf numFmtId="0" fontId="13" fillId="0" borderId="0" xfId="667" applyFont="1" applyBorder="1" applyAlignment="1">
      <alignment vertical="center" wrapText="1"/>
      <protection/>
    </xf>
    <xf numFmtId="0" fontId="16" fillId="0" borderId="0" xfId="667" applyFont="1" applyBorder="1" applyAlignment="1">
      <alignment vertical="center" wrapText="1"/>
      <protection/>
    </xf>
    <xf numFmtId="0" fontId="9" fillId="0" borderId="20" xfId="746" applyFont="1" applyFill="1" applyBorder="1" applyAlignment="1">
      <alignment horizontal="left" vertical="top"/>
      <protection/>
    </xf>
    <xf numFmtId="0" fontId="16" fillId="0" borderId="21" xfId="667" applyFont="1" applyBorder="1" applyAlignment="1">
      <alignment vertical="center" wrapText="1"/>
      <protection/>
    </xf>
    <xf numFmtId="0" fontId="13" fillId="0" borderId="0" xfId="667" applyFont="1" applyBorder="1" applyAlignment="1">
      <alignment wrapText="1"/>
      <protection/>
    </xf>
    <xf numFmtId="0" fontId="16" fillId="0" borderId="0" xfId="667" applyFont="1" applyAlignment="1">
      <alignment wrapText="1"/>
      <protection/>
    </xf>
    <xf numFmtId="0" fontId="9" fillId="0" borderId="22" xfId="746" applyFont="1" applyFill="1" applyBorder="1" applyAlignment="1">
      <alignment horizontal="left" vertical="top"/>
      <protection/>
    </xf>
    <xf numFmtId="0" fontId="2" fillId="0" borderId="23" xfId="746" applyFont="1" applyFill="1" applyBorder="1" applyAlignment="1">
      <alignment horizontal="left" vertical="top"/>
      <protection/>
    </xf>
    <xf numFmtId="0" fontId="2" fillId="0" borderId="24" xfId="746" applyFont="1" applyFill="1" applyBorder="1" applyAlignment="1">
      <alignment horizontal="left" vertical="top"/>
      <protection/>
    </xf>
    <xf numFmtId="0" fontId="16" fillId="0" borderId="0" xfId="667" applyFont="1" applyBorder="1" applyAlignment="1">
      <alignment wrapText="1"/>
      <protection/>
    </xf>
    <xf numFmtId="0" fontId="17" fillId="0" borderId="0" xfId="746" applyFont="1" applyFill="1" applyAlignment="1">
      <alignment horizontal="left" vertical="top"/>
      <protection/>
    </xf>
    <xf numFmtId="0" fontId="18" fillId="0" borderId="0" xfId="746" applyFont="1" applyFill="1" applyAlignment="1">
      <alignment horizontal="left" vertical="top" wrapText="1"/>
      <protection/>
    </xf>
    <xf numFmtId="0" fontId="5" fillId="0" borderId="0" xfId="792" applyNumberFormat="1" applyFont="1" applyFill="1" applyAlignment="1">
      <alignment horizontal="left"/>
      <protection/>
    </xf>
    <xf numFmtId="0" fontId="5" fillId="0" borderId="0" xfId="792" applyNumberFormat="1" applyFont="1" applyFill="1">
      <alignment/>
      <protection/>
    </xf>
    <xf numFmtId="0" fontId="19" fillId="0" borderId="0" xfId="746" applyFont="1" applyFill="1" applyAlignment="1">
      <alignment horizontal="left" vertical="top"/>
      <protection/>
    </xf>
    <xf numFmtId="0" fontId="3" fillId="0" borderId="0" xfId="792" applyFont="1" applyBorder="1">
      <alignment/>
      <protection/>
    </xf>
    <xf numFmtId="0" fontId="18" fillId="0" borderId="0" xfId="746" applyFont="1" applyFill="1" applyBorder="1" applyAlignment="1">
      <alignment horizontal="left" vertical="top" wrapText="1"/>
      <protection/>
    </xf>
    <xf numFmtId="0" fontId="20" fillId="57" borderId="0" xfId="834" applyFont="1" applyFill="1" applyBorder="1" applyAlignment="1">
      <alignment/>
    </xf>
    <xf numFmtId="0" fontId="9" fillId="57" borderId="0" xfId="834" applyFont="1" applyFill="1" applyBorder="1" applyAlignment="1">
      <alignment/>
    </xf>
    <xf numFmtId="0" fontId="2" fillId="57" borderId="0" xfId="714" applyFont="1" applyFill="1" applyBorder="1">
      <alignment/>
      <protection/>
    </xf>
    <xf numFmtId="0" fontId="2" fillId="57" borderId="0" xfId="714" applyFont="1" applyFill="1">
      <alignment/>
      <protection/>
    </xf>
    <xf numFmtId="0" fontId="10" fillId="57" borderId="0" xfId="714" applyFont="1" applyFill="1">
      <alignment/>
      <protection/>
    </xf>
    <xf numFmtId="0" fontId="9" fillId="57" borderId="0" xfId="714" applyFont="1" applyFill="1" applyBorder="1">
      <alignment/>
      <protection/>
    </xf>
    <xf numFmtId="0" fontId="9" fillId="57" borderId="23" xfId="714" applyFont="1" applyFill="1" applyBorder="1">
      <alignment/>
      <protection/>
    </xf>
    <xf numFmtId="164" fontId="9" fillId="57" borderId="23" xfId="542" applyNumberFormat="1" applyFont="1" applyFill="1" applyBorder="1" applyAlignment="1">
      <alignment horizontal="center"/>
    </xf>
    <xf numFmtId="49" fontId="9" fillId="57" borderId="23" xfId="542" applyNumberFormat="1" applyFont="1" applyFill="1" applyBorder="1" applyAlignment="1">
      <alignment horizontal="center"/>
    </xf>
    <xf numFmtId="0" fontId="9" fillId="57" borderId="23" xfId="714" applyFont="1" applyFill="1" applyBorder="1" applyAlignment="1">
      <alignment horizontal="center"/>
      <protection/>
    </xf>
    <xf numFmtId="0" fontId="9" fillId="0" borderId="25" xfId="714" applyFont="1" applyFill="1" applyBorder="1" applyAlignment="1">
      <alignment horizontal="center"/>
      <protection/>
    </xf>
    <xf numFmtId="0" fontId="9" fillId="0" borderId="23" xfId="714" applyFont="1" applyFill="1" applyBorder="1" applyAlignment="1">
      <alignment horizontal="center"/>
      <protection/>
    </xf>
    <xf numFmtId="0" fontId="2" fillId="57" borderId="26" xfId="714" applyFont="1" applyFill="1" applyBorder="1">
      <alignment/>
      <protection/>
    </xf>
    <xf numFmtId="164" fontId="9" fillId="57" borderId="27" xfId="542" applyNumberFormat="1" applyFont="1" applyFill="1" applyBorder="1" applyAlignment="1">
      <alignment horizontal="center" wrapText="1"/>
    </xf>
    <xf numFmtId="164" fontId="9" fillId="57" borderId="28" xfId="542" applyNumberFormat="1" applyFont="1" applyFill="1" applyBorder="1" applyAlignment="1">
      <alignment horizontal="center" wrapText="1"/>
    </xf>
    <xf numFmtId="0" fontId="9" fillId="57" borderId="28" xfId="714" applyFont="1" applyFill="1" applyBorder="1" applyAlignment="1">
      <alignment horizontal="center" wrapText="1"/>
      <protection/>
    </xf>
    <xf numFmtId="0" fontId="9" fillId="57" borderId="29" xfId="714" applyFont="1" applyFill="1" applyBorder="1" applyAlignment="1">
      <alignment horizontal="center" wrapText="1"/>
      <protection/>
    </xf>
    <xf numFmtId="0" fontId="9" fillId="0" borderId="30" xfId="714" applyFont="1" applyFill="1" applyBorder="1" applyAlignment="1">
      <alignment horizontal="center" wrapText="1"/>
      <protection/>
    </xf>
    <xf numFmtId="3" fontId="2" fillId="57" borderId="0" xfId="714" applyNumberFormat="1" applyFont="1" applyFill="1" applyBorder="1">
      <alignment/>
      <protection/>
    </xf>
    <xf numFmtId="3" fontId="2" fillId="57" borderId="31" xfId="714" applyNumberFormat="1" applyFont="1" applyFill="1" applyBorder="1">
      <alignment/>
      <protection/>
    </xf>
    <xf numFmtId="3" fontId="2" fillId="57" borderId="32" xfId="714" applyNumberFormat="1" applyFont="1" applyFill="1" applyBorder="1">
      <alignment/>
      <protection/>
    </xf>
    <xf numFmtId="3" fontId="9" fillId="57" borderId="21" xfId="714" applyNumberFormat="1" applyFont="1" applyFill="1" applyBorder="1">
      <alignment/>
      <protection/>
    </xf>
    <xf numFmtId="3" fontId="2" fillId="57" borderId="21" xfId="714" applyNumberFormat="1" applyFont="1" applyFill="1" applyBorder="1">
      <alignment/>
      <protection/>
    </xf>
    <xf numFmtId="3" fontId="9" fillId="57" borderId="33" xfId="714" applyNumberFormat="1" applyFont="1" applyFill="1" applyBorder="1">
      <alignment/>
      <protection/>
    </xf>
    <xf numFmtId="3" fontId="9" fillId="57" borderId="0" xfId="714" applyNumberFormat="1" applyFont="1" applyFill="1" applyBorder="1">
      <alignment/>
      <protection/>
    </xf>
    <xf numFmtId="3" fontId="9" fillId="57" borderId="0" xfId="714" applyNumberFormat="1" applyFont="1" applyFill="1">
      <alignment/>
      <protection/>
    </xf>
    <xf numFmtId="3" fontId="3" fillId="57" borderId="0" xfId="837" applyNumberFormat="1" applyFont="1" applyFill="1" applyAlignment="1">
      <alignment vertical="top" wrapText="1"/>
      <protection/>
    </xf>
    <xf numFmtId="3" fontId="3" fillId="57" borderId="0" xfId="714" applyNumberFormat="1" applyFont="1" applyFill="1" applyAlignment="1">
      <alignment vertical="top" wrapText="1"/>
      <protection/>
    </xf>
    <xf numFmtId="3" fontId="3" fillId="0" borderId="0" xfId="714" applyNumberFormat="1" applyFont="1" applyFill="1" applyAlignment="1">
      <alignment vertical="top" wrapText="1"/>
      <protection/>
    </xf>
    <xf numFmtId="0" fontId="10" fillId="0" borderId="0" xfId="714" applyFont="1" applyFill="1">
      <alignment/>
      <protection/>
    </xf>
    <xf numFmtId="0" fontId="3" fillId="0" borderId="0" xfId="714" applyFont="1" applyFill="1" applyAlignment="1">
      <alignment vertical="top" wrapText="1"/>
      <protection/>
    </xf>
    <xf numFmtId="0" fontId="2" fillId="57" borderId="0" xfId="714" applyFont="1" applyFill="1" applyBorder="1" applyAlignment="1">
      <alignment horizontal="left"/>
      <protection/>
    </xf>
    <xf numFmtId="0" fontId="9" fillId="57" borderId="23" xfId="714" applyFont="1" applyFill="1" applyBorder="1" applyAlignment="1">
      <alignment wrapText="1"/>
      <protection/>
    </xf>
    <xf numFmtId="0" fontId="9" fillId="57" borderId="0" xfId="714" applyFont="1" applyFill="1">
      <alignment/>
      <protection/>
    </xf>
    <xf numFmtId="0" fontId="2" fillId="57" borderId="26" xfId="714" applyFont="1" applyFill="1" applyBorder="1" applyAlignment="1">
      <alignment horizontal="left"/>
      <protection/>
    </xf>
    <xf numFmtId="0" fontId="2" fillId="57" borderId="31" xfId="714" applyFont="1" applyFill="1" applyBorder="1">
      <alignment/>
      <protection/>
    </xf>
    <xf numFmtId="0" fontId="2" fillId="57" borderId="32" xfId="714" applyFont="1" applyFill="1" applyBorder="1">
      <alignment/>
      <protection/>
    </xf>
    <xf numFmtId="0" fontId="2" fillId="57" borderId="34" xfId="714" applyFont="1" applyFill="1" applyBorder="1">
      <alignment/>
      <protection/>
    </xf>
    <xf numFmtId="0" fontId="2" fillId="57" borderId="35" xfId="714" applyFont="1" applyFill="1" applyBorder="1">
      <alignment/>
      <protection/>
    </xf>
    <xf numFmtId="0" fontId="2" fillId="57" borderId="36" xfId="714" applyFont="1" applyFill="1" applyBorder="1">
      <alignment/>
      <protection/>
    </xf>
    <xf numFmtId="0" fontId="2" fillId="57" borderId="21" xfId="714" applyFont="1" applyFill="1" applyBorder="1">
      <alignment/>
      <protection/>
    </xf>
    <xf numFmtId="0" fontId="2" fillId="57" borderId="21" xfId="714" applyFont="1" applyFill="1" applyBorder="1" applyAlignment="1">
      <alignment horizontal="left"/>
      <protection/>
    </xf>
    <xf numFmtId="0" fontId="9" fillId="57" borderId="26" xfId="714" applyFont="1" applyFill="1" applyBorder="1">
      <alignment/>
      <protection/>
    </xf>
    <xf numFmtId="0" fontId="9" fillId="57" borderId="21" xfId="714" applyFont="1" applyFill="1" applyBorder="1">
      <alignment/>
      <protection/>
    </xf>
    <xf numFmtId="0" fontId="2" fillId="57" borderId="37" xfId="714" applyFont="1" applyFill="1" applyBorder="1">
      <alignment/>
      <protection/>
    </xf>
    <xf numFmtId="0" fontId="2" fillId="57" borderId="37" xfId="714" applyFont="1" applyFill="1" applyBorder="1" applyAlignment="1">
      <alignment horizontal="left"/>
      <protection/>
    </xf>
    <xf numFmtId="0" fontId="9" fillId="57" borderId="33" xfId="714" applyFont="1" applyFill="1" applyBorder="1">
      <alignment/>
      <protection/>
    </xf>
    <xf numFmtId="0" fontId="9" fillId="57" borderId="33" xfId="714" applyFont="1" applyFill="1" applyBorder="1" applyAlignment="1">
      <alignment horizontal="left"/>
      <protection/>
    </xf>
    <xf numFmtId="0" fontId="9" fillId="57" borderId="0" xfId="714" applyFont="1" applyFill="1" applyBorder="1" applyAlignment="1">
      <alignment horizontal="left"/>
      <protection/>
    </xf>
    <xf numFmtId="0" fontId="2" fillId="57" borderId="0" xfId="714" applyFont="1" applyFill="1" applyAlignment="1">
      <alignment horizontal="left"/>
      <protection/>
    </xf>
    <xf numFmtId="0" fontId="20" fillId="57" borderId="0" xfId="714" applyFont="1" applyFill="1" applyBorder="1">
      <alignment/>
      <protection/>
    </xf>
    <xf numFmtId="3" fontId="9" fillId="57" borderId="23" xfId="714" applyNumberFormat="1" applyFont="1" applyFill="1" applyBorder="1" applyAlignment="1">
      <alignment horizontal="center"/>
      <protection/>
    </xf>
    <xf numFmtId="0" fontId="9" fillId="57" borderId="26" xfId="714" applyFont="1" applyFill="1" applyBorder="1" applyAlignment="1">
      <alignment wrapText="1"/>
      <protection/>
    </xf>
    <xf numFmtId="165" fontId="9" fillId="57" borderId="23" xfId="566" applyFont="1" applyFill="1" applyBorder="1" applyAlignment="1">
      <alignment/>
    </xf>
    <xf numFmtId="165" fontId="2" fillId="57" borderId="35" xfId="714" applyNumberFormat="1" applyFont="1" applyFill="1" applyBorder="1">
      <alignment/>
      <protection/>
    </xf>
    <xf numFmtId="3" fontId="2" fillId="57" borderId="32" xfId="714" applyNumberFormat="1" applyFont="1" applyFill="1" applyBorder="1" applyAlignment="1">
      <alignment horizontal="right"/>
      <protection/>
    </xf>
    <xf numFmtId="3" fontId="2" fillId="57" borderId="35" xfId="714" applyNumberFormat="1" applyFont="1" applyFill="1" applyBorder="1" applyAlignment="1">
      <alignment horizontal="right"/>
      <protection/>
    </xf>
    <xf numFmtId="3" fontId="2" fillId="57" borderId="36" xfId="714" applyNumberFormat="1" applyFont="1" applyFill="1" applyBorder="1" applyAlignment="1">
      <alignment horizontal="right"/>
      <protection/>
    </xf>
    <xf numFmtId="3" fontId="9" fillId="57" borderId="35" xfId="714" applyNumberFormat="1" applyFont="1" applyFill="1" applyBorder="1" applyAlignment="1">
      <alignment horizontal="right"/>
      <protection/>
    </xf>
    <xf numFmtId="3" fontId="2" fillId="57" borderId="21" xfId="714" applyNumberFormat="1" applyFont="1" applyFill="1" applyBorder="1" applyAlignment="1">
      <alignment horizontal="right"/>
      <protection/>
    </xf>
    <xf numFmtId="3" fontId="2" fillId="57" borderId="38" xfId="714" applyNumberFormat="1" applyFont="1" applyFill="1" applyBorder="1" applyAlignment="1">
      <alignment horizontal="right"/>
      <protection/>
    </xf>
    <xf numFmtId="3" fontId="9" fillId="57" borderId="38" xfId="714" applyNumberFormat="1" applyFont="1" applyFill="1" applyBorder="1" applyAlignment="1">
      <alignment horizontal="right"/>
      <protection/>
    </xf>
    <xf numFmtId="0" fontId="2" fillId="57" borderId="39" xfId="714" applyFont="1" applyFill="1" applyBorder="1">
      <alignment/>
      <protection/>
    </xf>
    <xf numFmtId="0" fontId="9" fillId="57" borderId="37" xfId="714" applyFont="1" applyFill="1" applyBorder="1">
      <alignment/>
      <protection/>
    </xf>
    <xf numFmtId="0" fontId="9" fillId="57" borderId="37" xfId="714" applyFont="1" applyFill="1" applyBorder="1" applyAlignment="1">
      <alignment horizontal="left"/>
      <protection/>
    </xf>
    <xf numFmtId="0" fontId="3" fillId="57" borderId="0" xfId="714" applyFont="1" applyFill="1" applyBorder="1" applyAlignment="1">
      <alignment horizontal="left"/>
      <protection/>
    </xf>
    <xf numFmtId="3" fontId="3" fillId="57" borderId="0" xfId="714" applyNumberFormat="1" applyFont="1" applyFill="1" applyBorder="1">
      <alignment/>
      <protection/>
    </xf>
    <xf numFmtId="0" fontId="3" fillId="57" borderId="0" xfId="714" applyFont="1" applyFill="1" applyAlignment="1">
      <alignment horizontal="left" vertical="top" wrapText="1"/>
      <protection/>
    </xf>
    <xf numFmtId="0" fontId="3" fillId="57" borderId="0" xfId="837" applyFont="1" applyFill="1" applyAlignment="1">
      <alignment vertical="top" wrapText="1"/>
      <protection/>
    </xf>
    <xf numFmtId="3" fontId="2" fillId="57" borderId="0" xfId="714" applyNumberFormat="1" applyFont="1" applyFill="1">
      <alignment/>
      <protection/>
    </xf>
    <xf numFmtId="0" fontId="20" fillId="57" borderId="0" xfId="714" applyFont="1" applyFill="1" applyAlignment="1">
      <alignment/>
      <protection/>
    </xf>
    <xf numFmtId="0" fontId="9" fillId="57" borderId="0" xfId="714" applyFont="1" applyFill="1" applyAlignment="1">
      <alignment/>
      <protection/>
    </xf>
    <xf numFmtId="0" fontId="10" fillId="57" borderId="0" xfId="714" applyFont="1" applyFill="1" applyBorder="1" applyAlignment="1">
      <alignment/>
      <protection/>
    </xf>
    <xf numFmtId="0" fontId="10" fillId="57" borderId="0" xfId="714" applyFont="1" applyFill="1" applyAlignment="1">
      <alignment/>
      <protection/>
    </xf>
    <xf numFmtId="0" fontId="2" fillId="57" borderId="0" xfId="714" applyFont="1" applyFill="1" applyBorder="1" applyAlignment="1">
      <alignment horizontal="center"/>
      <protection/>
    </xf>
    <xf numFmtId="9" fontId="22" fillId="57" borderId="0" xfId="882" applyFont="1" applyFill="1" applyBorder="1" applyAlignment="1">
      <alignment horizontal="center"/>
    </xf>
    <xf numFmtId="0" fontId="22" fillId="57" borderId="0" xfId="714" applyFont="1" applyFill="1" applyBorder="1" applyAlignment="1">
      <alignment horizontal="center"/>
      <protection/>
    </xf>
    <xf numFmtId="0" fontId="9" fillId="57" borderId="23" xfId="714" applyFont="1" applyFill="1" applyBorder="1" applyAlignment="1">
      <alignment horizontal="left"/>
      <protection/>
    </xf>
    <xf numFmtId="0" fontId="9" fillId="57" borderId="26" xfId="714" applyFont="1" applyFill="1" applyBorder="1" applyAlignment="1">
      <alignment horizontal="left"/>
      <protection/>
    </xf>
    <xf numFmtId="0" fontId="9" fillId="57" borderId="21" xfId="714" applyFont="1" applyFill="1" applyBorder="1" applyAlignment="1">
      <alignment horizontal="left"/>
      <protection/>
    </xf>
    <xf numFmtId="0" fontId="9" fillId="57" borderId="38" xfId="714" applyFont="1" applyFill="1" applyBorder="1" applyAlignment="1">
      <alignment horizontal="center"/>
      <protection/>
    </xf>
    <xf numFmtId="9" fontId="23" fillId="57" borderId="40" xfId="882" applyFont="1" applyFill="1" applyBorder="1" applyAlignment="1">
      <alignment horizontal="center"/>
    </xf>
    <xf numFmtId="0" fontId="9" fillId="57" borderId="21" xfId="714" applyFont="1" applyFill="1" applyBorder="1" applyAlignment="1">
      <alignment horizontal="center"/>
      <protection/>
    </xf>
    <xf numFmtId="9" fontId="23" fillId="57" borderId="21" xfId="882" applyFont="1" applyFill="1" applyBorder="1" applyAlignment="1">
      <alignment horizontal="center"/>
    </xf>
    <xf numFmtId="0" fontId="23" fillId="57" borderId="21" xfId="714" applyFont="1" applyFill="1" applyBorder="1" applyAlignment="1">
      <alignment horizontal="center"/>
      <protection/>
    </xf>
    <xf numFmtId="0" fontId="9" fillId="57" borderId="41" xfId="714" applyFont="1" applyFill="1" applyBorder="1">
      <alignment/>
      <protection/>
    </xf>
    <xf numFmtId="0" fontId="9" fillId="57" borderId="35" xfId="714" applyFont="1" applyFill="1" applyBorder="1" applyAlignment="1">
      <alignment horizontal="center"/>
      <protection/>
    </xf>
    <xf numFmtId="9" fontId="23" fillId="57" borderId="31" xfId="882" applyFont="1" applyFill="1" applyBorder="1" applyAlignment="1">
      <alignment horizontal="center"/>
    </xf>
    <xf numFmtId="0" fontId="9" fillId="57" borderId="0" xfId="714" applyFont="1" applyFill="1" applyBorder="1" applyAlignment="1">
      <alignment horizontal="center"/>
      <protection/>
    </xf>
    <xf numFmtId="9" fontId="23" fillId="57" borderId="0" xfId="882" applyFont="1" applyFill="1" applyBorder="1" applyAlignment="1">
      <alignment horizontal="center"/>
    </xf>
    <xf numFmtId="0" fontId="23" fillId="57" borderId="0" xfId="714" applyFont="1" applyFill="1" applyBorder="1" applyAlignment="1">
      <alignment horizontal="center"/>
      <protection/>
    </xf>
    <xf numFmtId="0" fontId="9" fillId="57" borderId="36" xfId="714" applyFont="1" applyFill="1" applyBorder="1">
      <alignment/>
      <protection/>
    </xf>
    <xf numFmtId="166" fontId="22" fillId="57" borderId="31" xfId="882" applyNumberFormat="1" applyFont="1" applyFill="1" applyBorder="1" applyAlignment="1">
      <alignment horizontal="right"/>
    </xf>
    <xf numFmtId="3" fontId="2" fillId="57" borderId="0" xfId="714" applyNumberFormat="1" applyFont="1" applyFill="1" applyBorder="1" applyAlignment="1">
      <alignment horizontal="right"/>
      <protection/>
    </xf>
    <xf numFmtId="166" fontId="22" fillId="57" borderId="0" xfId="882" applyNumberFormat="1" applyFont="1" applyFill="1" applyBorder="1" applyAlignment="1">
      <alignment horizontal="right"/>
    </xf>
    <xf numFmtId="3" fontId="2" fillId="57" borderId="36" xfId="544" applyNumberFormat="1" applyFont="1" applyFill="1" applyBorder="1" applyAlignment="1">
      <alignment/>
    </xf>
    <xf numFmtId="0" fontId="2" fillId="57" borderId="0" xfId="714" applyFont="1" applyFill="1" applyBorder="1" applyAlignment="1" quotePrefix="1">
      <alignment horizontal="left"/>
      <protection/>
    </xf>
    <xf numFmtId="166" fontId="22" fillId="57" borderId="0" xfId="882" applyNumberFormat="1" applyFont="1" applyFill="1" applyBorder="1" applyAlignment="1">
      <alignment/>
    </xf>
    <xf numFmtId="166" fontId="23" fillId="57" borderId="31" xfId="882" applyNumberFormat="1" applyFont="1" applyFill="1" applyBorder="1" applyAlignment="1">
      <alignment horizontal="right"/>
    </xf>
    <xf numFmtId="3" fontId="9" fillId="57" borderId="0" xfId="714" applyNumberFormat="1" applyFont="1" applyFill="1" applyBorder="1" applyAlignment="1">
      <alignment horizontal="right"/>
      <protection/>
    </xf>
    <xf numFmtId="166" fontId="23" fillId="57" borderId="0" xfId="882" applyNumberFormat="1" applyFont="1" applyFill="1" applyBorder="1" applyAlignment="1">
      <alignment horizontal="right"/>
    </xf>
    <xf numFmtId="3" fontId="9" fillId="57" borderId="30" xfId="544" applyNumberFormat="1" applyFont="1" applyFill="1" applyBorder="1" applyAlignment="1">
      <alignment/>
    </xf>
    <xf numFmtId="166" fontId="23" fillId="57" borderId="26" xfId="882" applyNumberFormat="1" applyFont="1" applyFill="1" applyBorder="1" applyAlignment="1">
      <alignment/>
    </xf>
    <xf numFmtId="9" fontId="23" fillId="57" borderId="40" xfId="882" applyNumberFormat="1" applyFont="1" applyFill="1" applyBorder="1" applyAlignment="1">
      <alignment horizontal="right"/>
    </xf>
    <xf numFmtId="3" fontId="9" fillId="57" borderId="21" xfId="714" applyNumberFormat="1" applyFont="1" applyFill="1" applyBorder="1" applyAlignment="1">
      <alignment horizontal="right"/>
      <protection/>
    </xf>
    <xf numFmtId="9" fontId="23" fillId="57" borderId="21" xfId="882" applyNumberFormat="1" applyFont="1" applyFill="1" applyBorder="1" applyAlignment="1">
      <alignment horizontal="right"/>
    </xf>
    <xf numFmtId="166" fontId="22" fillId="57" borderId="21" xfId="714" applyNumberFormat="1" applyFont="1" applyFill="1" applyBorder="1" applyAlignment="1">
      <alignment horizontal="right"/>
      <protection/>
    </xf>
    <xf numFmtId="164" fontId="2" fillId="57" borderId="30" xfId="544" applyNumberFormat="1" applyFont="1" applyFill="1" applyBorder="1" applyAlignment="1">
      <alignment/>
    </xf>
    <xf numFmtId="166" fontId="22" fillId="57" borderId="26" xfId="882" applyNumberFormat="1" applyFont="1" applyFill="1" applyBorder="1" applyAlignment="1">
      <alignment/>
    </xf>
    <xf numFmtId="164" fontId="2" fillId="57" borderId="38" xfId="544" applyNumberFormat="1" applyFont="1" applyFill="1" applyBorder="1" applyAlignment="1">
      <alignment/>
    </xf>
    <xf numFmtId="0" fontId="2" fillId="57" borderId="23" xfId="714" applyFont="1" applyFill="1" applyBorder="1" applyAlignment="1">
      <alignment horizontal="left"/>
      <protection/>
    </xf>
    <xf numFmtId="9" fontId="22" fillId="57" borderId="40" xfId="882" applyNumberFormat="1" applyFont="1" applyFill="1" applyBorder="1" applyAlignment="1">
      <alignment horizontal="right"/>
    </xf>
    <xf numFmtId="9" fontId="22" fillId="57" borderId="21" xfId="882" applyNumberFormat="1" applyFont="1" applyFill="1" applyBorder="1" applyAlignment="1">
      <alignment horizontal="right"/>
    </xf>
    <xf numFmtId="164" fontId="2" fillId="57" borderId="29" xfId="544" applyNumberFormat="1" applyFont="1" applyFill="1" applyBorder="1" applyAlignment="1">
      <alignment/>
    </xf>
    <xf numFmtId="166" fontId="22" fillId="57" borderId="0" xfId="714" applyNumberFormat="1" applyFont="1" applyFill="1" applyBorder="1" applyAlignment="1">
      <alignment horizontal="right"/>
      <protection/>
    </xf>
    <xf numFmtId="166" fontId="23" fillId="57" borderId="27" xfId="882" applyNumberFormat="1" applyFont="1" applyFill="1" applyBorder="1" applyAlignment="1">
      <alignment horizontal="right"/>
    </xf>
    <xf numFmtId="166" fontId="23" fillId="57" borderId="26" xfId="714" applyNumberFormat="1" applyFont="1" applyFill="1" applyBorder="1" applyAlignment="1">
      <alignment horizontal="right"/>
      <protection/>
    </xf>
    <xf numFmtId="166" fontId="23" fillId="57" borderId="0" xfId="714" applyNumberFormat="1" applyFont="1" applyFill="1" applyBorder="1" applyAlignment="1">
      <alignment horizontal="right"/>
      <protection/>
    </xf>
    <xf numFmtId="166" fontId="23" fillId="57" borderId="26" xfId="882" applyNumberFormat="1" applyFont="1" applyFill="1" applyBorder="1" applyAlignment="1">
      <alignment horizontal="right"/>
    </xf>
    <xf numFmtId="3" fontId="22" fillId="57" borderId="27" xfId="714" applyNumberFormat="1" applyFont="1" applyFill="1" applyBorder="1" applyAlignment="1">
      <alignment horizontal="right"/>
      <protection/>
    </xf>
    <xf numFmtId="3" fontId="22" fillId="57" borderId="21" xfId="714" applyNumberFormat="1" applyFont="1" applyFill="1" applyBorder="1" applyAlignment="1">
      <alignment horizontal="right"/>
      <protection/>
    </xf>
    <xf numFmtId="3" fontId="22" fillId="57" borderId="26" xfId="714" applyNumberFormat="1" applyFont="1" applyFill="1" applyBorder="1" applyAlignment="1">
      <alignment horizontal="right"/>
      <protection/>
    </xf>
    <xf numFmtId="0" fontId="2" fillId="57" borderId="30" xfId="714" applyFont="1" applyFill="1" applyBorder="1">
      <alignment/>
      <protection/>
    </xf>
    <xf numFmtId="0" fontId="22" fillId="57" borderId="26" xfId="714" applyFont="1" applyFill="1" applyBorder="1">
      <alignment/>
      <protection/>
    </xf>
    <xf numFmtId="0" fontId="2" fillId="57" borderId="29" xfId="714" applyFont="1" applyFill="1" applyBorder="1">
      <alignment/>
      <protection/>
    </xf>
    <xf numFmtId="3" fontId="22" fillId="57" borderId="31" xfId="714" applyNumberFormat="1" applyFont="1" applyFill="1" applyBorder="1" applyAlignment="1">
      <alignment horizontal="right"/>
      <protection/>
    </xf>
    <xf numFmtId="3" fontId="22" fillId="57" borderId="0" xfId="714" applyNumberFormat="1" applyFont="1" applyFill="1" applyBorder="1" applyAlignment="1">
      <alignment horizontal="right"/>
      <protection/>
    </xf>
    <xf numFmtId="0" fontId="22" fillId="57" borderId="0" xfId="714" applyFont="1" applyFill="1" applyBorder="1">
      <alignment/>
      <protection/>
    </xf>
    <xf numFmtId="3" fontId="2" fillId="57" borderId="0" xfId="882" applyNumberFormat="1" applyFont="1" applyFill="1" applyBorder="1" applyAlignment="1">
      <alignment horizontal="right"/>
    </xf>
    <xf numFmtId="3" fontId="9" fillId="57" borderId="0" xfId="882" applyNumberFormat="1" applyFont="1" applyFill="1" applyBorder="1" applyAlignment="1">
      <alignment horizontal="right"/>
    </xf>
    <xf numFmtId="3" fontId="9" fillId="57" borderId="36" xfId="544" applyNumberFormat="1" applyFont="1" applyFill="1" applyBorder="1" applyAlignment="1">
      <alignment/>
    </xf>
    <xf numFmtId="166" fontId="23" fillId="57" borderId="0" xfId="882" applyNumberFormat="1" applyFont="1" applyFill="1" applyBorder="1" applyAlignment="1">
      <alignment/>
    </xf>
    <xf numFmtId="3" fontId="9" fillId="57" borderId="29" xfId="714" applyNumberFormat="1" applyFont="1" applyFill="1" applyBorder="1" applyAlignment="1">
      <alignment horizontal="right"/>
      <protection/>
    </xf>
    <xf numFmtId="3" fontId="9" fillId="57" borderId="26" xfId="714" applyNumberFormat="1" applyFont="1" applyFill="1" applyBorder="1" applyAlignment="1">
      <alignment horizontal="right"/>
      <protection/>
    </xf>
    <xf numFmtId="3" fontId="9" fillId="57" borderId="26" xfId="882" applyNumberFormat="1" applyFont="1" applyFill="1" applyBorder="1" applyAlignment="1">
      <alignment horizontal="right"/>
    </xf>
    <xf numFmtId="0" fontId="7" fillId="57" borderId="0" xfId="714" applyFont="1" applyFill="1" applyBorder="1">
      <alignment/>
      <protection/>
    </xf>
    <xf numFmtId="0" fontId="3" fillId="57" borderId="35" xfId="714" applyFont="1" applyFill="1" applyBorder="1" applyAlignment="1">
      <alignment horizontal="center"/>
      <protection/>
    </xf>
    <xf numFmtId="9" fontId="4" fillId="57" borderId="31" xfId="882" applyFont="1" applyFill="1" applyBorder="1" applyAlignment="1">
      <alignment horizontal="center"/>
    </xf>
    <xf numFmtId="0" fontId="3" fillId="57" borderId="0" xfId="714" applyFont="1" applyFill="1" applyBorder="1" applyAlignment="1">
      <alignment horizontal="center"/>
      <protection/>
    </xf>
    <xf numFmtId="9" fontId="4" fillId="57" borderId="0" xfId="882" applyFont="1" applyFill="1" applyBorder="1" applyAlignment="1">
      <alignment horizontal="center"/>
    </xf>
    <xf numFmtId="0" fontId="3" fillId="57" borderId="0" xfId="837" applyFont="1" applyFill="1" applyAlignment="1">
      <alignment horizontal="left" vertical="top" wrapText="1"/>
      <protection/>
    </xf>
    <xf numFmtId="0" fontId="2" fillId="57" borderId="0" xfId="714" applyFont="1" applyFill="1" applyAlignment="1">
      <alignment horizontal="center"/>
      <protection/>
    </xf>
    <xf numFmtId="0" fontId="22" fillId="57" borderId="0" xfId="714" applyFont="1" applyFill="1" applyAlignment="1">
      <alignment horizontal="center"/>
      <protection/>
    </xf>
    <xf numFmtId="9" fontId="22" fillId="57" borderId="0" xfId="882" applyFont="1" applyFill="1" applyAlignment="1">
      <alignment horizontal="center"/>
    </xf>
    <xf numFmtId="0" fontId="9" fillId="57" borderId="27" xfId="714" applyFont="1" applyFill="1" applyBorder="1" applyAlignment="1">
      <alignment horizontal="center" wrapText="1"/>
      <protection/>
    </xf>
    <xf numFmtId="0" fontId="9" fillId="57" borderId="0" xfId="714" applyFont="1" applyFill="1" applyBorder="1" applyAlignment="1">
      <alignment horizontal="center" wrapText="1"/>
      <protection/>
    </xf>
    <xf numFmtId="0" fontId="2" fillId="57" borderId="23" xfId="714" applyFont="1" applyFill="1" applyBorder="1">
      <alignment/>
      <protection/>
    </xf>
    <xf numFmtId="3" fontId="2" fillId="57" borderId="42" xfId="714" applyNumberFormat="1" applyFont="1" applyFill="1" applyBorder="1" applyAlignment="1">
      <alignment horizontal="right"/>
      <protection/>
    </xf>
    <xf numFmtId="3" fontId="2" fillId="57" borderId="43" xfId="714" applyNumberFormat="1" applyFont="1" applyFill="1" applyBorder="1" applyAlignment="1">
      <alignment horizontal="right"/>
      <protection/>
    </xf>
    <xf numFmtId="166" fontId="2" fillId="57" borderId="0" xfId="882" applyNumberFormat="1" applyFont="1" applyFill="1" applyBorder="1" applyAlignment="1">
      <alignment/>
    </xf>
    <xf numFmtId="3" fontId="9" fillId="57" borderId="33" xfId="714" applyNumberFormat="1" applyFont="1" applyFill="1" applyBorder="1" applyAlignment="1">
      <alignment horizontal="right"/>
      <protection/>
    </xf>
    <xf numFmtId="3" fontId="9" fillId="57" borderId="44" xfId="714" applyNumberFormat="1" applyFont="1" applyFill="1" applyBorder="1" applyAlignment="1">
      <alignment horizontal="right"/>
      <protection/>
    </xf>
    <xf numFmtId="0" fontId="9" fillId="57" borderId="0" xfId="714" applyFont="1" applyFill="1" applyBorder="1" applyAlignment="1">
      <alignment/>
      <protection/>
    </xf>
    <xf numFmtId="0" fontId="7" fillId="57" borderId="0" xfId="714" applyFont="1" applyFill="1" applyBorder="1" applyAlignment="1">
      <alignment/>
      <protection/>
    </xf>
    <xf numFmtId="0" fontId="2" fillId="57" borderId="0" xfId="714" applyFont="1" applyFill="1" applyBorder="1" applyAlignment="1">
      <alignment/>
      <protection/>
    </xf>
    <xf numFmtId="0" fontId="9" fillId="0" borderId="26" xfId="714" applyFont="1" applyFill="1" applyBorder="1" applyAlignment="1">
      <alignment horizontal="center" wrapText="1"/>
      <protection/>
    </xf>
    <xf numFmtId="0" fontId="2" fillId="58" borderId="0" xfId="714" applyFont="1" applyFill="1">
      <alignment/>
      <protection/>
    </xf>
    <xf numFmtId="3" fontId="77" fillId="58" borderId="0" xfId="584" applyNumberFormat="1" applyFill="1" applyAlignment="1">
      <alignment horizontal="left" vertical="top" wrapText="1"/>
    </xf>
    <xf numFmtId="0" fontId="9" fillId="58" borderId="0" xfId="714" applyFont="1" applyFill="1">
      <alignment/>
      <protection/>
    </xf>
    <xf numFmtId="0" fontId="23" fillId="58" borderId="21" xfId="714" applyFont="1" applyFill="1" applyBorder="1" applyAlignment="1">
      <alignment horizontal="center"/>
      <protection/>
    </xf>
    <xf numFmtId="0" fontId="9" fillId="58" borderId="21" xfId="714" applyFont="1" applyFill="1" applyBorder="1">
      <alignment/>
      <protection/>
    </xf>
    <xf numFmtId="0" fontId="9" fillId="58" borderId="0" xfId="714" applyFont="1" applyFill="1" applyBorder="1">
      <alignment/>
      <protection/>
    </xf>
    <xf numFmtId="3" fontId="2" fillId="58" borderId="0" xfId="542" applyNumberFormat="1" applyFont="1" applyFill="1" applyBorder="1" applyAlignment="1">
      <alignment/>
    </xf>
    <xf numFmtId="166" fontId="23" fillId="58" borderId="26" xfId="882" applyNumberFormat="1" applyFont="1" applyFill="1" applyBorder="1" applyAlignment="1">
      <alignment/>
    </xf>
    <xf numFmtId="3" fontId="9" fillId="58" borderId="26" xfId="542" applyNumberFormat="1" applyFont="1" applyFill="1" applyBorder="1" applyAlignment="1">
      <alignment/>
    </xf>
    <xf numFmtId="3" fontId="9" fillId="58" borderId="29" xfId="542" applyNumberFormat="1" applyFont="1" applyFill="1" applyBorder="1" applyAlignment="1">
      <alignment/>
    </xf>
    <xf numFmtId="0" fontId="2" fillId="58" borderId="35" xfId="714" applyFont="1" applyFill="1" applyBorder="1">
      <alignment/>
      <protection/>
    </xf>
    <xf numFmtId="3" fontId="9" fillId="58" borderId="35" xfId="542" applyNumberFormat="1" applyFont="1" applyFill="1" applyBorder="1" applyAlignment="1">
      <alignment/>
    </xf>
    <xf numFmtId="164" fontId="2" fillId="58" borderId="35" xfId="542" applyNumberFormat="1" applyFont="1" applyFill="1" applyBorder="1" applyAlignment="1">
      <alignment/>
    </xf>
    <xf numFmtId="3" fontId="2" fillId="58" borderId="35" xfId="542" applyNumberFormat="1" applyFont="1" applyFill="1" applyBorder="1" applyAlignment="1">
      <alignment/>
    </xf>
    <xf numFmtId="3" fontId="9" fillId="58" borderId="0" xfId="542" applyNumberFormat="1" applyFont="1" applyFill="1" applyBorder="1" applyAlignment="1">
      <alignment/>
    </xf>
    <xf numFmtId="3" fontId="2" fillId="58" borderId="0" xfId="542" applyNumberFormat="1" applyFont="1" applyFill="1" applyBorder="1" applyAlignment="1">
      <alignment horizontal="right"/>
    </xf>
    <xf numFmtId="166" fontId="22" fillId="57" borderId="0" xfId="877" applyNumberFormat="1" applyFont="1" applyFill="1" applyAlignment="1">
      <alignment/>
    </xf>
    <xf numFmtId="166" fontId="22" fillId="57" borderId="0" xfId="877" applyNumberFormat="1" applyFont="1" applyFill="1" applyAlignment="1">
      <alignment horizontal="right"/>
    </xf>
    <xf numFmtId="3" fontId="2" fillId="0" borderId="0" xfId="714" applyNumberFormat="1" applyFont="1" applyFill="1" applyBorder="1">
      <alignment/>
      <protection/>
    </xf>
    <xf numFmtId="3" fontId="9" fillId="0" borderId="21" xfId="714" applyNumberFormat="1" applyFont="1" applyFill="1" applyBorder="1">
      <alignment/>
      <protection/>
    </xf>
    <xf numFmtId="3" fontId="2" fillId="0" borderId="21" xfId="714" applyNumberFormat="1" applyFont="1" applyFill="1" applyBorder="1">
      <alignment/>
      <protection/>
    </xf>
    <xf numFmtId="3" fontId="9" fillId="0" borderId="33" xfId="714" applyNumberFormat="1" applyFont="1" applyFill="1" applyBorder="1">
      <alignment/>
      <protection/>
    </xf>
    <xf numFmtId="0" fontId="2" fillId="0" borderId="45" xfId="746" applyFont="1" applyFill="1" applyBorder="1" applyAlignment="1">
      <alignment horizontal="left" vertical="top" indent="1"/>
      <protection/>
    </xf>
    <xf numFmtId="0" fontId="2" fillId="0" borderId="0" xfId="832" applyBorder="1" applyAlignment="1">
      <alignment horizontal="left" indent="1"/>
      <protection/>
    </xf>
    <xf numFmtId="0" fontId="2" fillId="0" borderId="46" xfId="832" applyBorder="1" applyAlignment="1">
      <alignment horizontal="left" indent="1"/>
      <protection/>
    </xf>
    <xf numFmtId="0" fontId="9" fillId="57" borderId="26" xfId="714" applyFont="1" applyFill="1" applyBorder="1" applyAlignment="1">
      <alignment horizontal="center" wrapText="1"/>
      <protection/>
    </xf>
    <xf numFmtId="0" fontId="9" fillId="57" borderId="25" xfId="714" applyFont="1" applyFill="1" applyBorder="1" applyAlignment="1">
      <alignment horizontal="center"/>
      <protection/>
    </xf>
    <xf numFmtId="0" fontId="2" fillId="58" borderId="0" xfId="714" applyFont="1" applyFill="1" applyBorder="1">
      <alignment/>
      <protection/>
    </xf>
    <xf numFmtId="0" fontId="9" fillId="58" borderId="30" xfId="714" applyFont="1" applyFill="1" applyBorder="1" applyAlignment="1">
      <alignment horizontal="center" wrapText="1"/>
      <protection/>
    </xf>
    <xf numFmtId="3" fontId="2" fillId="58" borderId="36" xfId="714" applyNumberFormat="1" applyFont="1" applyFill="1" applyBorder="1">
      <alignment/>
      <protection/>
    </xf>
    <xf numFmtId="3" fontId="2" fillId="58" borderId="41" xfId="714" applyNumberFormat="1" applyFont="1" applyFill="1" applyBorder="1">
      <alignment/>
      <protection/>
    </xf>
    <xf numFmtId="3" fontId="9" fillId="58" borderId="41" xfId="714" applyNumberFormat="1" applyFont="1" applyFill="1" applyBorder="1">
      <alignment/>
      <protection/>
    </xf>
    <xf numFmtId="3" fontId="2" fillId="58" borderId="0" xfId="714" applyNumberFormat="1" applyFont="1" applyFill="1" applyBorder="1">
      <alignment/>
      <protection/>
    </xf>
    <xf numFmtId="3" fontId="9" fillId="58" borderId="44" xfId="714" applyNumberFormat="1" applyFont="1" applyFill="1" applyBorder="1">
      <alignment/>
      <protection/>
    </xf>
    <xf numFmtId="3" fontId="9" fillId="58" borderId="33" xfId="714" applyNumberFormat="1" applyFont="1" applyFill="1" applyBorder="1">
      <alignment/>
      <protection/>
    </xf>
    <xf numFmtId="0" fontId="3" fillId="58" borderId="0" xfId="714" applyFont="1" applyFill="1" applyAlignment="1">
      <alignment vertical="top" wrapText="1"/>
      <protection/>
    </xf>
    <xf numFmtId="0" fontId="61" fillId="0" borderId="0" xfId="714" applyFont="1" applyBorder="1" applyAlignment="1">
      <alignment horizontal="right"/>
      <protection/>
    </xf>
    <xf numFmtId="3" fontId="2" fillId="0" borderId="0" xfId="714" applyNumberFormat="1" applyFont="1" applyBorder="1" applyAlignment="1">
      <alignment horizontal="right"/>
      <protection/>
    </xf>
    <xf numFmtId="3" fontId="9" fillId="0" borderId="0" xfId="714" applyNumberFormat="1" applyFont="1" applyAlignment="1">
      <alignment horizontal="right"/>
      <protection/>
    </xf>
    <xf numFmtId="3" fontId="2" fillId="0" borderId="21" xfId="714" applyNumberFormat="1" applyFont="1" applyBorder="1" applyAlignment="1">
      <alignment horizontal="right"/>
      <protection/>
    </xf>
    <xf numFmtId="3" fontId="2" fillId="0" borderId="21" xfId="714" applyNumberFormat="1" applyFont="1" applyFill="1" applyBorder="1" applyAlignment="1">
      <alignment horizontal="right"/>
      <protection/>
    </xf>
    <xf numFmtId="3" fontId="2" fillId="0" borderId="0" xfId="714" applyNumberFormat="1" applyFont="1" applyAlignment="1">
      <alignment horizontal="right"/>
      <protection/>
    </xf>
    <xf numFmtId="3" fontId="2" fillId="0" borderId="0" xfId="714" applyNumberFormat="1" applyFont="1" applyFill="1" applyAlignment="1">
      <alignment horizontal="right"/>
      <protection/>
    </xf>
    <xf numFmtId="3" fontId="2" fillId="0" borderId="0" xfId="714" applyNumberFormat="1" applyFont="1" applyFill="1" applyBorder="1" applyAlignment="1">
      <alignment horizontal="right"/>
      <protection/>
    </xf>
    <xf numFmtId="3" fontId="9" fillId="0" borderId="0" xfId="714" applyNumberFormat="1" applyFont="1" applyBorder="1" applyAlignment="1">
      <alignment horizontal="right"/>
      <protection/>
    </xf>
    <xf numFmtId="3" fontId="9" fillId="0" borderId="21" xfId="714" applyNumberFormat="1" applyFont="1" applyBorder="1" applyAlignment="1">
      <alignment horizontal="right"/>
      <protection/>
    </xf>
    <xf numFmtId="3" fontId="9" fillId="0" borderId="0" xfId="714" applyNumberFormat="1" applyFont="1" applyFill="1" applyAlignment="1">
      <alignment horizontal="right"/>
      <protection/>
    </xf>
    <xf numFmtId="3" fontId="2" fillId="0" borderId="47" xfId="714" applyNumberFormat="1" applyFont="1" applyBorder="1" applyAlignment="1">
      <alignment horizontal="right"/>
      <protection/>
    </xf>
    <xf numFmtId="3" fontId="9" fillId="0" borderId="37" xfId="714" applyNumberFormat="1" applyFont="1" applyBorder="1" applyAlignment="1">
      <alignment horizontal="right"/>
      <protection/>
    </xf>
    <xf numFmtId="3" fontId="9" fillId="0" borderId="33" xfId="714" applyNumberFormat="1" applyFont="1" applyBorder="1" applyAlignment="1">
      <alignment horizontal="right"/>
      <protection/>
    </xf>
    <xf numFmtId="165" fontId="2" fillId="58" borderId="36" xfId="714" applyNumberFormat="1" applyFont="1" applyFill="1" applyBorder="1">
      <alignment/>
      <protection/>
    </xf>
    <xf numFmtId="3" fontId="2" fillId="58" borderId="36" xfId="714" applyNumberFormat="1" applyFont="1" applyFill="1" applyBorder="1" applyAlignment="1">
      <alignment horizontal="right"/>
      <protection/>
    </xf>
    <xf numFmtId="3" fontId="9" fillId="58" borderId="36" xfId="714" applyNumberFormat="1" applyFont="1" applyFill="1" applyBorder="1" applyAlignment="1">
      <alignment horizontal="right"/>
      <protection/>
    </xf>
    <xf numFmtId="3" fontId="2" fillId="58" borderId="41" xfId="714" applyNumberFormat="1" applyFont="1" applyFill="1" applyBorder="1" applyAlignment="1">
      <alignment horizontal="right"/>
      <protection/>
    </xf>
    <xf numFmtId="3" fontId="9" fillId="58" borderId="41" xfId="714" applyNumberFormat="1" applyFont="1" applyFill="1" applyBorder="1" applyAlignment="1">
      <alignment horizontal="right"/>
      <protection/>
    </xf>
    <xf numFmtId="1" fontId="2" fillId="57" borderId="0" xfId="714" applyNumberFormat="1" applyFont="1" applyFill="1">
      <alignment/>
      <protection/>
    </xf>
    <xf numFmtId="1" fontId="9" fillId="57" borderId="0" xfId="714" applyNumberFormat="1" applyFont="1" applyFill="1">
      <alignment/>
      <protection/>
    </xf>
    <xf numFmtId="3" fontId="2" fillId="58" borderId="21" xfId="714" applyNumberFormat="1" applyFont="1" applyFill="1" applyBorder="1">
      <alignment/>
      <protection/>
    </xf>
    <xf numFmtId="3" fontId="9" fillId="58" borderId="21" xfId="714" applyNumberFormat="1" applyFont="1" applyFill="1" applyBorder="1">
      <alignment/>
      <protection/>
    </xf>
    <xf numFmtId="166" fontId="22" fillId="58" borderId="0" xfId="877" applyNumberFormat="1" applyFont="1" applyFill="1" applyAlignment="1">
      <alignment horizontal="right"/>
    </xf>
    <xf numFmtId="0" fontId="9" fillId="57" borderId="48" xfId="714" applyFont="1" applyFill="1" applyBorder="1" applyAlignment="1">
      <alignment horizontal="center" wrapText="1"/>
      <protection/>
    </xf>
    <xf numFmtId="0" fontId="9" fillId="58" borderId="26" xfId="714" applyFont="1" applyFill="1" applyBorder="1" applyAlignment="1">
      <alignment horizontal="center" wrapText="1"/>
      <protection/>
    </xf>
    <xf numFmtId="3" fontId="2" fillId="58" borderId="0" xfId="714" applyNumberFormat="1" applyFont="1" applyFill="1" applyBorder="1" applyAlignment="1">
      <alignment horizontal="right"/>
      <protection/>
    </xf>
    <xf numFmtId="3" fontId="9" fillId="58" borderId="33" xfId="714" applyNumberFormat="1" applyFont="1" applyFill="1" applyBorder="1" applyAlignment="1">
      <alignment horizontal="right"/>
      <protection/>
    </xf>
    <xf numFmtId="1" fontId="2" fillId="58" borderId="0" xfId="714" applyNumberFormat="1" applyFont="1" applyFill="1">
      <alignment/>
      <protection/>
    </xf>
    <xf numFmtId="1" fontId="3" fillId="58" borderId="0" xfId="714" applyNumberFormat="1" applyFont="1" applyFill="1" applyAlignment="1">
      <alignment vertical="top" wrapText="1"/>
      <protection/>
    </xf>
    <xf numFmtId="165" fontId="2" fillId="58" borderId="23" xfId="714" applyNumberFormat="1" applyFont="1" applyFill="1" applyBorder="1">
      <alignment/>
      <protection/>
    </xf>
    <xf numFmtId="3" fontId="9" fillId="58" borderId="0" xfId="714" applyNumberFormat="1" applyFont="1" applyFill="1" applyBorder="1" applyAlignment="1">
      <alignment horizontal="right"/>
      <protection/>
    </xf>
    <xf numFmtId="3" fontId="2" fillId="58" borderId="21" xfId="714" applyNumberFormat="1" applyFont="1" applyFill="1" applyBorder="1" applyAlignment="1">
      <alignment horizontal="right"/>
      <protection/>
    </xf>
    <xf numFmtId="3" fontId="9" fillId="58" borderId="21" xfId="714" applyNumberFormat="1" applyFont="1" applyFill="1" applyBorder="1" applyAlignment="1">
      <alignment horizontal="right"/>
      <protection/>
    </xf>
    <xf numFmtId="0" fontId="2" fillId="0" borderId="0" xfId="746" applyFont="1" applyFill="1" applyBorder="1" applyAlignment="1">
      <alignment horizontal="left" vertical="top" indent="1"/>
      <protection/>
    </xf>
    <xf numFmtId="0" fontId="2" fillId="0" borderId="46" xfId="746" applyFont="1" applyFill="1" applyBorder="1" applyAlignment="1">
      <alignment horizontal="left" vertical="top" indent="1"/>
      <protection/>
    </xf>
    <xf numFmtId="0" fontId="9" fillId="58" borderId="23" xfId="714" applyFont="1" applyFill="1" applyBorder="1" applyAlignment="1">
      <alignment horizontal="center"/>
      <protection/>
    </xf>
    <xf numFmtId="17" fontId="13" fillId="0" borderId="49" xfId="667" applyNumberFormat="1" applyFont="1" applyBorder="1" applyAlignment="1" quotePrefix="1">
      <alignment horizontal="right" vertical="center" wrapText="1"/>
      <protection/>
    </xf>
    <xf numFmtId="0" fontId="89" fillId="0" borderId="26" xfId="0" applyFont="1" applyBorder="1" applyAlignment="1">
      <alignment horizontal="center" wrapText="1"/>
    </xf>
    <xf numFmtId="0" fontId="9" fillId="58" borderId="23" xfId="714" applyFont="1" applyFill="1" applyBorder="1" applyAlignment="1">
      <alignment horizontal="center"/>
      <protection/>
    </xf>
    <xf numFmtId="0" fontId="9" fillId="58" borderId="29" xfId="714" applyFont="1" applyFill="1" applyBorder="1" applyAlignment="1">
      <alignment horizontal="center" wrapText="1"/>
      <protection/>
    </xf>
    <xf numFmtId="0" fontId="9" fillId="58" borderId="25" xfId="714" applyFont="1" applyFill="1" applyBorder="1" applyAlignment="1">
      <alignment horizontal="center"/>
      <protection/>
    </xf>
    <xf numFmtId="0" fontId="2" fillId="0" borderId="0" xfId="0" applyFont="1" applyBorder="1" applyAlignment="1">
      <alignment horizontal="left" indent="1"/>
    </xf>
    <xf numFmtId="0" fontId="0" fillId="0" borderId="0" xfId="0" applyBorder="1" applyAlignment="1">
      <alignment horizontal="right"/>
    </xf>
    <xf numFmtId="0" fontId="9" fillId="58" borderId="23" xfId="714" applyFont="1" applyFill="1" applyBorder="1" applyAlignment="1">
      <alignment horizontal="center"/>
      <protection/>
    </xf>
    <xf numFmtId="0" fontId="9" fillId="59" borderId="0" xfId="714" applyFont="1" applyFill="1" applyBorder="1">
      <alignment/>
      <protection/>
    </xf>
    <xf numFmtId="0" fontId="3" fillId="59" borderId="0" xfId="714" applyFont="1" applyFill="1" applyBorder="1" applyAlignment="1">
      <alignment horizontal="left"/>
      <protection/>
    </xf>
    <xf numFmtId="3" fontId="3" fillId="59" borderId="0" xfId="714" applyNumberFormat="1" applyFont="1" applyFill="1" applyBorder="1">
      <alignment/>
      <protection/>
    </xf>
    <xf numFmtId="0" fontId="2" fillId="59" borderId="0" xfId="714" applyFont="1" applyFill="1" applyBorder="1">
      <alignment/>
      <protection/>
    </xf>
    <xf numFmtId="0" fontId="90" fillId="0" borderId="0" xfId="0" applyFont="1" applyFill="1" applyBorder="1" applyAlignment="1">
      <alignment horizontal="left" vertical="top" wrapText="1"/>
    </xf>
    <xf numFmtId="0" fontId="3" fillId="59" borderId="0" xfId="714" applyFont="1" applyFill="1" applyBorder="1" applyAlignment="1">
      <alignment horizontal="left" vertical="top" wrapText="1"/>
      <protection/>
    </xf>
    <xf numFmtId="0" fontId="10" fillId="59" borderId="0" xfId="714" applyFont="1" applyFill="1" applyBorder="1">
      <alignment/>
      <protection/>
    </xf>
    <xf numFmtId="0" fontId="10" fillId="0" borderId="0" xfId="714" applyFont="1" applyFill="1" applyBorder="1">
      <alignment/>
      <protection/>
    </xf>
    <xf numFmtId="3" fontId="3" fillId="59" borderId="0" xfId="837" applyNumberFormat="1" applyFont="1" applyFill="1" applyBorder="1" applyAlignment="1">
      <alignment vertical="top" wrapText="1"/>
      <protection/>
    </xf>
    <xf numFmtId="3" fontId="3" fillId="59" borderId="0" xfId="714" applyNumberFormat="1" applyFont="1" applyFill="1" applyBorder="1" applyAlignment="1">
      <alignment vertical="top" wrapText="1"/>
      <protection/>
    </xf>
    <xf numFmtId="0" fontId="3" fillId="59" borderId="0" xfId="837" applyFont="1" applyFill="1" applyBorder="1" applyAlignment="1">
      <alignment vertical="top" wrapText="1"/>
      <protection/>
    </xf>
    <xf numFmtId="3" fontId="3" fillId="57" borderId="0" xfId="714" applyNumberFormat="1" applyFont="1" applyFill="1" applyBorder="1" applyAlignment="1">
      <alignment vertical="top" wrapText="1"/>
      <protection/>
    </xf>
    <xf numFmtId="0" fontId="2" fillId="57" borderId="0" xfId="714" applyFont="1" applyFill="1" applyAlignment="1">
      <alignment horizontal="left" indent="1"/>
      <protection/>
    </xf>
    <xf numFmtId="0" fontId="9" fillId="58" borderId="29" xfId="714" applyFont="1" applyFill="1" applyBorder="1" applyAlignment="1">
      <alignment horizontal="center" wrapText="1"/>
      <protection/>
    </xf>
    <xf numFmtId="0" fontId="9" fillId="58" borderId="23" xfId="714" applyFont="1" applyFill="1" applyBorder="1" applyAlignment="1">
      <alignment horizontal="center"/>
      <protection/>
    </xf>
    <xf numFmtId="0" fontId="9" fillId="58" borderId="25" xfId="714" applyFont="1" applyFill="1" applyBorder="1" applyAlignment="1">
      <alignment horizontal="center"/>
      <protection/>
    </xf>
    <xf numFmtId="3" fontId="9" fillId="0" borderId="0" xfId="714" applyNumberFormat="1" applyFont="1" applyFill="1">
      <alignment/>
      <protection/>
    </xf>
    <xf numFmtId="3" fontId="9" fillId="0" borderId="0" xfId="714" applyNumberFormat="1" applyFont="1" applyFill="1" applyBorder="1" applyAlignment="1">
      <alignment horizontal="right"/>
      <protection/>
    </xf>
    <xf numFmtId="165" fontId="2" fillId="0" borderId="23" xfId="714" applyNumberFormat="1" applyFont="1" applyFill="1" applyBorder="1" applyAlignment="1">
      <alignment wrapText="1"/>
      <protection/>
    </xf>
    <xf numFmtId="165" fontId="9" fillId="57" borderId="0" xfId="566" applyFont="1" applyFill="1" applyBorder="1" applyAlignment="1">
      <alignment/>
    </xf>
    <xf numFmtId="3" fontId="2" fillId="0" borderId="26" xfId="714" applyNumberFormat="1" applyFont="1" applyFill="1" applyBorder="1" applyAlignment="1">
      <alignment horizontal="right"/>
      <protection/>
    </xf>
    <xf numFmtId="3" fontId="2" fillId="60" borderId="0" xfId="714" applyNumberFormat="1" applyFont="1" applyFill="1" applyBorder="1" applyAlignment="1">
      <alignment horizontal="right"/>
      <protection/>
    </xf>
    <xf numFmtId="1" fontId="9" fillId="0" borderId="0" xfId="714" applyNumberFormat="1" applyFont="1" applyFill="1">
      <alignment/>
      <protection/>
    </xf>
    <xf numFmtId="3" fontId="9" fillId="60" borderId="50" xfId="714" applyNumberFormat="1" applyFont="1" applyFill="1" applyBorder="1">
      <alignment/>
      <protection/>
    </xf>
    <xf numFmtId="3" fontId="9" fillId="0" borderId="50" xfId="714" applyNumberFormat="1" applyFont="1" applyFill="1" applyBorder="1">
      <alignment/>
      <protection/>
    </xf>
    <xf numFmtId="3" fontId="2" fillId="60" borderId="50" xfId="714" applyNumberFormat="1" applyFont="1" applyFill="1" applyBorder="1">
      <alignment/>
      <protection/>
    </xf>
    <xf numFmtId="0" fontId="9" fillId="58" borderId="51" xfId="714" applyFont="1" applyFill="1" applyBorder="1" applyAlignment="1">
      <alignment horizontal="center"/>
      <protection/>
    </xf>
    <xf numFmtId="0" fontId="89" fillId="0" borderId="52" xfId="0" applyFont="1" applyBorder="1" applyAlignment="1">
      <alignment horizontal="center" wrapText="1"/>
    </xf>
    <xf numFmtId="165" fontId="2" fillId="0" borderId="52" xfId="714" applyNumberFormat="1" applyFont="1" applyFill="1" applyBorder="1">
      <alignment/>
      <protection/>
    </xf>
    <xf numFmtId="3" fontId="2" fillId="0" borderId="52" xfId="714" applyNumberFormat="1" applyFont="1" applyFill="1" applyBorder="1" applyAlignment="1">
      <alignment horizontal="right"/>
      <protection/>
    </xf>
    <xf numFmtId="3" fontId="9" fillId="60" borderId="52" xfId="714" applyNumberFormat="1" applyFont="1" applyFill="1" applyBorder="1" applyAlignment="1">
      <alignment horizontal="right"/>
      <protection/>
    </xf>
    <xf numFmtId="3" fontId="9" fillId="0" borderId="52" xfId="714" applyNumberFormat="1" applyFont="1" applyFill="1" applyBorder="1" applyAlignment="1">
      <alignment horizontal="right"/>
      <protection/>
    </xf>
    <xf numFmtId="3" fontId="9" fillId="60" borderId="52" xfId="714" applyNumberFormat="1" applyFont="1" applyFill="1" applyBorder="1">
      <alignment/>
      <protection/>
    </xf>
    <xf numFmtId="3" fontId="9" fillId="0" borderId="52" xfId="714" applyNumberFormat="1" applyFont="1" applyFill="1" applyBorder="1">
      <alignment/>
      <protection/>
    </xf>
    <xf numFmtId="3" fontId="2" fillId="60" borderId="52" xfId="714" applyNumberFormat="1" applyFont="1" applyFill="1" applyBorder="1">
      <alignment/>
      <protection/>
    </xf>
    <xf numFmtId="3" fontId="2" fillId="0" borderId="52" xfId="714" applyNumberFormat="1" applyFont="1" applyFill="1" applyBorder="1">
      <alignment/>
      <protection/>
    </xf>
    <xf numFmtId="3" fontId="9" fillId="60" borderId="53" xfId="714" applyNumberFormat="1" applyFont="1" applyFill="1" applyBorder="1">
      <alignment/>
      <protection/>
    </xf>
    <xf numFmtId="1" fontId="2" fillId="57" borderId="50" xfId="714" applyNumberFormat="1" applyFont="1" applyFill="1" applyBorder="1" applyAlignment="1">
      <alignment wrapText="1"/>
      <protection/>
    </xf>
    <xf numFmtId="1" fontId="2" fillId="0" borderId="50" xfId="714" applyNumberFormat="1" applyFont="1" applyFill="1" applyBorder="1">
      <alignment/>
      <protection/>
    </xf>
    <xf numFmtId="1" fontId="2" fillId="60" borderId="50" xfId="714" applyNumberFormat="1" applyFont="1" applyFill="1" applyBorder="1">
      <alignment/>
      <protection/>
    </xf>
    <xf numFmtId="1" fontId="2" fillId="60" borderId="54" xfId="714" applyNumberFormat="1" applyFont="1" applyFill="1" applyBorder="1">
      <alignment/>
      <protection/>
    </xf>
    <xf numFmtId="0" fontId="63" fillId="58" borderId="0" xfId="714" applyFont="1" applyFill="1">
      <alignment/>
      <protection/>
    </xf>
    <xf numFmtId="3" fontId="9" fillId="0" borderId="26" xfId="714" applyNumberFormat="1" applyFont="1" applyFill="1" applyBorder="1" applyAlignment="1">
      <alignment horizontal="right"/>
      <protection/>
    </xf>
    <xf numFmtId="3" fontId="2" fillId="61" borderId="0" xfId="714" applyNumberFormat="1" applyFont="1" applyFill="1" applyBorder="1" applyAlignment="1">
      <alignment horizontal="right"/>
      <protection/>
    </xf>
    <xf numFmtId="3" fontId="2" fillId="61" borderId="55" xfId="714" applyNumberFormat="1" applyFont="1" applyFill="1" applyBorder="1" applyAlignment="1">
      <alignment horizontal="right"/>
      <protection/>
    </xf>
    <xf numFmtId="3" fontId="2" fillId="61" borderId="36" xfId="714" applyNumberFormat="1" applyFont="1" applyFill="1" applyBorder="1" applyAlignment="1">
      <alignment horizontal="right"/>
      <protection/>
    </xf>
    <xf numFmtId="0" fontId="2" fillId="61" borderId="0" xfId="714" applyFont="1" applyFill="1">
      <alignment/>
      <protection/>
    </xf>
    <xf numFmtId="0" fontId="2" fillId="0" borderId="45" xfId="746" applyFont="1" applyFill="1" applyBorder="1" applyAlignment="1">
      <alignment horizontal="left" vertical="top"/>
      <protection/>
    </xf>
    <xf numFmtId="0" fontId="2" fillId="0" borderId="0" xfId="746" applyFont="1" applyFill="1" applyBorder="1" applyAlignment="1">
      <alignment horizontal="left" vertical="top"/>
      <protection/>
    </xf>
    <xf numFmtId="0" fontId="2" fillId="0" borderId="46" xfId="746" applyFont="1" applyFill="1" applyBorder="1" applyAlignment="1">
      <alignment horizontal="left" vertical="top"/>
      <protection/>
    </xf>
    <xf numFmtId="0" fontId="2" fillId="0" borderId="45" xfId="746" applyFont="1" applyFill="1" applyBorder="1" applyAlignment="1">
      <alignment horizontal="left" vertical="top" indent="1"/>
      <protection/>
    </xf>
    <xf numFmtId="0" fontId="2" fillId="0" borderId="0" xfId="746" applyFont="1" applyFill="1" applyBorder="1" applyAlignment="1">
      <alignment horizontal="left" vertical="top" indent="1"/>
      <protection/>
    </xf>
    <xf numFmtId="0" fontId="2" fillId="0" borderId="46" xfId="746" applyFont="1" applyFill="1" applyBorder="1" applyAlignment="1">
      <alignment horizontal="left" vertical="top" indent="1"/>
      <protection/>
    </xf>
    <xf numFmtId="0" fontId="2" fillId="0" borderId="0" xfId="832" applyBorder="1" applyAlignment="1">
      <alignment horizontal="left" indent="1"/>
      <protection/>
    </xf>
    <xf numFmtId="0" fontId="2" fillId="0" borderId="46" xfId="832" applyBorder="1" applyAlignment="1">
      <alignment horizontal="left" indent="1"/>
      <protection/>
    </xf>
    <xf numFmtId="0" fontId="2" fillId="0" borderId="56" xfId="746" applyFont="1" applyFill="1" applyBorder="1" applyAlignment="1">
      <alignment horizontal="left" vertical="top" indent="1"/>
      <protection/>
    </xf>
    <xf numFmtId="0" fontId="2" fillId="0" borderId="26" xfId="832" applyBorder="1" applyAlignment="1">
      <alignment horizontal="left" indent="1"/>
      <protection/>
    </xf>
    <xf numFmtId="0" fontId="2" fillId="0" borderId="57" xfId="832" applyBorder="1" applyAlignment="1">
      <alignment horizontal="left" indent="1"/>
      <protection/>
    </xf>
    <xf numFmtId="0" fontId="3" fillId="0" borderId="58" xfId="836" applyFont="1" applyBorder="1" applyAlignment="1">
      <alignment horizontal="left" vertical="top" wrapText="1"/>
      <protection/>
    </xf>
    <xf numFmtId="0" fontId="3" fillId="0" borderId="0" xfId="836" applyFont="1" applyBorder="1" applyAlignment="1">
      <alignment horizontal="left" vertical="top" wrapText="1"/>
      <protection/>
    </xf>
    <xf numFmtId="0" fontId="3" fillId="0" borderId="59" xfId="836" applyFont="1" applyBorder="1" applyAlignment="1">
      <alignment horizontal="left" vertical="top" wrapText="1"/>
      <protection/>
    </xf>
    <xf numFmtId="0" fontId="3" fillId="0" borderId="58" xfId="837" applyFont="1" applyBorder="1" applyAlignment="1">
      <alignment horizontal="left" vertical="top" wrapText="1"/>
      <protection/>
    </xf>
    <xf numFmtId="0" fontId="11" fillId="0" borderId="0" xfId="667" applyFont="1" applyBorder="1" applyAlignment="1">
      <alignment horizontal="left" vertical="top" wrapText="1"/>
      <protection/>
    </xf>
    <xf numFmtId="0" fontId="11" fillId="0" borderId="59" xfId="667" applyFont="1" applyBorder="1" applyAlignment="1">
      <alignment horizontal="left" vertical="top" wrapText="1"/>
      <protection/>
    </xf>
    <xf numFmtId="0" fontId="7" fillId="57" borderId="0" xfId="832" applyFont="1" applyFill="1" applyAlignment="1">
      <alignment vertical="center" wrapText="1"/>
      <protection/>
    </xf>
    <xf numFmtId="0" fontId="3" fillId="0" borderId="58" xfId="835" applyFont="1" applyFill="1" applyBorder="1" applyAlignment="1">
      <alignment horizontal="left" vertical="top" wrapText="1"/>
      <protection/>
    </xf>
    <xf numFmtId="0" fontId="8" fillId="57" borderId="0" xfId="621" applyFill="1" applyAlignment="1" applyProtection="1">
      <alignment vertical="center" wrapText="1"/>
      <protection/>
    </xf>
    <xf numFmtId="0" fontId="11" fillId="0" borderId="60" xfId="667" applyFont="1" applyBorder="1" applyAlignment="1">
      <alignment vertical="top" wrapText="1"/>
      <protection/>
    </xf>
    <xf numFmtId="0" fontId="11" fillId="0" borderId="61" xfId="667" applyFont="1" applyBorder="1" applyAlignment="1">
      <alignment vertical="top" wrapText="1"/>
      <protection/>
    </xf>
    <xf numFmtId="0" fontId="11" fillId="0" borderId="62" xfId="667" applyFont="1" applyBorder="1" applyAlignment="1">
      <alignment vertical="top" wrapText="1"/>
      <protection/>
    </xf>
    <xf numFmtId="0" fontId="12" fillId="0" borderId="63" xfId="792" applyFont="1" applyBorder="1" applyAlignment="1">
      <alignment horizontal="left" vertical="top" wrapText="1"/>
      <protection/>
    </xf>
    <xf numFmtId="0" fontId="12" fillId="0" borderId="64" xfId="792" applyFont="1" applyBorder="1" applyAlignment="1">
      <alignment horizontal="left" vertical="top" wrapText="1"/>
      <protection/>
    </xf>
    <xf numFmtId="0" fontId="12" fillId="0" borderId="65" xfId="792" applyFont="1" applyBorder="1" applyAlignment="1">
      <alignment horizontal="left" vertical="top" wrapText="1"/>
      <protection/>
    </xf>
    <xf numFmtId="0" fontId="13" fillId="0" borderId="58" xfId="792" applyFont="1" applyBorder="1" applyAlignment="1">
      <alignment horizontal="left" vertical="center" wrapText="1"/>
      <protection/>
    </xf>
    <xf numFmtId="0" fontId="13" fillId="0" borderId="0" xfId="792" applyFont="1" applyBorder="1" applyAlignment="1">
      <alignment horizontal="left" vertical="center" wrapText="1"/>
      <protection/>
    </xf>
    <xf numFmtId="0" fontId="13" fillId="0" borderId="59" xfId="792" applyFont="1" applyBorder="1" applyAlignment="1">
      <alignment horizontal="left" vertical="center" wrapText="1"/>
      <protection/>
    </xf>
    <xf numFmtId="0" fontId="9" fillId="0" borderId="58" xfId="836" applyFont="1" applyBorder="1" applyAlignment="1">
      <alignment horizontal="left"/>
      <protection/>
    </xf>
    <xf numFmtId="0" fontId="9" fillId="0" borderId="0" xfId="836" applyFont="1" applyBorder="1" applyAlignment="1">
      <alignment horizontal="left"/>
      <protection/>
    </xf>
    <xf numFmtId="0" fontId="9" fillId="0" borderId="59" xfId="836" applyFont="1" applyBorder="1" applyAlignment="1">
      <alignment horizontal="left"/>
      <protection/>
    </xf>
    <xf numFmtId="0" fontId="3" fillId="0" borderId="58" xfId="836" applyFont="1" applyBorder="1" applyAlignment="1">
      <alignment horizontal="left" vertical="top"/>
      <protection/>
    </xf>
    <xf numFmtId="0" fontId="3" fillId="0" borderId="0" xfId="836" applyFont="1" applyBorder="1" applyAlignment="1">
      <alignment horizontal="left" vertical="top"/>
      <protection/>
    </xf>
    <xf numFmtId="0" fontId="3" fillId="0" borderId="59" xfId="836" applyFont="1" applyBorder="1" applyAlignment="1">
      <alignment horizontal="left" vertical="top"/>
      <protection/>
    </xf>
    <xf numFmtId="0" fontId="91" fillId="0" borderId="58" xfId="616" applyFont="1" applyBorder="1" applyAlignment="1" applyProtection="1">
      <alignment horizontal="left" vertical="top"/>
      <protection/>
    </xf>
    <xf numFmtId="0" fontId="3" fillId="0" borderId="0" xfId="714" applyFont="1" applyFill="1" applyAlignment="1">
      <alignment horizontal="left" vertical="top" wrapText="1"/>
      <protection/>
    </xf>
    <xf numFmtId="0" fontId="3" fillId="57" borderId="0" xfId="714" applyFont="1" applyFill="1" applyAlignment="1">
      <alignment horizontal="left" vertical="top" wrapText="1"/>
      <protection/>
    </xf>
    <xf numFmtId="3" fontId="3" fillId="57" borderId="0" xfId="714" applyNumberFormat="1" applyFont="1" applyFill="1" applyBorder="1" applyAlignment="1">
      <alignment horizontal="left" vertical="top" wrapText="1"/>
      <protection/>
    </xf>
    <xf numFmtId="3" fontId="91" fillId="57" borderId="0" xfId="616" applyNumberFormat="1" applyFont="1" applyFill="1" applyBorder="1" applyAlignment="1" applyProtection="1">
      <alignment horizontal="left" vertical="top" wrapText="1"/>
      <protection/>
    </xf>
    <xf numFmtId="3" fontId="14" fillId="57" borderId="0" xfId="616" applyNumberFormat="1" applyFont="1" applyFill="1" applyBorder="1" applyAlignment="1" applyProtection="1">
      <alignment horizontal="left" vertical="top" wrapText="1"/>
      <protection/>
    </xf>
    <xf numFmtId="0" fontId="9" fillId="57" borderId="23" xfId="714" applyFont="1" applyFill="1" applyBorder="1" applyAlignment="1">
      <alignment horizontal="left" vertical="top" wrapText="1"/>
      <protection/>
    </xf>
    <xf numFmtId="0" fontId="9" fillId="57" borderId="26" xfId="714" applyFont="1" applyFill="1" applyBorder="1" applyAlignment="1">
      <alignment horizontal="left" vertical="top" wrapText="1"/>
      <protection/>
    </xf>
    <xf numFmtId="0" fontId="3" fillId="59" borderId="0" xfId="714" applyFont="1" applyFill="1" applyBorder="1" applyAlignment="1">
      <alignment horizontal="left" vertical="top" wrapText="1"/>
      <protection/>
    </xf>
    <xf numFmtId="0" fontId="0" fillId="0" borderId="0" xfId="0" applyFont="1" applyFill="1" applyBorder="1" applyAlignment="1">
      <alignment vertical="top" wrapText="1"/>
    </xf>
    <xf numFmtId="3" fontId="91" fillId="59" borderId="0" xfId="616" applyNumberFormat="1" applyFont="1" applyFill="1" applyBorder="1" applyAlignment="1" applyProtection="1">
      <alignment horizontal="left" vertical="top" wrapText="1"/>
      <protection/>
    </xf>
    <xf numFmtId="3" fontId="92" fillId="59" borderId="0" xfId="616" applyNumberFormat="1" applyFont="1" applyFill="1" applyBorder="1" applyAlignment="1" applyProtection="1">
      <alignment horizontal="left" vertical="top" wrapText="1"/>
      <protection/>
    </xf>
    <xf numFmtId="0" fontId="3" fillId="0" borderId="0" xfId="714" applyFont="1" applyFill="1" applyBorder="1" applyAlignment="1">
      <alignment horizontal="left" vertical="top" wrapText="1"/>
      <protection/>
    </xf>
    <xf numFmtId="0" fontId="11" fillId="0" borderId="0" xfId="0" applyFont="1" applyAlignment="1">
      <alignment horizontal="left" vertical="top" wrapText="1"/>
    </xf>
    <xf numFmtId="0" fontId="3" fillId="57" borderId="0" xfId="837" applyFont="1" applyFill="1" applyAlignment="1">
      <alignment horizontal="left" vertical="top" wrapText="1"/>
      <protection/>
    </xf>
    <xf numFmtId="0" fontId="3" fillId="0" borderId="0" xfId="0" applyFont="1" applyAlignment="1">
      <alignment horizontal="left" vertical="top" wrapText="1"/>
    </xf>
    <xf numFmtId="0" fontId="0" fillId="0" borderId="0" xfId="0" applyAlignment="1">
      <alignment/>
    </xf>
    <xf numFmtId="0" fontId="9" fillId="57" borderId="0" xfId="714" applyFont="1" applyFill="1" applyBorder="1" applyAlignment="1">
      <alignment horizontal="center" wrapText="1"/>
      <protection/>
    </xf>
    <xf numFmtId="0" fontId="9" fillId="58" borderId="23" xfId="714" applyFont="1" applyFill="1" applyBorder="1" applyAlignment="1">
      <alignment horizontal="center"/>
      <protection/>
    </xf>
    <xf numFmtId="0" fontId="9" fillId="58" borderId="25" xfId="714" applyFont="1" applyFill="1" applyBorder="1" applyAlignment="1">
      <alignment horizontal="center"/>
      <protection/>
    </xf>
    <xf numFmtId="0" fontId="9" fillId="58" borderId="0" xfId="714" applyFont="1" applyFill="1" applyBorder="1" applyAlignment="1">
      <alignment horizontal="center"/>
      <protection/>
    </xf>
    <xf numFmtId="0" fontId="9" fillId="58" borderId="29" xfId="714" applyFont="1" applyFill="1" applyBorder="1" applyAlignment="1">
      <alignment horizontal="center" wrapText="1"/>
      <protection/>
    </xf>
    <xf numFmtId="0" fontId="9" fillId="57" borderId="27" xfId="714" applyFont="1" applyFill="1" applyBorder="1" applyAlignment="1">
      <alignment horizontal="center"/>
      <protection/>
    </xf>
    <xf numFmtId="0" fontId="9" fillId="57" borderId="26" xfId="714" applyNumberFormat="1" applyFont="1" applyFill="1" applyBorder="1" applyAlignment="1">
      <alignment horizontal="center" wrapText="1"/>
      <protection/>
    </xf>
    <xf numFmtId="0" fontId="9" fillId="57" borderId="23" xfId="714" applyFont="1" applyFill="1" applyBorder="1" applyAlignment="1" quotePrefix="1">
      <alignment horizontal="center"/>
      <protection/>
    </xf>
    <xf numFmtId="0" fontId="9" fillId="58" borderId="26" xfId="714" applyFont="1" applyFill="1" applyBorder="1" applyAlignment="1">
      <alignment horizontal="center" wrapText="1"/>
      <protection/>
    </xf>
    <xf numFmtId="0" fontId="9" fillId="57" borderId="26" xfId="714" applyFont="1" applyFill="1" applyBorder="1" applyAlignment="1">
      <alignment horizontal="center"/>
      <protection/>
    </xf>
    <xf numFmtId="0" fontId="9" fillId="57" borderId="36" xfId="714" applyFont="1" applyFill="1" applyBorder="1" applyAlignment="1">
      <alignment horizontal="center" wrapText="1"/>
      <protection/>
    </xf>
    <xf numFmtId="0" fontId="21" fillId="0" borderId="0" xfId="0" applyFont="1" applyAlignment="1">
      <alignment horizontal="left" vertical="top" wrapText="1"/>
    </xf>
    <xf numFmtId="0" fontId="0" fillId="0" borderId="0" xfId="0" applyAlignment="1">
      <alignment wrapText="1"/>
    </xf>
    <xf numFmtId="0" fontId="9" fillId="57" borderId="66" xfId="714" applyFont="1" applyFill="1" applyBorder="1" applyAlignment="1">
      <alignment horizontal="center" wrapText="1"/>
      <protection/>
    </xf>
    <xf numFmtId="0" fontId="9" fillId="57" borderId="50" xfId="714" applyFont="1" applyFill="1" applyBorder="1" applyAlignment="1">
      <alignment horizontal="center" wrapText="1"/>
      <protection/>
    </xf>
    <xf numFmtId="0" fontId="9" fillId="57" borderId="67" xfId="714" applyFont="1" applyFill="1" applyBorder="1" applyAlignment="1">
      <alignment horizontal="center" wrapText="1"/>
      <protection/>
    </xf>
    <xf numFmtId="0" fontId="77" fillId="58" borderId="0" xfId="584" applyFill="1" applyAlignment="1">
      <alignment horizontal="center" vertical="top" wrapText="1"/>
    </xf>
    <xf numFmtId="3" fontId="60" fillId="58" borderId="0" xfId="714" applyNumberFormat="1" applyFont="1" applyFill="1" applyAlignment="1">
      <alignment horizontal="center" vertical="top" wrapText="1"/>
      <protection/>
    </xf>
    <xf numFmtId="0" fontId="10" fillId="59" borderId="45" xfId="833" applyFont="1" applyFill="1" applyBorder="1" applyAlignment="1">
      <alignment horizontal="center" vertical="top" wrapText="1"/>
      <protection/>
    </xf>
    <xf numFmtId="0" fontId="10" fillId="59" borderId="0" xfId="833" applyFont="1" applyFill="1" applyBorder="1" applyAlignment="1">
      <alignment horizontal="center" vertical="top" wrapText="1"/>
      <protection/>
    </xf>
    <xf numFmtId="166" fontId="22" fillId="58" borderId="0" xfId="882" applyNumberFormat="1" applyFont="1" applyFill="1" applyAlignment="1">
      <alignment horizontal="right"/>
    </xf>
    <xf numFmtId="3" fontId="9" fillId="58" borderId="26" xfId="542" applyNumberFormat="1" applyFont="1" applyFill="1" applyBorder="1" applyAlignment="1">
      <alignment horizontal="right"/>
    </xf>
    <xf numFmtId="166" fontId="23" fillId="58" borderId="26" xfId="882" applyNumberFormat="1" applyFont="1" applyFill="1" applyBorder="1" applyAlignment="1">
      <alignment horizontal="right"/>
    </xf>
    <xf numFmtId="164" fontId="2" fillId="58" borderId="38" xfId="542" applyNumberFormat="1" applyFont="1" applyFill="1" applyBorder="1" applyAlignment="1">
      <alignment horizontal="right"/>
    </xf>
    <xf numFmtId="166" fontId="22" fillId="58" borderId="26" xfId="882" applyNumberFormat="1" applyFont="1" applyFill="1" applyBorder="1" applyAlignment="1">
      <alignment horizontal="right"/>
    </xf>
    <xf numFmtId="3" fontId="9" fillId="58" borderId="29" xfId="542" applyNumberFormat="1" applyFont="1" applyFill="1" applyBorder="1" applyAlignment="1">
      <alignment horizontal="right"/>
    </xf>
    <xf numFmtId="164" fontId="2" fillId="58" borderId="29" xfId="542" applyNumberFormat="1" applyFont="1" applyFill="1" applyBorder="1" applyAlignment="1">
      <alignment horizontal="right"/>
    </xf>
    <xf numFmtId="0" fontId="2" fillId="58" borderId="29" xfId="714" applyFont="1" applyFill="1" applyBorder="1" applyAlignment="1">
      <alignment horizontal="right"/>
      <protection/>
    </xf>
    <xf numFmtId="0" fontId="22" fillId="58" borderId="26" xfId="714" applyFont="1" applyFill="1" applyBorder="1" applyAlignment="1">
      <alignment horizontal="right"/>
      <protection/>
    </xf>
    <xf numFmtId="0" fontId="2" fillId="58" borderId="35" xfId="714" applyFont="1" applyFill="1" applyBorder="1" applyAlignment="1">
      <alignment horizontal="right"/>
      <protection/>
    </xf>
    <xf numFmtId="0" fontId="22" fillId="58" borderId="0" xfId="714" applyFont="1" applyFill="1" applyAlignment="1">
      <alignment horizontal="right"/>
      <protection/>
    </xf>
    <xf numFmtId="3" fontId="9" fillId="58" borderId="35" xfId="542" applyNumberFormat="1" applyFont="1" applyFill="1" applyBorder="1" applyAlignment="1">
      <alignment horizontal="right"/>
    </xf>
    <xf numFmtId="166" fontId="23" fillId="58" borderId="0" xfId="882" applyNumberFormat="1" applyFont="1" applyFill="1" applyAlignment="1">
      <alignment horizontal="right"/>
    </xf>
    <xf numFmtId="164" fontId="2" fillId="58" borderId="35" xfId="542" applyNumberFormat="1" applyFont="1" applyFill="1" applyBorder="1" applyAlignment="1">
      <alignment horizontal="right"/>
    </xf>
    <xf numFmtId="3" fontId="2" fillId="58" borderId="35" xfId="542" applyNumberFormat="1" applyFont="1" applyFill="1" applyBorder="1" applyAlignment="1">
      <alignment horizontal="right"/>
    </xf>
    <xf numFmtId="3" fontId="9" fillId="58" borderId="0" xfId="542" applyNumberFormat="1" applyFont="1" applyFill="1" applyBorder="1" applyAlignment="1">
      <alignment horizontal="right"/>
    </xf>
    <xf numFmtId="3" fontId="2" fillId="57" borderId="31" xfId="714" applyNumberFormat="1" applyFont="1" applyFill="1" applyBorder="1" applyAlignment="1">
      <alignment horizontal="right"/>
      <protection/>
    </xf>
    <xf numFmtId="3" fontId="93" fillId="0" borderId="0" xfId="0" applyNumberFormat="1" applyFont="1" applyAlignment="1">
      <alignment horizontal="right"/>
    </xf>
    <xf numFmtId="3" fontId="2" fillId="58" borderId="0" xfId="542" applyNumberFormat="1" applyFont="1" applyFill="1" applyAlignment="1">
      <alignment horizontal="right"/>
    </xf>
    <xf numFmtId="3" fontId="2" fillId="58" borderId="68" xfId="542" applyNumberFormat="1" applyFont="1" applyFill="1" applyBorder="1" applyAlignment="1">
      <alignment horizontal="right"/>
    </xf>
    <xf numFmtId="3" fontId="9" fillId="57" borderId="31" xfId="714" applyNumberFormat="1" applyFont="1" applyFill="1" applyBorder="1" applyAlignment="1">
      <alignment horizontal="right"/>
      <protection/>
    </xf>
    <xf numFmtId="3" fontId="9" fillId="57" borderId="32" xfId="714" applyNumberFormat="1" applyFont="1" applyFill="1" applyBorder="1" applyAlignment="1">
      <alignment horizontal="right"/>
      <protection/>
    </xf>
    <xf numFmtId="3" fontId="9" fillId="57" borderId="36" xfId="714" applyNumberFormat="1" applyFont="1" applyFill="1" applyBorder="1" applyAlignment="1">
      <alignment horizontal="right"/>
      <protection/>
    </xf>
    <xf numFmtId="3" fontId="94" fillId="0" borderId="69" xfId="0" applyNumberFormat="1" applyFont="1" applyBorder="1" applyAlignment="1">
      <alignment horizontal="right"/>
    </xf>
    <xf numFmtId="3" fontId="9" fillId="58" borderId="68" xfId="542" applyNumberFormat="1" applyFont="1" applyFill="1" applyBorder="1" applyAlignment="1">
      <alignment horizontal="right"/>
    </xf>
    <xf numFmtId="3" fontId="2" fillId="57" borderId="40" xfId="714" applyNumberFormat="1" applyFont="1" applyFill="1" applyBorder="1" applyAlignment="1">
      <alignment horizontal="right"/>
      <protection/>
    </xf>
    <xf numFmtId="3" fontId="2" fillId="57" borderId="70" xfId="714" applyNumberFormat="1" applyFont="1" applyFill="1" applyBorder="1" applyAlignment="1">
      <alignment horizontal="right"/>
      <protection/>
    </xf>
    <xf numFmtId="3" fontId="2" fillId="57" borderId="41" xfId="714" applyNumberFormat="1" applyFont="1" applyFill="1" applyBorder="1" applyAlignment="1">
      <alignment horizontal="right"/>
      <protection/>
    </xf>
    <xf numFmtId="3" fontId="2" fillId="58" borderId="38" xfId="714" applyNumberFormat="1" applyFont="1" applyFill="1" applyBorder="1" applyAlignment="1">
      <alignment horizontal="right"/>
      <protection/>
    </xf>
    <xf numFmtId="3" fontId="2" fillId="58" borderId="71" xfId="714" applyNumberFormat="1" applyFont="1" applyFill="1" applyBorder="1" applyAlignment="1">
      <alignment horizontal="right"/>
      <protection/>
    </xf>
    <xf numFmtId="3" fontId="2" fillId="58" borderId="35" xfId="714" applyNumberFormat="1" applyFont="1" applyFill="1" applyBorder="1" applyAlignment="1">
      <alignment horizontal="right"/>
      <protection/>
    </xf>
    <xf numFmtId="3" fontId="2" fillId="58" borderId="68" xfId="714" applyNumberFormat="1" applyFont="1" applyFill="1" applyBorder="1" applyAlignment="1">
      <alignment horizontal="right"/>
      <protection/>
    </xf>
    <xf numFmtId="3" fontId="9" fillId="57" borderId="27" xfId="714" applyNumberFormat="1" applyFont="1" applyFill="1" applyBorder="1" applyAlignment="1">
      <alignment horizontal="right"/>
      <protection/>
    </xf>
    <xf numFmtId="3" fontId="9" fillId="57" borderId="28" xfId="714" applyNumberFormat="1" applyFont="1" applyFill="1" applyBorder="1" applyAlignment="1">
      <alignment horizontal="right"/>
      <protection/>
    </xf>
    <xf numFmtId="3" fontId="9" fillId="57" borderId="30" xfId="714" applyNumberFormat="1" applyFont="1" applyFill="1" applyBorder="1" applyAlignment="1">
      <alignment horizontal="right"/>
      <protection/>
    </xf>
    <xf numFmtId="3" fontId="2" fillId="57" borderId="28" xfId="714" applyNumberFormat="1" applyFont="1" applyFill="1" applyBorder="1" applyAlignment="1">
      <alignment horizontal="right"/>
      <protection/>
    </xf>
    <xf numFmtId="3" fontId="9" fillId="57" borderId="40" xfId="714" applyNumberFormat="1" applyFont="1" applyFill="1" applyBorder="1" applyAlignment="1">
      <alignment horizontal="right"/>
      <protection/>
    </xf>
    <xf numFmtId="3" fontId="9" fillId="57" borderId="70" xfId="714" applyNumberFormat="1" applyFont="1" applyFill="1" applyBorder="1" applyAlignment="1">
      <alignment horizontal="right"/>
      <protection/>
    </xf>
    <xf numFmtId="3" fontId="9" fillId="57" borderId="41" xfId="714" applyNumberFormat="1" applyFont="1" applyFill="1" applyBorder="1" applyAlignment="1">
      <alignment horizontal="right"/>
      <protection/>
    </xf>
    <xf numFmtId="3" fontId="2" fillId="58" borderId="47" xfId="714" applyNumberFormat="1" applyFont="1" applyFill="1" applyBorder="1" applyAlignment="1">
      <alignment horizontal="right"/>
      <protection/>
    </xf>
    <xf numFmtId="3" fontId="2" fillId="57" borderId="34" xfId="714" applyNumberFormat="1" applyFont="1" applyFill="1" applyBorder="1" applyAlignment="1">
      <alignment horizontal="right"/>
      <protection/>
    </xf>
    <xf numFmtId="3" fontId="2" fillId="57" borderId="25" xfId="714" applyNumberFormat="1" applyFont="1" applyFill="1" applyBorder="1" applyAlignment="1">
      <alignment horizontal="right"/>
      <protection/>
    </xf>
  </cellXfs>
  <cellStyles count="938">
    <cellStyle name="Normal" xfId="0"/>
    <cellStyle name="20% - Accent1" xfId="15"/>
    <cellStyle name="20% - Accent1 2" xfId="16"/>
    <cellStyle name="20% - Accent1 2 2" xfId="17"/>
    <cellStyle name="20% - Accent1 2 2 2" xfId="18"/>
    <cellStyle name="20% - Accent1 2 2 2 2" xfId="19"/>
    <cellStyle name="20% - Accent1 2 2 3" xfId="20"/>
    <cellStyle name="20% - Accent1 2 2_Analysis File Template" xfId="21"/>
    <cellStyle name="20% - Accent1 2 3" xfId="22"/>
    <cellStyle name="20% - Accent1 2 3 2" xfId="23"/>
    <cellStyle name="20% - Accent1 2 3 2 2" xfId="24"/>
    <cellStyle name="20% - Accent1 2 3 3" xfId="25"/>
    <cellStyle name="20% - Accent1 2 3_Analysis File Template" xfId="26"/>
    <cellStyle name="20% - Accent1 2 4" xfId="27"/>
    <cellStyle name="20% - Accent1 2 4 2" xfId="28"/>
    <cellStyle name="20% - Accent1 2 5" xfId="29"/>
    <cellStyle name="20% - Accent1 2_All_SFR_Tables" xfId="30"/>
    <cellStyle name="20% - Accent1 3" xfId="31"/>
    <cellStyle name="20% - Accent1 3 2" xfId="32"/>
    <cellStyle name="20% - Accent1 3 2 2" xfId="33"/>
    <cellStyle name="20% - Accent1 3 3" xfId="34"/>
    <cellStyle name="20% - Accent1 3_Analysis File Template" xfId="35"/>
    <cellStyle name="20% - Accent1 4" xfId="36"/>
    <cellStyle name="20% - Accent1 4 2" xfId="37"/>
    <cellStyle name="20% - Accent1 4 2 2" xfId="38"/>
    <cellStyle name="20% - Accent1 4 3" xfId="39"/>
    <cellStyle name="20% - Accent1 4_Draft SFR tables 300113 V8" xfId="40"/>
    <cellStyle name="20% - Accent1 5" xfId="41"/>
    <cellStyle name="20% - Accent1 5 2" xfId="42"/>
    <cellStyle name="20% - Accent1 5 2 2" xfId="43"/>
    <cellStyle name="20% - Accent1 5 3" xfId="44"/>
    <cellStyle name="20% - Accent1 5_Draft SFR tables 300113 V8" xfId="45"/>
    <cellStyle name="20% - Accent1 6" xfId="46"/>
    <cellStyle name="20% - Accent1 6 2" xfId="47"/>
    <cellStyle name="20% - Accent1 7" xfId="48"/>
    <cellStyle name="20% - Accent1 7 2" xfId="49"/>
    <cellStyle name="20% - Accent2" xfId="50"/>
    <cellStyle name="20% - Accent2 2" xfId="51"/>
    <cellStyle name="20% - Accent2 2 2" xfId="52"/>
    <cellStyle name="20% - Accent2 2 2 2" xfId="53"/>
    <cellStyle name="20% - Accent2 2 2 2 2" xfId="54"/>
    <cellStyle name="20% - Accent2 2 2 3" xfId="55"/>
    <cellStyle name="20% - Accent2 2 2_Analysis File Template" xfId="56"/>
    <cellStyle name="20% - Accent2 2 3" xfId="57"/>
    <cellStyle name="20% - Accent2 2 3 2" xfId="58"/>
    <cellStyle name="20% - Accent2 2 3 2 2" xfId="59"/>
    <cellStyle name="20% - Accent2 2 3 3" xfId="60"/>
    <cellStyle name="20% - Accent2 2 3_Analysis File Template" xfId="61"/>
    <cellStyle name="20% - Accent2 2 4" xfId="62"/>
    <cellStyle name="20% - Accent2 2 4 2" xfId="63"/>
    <cellStyle name="20% - Accent2 2 5" xfId="64"/>
    <cellStyle name="20% - Accent2 2_All_SFR_Tables" xfId="65"/>
    <cellStyle name="20% - Accent2 3" xfId="66"/>
    <cellStyle name="20% - Accent2 3 2" xfId="67"/>
    <cellStyle name="20% - Accent2 3 2 2" xfId="68"/>
    <cellStyle name="20% - Accent2 3 3" xfId="69"/>
    <cellStyle name="20% - Accent2 3_Analysis File Template" xfId="70"/>
    <cellStyle name="20% - Accent2 4" xfId="71"/>
    <cellStyle name="20% - Accent2 4 2" xfId="72"/>
    <cellStyle name="20% - Accent2 4 2 2" xfId="73"/>
    <cellStyle name="20% - Accent2 4 3" xfId="74"/>
    <cellStyle name="20% - Accent2 4_Draft SFR tables 300113 V8" xfId="75"/>
    <cellStyle name="20% - Accent2 5" xfId="76"/>
    <cellStyle name="20% - Accent2 5 2" xfId="77"/>
    <cellStyle name="20% - Accent2 5 2 2" xfId="78"/>
    <cellStyle name="20% - Accent2 5 3" xfId="79"/>
    <cellStyle name="20% - Accent2 5_Draft SFR tables 300113 V8" xfId="80"/>
    <cellStyle name="20% - Accent2 6" xfId="81"/>
    <cellStyle name="20% - Accent2 6 2" xfId="82"/>
    <cellStyle name="20% - Accent2 7" xfId="83"/>
    <cellStyle name="20% - Accent2 7 2" xfId="84"/>
    <cellStyle name="20% - Accent3" xfId="85"/>
    <cellStyle name="20% - Accent3 2" xfId="86"/>
    <cellStyle name="20% - Accent3 2 2" xfId="87"/>
    <cellStyle name="20% - Accent3 2 2 2" xfId="88"/>
    <cellStyle name="20% - Accent3 2 2 2 2" xfId="89"/>
    <cellStyle name="20% - Accent3 2 2 3" xfId="90"/>
    <cellStyle name="20% - Accent3 2 2_Analysis File Template" xfId="91"/>
    <cellStyle name="20% - Accent3 2 3" xfId="92"/>
    <cellStyle name="20% - Accent3 2 3 2" xfId="93"/>
    <cellStyle name="20% - Accent3 2 3 2 2" xfId="94"/>
    <cellStyle name="20% - Accent3 2 3 3" xfId="95"/>
    <cellStyle name="20% - Accent3 2 3_Analysis File Template" xfId="96"/>
    <cellStyle name="20% - Accent3 2 4" xfId="97"/>
    <cellStyle name="20% - Accent3 2 4 2" xfId="98"/>
    <cellStyle name="20% - Accent3 2 5" xfId="99"/>
    <cellStyle name="20% - Accent3 2_All_SFR_Tables" xfId="100"/>
    <cellStyle name="20% - Accent3 3" xfId="101"/>
    <cellStyle name="20% - Accent3 3 2" xfId="102"/>
    <cellStyle name="20% - Accent3 3 2 2" xfId="103"/>
    <cellStyle name="20% - Accent3 3 3" xfId="104"/>
    <cellStyle name="20% - Accent3 3_Analysis File Template" xfId="105"/>
    <cellStyle name="20% - Accent3 4" xfId="106"/>
    <cellStyle name="20% - Accent3 4 2" xfId="107"/>
    <cellStyle name="20% - Accent3 4 2 2" xfId="108"/>
    <cellStyle name="20% - Accent3 4 3" xfId="109"/>
    <cellStyle name="20% - Accent3 4_Draft SFR tables 300113 V8" xfId="110"/>
    <cellStyle name="20% - Accent3 5" xfId="111"/>
    <cellStyle name="20% - Accent3 5 2" xfId="112"/>
    <cellStyle name="20% - Accent3 5 2 2" xfId="113"/>
    <cellStyle name="20% - Accent3 5 3" xfId="114"/>
    <cellStyle name="20% - Accent3 5_Draft SFR tables 300113 V8" xfId="115"/>
    <cellStyle name="20% - Accent3 6" xfId="116"/>
    <cellStyle name="20% - Accent3 6 2" xfId="117"/>
    <cellStyle name="20% - Accent3 7" xfId="118"/>
    <cellStyle name="20% - Accent3 7 2" xfId="119"/>
    <cellStyle name="20% - Accent4" xfId="120"/>
    <cellStyle name="20% - Accent4 2" xfId="121"/>
    <cellStyle name="20% - Accent4 2 2" xfId="122"/>
    <cellStyle name="20% - Accent4 2 2 2" xfId="123"/>
    <cellStyle name="20% - Accent4 2 2 2 2" xfId="124"/>
    <cellStyle name="20% - Accent4 2 2 3" xfId="125"/>
    <cellStyle name="20% - Accent4 2 2_Analysis File Template" xfId="126"/>
    <cellStyle name="20% - Accent4 2 3" xfId="127"/>
    <cellStyle name="20% - Accent4 2 3 2" xfId="128"/>
    <cellStyle name="20% - Accent4 2 3 2 2" xfId="129"/>
    <cellStyle name="20% - Accent4 2 3 3" xfId="130"/>
    <cellStyle name="20% - Accent4 2 3_Analysis File Template" xfId="131"/>
    <cellStyle name="20% - Accent4 2 4" xfId="132"/>
    <cellStyle name="20% - Accent4 2 4 2" xfId="133"/>
    <cellStyle name="20% - Accent4 2 5" xfId="134"/>
    <cellStyle name="20% - Accent4 2_All_SFR_Tables" xfId="135"/>
    <cellStyle name="20% - Accent4 3" xfId="136"/>
    <cellStyle name="20% - Accent4 3 2" xfId="137"/>
    <cellStyle name="20% - Accent4 3 2 2" xfId="138"/>
    <cellStyle name="20% - Accent4 3 3" xfId="139"/>
    <cellStyle name="20% - Accent4 3_Analysis File Template" xfId="140"/>
    <cellStyle name="20% - Accent4 4" xfId="141"/>
    <cellStyle name="20% - Accent4 4 2" xfId="142"/>
    <cellStyle name="20% - Accent4 4 2 2" xfId="143"/>
    <cellStyle name="20% - Accent4 4 3" xfId="144"/>
    <cellStyle name="20% - Accent4 4_Draft SFR tables 300113 V8" xfId="145"/>
    <cellStyle name="20% - Accent4 5" xfId="146"/>
    <cellStyle name="20% - Accent4 5 2" xfId="147"/>
    <cellStyle name="20% - Accent4 5 2 2" xfId="148"/>
    <cellStyle name="20% - Accent4 5 3" xfId="149"/>
    <cellStyle name="20% - Accent4 5_Draft SFR tables 300113 V8" xfId="150"/>
    <cellStyle name="20% - Accent4 6" xfId="151"/>
    <cellStyle name="20% - Accent4 6 2" xfId="152"/>
    <cellStyle name="20% - Accent4 7" xfId="153"/>
    <cellStyle name="20% - Accent4 7 2" xfId="154"/>
    <cellStyle name="20% - Accent5" xfId="155"/>
    <cellStyle name="20% - Accent5 2" xfId="156"/>
    <cellStyle name="20% - Accent5 2 2" xfId="157"/>
    <cellStyle name="20% - Accent5 2 2 2" xfId="158"/>
    <cellStyle name="20% - Accent5 2 2 2 2" xfId="159"/>
    <cellStyle name="20% - Accent5 2 2 3" xfId="160"/>
    <cellStyle name="20% - Accent5 2 2_Analysis File Template" xfId="161"/>
    <cellStyle name="20% - Accent5 2 3" xfId="162"/>
    <cellStyle name="20% - Accent5 2 3 2" xfId="163"/>
    <cellStyle name="20% - Accent5 2 3 2 2" xfId="164"/>
    <cellStyle name="20% - Accent5 2 3 3" xfId="165"/>
    <cellStyle name="20% - Accent5 2 3_Analysis File Template" xfId="166"/>
    <cellStyle name="20% - Accent5 2 4" xfId="167"/>
    <cellStyle name="20% - Accent5 2 4 2" xfId="168"/>
    <cellStyle name="20% - Accent5 2 5" xfId="169"/>
    <cellStyle name="20% - Accent5 2_All_SFR_Tables" xfId="170"/>
    <cellStyle name="20% - Accent5 3" xfId="171"/>
    <cellStyle name="20% - Accent5 3 2" xfId="172"/>
    <cellStyle name="20% - Accent5 3 2 2" xfId="173"/>
    <cellStyle name="20% - Accent5 3 3" xfId="174"/>
    <cellStyle name="20% - Accent5 3_Analysis File Template" xfId="175"/>
    <cellStyle name="20% - Accent5 4" xfId="176"/>
    <cellStyle name="20% - Accent5 4 2" xfId="177"/>
    <cellStyle name="20% - Accent5 4 2 2" xfId="178"/>
    <cellStyle name="20% - Accent5 4 3" xfId="179"/>
    <cellStyle name="20% - Accent5 4_Draft SFR tables 300113 V8" xfId="180"/>
    <cellStyle name="20% - Accent5 5" xfId="181"/>
    <cellStyle name="20% - Accent5 5 2" xfId="182"/>
    <cellStyle name="20% - Accent5 5 2 2" xfId="183"/>
    <cellStyle name="20% - Accent5 5 3" xfId="184"/>
    <cellStyle name="20% - Accent5 5_Draft SFR tables 300113 V8" xfId="185"/>
    <cellStyle name="20% - Accent5 6" xfId="186"/>
    <cellStyle name="20% - Accent5 6 2" xfId="187"/>
    <cellStyle name="20% - Accent5 7" xfId="188"/>
    <cellStyle name="20% - Accent5 7 2" xfId="189"/>
    <cellStyle name="20% - Accent6" xfId="190"/>
    <cellStyle name="20% - Accent6 2" xfId="191"/>
    <cellStyle name="20% - Accent6 2 2" xfId="192"/>
    <cellStyle name="20% - Accent6 2 2 2" xfId="193"/>
    <cellStyle name="20% - Accent6 2 2 2 2" xfId="194"/>
    <cellStyle name="20% - Accent6 2 2 3" xfId="195"/>
    <cellStyle name="20% - Accent6 2 2_Analysis File Template" xfId="196"/>
    <cellStyle name="20% - Accent6 2 3" xfId="197"/>
    <cellStyle name="20% - Accent6 2 3 2" xfId="198"/>
    <cellStyle name="20% - Accent6 2 3 2 2" xfId="199"/>
    <cellStyle name="20% - Accent6 2 3 3" xfId="200"/>
    <cellStyle name="20% - Accent6 2 3_Analysis File Template" xfId="201"/>
    <cellStyle name="20% - Accent6 2 4" xfId="202"/>
    <cellStyle name="20% - Accent6 2 4 2" xfId="203"/>
    <cellStyle name="20% - Accent6 2 5" xfId="204"/>
    <cellStyle name="20% - Accent6 2_All_SFR_Tables" xfId="205"/>
    <cellStyle name="20% - Accent6 3" xfId="206"/>
    <cellStyle name="20% - Accent6 3 2" xfId="207"/>
    <cellStyle name="20% - Accent6 3 2 2" xfId="208"/>
    <cellStyle name="20% - Accent6 3 3" xfId="209"/>
    <cellStyle name="20% - Accent6 3_Analysis File Template" xfId="210"/>
    <cellStyle name="20% - Accent6 4" xfId="211"/>
    <cellStyle name="20% - Accent6 4 2" xfId="212"/>
    <cellStyle name="20% - Accent6 4 2 2" xfId="213"/>
    <cellStyle name="20% - Accent6 4 3" xfId="214"/>
    <cellStyle name="20% - Accent6 4_Draft SFR tables 300113 V8" xfId="215"/>
    <cellStyle name="20% - Accent6 5" xfId="216"/>
    <cellStyle name="20% - Accent6 5 2" xfId="217"/>
    <cellStyle name="20% - Accent6 5 2 2" xfId="218"/>
    <cellStyle name="20% - Accent6 5 3" xfId="219"/>
    <cellStyle name="20% - Accent6 5_Draft SFR tables 300113 V8" xfId="220"/>
    <cellStyle name="20% - Accent6 6" xfId="221"/>
    <cellStyle name="20% - Accent6 6 2" xfId="222"/>
    <cellStyle name="20% - Accent6 7" xfId="223"/>
    <cellStyle name="20% - Accent6 7 2" xfId="224"/>
    <cellStyle name="40% - Accent1" xfId="225"/>
    <cellStyle name="40% - Accent1 2" xfId="226"/>
    <cellStyle name="40% - Accent1 2 2" xfId="227"/>
    <cellStyle name="40% - Accent1 2 2 2" xfId="228"/>
    <cellStyle name="40% - Accent1 2 2 2 2" xfId="229"/>
    <cellStyle name="40% - Accent1 2 2 3" xfId="230"/>
    <cellStyle name="40% - Accent1 2 2_Analysis File Template" xfId="231"/>
    <cellStyle name="40% - Accent1 2 3" xfId="232"/>
    <cellStyle name="40% - Accent1 2 3 2" xfId="233"/>
    <cellStyle name="40% - Accent1 2 3 2 2" xfId="234"/>
    <cellStyle name="40% - Accent1 2 3 3" xfId="235"/>
    <cellStyle name="40% - Accent1 2 3_Analysis File Template" xfId="236"/>
    <cellStyle name="40% - Accent1 2 4" xfId="237"/>
    <cellStyle name="40% - Accent1 2 4 2" xfId="238"/>
    <cellStyle name="40% - Accent1 2 5" xfId="239"/>
    <cellStyle name="40% - Accent1 2_All_SFR_Tables" xfId="240"/>
    <cellStyle name="40% - Accent1 3" xfId="241"/>
    <cellStyle name="40% - Accent1 3 2" xfId="242"/>
    <cellStyle name="40% - Accent1 3 2 2" xfId="243"/>
    <cellStyle name="40% - Accent1 3 3" xfId="244"/>
    <cellStyle name="40% - Accent1 3_Analysis File Template" xfId="245"/>
    <cellStyle name="40% - Accent1 4" xfId="246"/>
    <cellStyle name="40% - Accent1 4 2" xfId="247"/>
    <cellStyle name="40% - Accent1 4 2 2" xfId="248"/>
    <cellStyle name="40% - Accent1 4 3" xfId="249"/>
    <cellStyle name="40% - Accent1 4_Draft SFR tables 300113 V8" xfId="250"/>
    <cellStyle name="40% - Accent1 5" xfId="251"/>
    <cellStyle name="40% - Accent1 5 2" xfId="252"/>
    <cellStyle name="40% - Accent1 5 2 2" xfId="253"/>
    <cellStyle name="40% - Accent1 5 3" xfId="254"/>
    <cellStyle name="40% - Accent1 5_Draft SFR tables 300113 V8" xfId="255"/>
    <cellStyle name="40% - Accent1 6" xfId="256"/>
    <cellStyle name="40% - Accent1 6 2" xfId="257"/>
    <cellStyle name="40% - Accent1 7" xfId="258"/>
    <cellStyle name="40% - Accent1 7 2" xfId="259"/>
    <cellStyle name="40% - Accent2" xfId="260"/>
    <cellStyle name="40% - Accent2 2" xfId="261"/>
    <cellStyle name="40% - Accent2 2 2" xfId="262"/>
    <cellStyle name="40% - Accent2 2 2 2" xfId="263"/>
    <cellStyle name="40% - Accent2 2 2 2 2" xfId="264"/>
    <cellStyle name="40% - Accent2 2 2 3" xfId="265"/>
    <cellStyle name="40% - Accent2 2 2_Analysis File Template" xfId="266"/>
    <cellStyle name="40% - Accent2 2 3" xfId="267"/>
    <cellStyle name="40% - Accent2 2 3 2" xfId="268"/>
    <cellStyle name="40% - Accent2 2 3 2 2" xfId="269"/>
    <cellStyle name="40% - Accent2 2 3 3" xfId="270"/>
    <cellStyle name="40% - Accent2 2 3_Analysis File Template" xfId="271"/>
    <cellStyle name="40% - Accent2 2 4" xfId="272"/>
    <cellStyle name="40% - Accent2 2 4 2" xfId="273"/>
    <cellStyle name="40% - Accent2 2 5" xfId="274"/>
    <cellStyle name="40% - Accent2 2_All_SFR_Tables" xfId="275"/>
    <cellStyle name="40% - Accent2 3" xfId="276"/>
    <cellStyle name="40% - Accent2 3 2" xfId="277"/>
    <cellStyle name="40% - Accent2 3 2 2" xfId="278"/>
    <cellStyle name="40% - Accent2 3 3" xfId="279"/>
    <cellStyle name="40% - Accent2 3_Analysis File Template" xfId="280"/>
    <cellStyle name="40% - Accent2 4" xfId="281"/>
    <cellStyle name="40% - Accent2 4 2" xfId="282"/>
    <cellStyle name="40% - Accent2 4 2 2" xfId="283"/>
    <cellStyle name="40% - Accent2 4 3" xfId="284"/>
    <cellStyle name="40% - Accent2 4_Draft SFR tables 300113 V8" xfId="285"/>
    <cellStyle name="40% - Accent2 5" xfId="286"/>
    <cellStyle name="40% - Accent2 5 2" xfId="287"/>
    <cellStyle name="40% - Accent2 5 2 2" xfId="288"/>
    <cellStyle name="40% - Accent2 5 3" xfId="289"/>
    <cellStyle name="40% - Accent2 5_Draft SFR tables 300113 V8" xfId="290"/>
    <cellStyle name="40% - Accent2 6" xfId="291"/>
    <cellStyle name="40% - Accent2 6 2" xfId="292"/>
    <cellStyle name="40% - Accent2 7" xfId="293"/>
    <cellStyle name="40% - Accent2 7 2" xfId="294"/>
    <cellStyle name="40% - Accent3" xfId="295"/>
    <cellStyle name="40% - Accent3 2" xfId="296"/>
    <cellStyle name="40% - Accent3 2 2" xfId="297"/>
    <cellStyle name="40% - Accent3 2 2 2" xfId="298"/>
    <cellStyle name="40% - Accent3 2 2 2 2" xfId="299"/>
    <cellStyle name="40% - Accent3 2 2 3" xfId="300"/>
    <cellStyle name="40% - Accent3 2 2_Analysis File Template" xfId="301"/>
    <cellStyle name="40% - Accent3 2 3" xfId="302"/>
    <cellStyle name="40% - Accent3 2 3 2" xfId="303"/>
    <cellStyle name="40% - Accent3 2 3 2 2" xfId="304"/>
    <cellStyle name="40% - Accent3 2 3 3" xfId="305"/>
    <cellStyle name="40% - Accent3 2 3_Analysis File Template" xfId="306"/>
    <cellStyle name="40% - Accent3 2 4" xfId="307"/>
    <cellStyle name="40% - Accent3 2 4 2" xfId="308"/>
    <cellStyle name="40% - Accent3 2 5" xfId="309"/>
    <cellStyle name="40% - Accent3 2_All_SFR_Tables" xfId="310"/>
    <cellStyle name="40% - Accent3 3" xfId="311"/>
    <cellStyle name="40% - Accent3 3 2" xfId="312"/>
    <cellStyle name="40% - Accent3 3 2 2" xfId="313"/>
    <cellStyle name="40% - Accent3 3 3" xfId="314"/>
    <cellStyle name="40% - Accent3 3_Analysis File Template" xfId="315"/>
    <cellStyle name="40% - Accent3 4" xfId="316"/>
    <cellStyle name="40% - Accent3 4 2" xfId="317"/>
    <cellStyle name="40% - Accent3 4 2 2" xfId="318"/>
    <cellStyle name="40% - Accent3 4 3" xfId="319"/>
    <cellStyle name="40% - Accent3 4_Draft SFR tables 300113 V8" xfId="320"/>
    <cellStyle name="40% - Accent3 5" xfId="321"/>
    <cellStyle name="40% - Accent3 5 2" xfId="322"/>
    <cellStyle name="40% - Accent3 5 2 2" xfId="323"/>
    <cellStyle name="40% - Accent3 5 3" xfId="324"/>
    <cellStyle name="40% - Accent3 5_Draft SFR tables 300113 V8" xfId="325"/>
    <cellStyle name="40% - Accent3 6" xfId="326"/>
    <cellStyle name="40% - Accent3 6 2" xfId="327"/>
    <cellStyle name="40% - Accent3 7" xfId="328"/>
    <cellStyle name="40% - Accent3 7 2" xfId="329"/>
    <cellStyle name="40% - Accent4" xfId="330"/>
    <cellStyle name="40% - Accent4 2" xfId="331"/>
    <cellStyle name="40% - Accent4 2 2" xfId="332"/>
    <cellStyle name="40% - Accent4 2 2 2" xfId="333"/>
    <cellStyle name="40% - Accent4 2 2 2 2" xfId="334"/>
    <cellStyle name="40% - Accent4 2 2 3" xfId="335"/>
    <cellStyle name="40% - Accent4 2 2_Analysis File Template" xfId="336"/>
    <cellStyle name="40% - Accent4 2 3" xfId="337"/>
    <cellStyle name="40% - Accent4 2 3 2" xfId="338"/>
    <cellStyle name="40% - Accent4 2 3 2 2" xfId="339"/>
    <cellStyle name="40% - Accent4 2 3 3" xfId="340"/>
    <cellStyle name="40% - Accent4 2 3_Analysis File Template" xfId="341"/>
    <cellStyle name="40% - Accent4 2 4" xfId="342"/>
    <cellStyle name="40% - Accent4 2 4 2" xfId="343"/>
    <cellStyle name="40% - Accent4 2 5" xfId="344"/>
    <cellStyle name="40% - Accent4 2_All_SFR_Tables" xfId="345"/>
    <cellStyle name="40% - Accent4 3" xfId="346"/>
    <cellStyle name="40% - Accent4 3 2" xfId="347"/>
    <cellStyle name="40% - Accent4 3 2 2" xfId="348"/>
    <cellStyle name="40% - Accent4 3 3" xfId="349"/>
    <cellStyle name="40% - Accent4 3_Analysis File Template" xfId="350"/>
    <cellStyle name="40% - Accent4 4" xfId="351"/>
    <cellStyle name="40% - Accent4 4 2" xfId="352"/>
    <cellStyle name="40% - Accent4 4 2 2" xfId="353"/>
    <cellStyle name="40% - Accent4 4 3" xfId="354"/>
    <cellStyle name="40% - Accent4 4_Draft SFR tables 300113 V8" xfId="355"/>
    <cellStyle name="40% - Accent4 5" xfId="356"/>
    <cellStyle name="40% - Accent4 5 2" xfId="357"/>
    <cellStyle name="40% - Accent4 5 2 2" xfId="358"/>
    <cellStyle name="40% - Accent4 5 3" xfId="359"/>
    <cellStyle name="40% - Accent4 5_Draft SFR tables 300113 V8" xfId="360"/>
    <cellStyle name="40% - Accent4 6" xfId="361"/>
    <cellStyle name="40% - Accent4 6 2" xfId="362"/>
    <cellStyle name="40% - Accent4 7" xfId="363"/>
    <cellStyle name="40% - Accent4 7 2" xfId="364"/>
    <cellStyle name="40% - Accent5" xfId="365"/>
    <cellStyle name="40% - Accent5 2" xfId="366"/>
    <cellStyle name="40% - Accent5 2 2" xfId="367"/>
    <cellStyle name="40% - Accent5 2 2 2" xfId="368"/>
    <cellStyle name="40% - Accent5 2 2 2 2" xfId="369"/>
    <cellStyle name="40% - Accent5 2 2 3" xfId="370"/>
    <cellStyle name="40% - Accent5 2 2_Analysis File Template" xfId="371"/>
    <cellStyle name="40% - Accent5 2 3" xfId="372"/>
    <cellStyle name="40% - Accent5 2 3 2" xfId="373"/>
    <cellStyle name="40% - Accent5 2 3 2 2" xfId="374"/>
    <cellStyle name="40% - Accent5 2 3 3" xfId="375"/>
    <cellStyle name="40% - Accent5 2 3_Analysis File Template" xfId="376"/>
    <cellStyle name="40% - Accent5 2 4" xfId="377"/>
    <cellStyle name="40% - Accent5 2 4 2" xfId="378"/>
    <cellStyle name="40% - Accent5 2 5" xfId="379"/>
    <cellStyle name="40% - Accent5 2_All_SFR_Tables" xfId="380"/>
    <cellStyle name="40% - Accent5 3" xfId="381"/>
    <cellStyle name="40% - Accent5 3 2" xfId="382"/>
    <cellStyle name="40% - Accent5 3 2 2" xfId="383"/>
    <cellStyle name="40% - Accent5 3 3" xfId="384"/>
    <cellStyle name="40% - Accent5 3_Analysis File Template" xfId="385"/>
    <cellStyle name="40% - Accent5 4" xfId="386"/>
    <cellStyle name="40% - Accent5 4 2" xfId="387"/>
    <cellStyle name="40% - Accent5 4 2 2" xfId="388"/>
    <cellStyle name="40% - Accent5 4 3" xfId="389"/>
    <cellStyle name="40% - Accent5 4_Draft SFR tables 300113 V8" xfId="390"/>
    <cellStyle name="40% - Accent5 5" xfId="391"/>
    <cellStyle name="40% - Accent5 5 2" xfId="392"/>
    <cellStyle name="40% - Accent5 5 2 2" xfId="393"/>
    <cellStyle name="40% - Accent5 5 3" xfId="394"/>
    <cellStyle name="40% - Accent5 5_Draft SFR tables 300113 V8" xfId="395"/>
    <cellStyle name="40% - Accent5 6" xfId="396"/>
    <cellStyle name="40% - Accent5 6 2" xfId="397"/>
    <cellStyle name="40% - Accent5 7" xfId="398"/>
    <cellStyle name="40% - Accent5 7 2" xfId="399"/>
    <cellStyle name="40% - Accent6" xfId="400"/>
    <cellStyle name="40% - Accent6 2" xfId="401"/>
    <cellStyle name="40% - Accent6 2 2" xfId="402"/>
    <cellStyle name="40% - Accent6 2 2 2" xfId="403"/>
    <cellStyle name="40% - Accent6 2 2 2 2" xfId="404"/>
    <cellStyle name="40% - Accent6 2 2 3" xfId="405"/>
    <cellStyle name="40% - Accent6 2 2_Analysis File Template" xfId="406"/>
    <cellStyle name="40% - Accent6 2 3" xfId="407"/>
    <cellStyle name="40% - Accent6 2 3 2" xfId="408"/>
    <cellStyle name="40% - Accent6 2 3 2 2" xfId="409"/>
    <cellStyle name="40% - Accent6 2 3 3" xfId="410"/>
    <cellStyle name="40% - Accent6 2 3_Analysis File Template" xfId="411"/>
    <cellStyle name="40% - Accent6 2 4" xfId="412"/>
    <cellStyle name="40% - Accent6 2 4 2" xfId="413"/>
    <cellStyle name="40% - Accent6 2 5" xfId="414"/>
    <cellStyle name="40% - Accent6 2_All_SFR_Tables" xfId="415"/>
    <cellStyle name="40% - Accent6 3" xfId="416"/>
    <cellStyle name="40% - Accent6 3 2" xfId="417"/>
    <cellStyle name="40% - Accent6 3 2 2" xfId="418"/>
    <cellStyle name="40% - Accent6 3 3" xfId="419"/>
    <cellStyle name="40% - Accent6 3_Analysis File Template" xfId="420"/>
    <cellStyle name="40% - Accent6 4" xfId="421"/>
    <cellStyle name="40% - Accent6 4 2" xfId="422"/>
    <cellStyle name="40% - Accent6 4 2 2" xfId="423"/>
    <cellStyle name="40% - Accent6 4 3" xfId="424"/>
    <cellStyle name="40% - Accent6 4_Draft SFR tables 300113 V8" xfId="425"/>
    <cellStyle name="40% - Accent6 5" xfId="426"/>
    <cellStyle name="40% - Accent6 5 2" xfId="427"/>
    <cellStyle name="40% - Accent6 5 2 2" xfId="428"/>
    <cellStyle name="40% - Accent6 5 3" xfId="429"/>
    <cellStyle name="40% - Accent6 5_Draft SFR tables 300113 V8" xfId="430"/>
    <cellStyle name="40% - Accent6 6" xfId="431"/>
    <cellStyle name="40% - Accent6 6 2" xfId="432"/>
    <cellStyle name="40% - Accent6 7" xfId="433"/>
    <cellStyle name="40% - Accent6 7 2" xfId="434"/>
    <cellStyle name="60% - Accent1" xfId="435"/>
    <cellStyle name="60% - Accent1 2" xfId="436"/>
    <cellStyle name="60% - Accent1 2 2" xfId="437"/>
    <cellStyle name="60% - Accent1 2 3" xfId="438"/>
    <cellStyle name="60% - Accent1 3" xfId="439"/>
    <cellStyle name="60% - Accent1 4" xfId="440"/>
    <cellStyle name="60% - Accent1 5" xfId="441"/>
    <cellStyle name="60% - Accent2" xfId="442"/>
    <cellStyle name="60% - Accent2 2" xfId="443"/>
    <cellStyle name="60% - Accent2 2 2" xfId="444"/>
    <cellStyle name="60% - Accent2 2 3" xfId="445"/>
    <cellStyle name="60% - Accent2 3" xfId="446"/>
    <cellStyle name="60% - Accent2 4" xfId="447"/>
    <cellStyle name="60% - Accent2 5" xfId="448"/>
    <cellStyle name="60% - Accent3" xfId="449"/>
    <cellStyle name="60% - Accent3 2" xfId="450"/>
    <cellStyle name="60% - Accent3 2 2" xfId="451"/>
    <cellStyle name="60% - Accent3 2 3" xfId="452"/>
    <cellStyle name="60% - Accent3 3" xfId="453"/>
    <cellStyle name="60% - Accent3 4" xfId="454"/>
    <cellStyle name="60% - Accent3 5" xfId="455"/>
    <cellStyle name="60% - Accent4" xfId="456"/>
    <cellStyle name="60% - Accent4 2" xfId="457"/>
    <cellStyle name="60% - Accent4 2 2" xfId="458"/>
    <cellStyle name="60% - Accent4 2 3" xfId="459"/>
    <cellStyle name="60% - Accent4 3" xfId="460"/>
    <cellStyle name="60% - Accent4 4" xfId="461"/>
    <cellStyle name="60% - Accent4 5" xfId="462"/>
    <cellStyle name="60% - Accent5" xfId="463"/>
    <cellStyle name="60% - Accent5 2" xfId="464"/>
    <cellStyle name="60% - Accent5 2 2" xfId="465"/>
    <cellStyle name="60% - Accent5 2 3" xfId="466"/>
    <cellStyle name="60% - Accent5 3" xfId="467"/>
    <cellStyle name="60% - Accent5 4" xfId="468"/>
    <cellStyle name="60% - Accent5 5" xfId="469"/>
    <cellStyle name="60% - Accent6" xfId="470"/>
    <cellStyle name="60% - Accent6 2" xfId="471"/>
    <cellStyle name="60% - Accent6 2 2" xfId="472"/>
    <cellStyle name="60% - Accent6 2 3" xfId="473"/>
    <cellStyle name="60% - Accent6 3" xfId="474"/>
    <cellStyle name="60% - Accent6 4" xfId="475"/>
    <cellStyle name="60% - Accent6 5" xfId="476"/>
    <cellStyle name="Accent1" xfId="477"/>
    <cellStyle name="Accent1 2" xfId="478"/>
    <cellStyle name="Accent1 2 2" xfId="479"/>
    <cellStyle name="Accent1 2 3" xfId="480"/>
    <cellStyle name="Accent1 3" xfId="481"/>
    <cellStyle name="Accent1 4" xfId="482"/>
    <cellStyle name="Accent1 5" xfId="483"/>
    <cellStyle name="Accent2" xfId="484"/>
    <cellStyle name="Accent2 2" xfId="485"/>
    <cellStyle name="Accent2 2 2" xfId="486"/>
    <cellStyle name="Accent2 2 3" xfId="487"/>
    <cellStyle name="Accent2 3" xfId="488"/>
    <cellStyle name="Accent2 4" xfId="489"/>
    <cellStyle name="Accent2 5" xfId="490"/>
    <cellStyle name="Accent3" xfId="491"/>
    <cellStyle name="Accent3 2" xfId="492"/>
    <cellStyle name="Accent3 2 2" xfId="493"/>
    <cellStyle name="Accent3 2 3" xfId="494"/>
    <cellStyle name="Accent3 3" xfId="495"/>
    <cellStyle name="Accent3 4" xfId="496"/>
    <cellStyle name="Accent3 5" xfId="497"/>
    <cellStyle name="Accent4" xfId="498"/>
    <cellStyle name="Accent4 2" xfId="499"/>
    <cellStyle name="Accent4 2 2" xfId="500"/>
    <cellStyle name="Accent4 2 3" xfId="501"/>
    <cellStyle name="Accent4 3" xfId="502"/>
    <cellStyle name="Accent4 4" xfId="503"/>
    <cellStyle name="Accent4 5" xfId="504"/>
    <cellStyle name="Accent5" xfId="505"/>
    <cellStyle name="Accent5 2" xfId="506"/>
    <cellStyle name="Accent5 2 2" xfId="507"/>
    <cellStyle name="Accent5 2 3" xfId="508"/>
    <cellStyle name="Accent5 3" xfId="509"/>
    <cellStyle name="Accent5 4" xfId="510"/>
    <cellStyle name="Accent5 5" xfId="511"/>
    <cellStyle name="Accent6" xfId="512"/>
    <cellStyle name="Accent6 2" xfId="513"/>
    <cellStyle name="Accent6 2 2" xfId="514"/>
    <cellStyle name="Accent6 2 3" xfId="515"/>
    <cellStyle name="Accent6 3" xfId="516"/>
    <cellStyle name="Accent6 4" xfId="517"/>
    <cellStyle name="Accent6 5" xfId="518"/>
    <cellStyle name="Bad" xfId="519"/>
    <cellStyle name="Bad 2" xfId="520"/>
    <cellStyle name="Bad 2 2" xfId="521"/>
    <cellStyle name="Bad 2 3" xfId="522"/>
    <cellStyle name="Bad 3" xfId="523"/>
    <cellStyle name="Bad 4" xfId="524"/>
    <cellStyle name="Bad 5" xfId="525"/>
    <cellStyle name="Calculation" xfId="526"/>
    <cellStyle name="Calculation 2" xfId="527"/>
    <cellStyle name="Calculation 2 2" xfId="528"/>
    <cellStyle name="Calculation 2 3" xfId="529"/>
    <cellStyle name="Calculation 2_Analysis File Template" xfId="530"/>
    <cellStyle name="Calculation 3" xfId="531"/>
    <cellStyle name="Calculation 4" xfId="532"/>
    <cellStyle name="Calculation 5" xfId="533"/>
    <cellStyle name="Check Cell" xfId="534"/>
    <cellStyle name="Check Cell 2" xfId="535"/>
    <cellStyle name="Check Cell 2 2" xfId="536"/>
    <cellStyle name="Check Cell 2 3" xfId="537"/>
    <cellStyle name="Check Cell 2_Analysis File Template" xfId="538"/>
    <cellStyle name="Check Cell 3" xfId="539"/>
    <cellStyle name="Check Cell 4" xfId="540"/>
    <cellStyle name="Check Cell 5" xfId="541"/>
    <cellStyle name="Comma" xfId="542"/>
    <cellStyle name="Comma [0]" xfId="543"/>
    <cellStyle name="Comma 2" xfId="544"/>
    <cellStyle name="Comma 2 2" xfId="545"/>
    <cellStyle name="Comma 2 3" xfId="546"/>
    <cellStyle name="Comma 2 4" xfId="547"/>
    <cellStyle name="Comma 2 4 2" xfId="548"/>
    <cellStyle name="Comma 2 5" xfId="549"/>
    <cellStyle name="Comma 2 6" xfId="550"/>
    <cellStyle name="Comma 3" xfId="551"/>
    <cellStyle name="Comma 3 2" xfId="552"/>
    <cellStyle name="Comma 3 2 2" xfId="553"/>
    <cellStyle name="Comma 3 3" xfId="554"/>
    <cellStyle name="Comma 4" xfId="555"/>
    <cellStyle name="Comma 4 2" xfId="556"/>
    <cellStyle name="Comma 4 2 2" xfId="557"/>
    <cellStyle name="Comma 4 3" xfId="558"/>
    <cellStyle name="Comma 5" xfId="559"/>
    <cellStyle name="Currency" xfId="560"/>
    <cellStyle name="Currency [0]" xfId="561"/>
    <cellStyle name="Dave1" xfId="562"/>
    <cellStyle name="Emphasis 1" xfId="563"/>
    <cellStyle name="Emphasis 2" xfId="564"/>
    <cellStyle name="Emphasis 3" xfId="565"/>
    <cellStyle name="Euro" xfId="566"/>
    <cellStyle name="Euro 2" xfId="567"/>
    <cellStyle name="Explanatory Text" xfId="568"/>
    <cellStyle name="Explanatory Text 2" xfId="569"/>
    <cellStyle name="Explanatory Text 2 2" xfId="570"/>
    <cellStyle name="Explanatory Text 2 3" xfId="571"/>
    <cellStyle name="Explanatory Text 3" xfId="572"/>
    <cellStyle name="Explanatory Text 4" xfId="573"/>
    <cellStyle name="Explanatory Text 5" xfId="574"/>
    <cellStyle name="Followed Hyperlink" xfId="575"/>
    <cellStyle name="Forecast_Number" xfId="576"/>
    <cellStyle name="Good" xfId="577"/>
    <cellStyle name="Good 2" xfId="578"/>
    <cellStyle name="Good 2 2" xfId="579"/>
    <cellStyle name="Good 2 3" xfId="580"/>
    <cellStyle name="Good 3" xfId="581"/>
    <cellStyle name="Good 4" xfId="582"/>
    <cellStyle name="Good 5" xfId="583"/>
    <cellStyle name="Good 6" xfId="584"/>
    <cellStyle name="Heading 1" xfId="585"/>
    <cellStyle name="Heading 1 2" xfId="586"/>
    <cellStyle name="Heading 1 2 2" xfId="587"/>
    <cellStyle name="Heading 1 2 3" xfId="588"/>
    <cellStyle name="Heading 1 2_Analysis File Template" xfId="589"/>
    <cellStyle name="Heading 1 3" xfId="590"/>
    <cellStyle name="Heading 1 4" xfId="591"/>
    <cellStyle name="Heading 1 5" xfId="592"/>
    <cellStyle name="Heading 2" xfId="593"/>
    <cellStyle name="Heading 2 2" xfId="594"/>
    <cellStyle name="Heading 2 2 2" xfId="595"/>
    <cellStyle name="Heading 2 2 3" xfId="596"/>
    <cellStyle name="Heading 2 2_Analysis File Template" xfId="597"/>
    <cellStyle name="Heading 2 3" xfId="598"/>
    <cellStyle name="Heading 2 4" xfId="599"/>
    <cellStyle name="Heading 2 5" xfId="600"/>
    <cellStyle name="Heading 3" xfId="601"/>
    <cellStyle name="Heading 3 2" xfId="602"/>
    <cellStyle name="Heading 3 2 2" xfId="603"/>
    <cellStyle name="Heading 3 2 3" xfId="604"/>
    <cellStyle name="Heading 3 2_Analysis File Template" xfId="605"/>
    <cellStyle name="Heading 3 3" xfId="606"/>
    <cellStyle name="Heading 3 4" xfId="607"/>
    <cellStyle name="Heading 3 5" xfId="608"/>
    <cellStyle name="Heading 4" xfId="609"/>
    <cellStyle name="Heading 4 2" xfId="610"/>
    <cellStyle name="Heading 4 2 2" xfId="611"/>
    <cellStyle name="Heading 4 2 3" xfId="612"/>
    <cellStyle name="Heading 4 3" xfId="613"/>
    <cellStyle name="Heading 4 4" xfId="614"/>
    <cellStyle name="Heading 4 5" xfId="615"/>
    <cellStyle name="Hyperlink" xfId="616"/>
    <cellStyle name="Hyperlink 2" xfId="617"/>
    <cellStyle name="Hyperlink 3" xfId="618"/>
    <cellStyle name="Hyperlink 3 2" xfId="619"/>
    <cellStyle name="Hyperlink 3_SFR_Tables_Oct2013" xfId="620"/>
    <cellStyle name="Hyperlink_Cover Sheet - Apprenticeships" xfId="621"/>
    <cellStyle name="Input" xfId="622"/>
    <cellStyle name="Input 2" xfId="623"/>
    <cellStyle name="Input 2 2" xfId="624"/>
    <cellStyle name="Input 2 3" xfId="625"/>
    <cellStyle name="Input 2_Analysis File Template" xfId="626"/>
    <cellStyle name="Input 3" xfId="627"/>
    <cellStyle name="Input 4" xfId="628"/>
    <cellStyle name="Input 5" xfId="629"/>
    <cellStyle name="Linked Cell" xfId="630"/>
    <cellStyle name="Linked Cell 2" xfId="631"/>
    <cellStyle name="Linked Cell 2 2" xfId="632"/>
    <cellStyle name="Linked Cell 2 3" xfId="633"/>
    <cellStyle name="Linked Cell 2_Analysis File Template" xfId="634"/>
    <cellStyle name="Linked Cell 3" xfId="635"/>
    <cellStyle name="Linked Cell 4" xfId="636"/>
    <cellStyle name="Linked Cell 5" xfId="637"/>
    <cellStyle name="Neutral" xfId="638"/>
    <cellStyle name="Neutral 2" xfId="639"/>
    <cellStyle name="Neutral 2 2" xfId="640"/>
    <cellStyle name="Neutral 2 3" xfId="641"/>
    <cellStyle name="Neutral 3" xfId="642"/>
    <cellStyle name="Neutral 4" xfId="643"/>
    <cellStyle name="Neutral 5" xfId="644"/>
    <cellStyle name="Normal 10" xfId="645"/>
    <cellStyle name="Normal 10 2" xfId="646"/>
    <cellStyle name="Normal 10 2 2" xfId="647"/>
    <cellStyle name="Normal 10 3" xfId="648"/>
    <cellStyle name="Normal 10_Analysis File Template" xfId="649"/>
    <cellStyle name="Normal 11" xfId="650"/>
    <cellStyle name="Normal 12" xfId="651"/>
    <cellStyle name="Normal 12 2" xfId="652"/>
    <cellStyle name="Normal 12 2 2" xfId="653"/>
    <cellStyle name="Normal 12 3" xfId="654"/>
    <cellStyle name="Normal 12_NCNC Report v1.3" xfId="655"/>
    <cellStyle name="Normal 13" xfId="656"/>
    <cellStyle name="Normal 13 2" xfId="657"/>
    <cellStyle name="Normal 13_Traineeship Mock MI Tables V11" xfId="658"/>
    <cellStyle name="Normal 14" xfId="659"/>
    <cellStyle name="Normal 14 2" xfId="660"/>
    <cellStyle name="Normal 14_All_SFR_Tables_Oct13" xfId="661"/>
    <cellStyle name="Normal 15" xfId="662"/>
    <cellStyle name="Normal 16" xfId="663"/>
    <cellStyle name="Normal 17" xfId="664"/>
    <cellStyle name="Normal 18" xfId="665"/>
    <cellStyle name="Normal 2" xfId="666"/>
    <cellStyle name="Normal 2 10" xfId="667"/>
    <cellStyle name="Normal 2 10 2" xfId="668"/>
    <cellStyle name="Normal 2 11" xfId="669"/>
    <cellStyle name="Normal 2 2" xfId="670"/>
    <cellStyle name="Normal 2 2 2" xfId="671"/>
    <cellStyle name="Normal 2 2 2 2" xfId="672"/>
    <cellStyle name="Normal 2 2 2 2 2" xfId="673"/>
    <cellStyle name="Normal 2 2 2 2 2 2" xfId="674"/>
    <cellStyle name="Normal 2 2 2 2 2 2 2" xfId="675"/>
    <cellStyle name="Normal 2 2 2 2 2 3" xfId="676"/>
    <cellStyle name="Normal 2 2 2 2 2_Draft SFR tables 300113 V8" xfId="677"/>
    <cellStyle name="Normal 2 2 2 2 3" xfId="678"/>
    <cellStyle name="Normal 2 2 2 2 4" xfId="679"/>
    <cellStyle name="Normal 2 2 2 2_123" xfId="680"/>
    <cellStyle name="Normal 2 2 2 3" xfId="681"/>
    <cellStyle name="Normal 2 2 2 3 2" xfId="682"/>
    <cellStyle name="Normal 2 2 2 3 2 2" xfId="683"/>
    <cellStyle name="Normal 2 2 2 3 2 2 2" xfId="684"/>
    <cellStyle name="Normal 2 2 2 3 2 3" xfId="685"/>
    <cellStyle name="Normal 2 2 2 3 2_Draft SFR tables 300113 V8" xfId="686"/>
    <cellStyle name="Normal 2 2 2 3 3" xfId="687"/>
    <cellStyle name="Normal 2 2 2 3 4" xfId="688"/>
    <cellStyle name="Normal 2 2 2 3_123" xfId="689"/>
    <cellStyle name="Normal 2 2 2 4" xfId="690"/>
    <cellStyle name="Normal 2 2 2 4 2" xfId="691"/>
    <cellStyle name="Normal 2 2 2 4 2 2" xfId="692"/>
    <cellStyle name="Normal 2 2 2 4 2 2 2" xfId="693"/>
    <cellStyle name="Normal 2 2 2 4 2 3" xfId="694"/>
    <cellStyle name="Normal 2 2 2 4 2_Draft SFR tables 300113 V8" xfId="695"/>
    <cellStyle name="Normal 2 2 2 4 3" xfId="696"/>
    <cellStyle name="Normal 2 2 2 4 4" xfId="697"/>
    <cellStyle name="Normal 2 2 2 4_123" xfId="698"/>
    <cellStyle name="Normal 2 2 2 5" xfId="699"/>
    <cellStyle name="Normal 2 2 2 5 2" xfId="700"/>
    <cellStyle name="Normal 2 2 2 5 3" xfId="701"/>
    <cellStyle name="Normal 2 2 2 6" xfId="702"/>
    <cellStyle name="Normal 2 2 2_Analysis File Template" xfId="703"/>
    <cellStyle name="Normal 2 2 3" xfId="704"/>
    <cellStyle name="Normal 2 2 4" xfId="705"/>
    <cellStyle name="Normal 2 2 5" xfId="706"/>
    <cellStyle name="Normal 2 2 5 2" xfId="707"/>
    <cellStyle name="Normal 2 2 5 2 2" xfId="708"/>
    <cellStyle name="Normal 2 2 5 3" xfId="709"/>
    <cellStyle name="Normal 2 2 5_Draft SFR tables 300113 V8" xfId="710"/>
    <cellStyle name="Normal 2 2 6" xfId="711"/>
    <cellStyle name="Normal 2 2 7" xfId="712"/>
    <cellStyle name="Normal 2 2_123" xfId="713"/>
    <cellStyle name="Normal 2 3" xfId="714"/>
    <cellStyle name="Normal 2 3 2" xfId="715"/>
    <cellStyle name="Normal 2 3 3" xfId="716"/>
    <cellStyle name="Normal 2 3 3 2" xfId="717"/>
    <cellStyle name="Normal 2 3 3 2 2" xfId="718"/>
    <cellStyle name="Normal 2 3 3 3" xfId="719"/>
    <cellStyle name="Normal 2 3 3_Draft SFR tables 300113 V8" xfId="720"/>
    <cellStyle name="Normal 2 3 4" xfId="721"/>
    <cellStyle name="Normal 2 3 4 2" xfId="722"/>
    <cellStyle name="Normal 2 3 5" xfId="723"/>
    <cellStyle name="Normal 2 3_123" xfId="724"/>
    <cellStyle name="Normal 2 4" xfId="725"/>
    <cellStyle name="Normal 2 4 2" xfId="726"/>
    <cellStyle name="Normal 2 4 2 2" xfId="727"/>
    <cellStyle name="Normal 2 4 2 2 2" xfId="728"/>
    <cellStyle name="Normal 2 4 2 3" xfId="729"/>
    <cellStyle name="Normal 2 4 2_Draft SFR tables 300113 V8" xfId="730"/>
    <cellStyle name="Normal 2 4 3" xfId="731"/>
    <cellStyle name="Normal 2 4 4" xfId="732"/>
    <cellStyle name="Normal 2 4_123" xfId="733"/>
    <cellStyle name="Normal 2 5" xfId="734"/>
    <cellStyle name="Normal 2 5 2" xfId="735"/>
    <cellStyle name="Normal 2 5 2 2" xfId="736"/>
    <cellStyle name="Normal 2 5 2 2 2" xfId="737"/>
    <cellStyle name="Normal 2 5 2 3" xfId="738"/>
    <cellStyle name="Normal 2 5 2_Draft SFR tables 300113 V8" xfId="739"/>
    <cellStyle name="Normal 2 5 3" xfId="740"/>
    <cellStyle name="Normal 2 5 4" xfId="741"/>
    <cellStyle name="Normal 2 5_123" xfId="742"/>
    <cellStyle name="Normal 2 6" xfId="743"/>
    <cellStyle name="Normal 2 6 2" xfId="744"/>
    <cellStyle name="Normal 2 6 2 2" xfId="745"/>
    <cellStyle name="Normal 2 6 3" xfId="746"/>
    <cellStyle name="Normal 2 6 4" xfId="747"/>
    <cellStyle name="Normal 2 6_Analysis File Template" xfId="748"/>
    <cellStyle name="Normal 2 7" xfId="749"/>
    <cellStyle name="Normal 2 7 2" xfId="750"/>
    <cellStyle name="Normal 2 7 2 2" xfId="751"/>
    <cellStyle name="Normal 2 7 3" xfId="752"/>
    <cellStyle name="Normal 2 7_Analysis File Template" xfId="753"/>
    <cellStyle name="Normal 2 8" xfId="754"/>
    <cellStyle name="Normal 2 8 2" xfId="755"/>
    <cellStyle name="Normal 2 9" xfId="756"/>
    <cellStyle name="Normal 2 9 2" xfId="757"/>
    <cellStyle name="Normal 2 9 3" xfId="758"/>
    <cellStyle name="Normal 2 9 4" xfId="759"/>
    <cellStyle name="Normal 2 9_Draft SFR tables 300113 V8" xfId="760"/>
    <cellStyle name="Normal 2_All_SFR_Tables" xfId="761"/>
    <cellStyle name="Normal 3" xfId="762"/>
    <cellStyle name="Normal 3 2" xfId="763"/>
    <cellStyle name="Normal 3 2 2" xfId="764"/>
    <cellStyle name="Normal 3 2 2 2" xfId="765"/>
    <cellStyle name="Normal 3 2 2 2 2" xfId="766"/>
    <cellStyle name="Normal 3 2 2 3" xfId="767"/>
    <cellStyle name="Normal 3 2 2_Draft SFR tables 300113 V8" xfId="768"/>
    <cellStyle name="Normal 3 2 3" xfId="769"/>
    <cellStyle name="Normal 3 2 4" xfId="770"/>
    <cellStyle name="Normal 3 2_123" xfId="771"/>
    <cellStyle name="Normal 3 3" xfId="772"/>
    <cellStyle name="Normal 3 3 2" xfId="773"/>
    <cellStyle name="Normal 3 3 2 2" xfId="774"/>
    <cellStyle name="Normal 3 3 2 2 2" xfId="775"/>
    <cellStyle name="Normal 3 3 2 3" xfId="776"/>
    <cellStyle name="Normal 3 3 2_Draft SFR tables 300113 V8" xfId="777"/>
    <cellStyle name="Normal 3 3 3" xfId="778"/>
    <cellStyle name="Normal 3 3 4" xfId="779"/>
    <cellStyle name="Normal 3 3_123" xfId="780"/>
    <cellStyle name="Normal 3 4" xfId="781"/>
    <cellStyle name="Normal 3 4 2" xfId="782"/>
    <cellStyle name="Normal 3 4 2 2" xfId="783"/>
    <cellStyle name="Normal 3 4 2 2 2" xfId="784"/>
    <cellStyle name="Normal 3 4 2 3" xfId="785"/>
    <cellStyle name="Normal 3 4 2_Draft SFR tables 300113 V8" xfId="786"/>
    <cellStyle name="Normal 3 4 3" xfId="787"/>
    <cellStyle name="Normal 3 4 4" xfId="788"/>
    <cellStyle name="Normal 3 4_123" xfId="789"/>
    <cellStyle name="Normal 3 5" xfId="790"/>
    <cellStyle name="Normal 3 5 2" xfId="791"/>
    <cellStyle name="Normal 3 5 2 2" xfId="792"/>
    <cellStyle name="Normal 3 5 2 3" xfId="793"/>
    <cellStyle name="Normal 3 5 3" xfId="794"/>
    <cellStyle name="Normal 3 5_Cover Sheet - Apprenticeships" xfId="795"/>
    <cellStyle name="Normal 3 6" xfId="796"/>
    <cellStyle name="Normal 3 7" xfId="797"/>
    <cellStyle name="Normal 3_123" xfId="798"/>
    <cellStyle name="Normal 34" xfId="799"/>
    <cellStyle name="Normal 4" xfId="800"/>
    <cellStyle name="Normal 4 2" xfId="801"/>
    <cellStyle name="Normal 4 3" xfId="802"/>
    <cellStyle name="Normal 4 4" xfId="803"/>
    <cellStyle name="Normal 4_123" xfId="804"/>
    <cellStyle name="Normal 5" xfId="805"/>
    <cellStyle name="Normal 5 2" xfId="806"/>
    <cellStyle name="Normal 5 3" xfId="807"/>
    <cellStyle name="Normal 5_Draft SFR tables 300113 V8" xfId="808"/>
    <cellStyle name="Normal 6" xfId="809"/>
    <cellStyle name="Normal 7" xfId="810"/>
    <cellStyle name="Normal 7 2" xfId="811"/>
    <cellStyle name="Normal 7 2 2" xfId="812"/>
    <cellStyle name="Normal 7 3" xfId="813"/>
    <cellStyle name="Normal 7 3 2" xfId="814"/>
    <cellStyle name="Normal 7 4" xfId="815"/>
    <cellStyle name="Normal 7 4 2" xfId="816"/>
    <cellStyle name="Normal 7 4 3" xfId="817"/>
    <cellStyle name="Normal 7 4 4" xfId="818"/>
    <cellStyle name="Normal 7 4_Traineeship Mock MI Tables V11" xfId="819"/>
    <cellStyle name="Normal 7 5" xfId="820"/>
    <cellStyle name="Normal 7_Analysis File Template" xfId="821"/>
    <cellStyle name="Normal 8" xfId="822"/>
    <cellStyle name="Normal 8 2" xfId="823"/>
    <cellStyle name="Normal 8 2 2" xfId="824"/>
    <cellStyle name="Normal 8 3" xfId="825"/>
    <cellStyle name="Normal 8_Draft SFR tables 300113 V8" xfId="826"/>
    <cellStyle name="Normal 9" xfId="827"/>
    <cellStyle name="Normal 9 2" xfId="828"/>
    <cellStyle name="Normal 9 2 2" xfId="829"/>
    <cellStyle name="Normal 9 3" xfId="830"/>
    <cellStyle name="Normal 9_Analysis File Template" xfId="831"/>
    <cellStyle name="Normal_Cover Sheet - Apprenticeships" xfId="832"/>
    <cellStyle name="Normal_SFR CHECKLIST_Book1" xfId="833"/>
    <cellStyle name="Normal_Starts_Timeseries_Parl_AgeTable8" xfId="834"/>
    <cellStyle name="Normal_Table 1" xfId="835"/>
    <cellStyle name="Normal_Table 4 version8" xfId="836"/>
    <cellStyle name="Normal_Table 5" xfId="837"/>
    <cellStyle name="NormalStyleText" xfId="838"/>
    <cellStyle name="Note" xfId="839"/>
    <cellStyle name="Note 2" xfId="840"/>
    <cellStyle name="Note 2 2" xfId="841"/>
    <cellStyle name="Note 2 2 2" xfId="842"/>
    <cellStyle name="Note 2 2 2 2" xfId="843"/>
    <cellStyle name="Note 2 2 3" xfId="844"/>
    <cellStyle name="Note 2 2_Analysis File Template" xfId="845"/>
    <cellStyle name="Note 2 3" xfId="846"/>
    <cellStyle name="Note 2 3 2" xfId="847"/>
    <cellStyle name="Note 2 3 2 2" xfId="848"/>
    <cellStyle name="Note 2 3 3" xfId="849"/>
    <cellStyle name="Note 2 3_Analysis File Template" xfId="850"/>
    <cellStyle name="Note 2 4" xfId="851"/>
    <cellStyle name="Note 2 4 2" xfId="852"/>
    <cellStyle name="Note 2 5" xfId="853"/>
    <cellStyle name="Note 2_Analysis File Template" xfId="854"/>
    <cellStyle name="Note 3" xfId="855"/>
    <cellStyle name="Note 3 2" xfId="856"/>
    <cellStyle name="Note 3 2 2" xfId="857"/>
    <cellStyle name="Note 3 3" xfId="858"/>
    <cellStyle name="Note 3_Analysis File Template" xfId="859"/>
    <cellStyle name="Note 4" xfId="860"/>
    <cellStyle name="Note 4 2" xfId="861"/>
    <cellStyle name="Note 4 2 2" xfId="862"/>
    <cellStyle name="Note 4 3" xfId="863"/>
    <cellStyle name="Note 4_CHECKLIST" xfId="864"/>
    <cellStyle name="Note 5" xfId="865"/>
    <cellStyle name="Note 5 2" xfId="866"/>
    <cellStyle name="Note 6" xfId="867"/>
    <cellStyle name="Note 6 2" xfId="868"/>
    <cellStyle name="Output" xfId="869"/>
    <cellStyle name="Output 2" xfId="870"/>
    <cellStyle name="Output 2 2" xfId="871"/>
    <cellStyle name="Output 2 3" xfId="872"/>
    <cellStyle name="Output 2_Analysis File Template" xfId="873"/>
    <cellStyle name="Output 3" xfId="874"/>
    <cellStyle name="Output 4" xfId="875"/>
    <cellStyle name="Output 5" xfId="876"/>
    <cellStyle name="Percent" xfId="877"/>
    <cellStyle name="Percent 10" xfId="878"/>
    <cellStyle name="Percent 10 2" xfId="879"/>
    <cellStyle name="Percent 11" xfId="880"/>
    <cellStyle name="Percent 11 2" xfId="881"/>
    <cellStyle name="Percent 2" xfId="882"/>
    <cellStyle name="Percent 2 2" xfId="883"/>
    <cellStyle name="Percent 2 3" xfId="884"/>
    <cellStyle name="Percent 2 3 2" xfId="885"/>
    <cellStyle name="Percent 2 3 2 2" xfId="886"/>
    <cellStyle name="Percent 2 3 2 3" xfId="887"/>
    <cellStyle name="Percent 2 3 3" xfId="888"/>
    <cellStyle name="Percent 2 4" xfId="889"/>
    <cellStyle name="Percent 2 4 2" xfId="890"/>
    <cellStyle name="Percent 2 5" xfId="891"/>
    <cellStyle name="Percent 3" xfId="892"/>
    <cellStyle name="Percent 3 2" xfId="893"/>
    <cellStyle name="Percent 3 3" xfId="894"/>
    <cellStyle name="Percent 3 4" xfId="895"/>
    <cellStyle name="Percent 3 5" xfId="896"/>
    <cellStyle name="Percent 3 5 2" xfId="897"/>
    <cellStyle name="Percent 3 5 2 2" xfId="898"/>
    <cellStyle name="Percent 3 5 3" xfId="899"/>
    <cellStyle name="Percent 3 6" xfId="900"/>
    <cellStyle name="Percent 3 6 2" xfId="901"/>
    <cellStyle name="Percent 3 7" xfId="902"/>
    <cellStyle name="Percent 4" xfId="903"/>
    <cellStyle name="Percent 5" xfId="904"/>
    <cellStyle name="Percent 5 2" xfId="905"/>
    <cellStyle name="Percent 5 2 2" xfId="906"/>
    <cellStyle name="Percent 5 3" xfId="907"/>
    <cellStyle name="Percent 6" xfId="908"/>
    <cellStyle name="Percent 7" xfId="909"/>
    <cellStyle name="Percent 7 2" xfId="910"/>
    <cellStyle name="Percent 7 2 2" xfId="911"/>
    <cellStyle name="Percent 7 3" xfId="912"/>
    <cellStyle name="Percent 8" xfId="913"/>
    <cellStyle name="Percent 8 2" xfId="914"/>
    <cellStyle name="Percent 9" xfId="915"/>
    <cellStyle name="Percent 9 2" xfId="916"/>
    <cellStyle name="Sheet Title" xfId="917"/>
    <cellStyle name="Title" xfId="918"/>
    <cellStyle name="Title 2" xfId="919"/>
    <cellStyle name="Title 2 2" xfId="920"/>
    <cellStyle name="Title 2 3" xfId="921"/>
    <cellStyle name="Title 2_Data" xfId="922"/>
    <cellStyle name="Title 3" xfId="923"/>
    <cellStyle name="Title 4" xfId="924"/>
    <cellStyle name="Title 5" xfId="925"/>
    <cellStyle name="Total" xfId="926"/>
    <cellStyle name="Total 2" xfId="927"/>
    <cellStyle name="Total 2 2" xfId="928"/>
    <cellStyle name="Total 2 3" xfId="929"/>
    <cellStyle name="Total 2_Analysis File Template" xfId="930"/>
    <cellStyle name="Total 3" xfId="931"/>
    <cellStyle name="Total 4" xfId="932"/>
    <cellStyle name="Total 5" xfId="933"/>
    <cellStyle name="TotalStyleText" xfId="934"/>
    <cellStyle name="ts97" xfId="935"/>
    <cellStyle name="ts97 2" xfId="936"/>
    <cellStyle name="ts97 2 2" xfId="937"/>
    <cellStyle name="ts97 2 3" xfId="938"/>
    <cellStyle name="ts97 2 4" xfId="939"/>
    <cellStyle name="ts97 3" xfId="940"/>
    <cellStyle name="ts97 4" xfId="941"/>
    <cellStyle name="ts97 5" xfId="942"/>
    <cellStyle name="ts97 6" xfId="943"/>
    <cellStyle name="ts97_2010 SFR tables LFS" xfId="944"/>
    <cellStyle name="Warning Text" xfId="945"/>
    <cellStyle name="Warning Text 2" xfId="946"/>
    <cellStyle name="Warning Text 2 2" xfId="947"/>
    <cellStyle name="Warning Text 2 3" xfId="948"/>
    <cellStyle name="Warning Text 3" xfId="949"/>
    <cellStyle name="Warning Text 4" xfId="950"/>
    <cellStyle name="Warning Text 5" xfId="951"/>
  </cellStyles>
  <dxfs count="4">
    <dxf>
      <font>
        <color rgb="FF9C0006"/>
      </font>
      <fill>
        <patternFill>
          <bgColor rgb="FFFFC7CE"/>
        </patternFill>
      </fill>
    </dxf>
    <dxf>
      <font>
        <b/>
        <i val="0"/>
      </font>
      <fill>
        <patternFill>
          <bgColor rgb="FFFF0000"/>
        </patternFill>
      </fill>
    </dxf>
    <dxf>
      <font>
        <b/>
        <i val="0"/>
      </font>
      <fill>
        <patternFill>
          <bgColor rgb="FFFF0000"/>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180975</xdr:colOff>
      <xdr:row>1</xdr:row>
      <xdr:rowOff>57150</xdr:rowOff>
    </xdr:from>
    <xdr:to>
      <xdr:col>7</xdr:col>
      <xdr:colOff>219075</xdr:colOff>
      <xdr:row>8</xdr:row>
      <xdr:rowOff>47625</xdr:rowOff>
    </xdr:to>
    <xdr:pic>
      <xdr:nvPicPr>
        <xdr:cNvPr id="1" name="Picture 2" descr="BIS"/>
        <xdr:cNvPicPr preferRelativeResize="1">
          <a:picLocks noChangeAspect="1"/>
        </xdr:cNvPicPr>
      </xdr:nvPicPr>
      <xdr:blipFill>
        <a:blip r:embed="rId1"/>
        <a:stretch>
          <a:fillRect/>
        </a:stretch>
      </xdr:blipFill>
      <xdr:spPr>
        <a:xfrm>
          <a:off x="2190750" y="209550"/>
          <a:ext cx="1762125" cy="981075"/>
        </a:xfrm>
        <a:prstGeom prst="rect">
          <a:avLst/>
        </a:prstGeom>
        <a:noFill/>
        <a:ln w="9525" cmpd="sng">
          <a:noFill/>
        </a:ln>
      </xdr:spPr>
    </xdr:pic>
    <xdr:clientData/>
  </xdr:twoCellAnchor>
  <xdr:twoCellAnchor editAs="oneCell">
    <xdr:from>
      <xdr:col>1</xdr:col>
      <xdr:colOff>38100</xdr:colOff>
      <xdr:row>1</xdr:row>
      <xdr:rowOff>133350</xdr:rowOff>
    </xdr:from>
    <xdr:to>
      <xdr:col>4</xdr:col>
      <xdr:colOff>19050</xdr:colOff>
      <xdr:row>8</xdr:row>
      <xdr:rowOff>123825</xdr:rowOff>
    </xdr:to>
    <xdr:pic>
      <xdr:nvPicPr>
        <xdr:cNvPr id="2" name="Picture 32"/>
        <xdr:cNvPicPr preferRelativeResize="1">
          <a:picLocks noChangeAspect="1"/>
        </xdr:cNvPicPr>
      </xdr:nvPicPr>
      <xdr:blipFill>
        <a:blip r:embed="rId2"/>
        <a:stretch>
          <a:fillRect/>
        </a:stretch>
      </xdr:blipFill>
      <xdr:spPr>
        <a:xfrm>
          <a:off x="266700" y="285750"/>
          <a:ext cx="1762125" cy="9810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Organisational%20Data\DCA\A&amp;MI\SFRelease\2014_MARCH\Tables\Table%2018.1%20&amp;%2018.2\YEAR_1314_Q2%20Apprenticeship%20Starts%20&amp;%20Achievements%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rganisational%20Data\DCA\A&amp;MI\SFRelease\2014_%20JANUARY\Tables\Supplementary\Apps%20Suplementary%20Tables\Apps%20STARTS%20Region%20PCON%20LEA+LA%20E+D\YEAR_201314_Apps_Geog_Learner_Demographics_STARTS_JAN%20ANALYSIS%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SHEET"/>
      <sheetName val="Checklist"/>
      <sheetName val="DATA"/>
      <sheetName val="Table 18(U)"/>
      <sheetName val="Table 18(R)"/>
      <sheetName val="Table 18(U v R)"/>
      <sheetName val="Table 18(QA)"/>
    </sheetNames>
    <sheetDataSet>
      <sheetData sheetId="3">
        <row r="23">
          <cell r="C23">
            <v>196214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HECKLIST"/>
      <sheetName val="Cover Sheet"/>
      <sheetName val="Notes"/>
      <sheetName val="DATAREGION"/>
      <sheetName val="Region(U)"/>
      <sheetName val="Region(R)"/>
      <sheetName val="Region(R v U)"/>
      <sheetName val="Region (QA)"/>
      <sheetName val="PCONDATA"/>
      <sheetName val="Region Constituency (U)"/>
      <sheetName val="Region Constituency (R)"/>
      <sheetName val="Region Constituency (R v U)"/>
      <sheetName val="Region Constituency (QA)"/>
      <sheetName val="DATALEA"/>
      <sheetName val="DataLEA201213"/>
      <sheetName val="Local Education Authority (U)"/>
      <sheetName val="Local Education Authority (R)"/>
      <sheetName val="Local Education Authority (RvU)"/>
      <sheetName val="E&amp;QDATA"/>
      <sheetName val="Equality and Diversity (U)"/>
      <sheetName val="Equality and Diversity(R)"/>
      <sheetName val="Equality and Diversity(R v U)"/>
      <sheetName val="Equality and Diversity QA"/>
      <sheetName val="DATASSA"/>
      <sheetName val="Sector Subject Area (U)"/>
      <sheetName val="Sector Subject Area (R)"/>
      <sheetName val="Sector Subject Area (U v R)"/>
      <sheetName val="Sector Subject Area QA "/>
    </sheetNames>
    <sheetDataSet>
      <sheetData sheetId="15">
        <row r="7">
          <cell r="C7">
            <v>439</v>
          </cell>
          <cell r="D7">
            <v>480</v>
          </cell>
          <cell r="E7">
            <v>705</v>
          </cell>
          <cell r="F7">
            <v>684</v>
          </cell>
          <cell r="G7">
            <v>690</v>
          </cell>
          <cell r="H7">
            <v>1427</v>
          </cell>
          <cell r="I7">
            <v>1854</v>
          </cell>
          <cell r="J7">
            <v>1547</v>
          </cell>
        </row>
        <row r="8">
          <cell r="C8">
            <v>2551</v>
          </cell>
          <cell r="D8">
            <v>2359</v>
          </cell>
          <cell r="E8">
            <v>3131</v>
          </cell>
          <cell r="F8">
            <v>3190</v>
          </cell>
          <cell r="G8">
            <v>3305</v>
          </cell>
          <cell r="H8">
            <v>6983</v>
          </cell>
          <cell r="I8">
            <v>7939</v>
          </cell>
          <cell r="J8">
            <v>7259</v>
          </cell>
        </row>
        <row r="9">
          <cell r="C9">
            <v>986</v>
          </cell>
          <cell r="D9">
            <v>899</v>
          </cell>
          <cell r="E9">
            <v>1290</v>
          </cell>
          <cell r="F9">
            <v>1270</v>
          </cell>
          <cell r="G9">
            <v>1419</v>
          </cell>
          <cell r="H9">
            <v>2658</v>
          </cell>
          <cell r="I9">
            <v>2778</v>
          </cell>
          <cell r="J9">
            <v>2558</v>
          </cell>
        </row>
        <row r="10">
          <cell r="C10">
            <v>570</v>
          </cell>
          <cell r="D10">
            <v>497</v>
          </cell>
          <cell r="E10">
            <v>711</v>
          </cell>
          <cell r="F10">
            <v>754</v>
          </cell>
          <cell r="G10">
            <v>674</v>
          </cell>
          <cell r="H10">
            <v>1081</v>
          </cell>
          <cell r="I10">
            <v>1402</v>
          </cell>
          <cell r="J10">
            <v>1242</v>
          </cell>
        </row>
        <row r="11">
          <cell r="C11">
            <v>736</v>
          </cell>
          <cell r="D11">
            <v>760</v>
          </cell>
          <cell r="E11">
            <v>956</v>
          </cell>
          <cell r="F11">
            <v>1072</v>
          </cell>
          <cell r="G11">
            <v>1021</v>
          </cell>
          <cell r="H11">
            <v>1751</v>
          </cell>
          <cell r="I11">
            <v>1887</v>
          </cell>
          <cell r="J11">
            <v>1895</v>
          </cell>
        </row>
        <row r="12">
          <cell r="C12">
            <v>1049</v>
          </cell>
          <cell r="D12">
            <v>1050</v>
          </cell>
          <cell r="E12">
            <v>1391</v>
          </cell>
          <cell r="F12">
            <v>1442</v>
          </cell>
          <cell r="G12">
            <v>1650</v>
          </cell>
          <cell r="H12">
            <v>3007</v>
          </cell>
          <cell r="I12">
            <v>3242</v>
          </cell>
          <cell r="J12">
            <v>2901</v>
          </cell>
        </row>
        <row r="13">
          <cell r="C13">
            <v>927</v>
          </cell>
          <cell r="D13">
            <v>872</v>
          </cell>
          <cell r="E13">
            <v>1230</v>
          </cell>
          <cell r="F13">
            <v>1251</v>
          </cell>
          <cell r="G13">
            <v>1554</v>
          </cell>
          <cell r="H13">
            <v>2921</v>
          </cell>
          <cell r="I13">
            <v>3133</v>
          </cell>
          <cell r="J13">
            <v>2866</v>
          </cell>
        </row>
        <row r="14">
          <cell r="C14">
            <v>1590</v>
          </cell>
          <cell r="D14">
            <v>1482</v>
          </cell>
          <cell r="E14">
            <v>1913</v>
          </cell>
          <cell r="F14">
            <v>2097</v>
          </cell>
          <cell r="G14">
            <v>2227</v>
          </cell>
          <cell r="H14">
            <v>3864</v>
          </cell>
          <cell r="I14">
            <v>4514</v>
          </cell>
          <cell r="J14">
            <v>4414</v>
          </cell>
        </row>
        <row r="15">
          <cell r="C15">
            <v>791</v>
          </cell>
          <cell r="D15">
            <v>794</v>
          </cell>
          <cell r="E15">
            <v>942</v>
          </cell>
          <cell r="F15">
            <v>939</v>
          </cell>
          <cell r="G15">
            <v>966</v>
          </cell>
          <cell r="H15">
            <v>1861</v>
          </cell>
          <cell r="I15">
            <v>2047</v>
          </cell>
          <cell r="J15">
            <v>2120</v>
          </cell>
        </row>
        <row r="16">
          <cell r="C16">
            <v>1044</v>
          </cell>
          <cell r="D16">
            <v>892</v>
          </cell>
          <cell r="E16">
            <v>1199</v>
          </cell>
          <cell r="F16">
            <v>1111</v>
          </cell>
          <cell r="G16">
            <v>1255</v>
          </cell>
          <cell r="H16">
            <v>2265</v>
          </cell>
          <cell r="I16">
            <v>2447</v>
          </cell>
          <cell r="J16">
            <v>2259</v>
          </cell>
        </row>
        <row r="17">
          <cell r="C17">
            <v>1056</v>
          </cell>
          <cell r="D17">
            <v>1024</v>
          </cell>
          <cell r="E17">
            <v>1254</v>
          </cell>
          <cell r="F17">
            <v>1257</v>
          </cell>
          <cell r="G17">
            <v>1273</v>
          </cell>
          <cell r="H17">
            <v>2286</v>
          </cell>
          <cell r="I17">
            <v>2677</v>
          </cell>
          <cell r="J17">
            <v>2723</v>
          </cell>
        </row>
        <row r="18">
          <cell r="C18">
            <v>1721</v>
          </cell>
          <cell r="D18">
            <v>1526</v>
          </cell>
          <cell r="E18">
            <v>1930</v>
          </cell>
          <cell r="F18">
            <v>2161</v>
          </cell>
          <cell r="G18">
            <v>2477</v>
          </cell>
          <cell r="H18">
            <v>4442</v>
          </cell>
          <cell r="I18">
            <v>4418</v>
          </cell>
          <cell r="J18">
            <v>4088</v>
          </cell>
        </row>
        <row r="19">
          <cell r="C19">
            <v>13460</v>
          </cell>
          <cell r="D19">
            <v>12635</v>
          </cell>
          <cell r="E19">
            <v>16652</v>
          </cell>
          <cell r="F19">
            <v>17228</v>
          </cell>
          <cell r="G19">
            <v>18511</v>
          </cell>
          <cell r="H19">
            <v>34546</v>
          </cell>
          <cell r="I19">
            <v>38338</v>
          </cell>
          <cell r="J19">
            <v>35872</v>
          </cell>
        </row>
        <row r="22">
          <cell r="C22">
            <v>491</v>
          </cell>
          <cell r="D22">
            <v>606</v>
          </cell>
          <cell r="E22">
            <v>690</v>
          </cell>
          <cell r="F22">
            <v>798</v>
          </cell>
          <cell r="G22">
            <v>952</v>
          </cell>
          <cell r="H22">
            <v>1545</v>
          </cell>
          <cell r="I22">
            <v>1898</v>
          </cell>
          <cell r="J22">
            <v>1927</v>
          </cell>
        </row>
        <row r="23">
          <cell r="C23">
            <v>548</v>
          </cell>
          <cell r="D23">
            <v>792</v>
          </cell>
          <cell r="E23">
            <v>964</v>
          </cell>
          <cell r="F23">
            <v>942</v>
          </cell>
          <cell r="G23">
            <v>1297</v>
          </cell>
          <cell r="H23">
            <v>1804</v>
          </cell>
          <cell r="I23">
            <v>1938</v>
          </cell>
          <cell r="J23">
            <v>1997</v>
          </cell>
        </row>
        <row r="24">
          <cell r="C24">
            <v>1342</v>
          </cell>
          <cell r="D24">
            <v>1382</v>
          </cell>
          <cell r="E24">
            <v>1630</v>
          </cell>
          <cell r="F24">
            <v>1519</v>
          </cell>
          <cell r="G24">
            <v>1770</v>
          </cell>
          <cell r="H24">
            <v>2822</v>
          </cell>
          <cell r="I24">
            <v>3281</v>
          </cell>
          <cell r="J24">
            <v>3251</v>
          </cell>
        </row>
        <row r="25">
          <cell r="C25">
            <v>775</v>
          </cell>
          <cell r="D25">
            <v>861</v>
          </cell>
          <cell r="E25">
            <v>877</v>
          </cell>
          <cell r="F25">
            <v>961</v>
          </cell>
          <cell r="G25">
            <v>1253</v>
          </cell>
          <cell r="H25">
            <v>1719</v>
          </cell>
          <cell r="I25">
            <v>2051</v>
          </cell>
          <cell r="J25">
            <v>2121</v>
          </cell>
        </row>
        <row r="26">
          <cell r="C26">
            <v>1317</v>
          </cell>
          <cell r="D26">
            <v>1266</v>
          </cell>
          <cell r="E26">
            <v>1566</v>
          </cell>
          <cell r="F26">
            <v>1533</v>
          </cell>
          <cell r="G26">
            <v>1861</v>
          </cell>
          <cell r="H26">
            <v>3077</v>
          </cell>
          <cell r="I26">
            <v>3726</v>
          </cell>
          <cell r="J26">
            <v>3566</v>
          </cell>
        </row>
        <row r="27">
          <cell r="C27">
            <v>1320</v>
          </cell>
          <cell r="D27">
            <v>1390</v>
          </cell>
          <cell r="E27">
            <v>1527</v>
          </cell>
          <cell r="F27">
            <v>1577</v>
          </cell>
          <cell r="G27">
            <v>1793</v>
          </cell>
          <cell r="H27">
            <v>3285</v>
          </cell>
          <cell r="I27">
            <v>3766</v>
          </cell>
          <cell r="J27">
            <v>3572</v>
          </cell>
        </row>
        <row r="28">
          <cell r="C28">
            <v>2261</v>
          </cell>
          <cell r="D28">
            <v>2653</v>
          </cell>
          <cell r="E28">
            <v>2827</v>
          </cell>
          <cell r="F28">
            <v>3128</v>
          </cell>
          <cell r="G28">
            <v>3347</v>
          </cell>
          <cell r="H28">
            <v>5280</v>
          </cell>
          <cell r="I28">
            <v>5839</v>
          </cell>
          <cell r="J28">
            <v>5732</v>
          </cell>
        </row>
        <row r="29">
          <cell r="C29">
            <v>0</v>
          </cell>
          <cell r="D29">
            <v>0</v>
          </cell>
          <cell r="E29">
            <v>0</v>
          </cell>
          <cell r="F29">
            <v>0</v>
          </cell>
          <cell r="G29">
            <v>0</v>
          </cell>
          <cell r="H29">
            <v>0</v>
          </cell>
          <cell r="I29">
            <v>0</v>
          </cell>
          <cell r="J29">
            <v>1165</v>
          </cell>
        </row>
        <row r="30">
          <cell r="C30">
            <v>0</v>
          </cell>
          <cell r="D30">
            <v>0</v>
          </cell>
          <cell r="E30">
            <v>0</v>
          </cell>
          <cell r="F30">
            <v>0</v>
          </cell>
          <cell r="G30">
            <v>0</v>
          </cell>
          <cell r="H30">
            <v>0</v>
          </cell>
          <cell r="I30">
            <v>0</v>
          </cell>
          <cell r="J30">
            <v>1026</v>
          </cell>
        </row>
        <row r="31">
          <cell r="C31">
            <v>0</v>
          </cell>
          <cell r="D31">
            <v>0</v>
          </cell>
          <cell r="E31">
            <v>0</v>
          </cell>
          <cell r="F31">
            <v>0</v>
          </cell>
          <cell r="G31">
            <v>0</v>
          </cell>
          <cell r="H31">
            <v>0</v>
          </cell>
          <cell r="I31">
            <v>0</v>
          </cell>
          <cell r="J31">
            <v>1184</v>
          </cell>
        </row>
        <row r="32">
          <cell r="C32">
            <v>0</v>
          </cell>
          <cell r="D32">
            <v>0</v>
          </cell>
          <cell r="E32">
            <v>0</v>
          </cell>
          <cell r="F32">
            <v>0</v>
          </cell>
          <cell r="G32">
            <v>0</v>
          </cell>
          <cell r="H32">
            <v>0</v>
          </cell>
          <cell r="I32">
            <v>0</v>
          </cell>
          <cell r="J32">
            <v>884</v>
          </cell>
        </row>
        <row r="33">
          <cell r="C33">
            <v>0</v>
          </cell>
          <cell r="D33">
            <v>0</v>
          </cell>
          <cell r="E33">
            <v>0</v>
          </cell>
          <cell r="F33">
            <v>0</v>
          </cell>
          <cell r="G33">
            <v>0</v>
          </cell>
          <cell r="H33">
            <v>0</v>
          </cell>
          <cell r="I33">
            <v>0</v>
          </cell>
          <cell r="J33">
            <v>496</v>
          </cell>
        </row>
        <row r="34">
          <cell r="C34">
            <v>0</v>
          </cell>
          <cell r="D34">
            <v>0</v>
          </cell>
          <cell r="E34">
            <v>0</v>
          </cell>
          <cell r="F34">
            <v>0</v>
          </cell>
          <cell r="G34">
            <v>0</v>
          </cell>
          <cell r="H34">
            <v>0</v>
          </cell>
          <cell r="I34">
            <v>0</v>
          </cell>
          <cell r="J34">
            <v>977</v>
          </cell>
        </row>
        <row r="35">
          <cell r="C35">
            <v>522</v>
          </cell>
          <cell r="D35">
            <v>606</v>
          </cell>
          <cell r="E35">
            <v>723</v>
          </cell>
          <cell r="F35">
            <v>721</v>
          </cell>
          <cell r="G35">
            <v>1071</v>
          </cell>
          <cell r="H35">
            <v>1805</v>
          </cell>
          <cell r="I35">
            <v>2011</v>
          </cell>
          <cell r="J35">
            <v>1625</v>
          </cell>
        </row>
        <row r="36">
          <cell r="C36">
            <v>850</v>
          </cell>
          <cell r="D36">
            <v>833</v>
          </cell>
          <cell r="E36">
            <v>994</v>
          </cell>
          <cell r="F36">
            <v>1131</v>
          </cell>
          <cell r="G36">
            <v>1434</v>
          </cell>
          <cell r="H36">
            <v>2583</v>
          </cell>
          <cell r="I36">
            <v>2909</v>
          </cell>
          <cell r="J36">
            <v>2562</v>
          </cell>
        </row>
        <row r="37">
          <cell r="C37">
            <v>4572</v>
          </cell>
          <cell r="D37">
            <v>5560</v>
          </cell>
          <cell r="E37">
            <v>5767</v>
          </cell>
          <cell r="F37">
            <v>6081</v>
          </cell>
          <cell r="G37">
            <v>7460</v>
          </cell>
          <cell r="H37">
            <v>11915</v>
          </cell>
          <cell r="I37">
            <v>13233</v>
          </cell>
          <cell r="J37">
            <v>13933</v>
          </cell>
        </row>
        <row r="38">
          <cell r="C38">
            <v>0</v>
          </cell>
          <cell r="D38">
            <v>0</v>
          </cell>
          <cell r="E38">
            <v>0</v>
          </cell>
          <cell r="F38">
            <v>0</v>
          </cell>
          <cell r="G38">
            <v>0</v>
          </cell>
          <cell r="H38">
            <v>0</v>
          </cell>
          <cell r="I38">
            <v>0</v>
          </cell>
          <cell r="J38">
            <v>1288</v>
          </cell>
        </row>
        <row r="39">
          <cell r="C39">
            <v>0</v>
          </cell>
          <cell r="D39">
            <v>0</v>
          </cell>
          <cell r="E39">
            <v>0</v>
          </cell>
          <cell r="F39">
            <v>0</v>
          </cell>
          <cell r="G39">
            <v>0</v>
          </cell>
          <cell r="H39">
            <v>0</v>
          </cell>
          <cell r="I39">
            <v>0</v>
          </cell>
          <cell r="J39">
            <v>1189</v>
          </cell>
        </row>
        <row r="40">
          <cell r="C40">
            <v>0</v>
          </cell>
          <cell r="D40">
            <v>0</v>
          </cell>
          <cell r="E40">
            <v>0</v>
          </cell>
          <cell r="F40">
            <v>0</v>
          </cell>
          <cell r="G40">
            <v>0</v>
          </cell>
          <cell r="H40">
            <v>0</v>
          </cell>
          <cell r="I40">
            <v>0</v>
          </cell>
          <cell r="J40">
            <v>806</v>
          </cell>
        </row>
        <row r="41">
          <cell r="C41">
            <v>0</v>
          </cell>
          <cell r="D41">
            <v>0</v>
          </cell>
          <cell r="E41">
            <v>0</v>
          </cell>
          <cell r="F41">
            <v>0</v>
          </cell>
          <cell r="G41">
            <v>0</v>
          </cell>
          <cell r="H41">
            <v>0</v>
          </cell>
          <cell r="I41">
            <v>0</v>
          </cell>
          <cell r="J41">
            <v>1265</v>
          </cell>
        </row>
        <row r="42">
          <cell r="C42">
            <v>0</v>
          </cell>
          <cell r="D42">
            <v>0</v>
          </cell>
          <cell r="E42">
            <v>0</v>
          </cell>
          <cell r="F42">
            <v>0</v>
          </cell>
          <cell r="G42">
            <v>0</v>
          </cell>
          <cell r="H42">
            <v>0</v>
          </cell>
          <cell r="I42">
            <v>0</v>
          </cell>
          <cell r="J42">
            <v>1472</v>
          </cell>
        </row>
        <row r="43">
          <cell r="C43">
            <v>0</v>
          </cell>
          <cell r="D43">
            <v>0</v>
          </cell>
          <cell r="E43">
            <v>0</v>
          </cell>
          <cell r="F43">
            <v>0</v>
          </cell>
          <cell r="G43">
            <v>0</v>
          </cell>
          <cell r="H43">
            <v>0</v>
          </cell>
          <cell r="I43">
            <v>0</v>
          </cell>
          <cell r="J43">
            <v>1153</v>
          </cell>
        </row>
        <row r="44">
          <cell r="C44">
            <v>0</v>
          </cell>
          <cell r="D44">
            <v>0</v>
          </cell>
          <cell r="E44">
            <v>0</v>
          </cell>
          <cell r="F44">
            <v>0</v>
          </cell>
          <cell r="G44">
            <v>0</v>
          </cell>
          <cell r="H44">
            <v>0</v>
          </cell>
          <cell r="I44">
            <v>0</v>
          </cell>
          <cell r="J44">
            <v>1552</v>
          </cell>
        </row>
        <row r="45">
          <cell r="C45">
            <v>0</v>
          </cell>
          <cell r="D45">
            <v>0</v>
          </cell>
          <cell r="E45">
            <v>0</v>
          </cell>
          <cell r="F45">
            <v>0</v>
          </cell>
          <cell r="G45">
            <v>0</v>
          </cell>
          <cell r="H45">
            <v>0</v>
          </cell>
          <cell r="I45">
            <v>0</v>
          </cell>
          <cell r="J45">
            <v>620</v>
          </cell>
        </row>
        <row r="46">
          <cell r="C46">
            <v>0</v>
          </cell>
          <cell r="D46">
            <v>0</v>
          </cell>
          <cell r="E46">
            <v>0</v>
          </cell>
          <cell r="F46">
            <v>0</v>
          </cell>
          <cell r="G46">
            <v>0</v>
          </cell>
          <cell r="H46">
            <v>0</v>
          </cell>
          <cell r="I46">
            <v>0</v>
          </cell>
          <cell r="J46">
            <v>893</v>
          </cell>
        </row>
        <row r="47">
          <cell r="C47">
            <v>0</v>
          </cell>
          <cell r="D47">
            <v>0</v>
          </cell>
          <cell r="E47">
            <v>0</v>
          </cell>
          <cell r="F47">
            <v>0</v>
          </cell>
          <cell r="G47">
            <v>0</v>
          </cell>
          <cell r="H47">
            <v>0</v>
          </cell>
          <cell r="I47">
            <v>0</v>
          </cell>
          <cell r="J47">
            <v>1372</v>
          </cell>
        </row>
        <row r="48">
          <cell r="C48">
            <v>0</v>
          </cell>
          <cell r="D48">
            <v>0</v>
          </cell>
          <cell r="E48">
            <v>0</v>
          </cell>
          <cell r="F48">
            <v>0</v>
          </cell>
          <cell r="G48">
            <v>0</v>
          </cell>
          <cell r="H48">
            <v>0</v>
          </cell>
          <cell r="I48">
            <v>0</v>
          </cell>
          <cell r="J48">
            <v>1184</v>
          </cell>
        </row>
        <row r="49">
          <cell r="C49">
            <v>0</v>
          </cell>
          <cell r="D49">
            <v>0</v>
          </cell>
          <cell r="E49">
            <v>0</v>
          </cell>
          <cell r="F49">
            <v>0</v>
          </cell>
          <cell r="G49">
            <v>0</v>
          </cell>
          <cell r="H49">
            <v>0</v>
          </cell>
          <cell r="I49">
            <v>0</v>
          </cell>
          <cell r="J49">
            <v>1139</v>
          </cell>
        </row>
        <row r="50">
          <cell r="C50">
            <v>2111</v>
          </cell>
          <cell r="D50">
            <v>2410</v>
          </cell>
          <cell r="E50">
            <v>2635</v>
          </cell>
          <cell r="F50">
            <v>2742</v>
          </cell>
          <cell r="G50">
            <v>3474</v>
          </cell>
          <cell r="H50">
            <v>6467</v>
          </cell>
          <cell r="I50">
            <v>7285</v>
          </cell>
          <cell r="J50">
            <v>6122</v>
          </cell>
        </row>
        <row r="51">
          <cell r="C51">
            <v>1315</v>
          </cell>
          <cell r="D51">
            <v>1244</v>
          </cell>
          <cell r="E51">
            <v>1421</v>
          </cell>
          <cell r="F51">
            <v>1658</v>
          </cell>
          <cell r="G51">
            <v>2580</v>
          </cell>
          <cell r="H51">
            <v>4764</v>
          </cell>
          <cell r="I51">
            <v>5187</v>
          </cell>
          <cell r="J51">
            <v>4794</v>
          </cell>
        </row>
        <row r="52">
          <cell r="C52">
            <v>1095</v>
          </cell>
          <cell r="D52">
            <v>1095</v>
          </cell>
          <cell r="E52">
            <v>1080</v>
          </cell>
          <cell r="F52">
            <v>974</v>
          </cell>
          <cell r="G52">
            <v>1439</v>
          </cell>
          <cell r="H52">
            <v>2505</v>
          </cell>
          <cell r="I52">
            <v>2713</v>
          </cell>
          <cell r="J52">
            <v>2643</v>
          </cell>
        </row>
        <row r="53">
          <cell r="C53">
            <v>1152</v>
          </cell>
          <cell r="D53">
            <v>1047</v>
          </cell>
          <cell r="E53">
            <v>1036</v>
          </cell>
          <cell r="F53">
            <v>985</v>
          </cell>
          <cell r="G53">
            <v>1423</v>
          </cell>
          <cell r="H53">
            <v>2347</v>
          </cell>
          <cell r="I53">
            <v>2764</v>
          </cell>
          <cell r="J53">
            <v>2353</v>
          </cell>
        </row>
        <row r="54">
          <cell r="C54">
            <v>1086</v>
          </cell>
          <cell r="D54">
            <v>1096</v>
          </cell>
          <cell r="E54">
            <v>1089</v>
          </cell>
          <cell r="F54">
            <v>1164</v>
          </cell>
          <cell r="G54">
            <v>1664</v>
          </cell>
          <cell r="H54">
            <v>2713</v>
          </cell>
          <cell r="I54">
            <v>3152</v>
          </cell>
          <cell r="J54">
            <v>2875</v>
          </cell>
        </row>
        <row r="55">
          <cell r="C55">
            <v>1368</v>
          </cell>
          <cell r="D55">
            <v>1437</v>
          </cell>
          <cell r="E55">
            <v>1471</v>
          </cell>
          <cell r="F55">
            <v>1475</v>
          </cell>
          <cell r="G55">
            <v>1967</v>
          </cell>
          <cell r="H55">
            <v>3371</v>
          </cell>
          <cell r="I55">
            <v>3838</v>
          </cell>
          <cell r="J55">
            <v>3863</v>
          </cell>
        </row>
        <row r="56">
          <cell r="C56">
            <v>691</v>
          </cell>
          <cell r="D56">
            <v>762</v>
          </cell>
          <cell r="E56">
            <v>859</v>
          </cell>
          <cell r="F56">
            <v>872</v>
          </cell>
          <cell r="G56">
            <v>1258</v>
          </cell>
          <cell r="H56">
            <v>2073</v>
          </cell>
          <cell r="I56">
            <v>2846</v>
          </cell>
          <cell r="J56">
            <v>2331</v>
          </cell>
        </row>
        <row r="57">
          <cell r="C57">
            <v>1165</v>
          </cell>
          <cell r="D57">
            <v>1221</v>
          </cell>
          <cell r="E57">
            <v>1194</v>
          </cell>
          <cell r="F57">
            <v>1441</v>
          </cell>
          <cell r="G57">
            <v>1939</v>
          </cell>
          <cell r="H57">
            <v>3180</v>
          </cell>
          <cell r="I57">
            <v>3375</v>
          </cell>
          <cell r="J57">
            <v>2903</v>
          </cell>
        </row>
        <row r="58">
          <cell r="C58">
            <v>1032</v>
          </cell>
          <cell r="D58">
            <v>1078</v>
          </cell>
          <cell r="E58">
            <v>1209</v>
          </cell>
          <cell r="F58">
            <v>1185</v>
          </cell>
          <cell r="G58">
            <v>1668</v>
          </cell>
          <cell r="H58">
            <v>3019</v>
          </cell>
          <cell r="I58">
            <v>3130</v>
          </cell>
          <cell r="J58">
            <v>2793</v>
          </cell>
        </row>
        <row r="59">
          <cell r="C59">
            <v>679</v>
          </cell>
          <cell r="D59">
            <v>776</v>
          </cell>
          <cell r="E59">
            <v>869</v>
          </cell>
          <cell r="F59">
            <v>823</v>
          </cell>
          <cell r="G59">
            <v>978</v>
          </cell>
          <cell r="H59">
            <v>1655</v>
          </cell>
          <cell r="I59">
            <v>2127</v>
          </cell>
          <cell r="J59">
            <v>2152</v>
          </cell>
        </row>
        <row r="60">
          <cell r="C60">
            <v>784</v>
          </cell>
          <cell r="D60">
            <v>937</v>
          </cell>
          <cell r="E60">
            <v>1064</v>
          </cell>
          <cell r="F60">
            <v>1220</v>
          </cell>
          <cell r="G60">
            <v>1889</v>
          </cell>
          <cell r="H60">
            <v>2441</v>
          </cell>
          <cell r="I60">
            <v>2868</v>
          </cell>
          <cell r="J60">
            <v>2250</v>
          </cell>
        </row>
        <row r="61">
          <cell r="C61">
            <v>1456</v>
          </cell>
          <cell r="D61">
            <v>1547</v>
          </cell>
          <cell r="E61">
            <v>2042</v>
          </cell>
          <cell r="F61">
            <v>1786</v>
          </cell>
          <cell r="G61">
            <v>2552</v>
          </cell>
          <cell r="H61">
            <v>4148</v>
          </cell>
          <cell r="I61">
            <v>4512</v>
          </cell>
          <cell r="J61">
            <v>4300</v>
          </cell>
        </row>
        <row r="62">
          <cell r="C62">
            <v>1696</v>
          </cell>
          <cell r="D62">
            <v>1619</v>
          </cell>
          <cell r="E62">
            <v>1947</v>
          </cell>
          <cell r="F62">
            <v>1811</v>
          </cell>
          <cell r="G62">
            <v>2214</v>
          </cell>
          <cell r="H62">
            <v>4141</v>
          </cell>
          <cell r="I62">
            <v>4865</v>
          </cell>
          <cell r="J62">
            <v>4513</v>
          </cell>
        </row>
        <row r="63">
          <cell r="C63">
            <v>29628</v>
          </cell>
          <cell r="D63">
            <v>32218</v>
          </cell>
          <cell r="E63">
            <v>35481</v>
          </cell>
          <cell r="F63">
            <v>36527</v>
          </cell>
          <cell r="G63">
            <v>47283</v>
          </cell>
          <cell r="H63">
            <v>78659</v>
          </cell>
          <cell r="I63">
            <v>89314</v>
          </cell>
          <cell r="J63">
            <v>84178</v>
          </cell>
        </row>
        <row r="66">
          <cell r="C66">
            <v>990</v>
          </cell>
          <cell r="D66">
            <v>1126</v>
          </cell>
          <cell r="E66">
            <v>1520</v>
          </cell>
          <cell r="F66">
            <v>1617</v>
          </cell>
          <cell r="G66">
            <v>1993</v>
          </cell>
          <cell r="H66">
            <v>2802</v>
          </cell>
          <cell r="I66">
            <v>3458</v>
          </cell>
          <cell r="J66">
            <v>3201</v>
          </cell>
        </row>
        <row r="67">
          <cell r="C67">
            <v>1640</v>
          </cell>
          <cell r="D67">
            <v>1877</v>
          </cell>
          <cell r="E67">
            <v>2174</v>
          </cell>
          <cell r="F67">
            <v>2277</v>
          </cell>
          <cell r="G67">
            <v>2718</v>
          </cell>
          <cell r="H67">
            <v>4616</v>
          </cell>
          <cell r="I67">
            <v>4948</v>
          </cell>
          <cell r="J67">
            <v>4780</v>
          </cell>
        </row>
        <row r="68">
          <cell r="C68">
            <v>805</v>
          </cell>
          <cell r="D68">
            <v>977</v>
          </cell>
          <cell r="E68">
            <v>1044</v>
          </cell>
          <cell r="F68">
            <v>1083</v>
          </cell>
          <cell r="G68">
            <v>1227</v>
          </cell>
          <cell r="H68">
            <v>2200</v>
          </cell>
          <cell r="I68">
            <v>2228</v>
          </cell>
          <cell r="J68">
            <v>2383</v>
          </cell>
        </row>
        <row r="69">
          <cell r="C69">
            <v>1842</v>
          </cell>
          <cell r="D69">
            <v>1631</v>
          </cell>
          <cell r="E69">
            <v>2031</v>
          </cell>
          <cell r="F69">
            <v>2340</v>
          </cell>
          <cell r="G69">
            <v>2438</v>
          </cell>
          <cell r="H69">
            <v>3614</v>
          </cell>
          <cell r="I69">
            <v>4548</v>
          </cell>
          <cell r="J69">
            <v>3639</v>
          </cell>
        </row>
        <row r="70">
          <cell r="C70">
            <v>2752</v>
          </cell>
          <cell r="D70">
            <v>3203</v>
          </cell>
          <cell r="E70">
            <v>3758</v>
          </cell>
          <cell r="F70">
            <v>5117</v>
          </cell>
          <cell r="G70">
            <v>5400</v>
          </cell>
          <cell r="H70">
            <v>5531</v>
          </cell>
          <cell r="I70">
            <v>6038</v>
          </cell>
          <cell r="J70">
            <v>5013</v>
          </cell>
        </row>
        <row r="71">
          <cell r="C71">
            <v>1398</v>
          </cell>
          <cell r="D71">
            <v>1312</v>
          </cell>
          <cell r="E71">
            <v>1591</v>
          </cell>
          <cell r="F71">
            <v>1790</v>
          </cell>
          <cell r="G71">
            <v>1972</v>
          </cell>
          <cell r="H71">
            <v>3166</v>
          </cell>
          <cell r="I71">
            <v>3436</v>
          </cell>
          <cell r="J71">
            <v>3200</v>
          </cell>
        </row>
        <row r="72">
          <cell r="C72">
            <v>1484</v>
          </cell>
          <cell r="D72">
            <v>1801</v>
          </cell>
          <cell r="E72">
            <v>1984</v>
          </cell>
          <cell r="F72">
            <v>2363</v>
          </cell>
          <cell r="G72">
            <v>2598</v>
          </cell>
          <cell r="H72">
            <v>4309</v>
          </cell>
          <cell r="I72">
            <v>4779</v>
          </cell>
          <cell r="J72">
            <v>4147</v>
          </cell>
        </row>
        <row r="73">
          <cell r="C73">
            <v>2095</v>
          </cell>
          <cell r="D73">
            <v>2321</v>
          </cell>
          <cell r="E73">
            <v>2766</v>
          </cell>
          <cell r="F73">
            <v>2831</v>
          </cell>
          <cell r="G73">
            <v>3649</v>
          </cell>
          <cell r="H73">
            <v>7031</v>
          </cell>
          <cell r="I73">
            <v>7310</v>
          </cell>
          <cell r="J73">
            <v>6845</v>
          </cell>
        </row>
        <row r="74">
          <cell r="C74">
            <v>542</v>
          </cell>
          <cell r="D74">
            <v>607</v>
          </cell>
          <cell r="E74">
            <v>849</v>
          </cell>
          <cell r="F74">
            <v>743</v>
          </cell>
          <cell r="G74">
            <v>893</v>
          </cell>
          <cell r="H74">
            <v>1334</v>
          </cell>
          <cell r="I74">
            <v>1656</v>
          </cell>
          <cell r="J74">
            <v>1585</v>
          </cell>
        </row>
        <row r="75">
          <cell r="C75">
            <v>628</v>
          </cell>
          <cell r="D75">
            <v>751</v>
          </cell>
          <cell r="E75">
            <v>959</v>
          </cell>
          <cell r="F75">
            <v>806</v>
          </cell>
          <cell r="G75">
            <v>929</v>
          </cell>
          <cell r="H75">
            <v>1522</v>
          </cell>
          <cell r="I75">
            <v>1702</v>
          </cell>
          <cell r="J75">
            <v>1820</v>
          </cell>
        </row>
        <row r="76">
          <cell r="C76">
            <v>3491</v>
          </cell>
          <cell r="D76">
            <v>3546</v>
          </cell>
          <cell r="E76">
            <v>4194</v>
          </cell>
          <cell r="F76">
            <v>4084</v>
          </cell>
          <cell r="G76">
            <v>4429</v>
          </cell>
          <cell r="H76">
            <v>6419</v>
          </cell>
          <cell r="I76">
            <v>9737</v>
          </cell>
          <cell r="J76">
            <v>9941</v>
          </cell>
        </row>
        <row r="77">
          <cell r="C77">
            <v>0</v>
          </cell>
          <cell r="D77">
            <v>0</v>
          </cell>
          <cell r="E77">
            <v>0</v>
          </cell>
          <cell r="F77">
            <v>0</v>
          </cell>
          <cell r="G77">
            <v>0</v>
          </cell>
          <cell r="H77">
            <v>0</v>
          </cell>
          <cell r="I77">
            <v>0</v>
          </cell>
          <cell r="J77">
            <v>428</v>
          </cell>
        </row>
        <row r="78">
          <cell r="C78">
            <v>0</v>
          </cell>
          <cell r="D78">
            <v>0</v>
          </cell>
          <cell r="E78">
            <v>0</v>
          </cell>
          <cell r="F78">
            <v>0</v>
          </cell>
          <cell r="G78">
            <v>0</v>
          </cell>
          <cell r="H78">
            <v>0</v>
          </cell>
          <cell r="I78">
            <v>0</v>
          </cell>
          <cell r="J78">
            <v>948</v>
          </cell>
        </row>
        <row r="79">
          <cell r="C79">
            <v>0</v>
          </cell>
          <cell r="D79">
            <v>0</v>
          </cell>
          <cell r="E79">
            <v>0</v>
          </cell>
          <cell r="F79">
            <v>0</v>
          </cell>
          <cell r="G79">
            <v>0</v>
          </cell>
          <cell r="H79">
            <v>0</v>
          </cell>
          <cell r="I79">
            <v>0</v>
          </cell>
          <cell r="J79">
            <v>1960</v>
          </cell>
        </row>
        <row r="80">
          <cell r="C80">
            <v>0</v>
          </cell>
          <cell r="D80">
            <v>0</v>
          </cell>
          <cell r="E80">
            <v>0</v>
          </cell>
          <cell r="F80">
            <v>0</v>
          </cell>
          <cell r="G80">
            <v>0</v>
          </cell>
          <cell r="H80">
            <v>0</v>
          </cell>
          <cell r="I80">
            <v>0</v>
          </cell>
          <cell r="J80">
            <v>4077</v>
          </cell>
        </row>
        <row r="81">
          <cell r="C81">
            <v>0</v>
          </cell>
          <cell r="D81">
            <v>0</v>
          </cell>
          <cell r="E81">
            <v>0</v>
          </cell>
          <cell r="F81">
            <v>0</v>
          </cell>
          <cell r="G81">
            <v>0</v>
          </cell>
          <cell r="H81">
            <v>0</v>
          </cell>
          <cell r="I81">
            <v>0</v>
          </cell>
          <cell r="J81">
            <v>478</v>
          </cell>
        </row>
        <row r="82">
          <cell r="C82">
            <v>0</v>
          </cell>
          <cell r="D82">
            <v>0</v>
          </cell>
          <cell r="E82">
            <v>0</v>
          </cell>
          <cell r="F82">
            <v>0</v>
          </cell>
          <cell r="G82">
            <v>0</v>
          </cell>
          <cell r="H82">
            <v>0</v>
          </cell>
          <cell r="I82">
            <v>0</v>
          </cell>
          <cell r="J82">
            <v>1197</v>
          </cell>
        </row>
        <row r="83">
          <cell r="C83">
            <v>0</v>
          </cell>
          <cell r="D83">
            <v>0</v>
          </cell>
          <cell r="E83">
            <v>0</v>
          </cell>
          <cell r="F83">
            <v>0</v>
          </cell>
          <cell r="G83">
            <v>0</v>
          </cell>
          <cell r="H83">
            <v>0</v>
          </cell>
          <cell r="I83">
            <v>0</v>
          </cell>
          <cell r="J83">
            <v>853</v>
          </cell>
        </row>
        <row r="84">
          <cell r="C84">
            <v>1037</v>
          </cell>
          <cell r="D84">
            <v>1044</v>
          </cell>
          <cell r="E84">
            <v>1397</v>
          </cell>
          <cell r="F84">
            <v>1539</v>
          </cell>
          <cell r="G84">
            <v>1824</v>
          </cell>
          <cell r="H84">
            <v>2878</v>
          </cell>
          <cell r="I84">
            <v>3412</v>
          </cell>
          <cell r="J84">
            <v>3139</v>
          </cell>
        </row>
        <row r="85">
          <cell r="C85">
            <v>2030</v>
          </cell>
          <cell r="D85">
            <v>1905</v>
          </cell>
          <cell r="E85">
            <v>2740</v>
          </cell>
          <cell r="F85">
            <v>3152</v>
          </cell>
          <cell r="G85">
            <v>3531</v>
          </cell>
          <cell r="H85">
            <v>5347</v>
          </cell>
          <cell r="I85">
            <v>5434</v>
          </cell>
          <cell r="J85">
            <v>5056</v>
          </cell>
        </row>
        <row r="86">
          <cell r="C86">
            <v>1100</v>
          </cell>
          <cell r="D86">
            <v>1351</v>
          </cell>
          <cell r="E86">
            <v>1506</v>
          </cell>
          <cell r="F86">
            <v>1591</v>
          </cell>
          <cell r="G86">
            <v>1983</v>
          </cell>
          <cell r="H86">
            <v>3542</v>
          </cell>
          <cell r="I86">
            <v>3849</v>
          </cell>
          <cell r="J86">
            <v>3571</v>
          </cell>
        </row>
        <row r="87">
          <cell r="C87">
            <v>586</v>
          </cell>
          <cell r="D87">
            <v>689</v>
          </cell>
          <cell r="E87">
            <v>783</v>
          </cell>
          <cell r="F87">
            <v>833</v>
          </cell>
          <cell r="G87">
            <v>949</v>
          </cell>
          <cell r="H87">
            <v>1492</v>
          </cell>
          <cell r="I87">
            <v>1663</v>
          </cell>
          <cell r="J87">
            <v>1580</v>
          </cell>
        </row>
        <row r="88">
          <cell r="C88">
            <v>22420</v>
          </cell>
          <cell r="D88">
            <v>24141</v>
          </cell>
          <cell r="E88">
            <v>29296</v>
          </cell>
          <cell r="F88">
            <v>32166</v>
          </cell>
          <cell r="G88">
            <v>36533</v>
          </cell>
          <cell r="H88">
            <v>55803</v>
          </cell>
          <cell r="I88">
            <v>64198</v>
          </cell>
          <cell r="J88">
            <v>59900</v>
          </cell>
        </row>
        <row r="91">
          <cell r="C91">
            <v>861</v>
          </cell>
          <cell r="D91">
            <v>1047</v>
          </cell>
          <cell r="E91">
            <v>1422</v>
          </cell>
          <cell r="F91">
            <v>1517</v>
          </cell>
          <cell r="G91">
            <v>1779</v>
          </cell>
          <cell r="H91">
            <v>2599</v>
          </cell>
          <cell r="I91">
            <v>2800</v>
          </cell>
          <cell r="J91">
            <v>2603</v>
          </cell>
        </row>
        <row r="92">
          <cell r="C92">
            <v>3250</v>
          </cell>
          <cell r="D92">
            <v>3234</v>
          </cell>
          <cell r="E92">
            <v>3884</v>
          </cell>
          <cell r="F92">
            <v>4181</v>
          </cell>
          <cell r="G92">
            <v>4678</v>
          </cell>
          <cell r="H92">
            <v>7747</v>
          </cell>
          <cell r="I92">
            <v>9102</v>
          </cell>
          <cell r="J92">
            <v>9101</v>
          </cell>
        </row>
        <row r="93">
          <cell r="C93">
            <v>0</v>
          </cell>
          <cell r="D93">
            <v>0</v>
          </cell>
          <cell r="E93">
            <v>0</v>
          </cell>
          <cell r="F93">
            <v>0</v>
          </cell>
          <cell r="G93">
            <v>0</v>
          </cell>
          <cell r="H93">
            <v>0</v>
          </cell>
          <cell r="I93">
            <v>0</v>
          </cell>
          <cell r="J93">
            <v>1393</v>
          </cell>
        </row>
        <row r="94">
          <cell r="C94">
            <v>0</v>
          </cell>
          <cell r="D94">
            <v>0</v>
          </cell>
          <cell r="E94">
            <v>0</v>
          </cell>
          <cell r="F94">
            <v>0</v>
          </cell>
          <cell r="G94">
            <v>0</v>
          </cell>
          <cell r="H94">
            <v>0</v>
          </cell>
          <cell r="I94">
            <v>0</v>
          </cell>
          <cell r="J94">
            <v>1099</v>
          </cell>
        </row>
        <row r="95">
          <cell r="C95">
            <v>0</v>
          </cell>
          <cell r="D95">
            <v>0</v>
          </cell>
          <cell r="E95">
            <v>0</v>
          </cell>
          <cell r="F95">
            <v>0</v>
          </cell>
          <cell r="G95">
            <v>0</v>
          </cell>
          <cell r="H95">
            <v>0</v>
          </cell>
          <cell r="I95">
            <v>0</v>
          </cell>
          <cell r="J95">
            <v>1414</v>
          </cell>
        </row>
        <row r="96">
          <cell r="C96">
            <v>0</v>
          </cell>
          <cell r="D96">
            <v>0</v>
          </cell>
          <cell r="E96">
            <v>0</v>
          </cell>
          <cell r="F96">
            <v>0</v>
          </cell>
          <cell r="G96">
            <v>0</v>
          </cell>
          <cell r="H96">
            <v>0</v>
          </cell>
          <cell r="I96">
            <v>0</v>
          </cell>
          <cell r="J96">
            <v>610</v>
          </cell>
        </row>
        <row r="97">
          <cell r="C97">
            <v>0</v>
          </cell>
          <cell r="D97">
            <v>0</v>
          </cell>
          <cell r="E97">
            <v>0</v>
          </cell>
          <cell r="F97">
            <v>0</v>
          </cell>
          <cell r="G97">
            <v>0</v>
          </cell>
          <cell r="H97">
            <v>0</v>
          </cell>
          <cell r="I97">
            <v>0</v>
          </cell>
          <cell r="J97">
            <v>1392</v>
          </cell>
        </row>
        <row r="98">
          <cell r="C98">
            <v>0</v>
          </cell>
          <cell r="D98">
            <v>0</v>
          </cell>
          <cell r="E98">
            <v>0</v>
          </cell>
          <cell r="F98">
            <v>0</v>
          </cell>
          <cell r="G98">
            <v>0</v>
          </cell>
          <cell r="H98">
            <v>0</v>
          </cell>
          <cell r="I98">
            <v>0</v>
          </cell>
          <cell r="J98">
            <v>898</v>
          </cell>
        </row>
        <row r="99">
          <cell r="C99">
            <v>0</v>
          </cell>
          <cell r="D99">
            <v>0</v>
          </cell>
          <cell r="E99">
            <v>0</v>
          </cell>
          <cell r="F99">
            <v>0</v>
          </cell>
          <cell r="G99">
            <v>0</v>
          </cell>
          <cell r="H99">
            <v>0</v>
          </cell>
          <cell r="I99">
            <v>0</v>
          </cell>
          <cell r="J99">
            <v>1189</v>
          </cell>
        </row>
        <row r="100">
          <cell r="C100">
            <v>0</v>
          </cell>
          <cell r="D100">
            <v>0</v>
          </cell>
          <cell r="E100">
            <v>0</v>
          </cell>
          <cell r="F100">
            <v>0</v>
          </cell>
          <cell r="G100">
            <v>0</v>
          </cell>
          <cell r="H100">
            <v>0</v>
          </cell>
          <cell r="I100">
            <v>0</v>
          </cell>
          <cell r="J100">
            <v>1106</v>
          </cell>
        </row>
        <row r="101">
          <cell r="C101">
            <v>768</v>
          </cell>
          <cell r="D101">
            <v>722</v>
          </cell>
          <cell r="E101">
            <v>1073</v>
          </cell>
          <cell r="F101">
            <v>1107</v>
          </cell>
          <cell r="G101">
            <v>1218</v>
          </cell>
          <cell r="H101">
            <v>2541</v>
          </cell>
          <cell r="I101">
            <v>2940</v>
          </cell>
          <cell r="J101">
            <v>3009</v>
          </cell>
        </row>
        <row r="102">
          <cell r="C102">
            <v>2074</v>
          </cell>
          <cell r="D102">
            <v>2270</v>
          </cell>
          <cell r="E102">
            <v>2821</v>
          </cell>
          <cell r="F102">
            <v>2604</v>
          </cell>
          <cell r="G102">
            <v>2841</v>
          </cell>
          <cell r="H102">
            <v>5707</v>
          </cell>
          <cell r="I102">
            <v>6181</v>
          </cell>
          <cell r="J102">
            <v>6635</v>
          </cell>
        </row>
        <row r="103">
          <cell r="C103">
            <v>0</v>
          </cell>
          <cell r="D103">
            <v>0</v>
          </cell>
          <cell r="E103">
            <v>0</v>
          </cell>
          <cell r="F103">
            <v>0</v>
          </cell>
          <cell r="G103">
            <v>0</v>
          </cell>
          <cell r="H103">
            <v>0</v>
          </cell>
          <cell r="I103">
            <v>0</v>
          </cell>
          <cell r="J103">
            <v>993</v>
          </cell>
        </row>
        <row r="104">
          <cell r="C104">
            <v>0</v>
          </cell>
          <cell r="D104">
            <v>0</v>
          </cell>
          <cell r="E104">
            <v>0</v>
          </cell>
          <cell r="F104">
            <v>0</v>
          </cell>
          <cell r="G104">
            <v>0</v>
          </cell>
          <cell r="H104">
            <v>0</v>
          </cell>
          <cell r="I104">
            <v>0</v>
          </cell>
          <cell r="J104">
            <v>1622</v>
          </cell>
        </row>
        <row r="105">
          <cell r="C105">
            <v>0</v>
          </cell>
          <cell r="D105">
            <v>0</v>
          </cell>
          <cell r="E105">
            <v>0</v>
          </cell>
          <cell r="F105">
            <v>0</v>
          </cell>
          <cell r="G105">
            <v>0</v>
          </cell>
          <cell r="H105">
            <v>0</v>
          </cell>
          <cell r="I105">
            <v>0</v>
          </cell>
          <cell r="J105">
            <v>820</v>
          </cell>
        </row>
        <row r="106">
          <cell r="C106">
            <v>0</v>
          </cell>
          <cell r="D106">
            <v>0</v>
          </cell>
          <cell r="E106">
            <v>0</v>
          </cell>
          <cell r="F106">
            <v>0</v>
          </cell>
          <cell r="G106">
            <v>0</v>
          </cell>
          <cell r="H106">
            <v>0</v>
          </cell>
          <cell r="I106">
            <v>0</v>
          </cell>
          <cell r="J106">
            <v>1101</v>
          </cell>
        </row>
        <row r="107">
          <cell r="C107">
            <v>0</v>
          </cell>
          <cell r="D107">
            <v>0</v>
          </cell>
          <cell r="E107">
            <v>0</v>
          </cell>
          <cell r="F107">
            <v>0</v>
          </cell>
          <cell r="G107">
            <v>0</v>
          </cell>
          <cell r="H107">
            <v>0</v>
          </cell>
          <cell r="I107">
            <v>0</v>
          </cell>
          <cell r="J107">
            <v>539</v>
          </cell>
        </row>
        <row r="108">
          <cell r="C108">
            <v>0</v>
          </cell>
          <cell r="D108">
            <v>0</v>
          </cell>
          <cell r="E108">
            <v>0</v>
          </cell>
          <cell r="F108">
            <v>0</v>
          </cell>
          <cell r="G108">
            <v>0</v>
          </cell>
          <cell r="H108">
            <v>0</v>
          </cell>
          <cell r="I108">
            <v>0</v>
          </cell>
          <cell r="J108">
            <v>1041</v>
          </cell>
        </row>
        <row r="109">
          <cell r="C109">
            <v>0</v>
          </cell>
          <cell r="D109">
            <v>0</v>
          </cell>
          <cell r="E109">
            <v>0</v>
          </cell>
          <cell r="F109">
            <v>0</v>
          </cell>
          <cell r="G109">
            <v>0</v>
          </cell>
          <cell r="H109">
            <v>0</v>
          </cell>
          <cell r="I109">
            <v>0</v>
          </cell>
          <cell r="J109">
            <v>519</v>
          </cell>
        </row>
        <row r="110">
          <cell r="C110">
            <v>2581</v>
          </cell>
          <cell r="D110">
            <v>2746</v>
          </cell>
          <cell r="E110">
            <v>3336</v>
          </cell>
          <cell r="F110">
            <v>3495</v>
          </cell>
          <cell r="G110">
            <v>3907</v>
          </cell>
          <cell r="H110">
            <v>6068</v>
          </cell>
          <cell r="I110">
            <v>6922</v>
          </cell>
          <cell r="J110">
            <v>7325</v>
          </cell>
        </row>
        <row r="111">
          <cell r="J111">
            <v>555</v>
          </cell>
        </row>
        <row r="112">
          <cell r="C112">
            <v>0</v>
          </cell>
          <cell r="D112">
            <v>0</v>
          </cell>
          <cell r="E112">
            <v>0</v>
          </cell>
          <cell r="F112">
            <v>0</v>
          </cell>
          <cell r="G112">
            <v>0</v>
          </cell>
          <cell r="H112">
            <v>0</v>
          </cell>
          <cell r="I112">
            <v>0</v>
          </cell>
          <cell r="J112">
            <v>1341</v>
          </cell>
        </row>
        <row r="113">
          <cell r="C113">
            <v>0</v>
          </cell>
          <cell r="D113">
            <v>0</v>
          </cell>
          <cell r="E113">
            <v>0</v>
          </cell>
          <cell r="F113">
            <v>0</v>
          </cell>
          <cell r="G113">
            <v>0</v>
          </cell>
          <cell r="H113">
            <v>0</v>
          </cell>
          <cell r="I113">
            <v>0</v>
          </cell>
          <cell r="J113">
            <v>1174</v>
          </cell>
        </row>
        <row r="114">
          <cell r="C114">
            <v>0</v>
          </cell>
          <cell r="D114">
            <v>0</v>
          </cell>
          <cell r="E114">
            <v>0</v>
          </cell>
          <cell r="F114">
            <v>0</v>
          </cell>
          <cell r="G114">
            <v>0</v>
          </cell>
          <cell r="H114">
            <v>0</v>
          </cell>
          <cell r="I114">
            <v>0</v>
          </cell>
          <cell r="J114">
            <v>1279</v>
          </cell>
        </row>
        <row r="115">
          <cell r="C115">
            <v>0</v>
          </cell>
          <cell r="D115">
            <v>0</v>
          </cell>
          <cell r="E115">
            <v>0</v>
          </cell>
          <cell r="F115">
            <v>0</v>
          </cell>
          <cell r="G115">
            <v>0</v>
          </cell>
          <cell r="H115">
            <v>0</v>
          </cell>
          <cell r="I115">
            <v>0</v>
          </cell>
          <cell r="J115">
            <v>818</v>
          </cell>
        </row>
        <row r="116">
          <cell r="C116">
            <v>0</v>
          </cell>
          <cell r="D116">
            <v>0</v>
          </cell>
          <cell r="E116">
            <v>0</v>
          </cell>
          <cell r="F116">
            <v>0</v>
          </cell>
          <cell r="G116">
            <v>0</v>
          </cell>
          <cell r="H116">
            <v>0</v>
          </cell>
          <cell r="I116">
            <v>0</v>
          </cell>
          <cell r="J116">
            <v>1259</v>
          </cell>
        </row>
        <row r="117">
          <cell r="C117">
            <v>0</v>
          </cell>
          <cell r="D117">
            <v>0</v>
          </cell>
          <cell r="E117">
            <v>0</v>
          </cell>
          <cell r="F117">
            <v>0</v>
          </cell>
          <cell r="G117">
            <v>0</v>
          </cell>
          <cell r="H117">
            <v>0</v>
          </cell>
          <cell r="I117">
            <v>0</v>
          </cell>
          <cell r="J117">
            <v>899</v>
          </cell>
        </row>
        <row r="118">
          <cell r="C118">
            <v>2785</v>
          </cell>
          <cell r="D118">
            <v>2539</v>
          </cell>
          <cell r="E118">
            <v>3360</v>
          </cell>
          <cell r="F118">
            <v>3230</v>
          </cell>
          <cell r="G118">
            <v>3602</v>
          </cell>
          <cell r="H118">
            <v>5798</v>
          </cell>
          <cell r="I118">
            <v>7131</v>
          </cell>
          <cell r="J118">
            <v>7878</v>
          </cell>
        </row>
        <row r="119">
          <cell r="C119">
            <v>0</v>
          </cell>
          <cell r="D119">
            <v>0</v>
          </cell>
          <cell r="E119">
            <v>0</v>
          </cell>
          <cell r="F119">
            <v>0</v>
          </cell>
          <cell r="G119">
            <v>0</v>
          </cell>
          <cell r="H119">
            <v>0</v>
          </cell>
          <cell r="I119">
            <v>0</v>
          </cell>
          <cell r="J119">
            <v>1020</v>
          </cell>
        </row>
        <row r="120">
          <cell r="C120">
            <v>0</v>
          </cell>
          <cell r="D120">
            <v>0</v>
          </cell>
          <cell r="E120">
            <v>0</v>
          </cell>
          <cell r="F120">
            <v>0</v>
          </cell>
          <cell r="G120">
            <v>0</v>
          </cell>
          <cell r="H120">
            <v>0</v>
          </cell>
          <cell r="I120">
            <v>0</v>
          </cell>
          <cell r="J120">
            <v>784</v>
          </cell>
        </row>
        <row r="121">
          <cell r="C121">
            <v>0</v>
          </cell>
          <cell r="D121">
            <v>0</v>
          </cell>
          <cell r="E121">
            <v>0</v>
          </cell>
          <cell r="F121">
            <v>0</v>
          </cell>
          <cell r="G121">
            <v>0</v>
          </cell>
          <cell r="H121">
            <v>0</v>
          </cell>
          <cell r="I121">
            <v>0</v>
          </cell>
          <cell r="J121">
            <v>883</v>
          </cell>
        </row>
        <row r="122">
          <cell r="C122">
            <v>0</v>
          </cell>
          <cell r="D122">
            <v>0</v>
          </cell>
          <cell r="E122">
            <v>0</v>
          </cell>
          <cell r="F122">
            <v>0</v>
          </cell>
          <cell r="G122">
            <v>0</v>
          </cell>
          <cell r="H122">
            <v>0</v>
          </cell>
          <cell r="I122">
            <v>0</v>
          </cell>
          <cell r="J122">
            <v>1032</v>
          </cell>
        </row>
        <row r="123">
          <cell r="C123">
            <v>0</v>
          </cell>
          <cell r="D123">
            <v>0</v>
          </cell>
          <cell r="E123">
            <v>0</v>
          </cell>
          <cell r="F123">
            <v>0</v>
          </cell>
          <cell r="G123">
            <v>0</v>
          </cell>
          <cell r="H123">
            <v>0</v>
          </cell>
          <cell r="I123">
            <v>0</v>
          </cell>
          <cell r="J123">
            <v>2659</v>
          </cell>
        </row>
        <row r="124">
          <cell r="C124">
            <v>0</v>
          </cell>
          <cell r="D124">
            <v>0</v>
          </cell>
          <cell r="E124">
            <v>0</v>
          </cell>
          <cell r="F124">
            <v>0</v>
          </cell>
          <cell r="G124">
            <v>0</v>
          </cell>
          <cell r="H124">
            <v>0</v>
          </cell>
          <cell r="I124">
            <v>0</v>
          </cell>
          <cell r="J124">
            <v>734</v>
          </cell>
        </row>
        <row r="125">
          <cell r="C125">
            <v>0</v>
          </cell>
          <cell r="D125">
            <v>0</v>
          </cell>
          <cell r="E125">
            <v>0</v>
          </cell>
          <cell r="F125">
            <v>0</v>
          </cell>
          <cell r="G125">
            <v>0</v>
          </cell>
          <cell r="H125">
            <v>0</v>
          </cell>
          <cell r="I125">
            <v>0</v>
          </cell>
          <cell r="J125">
            <v>766</v>
          </cell>
        </row>
        <row r="126">
          <cell r="C126">
            <v>1151</v>
          </cell>
          <cell r="D126">
            <v>1149</v>
          </cell>
          <cell r="E126">
            <v>1389</v>
          </cell>
          <cell r="F126">
            <v>1390</v>
          </cell>
          <cell r="G126">
            <v>1700</v>
          </cell>
          <cell r="H126">
            <v>2643</v>
          </cell>
          <cell r="I126">
            <v>2916</v>
          </cell>
          <cell r="J126">
            <v>3212</v>
          </cell>
        </row>
        <row r="127">
          <cell r="C127">
            <v>3366</v>
          </cell>
          <cell r="D127">
            <v>3644</v>
          </cell>
          <cell r="E127">
            <v>4288</v>
          </cell>
          <cell r="F127">
            <v>4503</v>
          </cell>
          <cell r="G127">
            <v>4760</v>
          </cell>
          <cell r="H127">
            <v>7528</v>
          </cell>
          <cell r="I127">
            <v>8509</v>
          </cell>
          <cell r="J127">
            <v>8963</v>
          </cell>
        </row>
        <row r="128">
          <cell r="C128">
            <v>0</v>
          </cell>
          <cell r="D128">
            <v>0</v>
          </cell>
          <cell r="E128">
            <v>0</v>
          </cell>
          <cell r="F128">
            <v>0</v>
          </cell>
          <cell r="G128">
            <v>0</v>
          </cell>
          <cell r="H128">
            <v>0</v>
          </cell>
          <cell r="I128">
            <v>0</v>
          </cell>
          <cell r="J128">
            <v>1647</v>
          </cell>
        </row>
        <row r="129">
          <cell r="C129">
            <v>0</v>
          </cell>
          <cell r="D129">
            <v>0</v>
          </cell>
          <cell r="E129">
            <v>0</v>
          </cell>
          <cell r="F129">
            <v>0</v>
          </cell>
          <cell r="G129">
            <v>0</v>
          </cell>
          <cell r="H129">
            <v>0</v>
          </cell>
          <cell r="I129">
            <v>0</v>
          </cell>
          <cell r="J129">
            <v>1293</v>
          </cell>
        </row>
        <row r="130">
          <cell r="C130">
            <v>0</v>
          </cell>
          <cell r="D130">
            <v>0</v>
          </cell>
          <cell r="E130">
            <v>0</v>
          </cell>
          <cell r="F130">
            <v>0</v>
          </cell>
          <cell r="G130">
            <v>0</v>
          </cell>
          <cell r="H130">
            <v>0</v>
          </cell>
          <cell r="I130">
            <v>0</v>
          </cell>
          <cell r="J130">
            <v>1086</v>
          </cell>
        </row>
        <row r="131">
          <cell r="C131">
            <v>0</v>
          </cell>
          <cell r="D131">
            <v>0</v>
          </cell>
          <cell r="E131">
            <v>0</v>
          </cell>
          <cell r="F131">
            <v>0</v>
          </cell>
          <cell r="G131">
            <v>0</v>
          </cell>
          <cell r="H131">
            <v>0</v>
          </cell>
          <cell r="I131">
            <v>0</v>
          </cell>
          <cell r="J131">
            <v>1254</v>
          </cell>
        </row>
        <row r="132">
          <cell r="C132">
            <v>0</v>
          </cell>
          <cell r="D132">
            <v>0</v>
          </cell>
          <cell r="E132">
            <v>0</v>
          </cell>
          <cell r="F132">
            <v>0</v>
          </cell>
          <cell r="G132">
            <v>0</v>
          </cell>
          <cell r="H132">
            <v>0</v>
          </cell>
          <cell r="I132">
            <v>0</v>
          </cell>
          <cell r="J132">
            <v>1434</v>
          </cell>
        </row>
        <row r="133">
          <cell r="C133">
            <v>0</v>
          </cell>
          <cell r="D133">
            <v>0</v>
          </cell>
          <cell r="E133">
            <v>0</v>
          </cell>
          <cell r="F133">
            <v>0</v>
          </cell>
          <cell r="G133">
            <v>0</v>
          </cell>
          <cell r="H133">
            <v>0</v>
          </cell>
          <cell r="I133">
            <v>0</v>
          </cell>
          <cell r="J133">
            <v>1418</v>
          </cell>
        </row>
        <row r="134">
          <cell r="C134">
            <v>0</v>
          </cell>
          <cell r="D134">
            <v>0</v>
          </cell>
          <cell r="E134">
            <v>0</v>
          </cell>
          <cell r="F134">
            <v>0</v>
          </cell>
          <cell r="G134">
            <v>0</v>
          </cell>
          <cell r="H134">
            <v>0</v>
          </cell>
          <cell r="I134">
            <v>0</v>
          </cell>
          <cell r="J134">
            <v>831</v>
          </cell>
        </row>
        <row r="135">
          <cell r="C135">
            <v>82</v>
          </cell>
          <cell r="D135">
            <v>80</v>
          </cell>
          <cell r="E135">
            <v>122</v>
          </cell>
          <cell r="F135">
            <v>150</v>
          </cell>
          <cell r="G135">
            <v>136</v>
          </cell>
          <cell r="H135">
            <v>225</v>
          </cell>
          <cell r="I135">
            <v>289</v>
          </cell>
          <cell r="J135">
            <v>280</v>
          </cell>
        </row>
        <row r="136">
          <cell r="C136">
            <v>16918</v>
          </cell>
          <cell r="D136">
            <v>17431</v>
          </cell>
          <cell r="E136">
            <v>21695</v>
          </cell>
          <cell r="F136">
            <v>22177</v>
          </cell>
          <cell r="G136">
            <v>24621</v>
          </cell>
          <cell r="H136">
            <v>40856</v>
          </cell>
          <cell r="I136">
            <v>46790</v>
          </cell>
          <cell r="J136">
            <v>49006</v>
          </cell>
        </row>
        <row r="139">
          <cell r="C139">
            <v>2784</v>
          </cell>
          <cell r="D139">
            <v>3016</v>
          </cell>
          <cell r="E139">
            <v>3375</v>
          </cell>
          <cell r="F139">
            <v>4067</v>
          </cell>
          <cell r="G139">
            <v>5318</v>
          </cell>
          <cell r="H139">
            <v>9796</v>
          </cell>
          <cell r="I139">
            <v>10396</v>
          </cell>
          <cell r="J139">
            <v>10950</v>
          </cell>
        </row>
        <row r="140">
          <cell r="C140">
            <v>1101</v>
          </cell>
          <cell r="D140">
            <v>1118</v>
          </cell>
          <cell r="E140">
            <v>1423</v>
          </cell>
          <cell r="F140">
            <v>1583</v>
          </cell>
          <cell r="G140">
            <v>1821</v>
          </cell>
          <cell r="H140">
            <v>3150</v>
          </cell>
          <cell r="I140">
            <v>3799</v>
          </cell>
          <cell r="J140">
            <v>3653</v>
          </cell>
        </row>
        <row r="141">
          <cell r="C141">
            <v>1352</v>
          </cell>
          <cell r="D141">
            <v>1247</v>
          </cell>
          <cell r="E141">
            <v>1549</v>
          </cell>
          <cell r="F141">
            <v>1833</v>
          </cell>
          <cell r="G141">
            <v>2053</v>
          </cell>
          <cell r="H141">
            <v>3447</v>
          </cell>
          <cell r="I141">
            <v>3348</v>
          </cell>
          <cell r="J141">
            <v>3573</v>
          </cell>
        </row>
        <row r="142">
          <cell r="C142">
            <v>812</v>
          </cell>
          <cell r="D142">
            <v>843</v>
          </cell>
          <cell r="E142">
            <v>955</v>
          </cell>
          <cell r="F142">
            <v>973</v>
          </cell>
          <cell r="G142">
            <v>1057</v>
          </cell>
          <cell r="H142">
            <v>1654</v>
          </cell>
          <cell r="I142">
            <v>2034</v>
          </cell>
          <cell r="J142">
            <v>1845</v>
          </cell>
        </row>
        <row r="143">
          <cell r="C143">
            <v>1374</v>
          </cell>
          <cell r="D143">
            <v>1182</v>
          </cell>
          <cell r="E143">
            <v>1382</v>
          </cell>
          <cell r="F143">
            <v>1669</v>
          </cell>
          <cell r="G143">
            <v>2053</v>
          </cell>
          <cell r="H143">
            <v>3639</v>
          </cell>
          <cell r="I143">
            <v>3821</v>
          </cell>
          <cell r="J143">
            <v>3873</v>
          </cell>
        </row>
        <row r="144">
          <cell r="C144">
            <v>1432</v>
          </cell>
          <cell r="D144">
            <v>1299</v>
          </cell>
          <cell r="E144">
            <v>1812</v>
          </cell>
          <cell r="F144">
            <v>2166</v>
          </cell>
          <cell r="G144">
            <v>2488</v>
          </cell>
          <cell r="H144">
            <v>3439</v>
          </cell>
          <cell r="I144">
            <v>4008</v>
          </cell>
          <cell r="J144">
            <v>3813</v>
          </cell>
        </row>
        <row r="145">
          <cell r="C145">
            <v>620</v>
          </cell>
          <cell r="D145">
            <v>715</v>
          </cell>
          <cell r="E145">
            <v>736</v>
          </cell>
          <cell r="F145">
            <v>989</v>
          </cell>
          <cell r="G145">
            <v>1077</v>
          </cell>
          <cell r="H145">
            <v>1631</v>
          </cell>
          <cell r="I145">
            <v>2066</v>
          </cell>
          <cell r="J145">
            <v>2218</v>
          </cell>
        </row>
        <row r="146">
          <cell r="C146">
            <v>3828</v>
          </cell>
          <cell r="D146">
            <v>3590</v>
          </cell>
          <cell r="E146">
            <v>4543</v>
          </cell>
          <cell r="F146">
            <v>4573</v>
          </cell>
          <cell r="G146">
            <v>4718</v>
          </cell>
          <cell r="H146">
            <v>8540</v>
          </cell>
          <cell r="I146">
            <v>9221</v>
          </cell>
          <cell r="J146">
            <v>9617</v>
          </cell>
        </row>
        <row r="147">
          <cell r="C147">
            <v>0</v>
          </cell>
          <cell r="D147">
            <v>0</v>
          </cell>
          <cell r="E147">
            <v>0</v>
          </cell>
          <cell r="F147">
            <v>0</v>
          </cell>
          <cell r="G147">
            <v>0</v>
          </cell>
          <cell r="H147">
            <v>0</v>
          </cell>
          <cell r="I147">
            <v>0</v>
          </cell>
          <cell r="J147">
            <v>1407</v>
          </cell>
        </row>
        <row r="148">
          <cell r="C148">
            <v>0</v>
          </cell>
          <cell r="D148">
            <v>0</v>
          </cell>
          <cell r="E148">
            <v>0</v>
          </cell>
          <cell r="F148">
            <v>0</v>
          </cell>
          <cell r="G148">
            <v>0</v>
          </cell>
          <cell r="H148">
            <v>0</v>
          </cell>
          <cell r="I148">
            <v>0</v>
          </cell>
          <cell r="J148">
            <v>1224</v>
          </cell>
        </row>
        <row r="149">
          <cell r="C149">
            <v>0</v>
          </cell>
          <cell r="D149">
            <v>0</v>
          </cell>
          <cell r="E149">
            <v>0</v>
          </cell>
          <cell r="F149">
            <v>0</v>
          </cell>
          <cell r="G149">
            <v>0</v>
          </cell>
          <cell r="H149">
            <v>0</v>
          </cell>
          <cell r="I149">
            <v>0</v>
          </cell>
          <cell r="J149">
            <v>931</v>
          </cell>
        </row>
        <row r="150">
          <cell r="C150">
            <v>0</v>
          </cell>
          <cell r="D150">
            <v>0</v>
          </cell>
          <cell r="E150">
            <v>0</v>
          </cell>
          <cell r="F150">
            <v>0</v>
          </cell>
          <cell r="G150">
            <v>0</v>
          </cell>
          <cell r="H150">
            <v>0</v>
          </cell>
          <cell r="I150">
            <v>0</v>
          </cell>
          <cell r="J150">
            <v>1628</v>
          </cell>
        </row>
        <row r="151">
          <cell r="C151">
            <v>0</v>
          </cell>
          <cell r="D151">
            <v>0</v>
          </cell>
          <cell r="E151">
            <v>0</v>
          </cell>
          <cell r="F151">
            <v>0</v>
          </cell>
          <cell r="G151">
            <v>0</v>
          </cell>
          <cell r="H151">
            <v>0</v>
          </cell>
          <cell r="I151">
            <v>0</v>
          </cell>
          <cell r="J151">
            <v>1105</v>
          </cell>
        </row>
        <row r="152">
          <cell r="C152">
            <v>0</v>
          </cell>
          <cell r="D152">
            <v>0</v>
          </cell>
          <cell r="E152">
            <v>0</v>
          </cell>
          <cell r="F152">
            <v>0</v>
          </cell>
          <cell r="G152">
            <v>0</v>
          </cell>
          <cell r="H152">
            <v>0</v>
          </cell>
          <cell r="I152">
            <v>0</v>
          </cell>
          <cell r="J152">
            <v>1298</v>
          </cell>
        </row>
        <row r="153">
          <cell r="C153">
            <v>0</v>
          </cell>
          <cell r="D153">
            <v>0</v>
          </cell>
          <cell r="E153">
            <v>0</v>
          </cell>
          <cell r="F153">
            <v>0</v>
          </cell>
          <cell r="G153">
            <v>0</v>
          </cell>
          <cell r="H153">
            <v>0</v>
          </cell>
          <cell r="I153">
            <v>0</v>
          </cell>
          <cell r="J153">
            <v>1116</v>
          </cell>
        </row>
        <row r="154">
          <cell r="C154">
            <v>0</v>
          </cell>
          <cell r="D154">
            <v>0</v>
          </cell>
          <cell r="E154">
            <v>0</v>
          </cell>
          <cell r="F154">
            <v>0</v>
          </cell>
          <cell r="G154">
            <v>0</v>
          </cell>
          <cell r="H154">
            <v>0</v>
          </cell>
          <cell r="I154">
            <v>0</v>
          </cell>
          <cell r="J154">
            <v>908</v>
          </cell>
        </row>
        <row r="155">
          <cell r="C155">
            <v>1449</v>
          </cell>
          <cell r="D155">
            <v>1389</v>
          </cell>
          <cell r="E155">
            <v>1947</v>
          </cell>
          <cell r="F155">
            <v>1814</v>
          </cell>
          <cell r="G155">
            <v>1858</v>
          </cell>
          <cell r="H155">
            <v>2964</v>
          </cell>
          <cell r="I155">
            <v>3272</v>
          </cell>
          <cell r="J155">
            <v>3735</v>
          </cell>
        </row>
        <row r="156">
          <cell r="C156">
            <v>657</v>
          </cell>
          <cell r="D156">
            <v>665</v>
          </cell>
          <cell r="E156">
            <v>891</v>
          </cell>
          <cell r="F156">
            <v>891</v>
          </cell>
          <cell r="G156">
            <v>975</v>
          </cell>
          <cell r="H156">
            <v>1730</v>
          </cell>
          <cell r="I156">
            <v>1956</v>
          </cell>
          <cell r="J156">
            <v>2348</v>
          </cell>
        </row>
        <row r="157">
          <cell r="C157">
            <v>1023</v>
          </cell>
          <cell r="D157">
            <v>960</v>
          </cell>
          <cell r="E157">
            <v>1320</v>
          </cell>
          <cell r="F157">
            <v>1313</v>
          </cell>
          <cell r="G157">
            <v>1680</v>
          </cell>
          <cell r="H157">
            <v>2737</v>
          </cell>
          <cell r="I157">
            <v>3251</v>
          </cell>
          <cell r="J157">
            <v>3086</v>
          </cell>
        </row>
        <row r="158">
          <cell r="C158">
            <v>1810</v>
          </cell>
          <cell r="D158">
            <v>1612</v>
          </cell>
          <cell r="E158">
            <v>2263</v>
          </cell>
          <cell r="F158">
            <v>2461</v>
          </cell>
          <cell r="G158">
            <v>2473</v>
          </cell>
          <cell r="H158">
            <v>4095</v>
          </cell>
          <cell r="I158">
            <v>4686</v>
          </cell>
          <cell r="J158">
            <v>5302</v>
          </cell>
        </row>
        <row r="159">
          <cell r="C159">
            <v>0</v>
          </cell>
          <cell r="D159">
            <v>0</v>
          </cell>
          <cell r="E159">
            <v>0</v>
          </cell>
          <cell r="F159">
            <v>0</v>
          </cell>
          <cell r="G159">
            <v>0</v>
          </cell>
          <cell r="H159">
            <v>0</v>
          </cell>
          <cell r="I159">
            <v>0</v>
          </cell>
          <cell r="J159">
            <v>658</v>
          </cell>
        </row>
        <row r="160">
          <cell r="C160">
            <v>0</v>
          </cell>
          <cell r="D160">
            <v>0</v>
          </cell>
          <cell r="E160">
            <v>0</v>
          </cell>
          <cell r="F160">
            <v>0</v>
          </cell>
          <cell r="G160">
            <v>0</v>
          </cell>
          <cell r="H160">
            <v>0</v>
          </cell>
          <cell r="I160">
            <v>0</v>
          </cell>
          <cell r="J160">
            <v>1547</v>
          </cell>
        </row>
        <row r="161">
          <cell r="C161">
            <v>0</v>
          </cell>
          <cell r="D161">
            <v>0</v>
          </cell>
          <cell r="E161">
            <v>0</v>
          </cell>
          <cell r="F161">
            <v>0</v>
          </cell>
          <cell r="G161">
            <v>0</v>
          </cell>
          <cell r="H161">
            <v>0</v>
          </cell>
          <cell r="I161">
            <v>0</v>
          </cell>
          <cell r="J161">
            <v>1113</v>
          </cell>
        </row>
        <row r="162">
          <cell r="C162">
            <v>0</v>
          </cell>
          <cell r="D162">
            <v>0</v>
          </cell>
          <cell r="E162">
            <v>0</v>
          </cell>
          <cell r="F162">
            <v>0</v>
          </cell>
          <cell r="G162">
            <v>0</v>
          </cell>
          <cell r="H162">
            <v>0</v>
          </cell>
          <cell r="I162">
            <v>0</v>
          </cell>
          <cell r="J162">
            <v>964</v>
          </cell>
        </row>
        <row r="163">
          <cell r="C163">
            <v>0</v>
          </cell>
          <cell r="D163">
            <v>0</v>
          </cell>
          <cell r="E163">
            <v>0</v>
          </cell>
          <cell r="F163">
            <v>0</v>
          </cell>
          <cell r="G163">
            <v>0</v>
          </cell>
          <cell r="H163">
            <v>0</v>
          </cell>
          <cell r="I163">
            <v>0</v>
          </cell>
          <cell r="J163">
            <v>1020</v>
          </cell>
        </row>
        <row r="164">
          <cell r="C164">
            <v>894</v>
          </cell>
          <cell r="D164">
            <v>892</v>
          </cell>
          <cell r="E164">
            <v>1161</v>
          </cell>
          <cell r="F164">
            <v>1280</v>
          </cell>
          <cell r="G164">
            <v>1559</v>
          </cell>
          <cell r="H164">
            <v>2527</v>
          </cell>
          <cell r="I164">
            <v>2942</v>
          </cell>
          <cell r="J164">
            <v>2731</v>
          </cell>
        </row>
        <row r="165">
          <cell r="C165">
            <v>1627</v>
          </cell>
          <cell r="D165">
            <v>1624</v>
          </cell>
          <cell r="E165">
            <v>2069</v>
          </cell>
          <cell r="F165">
            <v>2246</v>
          </cell>
          <cell r="G165">
            <v>2590</v>
          </cell>
          <cell r="H165">
            <v>4944</v>
          </cell>
          <cell r="I165">
            <v>5670</v>
          </cell>
          <cell r="J165">
            <v>5690</v>
          </cell>
        </row>
        <row r="166">
          <cell r="C166">
            <v>0</v>
          </cell>
          <cell r="D166">
            <v>0</v>
          </cell>
          <cell r="E166">
            <v>0</v>
          </cell>
          <cell r="F166">
            <v>0</v>
          </cell>
          <cell r="G166">
            <v>0</v>
          </cell>
          <cell r="H166">
            <v>0</v>
          </cell>
          <cell r="I166">
            <v>0</v>
          </cell>
          <cell r="J166">
            <v>914</v>
          </cell>
        </row>
        <row r="167">
          <cell r="C167">
            <v>0</v>
          </cell>
          <cell r="D167">
            <v>0</v>
          </cell>
          <cell r="E167">
            <v>0</v>
          </cell>
          <cell r="F167">
            <v>0</v>
          </cell>
          <cell r="G167">
            <v>0</v>
          </cell>
          <cell r="H167">
            <v>0</v>
          </cell>
          <cell r="I167">
            <v>0</v>
          </cell>
          <cell r="J167">
            <v>606</v>
          </cell>
        </row>
        <row r="168">
          <cell r="C168">
            <v>0</v>
          </cell>
          <cell r="D168">
            <v>0</v>
          </cell>
          <cell r="E168">
            <v>0</v>
          </cell>
          <cell r="F168">
            <v>0</v>
          </cell>
          <cell r="G168">
            <v>0</v>
          </cell>
          <cell r="H168">
            <v>0</v>
          </cell>
          <cell r="I168">
            <v>0</v>
          </cell>
          <cell r="J168">
            <v>1088</v>
          </cell>
        </row>
        <row r="169">
          <cell r="C169">
            <v>0</v>
          </cell>
          <cell r="D169">
            <v>0</v>
          </cell>
          <cell r="E169">
            <v>0</v>
          </cell>
          <cell r="F169">
            <v>0</v>
          </cell>
          <cell r="G169">
            <v>0</v>
          </cell>
          <cell r="H169">
            <v>0</v>
          </cell>
          <cell r="I169">
            <v>0</v>
          </cell>
          <cell r="J169">
            <v>1007</v>
          </cell>
        </row>
        <row r="170">
          <cell r="C170">
            <v>0</v>
          </cell>
          <cell r="D170">
            <v>0</v>
          </cell>
          <cell r="E170">
            <v>0</v>
          </cell>
          <cell r="F170">
            <v>0</v>
          </cell>
          <cell r="G170">
            <v>0</v>
          </cell>
          <cell r="H170">
            <v>0</v>
          </cell>
          <cell r="I170">
            <v>0</v>
          </cell>
          <cell r="J170">
            <v>994</v>
          </cell>
        </row>
        <row r="171">
          <cell r="C171">
            <v>0</v>
          </cell>
          <cell r="D171">
            <v>0</v>
          </cell>
          <cell r="E171">
            <v>0</v>
          </cell>
          <cell r="F171">
            <v>0</v>
          </cell>
          <cell r="G171">
            <v>0</v>
          </cell>
          <cell r="H171">
            <v>0</v>
          </cell>
          <cell r="I171">
            <v>0</v>
          </cell>
          <cell r="J171">
            <v>1081</v>
          </cell>
        </row>
        <row r="172">
          <cell r="C172">
            <v>20763</v>
          </cell>
          <cell r="D172">
            <v>20152</v>
          </cell>
          <cell r="E172">
            <v>25426</v>
          </cell>
          <cell r="F172">
            <v>27858</v>
          </cell>
          <cell r="G172">
            <v>31720</v>
          </cell>
          <cell r="H172">
            <v>54293</v>
          </cell>
          <cell r="I172">
            <v>60470</v>
          </cell>
          <cell r="J172">
            <v>62434</v>
          </cell>
        </row>
        <row r="175">
          <cell r="C175">
            <v>414</v>
          </cell>
          <cell r="D175">
            <v>384</v>
          </cell>
          <cell r="E175">
            <v>422</v>
          </cell>
          <cell r="F175">
            <v>532</v>
          </cell>
          <cell r="G175">
            <v>512</v>
          </cell>
          <cell r="H175">
            <v>853</v>
          </cell>
          <cell r="I175">
            <v>964</v>
          </cell>
          <cell r="J175">
            <v>1318</v>
          </cell>
        </row>
        <row r="176">
          <cell r="C176">
            <v>1683</v>
          </cell>
          <cell r="D176">
            <v>1865</v>
          </cell>
          <cell r="E176">
            <v>2127</v>
          </cell>
          <cell r="F176">
            <v>1862</v>
          </cell>
          <cell r="G176">
            <v>2108</v>
          </cell>
          <cell r="H176">
            <v>3220</v>
          </cell>
          <cell r="I176">
            <v>4183</v>
          </cell>
          <cell r="J176">
            <v>4404</v>
          </cell>
        </row>
        <row r="177">
          <cell r="C177">
            <v>0</v>
          </cell>
          <cell r="D177">
            <v>0</v>
          </cell>
          <cell r="E177">
            <v>0</v>
          </cell>
          <cell r="F177">
            <v>0</v>
          </cell>
          <cell r="G177">
            <v>0</v>
          </cell>
          <cell r="H177">
            <v>0</v>
          </cell>
          <cell r="I177">
            <v>0</v>
          </cell>
          <cell r="J177">
            <v>650</v>
          </cell>
        </row>
        <row r="178">
          <cell r="C178">
            <v>0</v>
          </cell>
          <cell r="D178">
            <v>0</v>
          </cell>
          <cell r="E178">
            <v>0</v>
          </cell>
          <cell r="F178">
            <v>0</v>
          </cell>
          <cell r="G178">
            <v>0</v>
          </cell>
          <cell r="H178">
            <v>0</v>
          </cell>
          <cell r="I178">
            <v>0</v>
          </cell>
          <cell r="J178">
            <v>651</v>
          </cell>
        </row>
        <row r="179">
          <cell r="C179">
            <v>0</v>
          </cell>
          <cell r="D179">
            <v>0</v>
          </cell>
          <cell r="E179">
            <v>0</v>
          </cell>
          <cell r="F179">
            <v>0</v>
          </cell>
          <cell r="G179">
            <v>0</v>
          </cell>
          <cell r="H179">
            <v>0</v>
          </cell>
          <cell r="I179">
            <v>0</v>
          </cell>
          <cell r="J179">
            <v>881</v>
          </cell>
        </row>
        <row r="180">
          <cell r="C180">
            <v>0</v>
          </cell>
          <cell r="D180">
            <v>0</v>
          </cell>
          <cell r="E180">
            <v>0</v>
          </cell>
          <cell r="F180">
            <v>0</v>
          </cell>
          <cell r="G180">
            <v>0</v>
          </cell>
          <cell r="H180">
            <v>0</v>
          </cell>
          <cell r="I180">
            <v>0</v>
          </cell>
          <cell r="J180">
            <v>1357</v>
          </cell>
        </row>
        <row r="181">
          <cell r="C181">
            <v>0</v>
          </cell>
          <cell r="D181">
            <v>0</v>
          </cell>
          <cell r="E181">
            <v>0</v>
          </cell>
          <cell r="F181">
            <v>0</v>
          </cell>
          <cell r="G181">
            <v>0</v>
          </cell>
          <cell r="H181">
            <v>0</v>
          </cell>
          <cell r="I181">
            <v>0</v>
          </cell>
          <cell r="J181">
            <v>865</v>
          </cell>
        </row>
        <row r="182">
          <cell r="C182">
            <v>886</v>
          </cell>
          <cell r="D182">
            <v>873</v>
          </cell>
          <cell r="E182">
            <v>981</v>
          </cell>
          <cell r="F182">
            <v>1023</v>
          </cell>
          <cell r="G182">
            <v>1030</v>
          </cell>
          <cell r="H182">
            <v>1625</v>
          </cell>
          <cell r="I182">
            <v>1955</v>
          </cell>
          <cell r="J182">
            <v>2024</v>
          </cell>
        </row>
        <row r="183">
          <cell r="C183">
            <v>3863</v>
          </cell>
          <cell r="D183">
            <v>4178</v>
          </cell>
          <cell r="E183">
            <v>5022</v>
          </cell>
          <cell r="F183">
            <v>5186</v>
          </cell>
          <cell r="G183">
            <v>6407</v>
          </cell>
          <cell r="H183">
            <v>10929</v>
          </cell>
          <cell r="I183">
            <v>11922</v>
          </cell>
          <cell r="J183">
            <v>11755</v>
          </cell>
        </row>
        <row r="184">
          <cell r="C184">
            <v>0</v>
          </cell>
          <cell r="D184">
            <v>0</v>
          </cell>
          <cell r="E184">
            <v>0</v>
          </cell>
          <cell r="F184">
            <v>0</v>
          </cell>
          <cell r="G184">
            <v>0</v>
          </cell>
          <cell r="H184">
            <v>0</v>
          </cell>
          <cell r="I184">
            <v>0</v>
          </cell>
          <cell r="J184">
            <v>1490</v>
          </cell>
        </row>
        <row r="185">
          <cell r="C185">
            <v>0</v>
          </cell>
          <cell r="D185">
            <v>0</v>
          </cell>
          <cell r="E185">
            <v>0</v>
          </cell>
          <cell r="F185">
            <v>0</v>
          </cell>
          <cell r="G185">
            <v>0</v>
          </cell>
          <cell r="H185">
            <v>0</v>
          </cell>
          <cell r="I185">
            <v>0</v>
          </cell>
          <cell r="J185">
            <v>1392</v>
          </cell>
        </row>
        <row r="186">
          <cell r="C186">
            <v>0</v>
          </cell>
          <cell r="D186">
            <v>0</v>
          </cell>
          <cell r="E186">
            <v>0</v>
          </cell>
          <cell r="F186">
            <v>0</v>
          </cell>
          <cell r="G186">
            <v>0</v>
          </cell>
          <cell r="H186">
            <v>0</v>
          </cell>
          <cell r="I186">
            <v>0</v>
          </cell>
          <cell r="J186">
            <v>449</v>
          </cell>
        </row>
        <row r="187">
          <cell r="C187">
            <v>0</v>
          </cell>
          <cell r="D187">
            <v>0</v>
          </cell>
          <cell r="E187">
            <v>0</v>
          </cell>
          <cell r="F187">
            <v>0</v>
          </cell>
          <cell r="G187">
            <v>0</v>
          </cell>
          <cell r="H187">
            <v>0</v>
          </cell>
          <cell r="I187">
            <v>0</v>
          </cell>
          <cell r="J187">
            <v>704</v>
          </cell>
        </row>
        <row r="188">
          <cell r="C188">
            <v>0</v>
          </cell>
          <cell r="D188">
            <v>0</v>
          </cell>
          <cell r="E188">
            <v>0</v>
          </cell>
          <cell r="F188">
            <v>0</v>
          </cell>
          <cell r="G188">
            <v>0</v>
          </cell>
          <cell r="H188">
            <v>0</v>
          </cell>
          <cell r="I188">
            <v>0</v>
          </cell>
          <cell r="J188">
            <v>1173</v>
          </cell>
        </row>
        <row r="189">
          <cell r="C189">
            <v>0</v>
          </cell>
          <cell r="D189">
            <v>0</v>
          </cell>
          <cell r="E189">
            <v>0</v>
          </cell>
          <cell r="F189">
            <v>0</v>
          </cell>
          <cell r="G189">
            <v>0</v>
          </cell>
          <cell r="H189">
            <v>0</v>
          </cell>
          <cell r="I189">
            <v>0</v>
          </cell>
          <cell r="J189">
            <v>1600</v>
          </cell>
        </row>
        <row r="190">
          <cell r="C190">
            <v>0</v>
          </cell>
          <cell r="D190">
            <v>0</v>
          </cell>
          <cell r="E190">
            <v>0</v>
          </cell>
          <cell r="F190">
            <v>0</v>
          </cell>
          <cell r="G190">
            <v>0</v>
          </cell>
          <cell r="H190">
            <v>0</v>
          </cell>
          <cell r="I190">
            <v>0</v>
          </cell>
          <cell r="J190">
            <v>810</v>
          </cell>
        </row>
        <row r="191">
          <cell r="C191">
            <v>0</v>
          </cell>
          <cell r="D191">
            <v>0</v>
          </cell>
          <cell r="E191">
            <v>0</v>
          </cell>
          <cell r="F191">
            <v>0</v>
          </cell>
          <cell r="G191">
            <v>0</v>
          </cell>
          <cell r="H191">
            <v>0</v>
          </cell>
          <cell r="I191">
            <v>0</v>
          </cell>
          <cell r="J191">
            <v>868</v>
          </cell>
        </row>
        <row r="192">
          <cell r="C192">
            <v>0</v>
          </cell>
          <cell r="D192">
            <v>0</v>
          </cell>
          <cell r="E192">
            <v>0</v>
          </cell>
          <cell r="F192">
            <v>0</v>
          </cell>
          <cell r="G192">
            <v>0</v>
          </cell>
          <cell r="H192">
            <v>0</v>
          </cell>
          <cell r="I192">
            <v>0</v>
          </cell>
          <cell r="J192">
            <v>509</v>
          </cell>
        </row>
        <row r="193">
          <cell r="C193">
            <v>0</v>
          </cell>
          <cell r="D193">
            <v>0</v>
          </cell>
          <cell r="E193">
            <v>0</v>
          </cell>
          <cell r="F193">
            <v>0</v>
          </cell>
          <cell r="G193">
            <v>0</v>
          </cell>
          <cell r="H193">
            <v>0</v>
          </cell>
          <cell r="I193">
            <v>0</v>
          </cell>
          <cell r="J193">
            <v>671</v>
          </cell>
        </row>
        <row r="194">
          <cell r="C194">
            <v>0</v>
          </cell>
          <cell r="D194">
            <v>0</v>
          </cell>
          <cell r="E194">
            <v>0</v>
          </cell>
          <cell r="F194">
            <v>0</v>
          </cell>
          <cell r="G194">
            <v>0</v>
          </cell>
          <cell r="H194">
            <v>0</v>
          </cell>
          <cell r="I194">
            <v>0</v>
          </cell>
          <cell r="J194">
            <v>1508</v>
          </cell>
        </row>
        <row r="195">
          <cell r="C195">
            <v>0</v>
          </cell>
          <cell r="D195">
            <v>0</v>
          </cell>
          <cell r="E195">
            <v>0</v>
          </cell>
          <cell r="F195">
            <v>0</v>
          </cell>
          <cell r="G195">
            <v>0</v>
          </cell>
          <cell r="H195">
            <v>0</v>
          </cell>
          <cell r="I195">
            <v>0</v>
          </cell>
          <cell r="J195">
            <v>581</v>
          </cell>
        </row>
        <row r="196">
          <cell r="C196">
            <v>2437</v>
          </cell>
          <cell r="D196">
            <v>2315</v>
          </cell>
          <cell r="E196">
            <v>2826</v>
          </cell>
          <cell r="F196">
            <v>2866</v>
          </cell>
          <cell r="G196">
            <v>3317</v>
          </cell>
          <cell r="H196">
            <v>6442</v>
          </cell>
          <cell r="I196">
            <v>6924</v>
          </cell>
          <cell r="J196">
            <v>7076</v>
          </cell>
        </row>
        <row r="197">
          <cell r="C197">
            <v>0</v>
          </cell>
          <cell r="D197">
            <v>0</v>
          </cell>
          <cell r="E197">
            <v>0</v>
          </cell>
          <cell r="F197">
            <v>0</v>
          </cell>
          <cell r="G197">
            <v>0</v>
          </cell>
          <cell r="H197">
            <v>0</v>
          </cell>
          <cell r="I197">
            <v>0</v>
          </cell>
          <cell r="J197">
            <v>657</v>
          </cell>
        </row>
        <row r="198">
          <cell r="C198">
            <v>0</v>
          </cell>
          <cell r="D198">
            <v>0</v>
          </cell>
          <cell r="E198">
            <v>0</v>
          </cell>
          <cell r="F198">
            <v>0</v>
          </cell>
          <cell r="G198">
            <v>0</v>
          </cell>
          <cell r="H198">
            <v>0</v>
          </cell>
          <cell r="I198">
            <v>0</v>
          </cell>
          <cell r="J198">
            <v>957</v>
          </cell>
        </row>
        <row r="199">
          <cell r="C199">
            <v>0</v>
          </cell>
          <cell r="D199">
            <v>0</v>
          </cell>
          <cell r="E199">
            <v>0</v>
          </cell>
          <cell r="F199">
            <v>0</v>
          </cell>
          <cell r="G199">
            <v>0</v>
          </cell>
          <cell r="H199">
            <v>0</v>
          </cell>
          <cell r="I199">
            <v>0</v>
          </cell>
          <cell r="J199">
            <v>864</v>
          </cell>
        </row>
        <row r="200">
          <cell r="C200">
            <v>0</v>
          </cell>
          <cell r="D200">
            <v>0</v>
          </cell>
          <cell r="E200">
            <v>0</v>
          </cell>
          <cell r="F200">
            <v>0</v>
          </cell>
          <cell r="G200">
            <v>0</v>
          </cell>
          <cell r="H200">
            <v>0</v>
          </cell>
          <cell r="I200">
            <v>0</v>
          </cell>
          <cell r="J200">
            <v>621</v>
          </cell>
        </row>
        <row r="201">
          <cell r="C201">
            <v>0</v>
          </cell>
          <cell r="D201">
            <v>0</v>
          </cell>
          <cell r="E201">
            <v>0</v>
          </cell>
          <cell r="F201">
            <v>0</v>
          </cell>
          <cell r="G201">
            <v>0</v>
          </cell>
          <cell r="H201">
            <v>0</v>
          </cell>
          <cell r="I201">
            <v>0</v>
          </cell>
          <cell r="J201">
            <v>816</v>
          </cell>
        </row>
        <row r="202">
          <cell r="C202">
            <v>0</v>
          </cell>
          <cell r="D202">
            <v>0</v>
          </cell>
          <cell r="E202">
            <v>0</v>
          </cell>
          <cell r="F202">
            <v>0</v>
          </cell>
          <cell r="G202">
            <v>0</v>
          </cell>
          <cell r="H202">
            <v>0</v>
          </cell>
          <cell r="I202">
            <v>0</v>
          </cell>
          <cell r="J202">
            <v>588</v>
          </cell>
        </row>
        <row r="203">
          <cell r="C203">
            <v>0</v>
          </cell>
          <cell r="D203">
            <v>0</v>
          </cell>
          <cell r="E203">
            <v>0</v>
          </cell>
          <cell r="F203">
            <v>0</v>
          </cell>
          <cell r="G203">
            <v>0</v>
          </cell>
          <cell r="H203">
            <v>0</v>
          </cell>
          <cell r="I203">
            <v>0</v>
          </cell>
          <cell r="J203">
            <v>777</v>
          </cell>
        </row>
        <row r="204">
          <cell r="C204">
            <v>0</v>
          </cell>
          <cell r="D204">
            <v>0</v>
          </cell>
          <cell r="E204">
            <v>0</v>
          </cell>
          <cell r="F204">
            <v>0</v>
          </cell>
          <cell r="G204">
            <v>0</v>
          </cell>
          <cell r="H204">
            <v>0</v>
          </cell>
          <cell r="I204">
            <v>0</v>
          </cell>
          <cell r="J204">
            <v>495</v>
          </cell>
        </row>
        <row r="205">
          <cell r="C205">
            <v>0</v>
          </cell>
          <cell r="D205">
            <v>0</v>
          </cell>
          <cell r="E205">
            <v>0</v>
          </cell>
          <cell r="F205">
            <v>0</v>
          </cell>
          <cell r="G205">
            <v>0</v>
          </cell>
          <cell r="H205">
            <v>0</v>
          </cell>
          <cell r="I205">
            <v>0</v>
          </cell>
          <cell r="J205">
            <v>641</v>
          </cell>
        </row>
        <row r="206">
          <cell r="C206">
            <v>0</v>
          </cell>
          <cell r="D206">
            <v>0</v>
          </cell>
          <cell r="E206">
            <v>0</v>
          </cell>
          <cell r="F206">
            <v>0</v>
          </cell>
          <cell r="G206">
            <v>0</v>
          </cell>
          <cell r="H206">
            <v>0</v>
          </cell>
          <cell r="I206">
            <v>0</v>
          </cell>
          <cell r="J206">
            <v>660</v>
          </cell>
        </row>
        <row r="207">
          <cell r="C207">
            <v>468</v>
          </cell>
          <cell r="D207">
            <v>504</v>
          </cell>
          <cell r="E207">
            <v>629</v>
          </cell>
          <cell r="F207">
            <v>695</v>
          </cell>
          <cell r="G207">
            <v>657</v>
          </cell>
          <cell r="H207">
            <v>1426</v>
          </cell>
          <cell r="I207">
            <v>1638</v>
          </cell>
          <cell r="J207">
            <v>1581</v>
          </cell>
        </row>
        <row r="208">
          <cell r="C208">
            <v>2391</v>
          </cell>
          <cell r="D208">
            <v>2830</v>
          </cell>
          <cell r="E208">
            <v>3632</v>
          </cell>
          <cell r="F208">
            <v>3453</v>
          </cell>
          <cell r="G208">
            <v>3888</v>
          </cell>
          <cell r="H208">
            <v>6201</v>
          </cell>
          <cell r="I208">
            <v>7641</v>
          </cell>
          <cell r="J208">
            <v>7207</v>
          </cell>
        </row>
        <row r="209">
          <cell r="C209">
            <v>0</v>
          </cell>
          <cell r="D209">
            <v>0</v>
          </cell>
          <cell r="E209">
            <v>0</v>
          </cell>
          <cell r="F209">
            <v>0</v>
          </cell>
          <cell r="G209">
            <v>0</v>
          </cell>
          <cell r="H209">
            <v>0</v>
          </cell>
          <cell r="I209">
            <v>0</v>
          </cell>
          <cell r="J209">
            <v>1109</v>
          </cell>
        </row>
        <row r="210">
          <cell r="C210">
            <v>0</v>
          </cell>
          <cell r="D210">
            <v>0</v>
          </cell>
          <cell r="E210">
            <v>0</v>
          </cell>
          <cell r="F210">
            <v>0</v>
          </cell>
          <cell r="G210">
            <v>0</v>
          </cell>
          <cell r="H210">
            <v>0</v>
          </cell>
          <cell r="I210">
            <v>0</v>
          </cell>
          <cell r="J210">
            <v>1002</v>
          </cell>
        </row>
        <row r="211">
          <cell r="C211">
            <v>0</v>
          </cell>
          <cell r="D211">
            <v>0</v>
          </cell>
          <cell r="E211">
            <v>0</v>
          </cell>
          <cell r="F211">
            <v>0</v>
          </cell>
          <cell r="G211">
            <v>0</v>
          </cell>
          <cell r="H211">
            <v>0</v>
          </cell>
          <cell r="I211">
            <v>0</v>
          </cell>
          <cell r="J211">
            <v>919</v>
          </cell>
        </row>
        <row r="212">
          <cell r="C212">
            <v>0</v>
          </cell>
          <cell r="D212">
            <v>0</v>
          </cell>
          <cell r="E212">
            <v>0</v>
          </cell>
          <cell r="F212">
            <v>0</v>
          </cell>
          <cell r="G212">
            <v>0</v>
          </cell>
          <cell r="H212">
            <v>0</v>
          </cell>
          <cell r="I212">
            <v>0</v>
          </cell>
          <cell r="J212">
            <v>1381</v>
          </cell>
        </row>
        <row r="213">
          <cell r="C213">
            <v>0</v>
          </cell>
          <cell r="D213">
            <v>0</v>
          </cell>
          <cell r="E213">
            <v>0</v>
          </cell>
          <cell r="F213">
            <v>0</v>
          </cell>
          <cell r="G213">
            <v>0</v>
          </cell>
          <cell r="H213">
            <v>0</v>
          </cell>
          <cell r="I213">
            <v>0</v>
          </cell>
          <cell r="J213">
            <v>901</v>
          </cell>
        </row>
        <row r="214">
          <cell r="C214">
            <v>0</v>
          </cell>
          <cell r="D214">
            <v>0</v>
          </cell>
          <cell r="E214">
            <v>0</v>
          </cell>
          <cell r="F214">
            <v>0</v>
          </cell>
          <cell r="G214">
            <v>0</v>
          </cell>
          <cell r="H214">
            <v>0</v>
          </cell>
          <cell r="I214">
            <v>0</v>
          </cell>
          <cell r="J214">
            <v>1037</v>
          </cell>
        </row>
        <row r="215">
          <cell r="C215">
            <v>0</v>
          </cell>
          <cell r="D215">
            <v>0</v>
          </cell>
          <cell r="E215">
            <v>0</v>
          </cell>
          <cell r="F215">
            <v>0</v>
          </cell>
          <cell r="G215">
            <v>0</v>
          </cell>
          <cell r="H215">
            <v>0</v>
          </cell>
          <cell r="I215">
            <v>0</v>
          </cell>
          <cell r="J215">
            <v>858</v>
          </cell>
        </row>
        <row r="216">
          <cell r="C216">
            <v>522</v>
          </cell>
          <cell r="D216">
            <v>569</v>
          </cell>
          <cell r="E216">
            <v>693</v>
          </cell>
          <cell r="F216">
            <v>744</v>
          </cell>
          <cell r="G216">
            <v>800</v>
          </cell>
          <cell r="H216">
            <v>1402</v>
          </cell>
          <cell r="I216">
            <v>1705</v>
          </cell>
          <cell r="J216">
            <v>1837</v>
          </cell>
        </row>
        <row r="217">
          <cell r="C217">
            <v>416</v>
          </cell>
          <cell r="D217">
            <v>397</v>
          </cell>
          <cell r="E217">
            <v>493</v>
          </cell>
          <cell r="F217">
            <v>546</v>
          </cell>
          <cell r="G217">
            <v>635</v>
          </cell>
          <cell r="H217">
            <v>1154</v>
          </cell>
          <cell r="I217">
            <v>1223</v>
          </cell>
          <cell r="J217">
            <v>1396</v>
          </cell>
        </row>
        <row r="218">
          <cell r="C218">
            <v>2531</v>
          </cell>
          <cell r="D218">
            <v>2527</v>
          </cell>
          <cell r="E218">
            <v>3665</v>
          </cell>
          <cell r="F218">
            <v>3671</v>
          </cell>
          <cell r="G218">
            <v>3712</v>
          </cell>
          <cell r="H218">
            <v>5356</v>
          </cell>
          <cell r="I218">
            <v>6397</v>
          </cell>
          <cell r="J218">
            <v>6315</v>
          </cell>
        </row>
        <row r="219">
          <cell r="C219">
            <v>0</v>
          </cell>
          <cell r="D219">
            <v>0</v>
          </cell>
          <cell r="E219">
            <v>0</v>
          </cell>
          <cell r="F219">
            <v>0</v>
          </cell>
          <cell r="G219">
            <v>0</v>
          </cell>
          <cell r="H219">
            <v>0</v>
          </cell>
          <cell r="I219">
            <v>0</v>
          </cell>
          <cell r="J219">
            <v>776</v>
          </cell>
        </row>
        <row r="220">
          <cell r="C220">
            <v>0</v>
          </cell>
          <cell r="D220">
            <v>0</v>
          </cell>
          <cell r="E220">
            <v>0</v>
          </cell>
          <cell r="F220">
            <v>0</v>
          </cell>
          <cell r="G220">
            <v>0</v>
          </cell>
          <cell r="H220">
            <v>0</v>
          </cell>
          <cell r="I220">
            <v>0</v>
          </cell>
          <cell r="J220">
            <v>490</v>
          </cell>
        </row>
        <row r="221">
          <cell r="C221">
            <v>0</v>
          </cell>
          <cell r="D221">
            <v>0</v>
          </cell>
          <cell r="E221">
            <v>0</v>
          </cell>
          <cell r="F221">
            <v>0</v>
          </cell>
          <cell r="G221">
            <v>0</v>
          </cell>
          <cell r="H221">
            <v>0</v>
          </cell>
          <cell r="I221">
            <v>0</v>
          </cell>
          <cell r="J221">
            <v>1241</v>
          </cell>
        </row>
        <row r="222">
          <cell r="C222">
            <v>0</v>
          </cell>
          <cell r="D222">
            <v>0</v>
          </cell>
          <cell r="E222">
            <v>0</v>
          </cell>
          <cell r="F222">
            <v>0</v>
          </cell>
          <cell r="G222">
            <v>0</v>
          </cell>
          <cell r="H222">
            <v>0</v>
          </cell>
          <cell r="I222">
            <v>0</v>
          </cell>
          <cell r="J222">
            <v>784</v>
          </cell>
        </row>
        <row r="223">
          <cell r="C223">
            <v>0</v>
          </cell>
          <cell r="D223">
            <v>0</v>
          </cell>
          <cell r="E223">
            <v>0</v>
          </cell>
          <cell r="F223">
            <v>0</v>
          </cell>
          <cell r="G223">
            <v>0</v>
          </cell>
          <cell r="H223">
            <v>0</v>
          </cell>
          <cell r="I223">
            <v>0</v>
          </cell>
          <cell r="J223">
            <v>965</v>
          </cell>
        </row>
        <row r="224">
          <cell r="C224">
            <v>0</v>
          </cell>
          <cell r="D224">
            <v>0</v>
          </cell>
          <cell r="E224">
            <v>0</v>
          </cell>
          <cell r="F224">
            <v>0</v>
          </cell>
          <cell r="G224">
            <v>0</v>
          </cell>
          <cell r="H224">
            <v>0</v>
          </cell>
          <cell r="I224">
            <v>0</v>
          </cell>
          <cell r="J224">
            <v>944</v>
          </cell>
        </row>
        <row r="225">
          <cell r="C225">
            <v>0</v>
          </cell>
          <cell r="D225">
            <v>0</v>
          </cell>
          <cell r="E225">
            <v>0</v>
          </cell>
          <cell r="F225">
            <v>0</v>
          </cell>
          <cell r="G225">
            <v>0</v>
          </cell>
          <cell r="H225">
            <v>0</v>
          </cell>
          <cell r="I225">
            <v>0</v>
          </cell>
          <cell r="J225">
            <v>1115</v>
          </cell>
        </row>
        <row r="226">
          <cell r="C226">
            <v>331</v>
          </cell>
          <cell r="D226">
            <v>354</v>
          </cell>
          <cell r="E226">
            <v>541</v>
          </cell>
          <cell r="F226">
            <v>595</v>
          </cell>
          <cell r="G226">
            <v>665</v>
          </cell>
          <cell r="H226">
            <v>1151</v>
          </cell>
          <cell r="I226">
            <v>1269</v>
          </cell>
          <cell r="J226">
            <v>1306</v>
          </cell>
        </row>
        <row r="227">
          <cell r="C227">
            <v>15942</v>
          </cell>
          <cell r="D227">
            <v>16796</v>
          </cell>
          <cell r="E227">
            <v>21031</v>
          </cell>
          <cell r="F227">
            <v>21173</v>
          </cell>
          <cell r="G227">
            <v>23731</v>
          </cell>
          <cell r="H227">
            <v>39759</v>
          </cell>
          <cell r="I227">
            <v>45821</v>
          </cell>
          <cell r="J227">
            <v>46219</v>
          </cell>
        </row>
        <row r="230">
          <cell r="C230">
            <v>148</v>
          </cell>
          <cell r="D230">
            <v>160</v>
          </cell>
          <cell r="E230">
            <v>171</v>
          </cell>
          <cell r="F230">
            <v>242</v>
          </cell>
          <cell r="G230">
            <v>373</v>
          </cell>
          <cell r="H230">
            <v>700</v>
          </cell>
          <cell r="I230">
            <v>721</v>
          </cell>
          <cell r="J230">
            <v>688</v>
          </cell>
        </row>
        <row r="231">
          <cell r="C231">
            <v>4</v>
          </cell>
          <cell r="D231">
            <v>3</v>
          </cell>
          <cell r="E231">
            <v>6</v>
          </cell>
          <cell r="F231">
            <v>7</v>
          </cell>
          <cell r="G231">
            <v>6</v>
          </cell>
          <cell r="H231">
            <v>35</v>
          </cell>
          <cell r="I231">
            <v>18</v>
          </cell>
          <cell r="J231">
            <v>20</v>
          </cell>
        </row>
        <row r="232">
          <cell r="C232">
            <v>248</v>
          </cell>
          <cell r="D232">
            <v>225</v>
          </cell>
          <cell r="E232">
            <v>267</v>
          </cell>
          <cell r="F232">
            <v>386</v>
          </cell>
          <cell r="G232">
            <v>464</v>
          </cell>
          <cell r="H232">
            <v>1144</v>
          </cell>
          <cell r="I232">
            <v>1321</v>
          </cell>
          <cell r="J232">
            <v>1181</v>
          </cell>
        </row>
        <row r="233">
          <cell r="C233">
            <v>161</v>
          </cell>
          <cell r="D233">
            <v>155</v>
          </cell>
          <cell r="E233">
            <v>238</v>
          </cell>
          <cell r="F233">
            <v>262</v>
          </cell>
          <cell r="G233">
            <v>336</v>
          </cell>
          <cell r="H233">
            <v>685</v>
          </cell>
          <cell r="I233">
            <v>716</v>
          </cell>
          <cell r="J233">
            <v>566</v>
          </cell>
        </row>
        <row r="234">
          <cell r="C234">
            <v>232</v>
          </cell>
          <cell r="D234">
            <v>223</v>
          </cell>
          <cell r="E234">
            <v>269</v>
          </cell>
          <cell r="F234">
            <v>401</v>
          </cell>
          <cell r="G234">
            <v>508</v>
          </cell>
          <cell r="H234">
            <v>1264</v>
          </cell>
          <cell r="I234">
            <v>1346</v>
          </cell>
          <cell r="J234">
            <v>1185</v>
          </cell>
        </row>
        <row r="235">
          <cell r="C235">
            <v>200</v>
          </cell>
          <cell r="D235">
            <v>232</v>
          </cell>
          <cell r="E235">
            <v>235</v>
          </cell>
          <cell r="F235">
            <v>347</v>
          </cell>
          <cell r="G235">
            <v>406</v>
          </cell>
          <cell r="H235">
            <v>867</v>
          </cell>
          <cell r="I235">
            <v>890</v>
          </cell>
          <cell r="J235">
            <v>887</v>
          </cell>
        </row>
        <row r="236">
          <cell r="C236">
            <v>113</v>
          </cell>
          <cell r="D236">
            <v>114</v>
          </cell>
          <cell r="E236">
            <v>101</v>
          </cell>
          <cell r="F236">
            <v>120</v>
          </cell>
          <cell r="G236">
            <v>151</v>
          </cell>
          <cell r="H236">
            <v>309</v>
          </cell>
          <cell r="I236">
            <v>331</v>
          </cell>
          <cell r="J236">
            <v>278</v>
          </cell>
        </row>
        <row r="237">
          <cell r="C237">
            <v>303</v>
          </cell>
          <cell r="D237">
            <v>294</v>
          </cell>
          <cell r="E237">
            <v>393</v>
          </cell>
          <cell r="F237">
            <v>509</v>
          </cell>
          <cell r="G237">
            <v>641</v>
          </cell>
          <cell r="H237">
            <v>1445</v>
          </cell>
          <cell r="I237">
            <v>1697</v>
          </cell>
          <cell r="J237">
            <v>1523</v>
          </cell>
        </row>
        <row r="238">
          <cell r="C238">
            <v>419</v>
          </cell>
          <cell r="D238">
            <v>383</v>
          </cell>
          <cell r="E238">
            <v>532</v>
          </cell>
          <cell r="F238">
            <v>689</v>
          </cell>
          <cell r="G238">
            <v>821</v>
          </cell>
          <cell r="H238">
            <v>1578</v>
          </cell>
          <cell r="I238">
            <v>2166</v>
          </cell>
          <cell r="J238">
            <v>1910</v>
          </cell>
        </row>
        <row r="239">
          <cell r="C239">
            <v>421</v>
          </cell>
          <cell r="D239">
            <v>339</v>
          </cell>
          <cell r="E239">
            <v>574</v>
          </cell>
          <cell r="F239">
            <v>689</v>
          </cell>
          <cell r="G239">
            <v>802</v>
          </cell>
          <cell r="H239">
            <v>1985</v>
          </cell>
          <cell r="I239">
            <v>2212</v>
          </cell>
          <cell r="J239">
            <v>2152</v>
          </cell>
        </row>
        <row r="240">
          <cell r="C240">
            <v>292</v>
          </cell>
          <cell r="D240">
            <v>293</v>
          </cell>
          <cell r="E240">
            <v>410</v>
          </cell>
          <cell r="F240">
            <v>574</v>
          </cell>
          <cell r="G240">
            <v>679</v>
          </cell>
          <cell r="H240">
            <v>1585</v>
          </cell>
          <cell r="I240">
            <v>1782</v>
          </cell>
          <cell r="J240">
            <v>1790</v>
          </cell>
        </row>
        <row r="241">
          <cell r="C241">
            <v>377</v>
          </cell>
          <cell r="D241">
            <v>339</v>
          </cell>
          <cell r="E241">
            <v>464</v>
          </cell>
          <cell r="F241">
            <v>606</v>
          </cell>
          <cell r="G241">
            <v>783</v>
          </cell>
          <cell r="H241">
            <v>1687</v>
          </cell>
          <cell r="I241">
            <v>1691</v>
          </cell>
          <cell r="J241">
            <v>1561</v>
          </cell>
        </row>
        <row r="242">
          <cell r="C242">
            <v>250</v>
          </cell>
          <cell r="D242">
            <v>218</v>
          </cell>
          <cell r="E242">
            <v>315</v>
          </cell>
          <cell r="F242">
            <v>392</v>
          </cell>
          <cell r="G242">
            <v>435</v>
          </cell>
          <cell r="H242">
            <v>921</v>
          </cell>
          <cell r="I242">
            <v>1043</v>
          </cell>
          <cell r="J242">
            <v>1006</v>
          </cell>
        </row>
        <row r="243">
          <cell r="C243">
            <v>250</v>
          </cell>
          <cell r="D243">
            <v>245</v>
          </cell>
          <cell r="E243">
            <v>255</v>
          </cell>
          <cell r="F243">
            <v>270</v>
          </cell>
          <cell r="G243">
            <v>409</v>
          </cell>
          <cell r="H243">
            <v>841</v>
          </cell>
          <cell r="I243">
            <v>826</v>
          </cell>
          <cell r="J243">
            <v>697</v>
          </cell>
        </row>
        <row r="244">
          <cell r="C244">
            <v>3418</v>
          </cell>
          <cell r="D244">
            <v>3223</v>
          </cell>
          <cell r="E244">
            <v>4230</v>
          </cell>
          <cell r="F244">
            <v>5494</v>
          </cell>
          <cell r="G244">
            <v>6814</v>
          </cell>
          <cell r="H244">
            <v>15046</v>
          </cell>
          <cell r="I244">
            <v>16760</v>
          </cell>
          <cell r="J244">
            <v>15444</v>
          </cell>
        </row>
        <row r="247">
          <cell r="C247">
            <v>365</v>
          </cell>
          <cell r="D247">
            <v>315</v>
          </cell>
          <cell r="E247">
            <v>514</v>
          </cell>
          <cell r="F247">
            <v>578</v>
          </cell>
          <cell r="G247">
            <v>734</v>
          </cell>
          <cell r="H247">
            <v>1421</v>
          </cell>
          <cell r="I247">
            <v>1583</v>
          </cell>
          <cell r="J247">
            <v>1768</v>
          </cell>
        </row>
        <row r="248">
          <cell r="C248">
            <v>314</v>
          </cell>
          <cell r="D248">
            <v>282</v>
          </cell>
          <cell r="E248">
            <v>397</v>
          </cell>
          <cell r="F248">
            <v>489</v>
          </cell>
          <cell r="G248">
            <v>519</v>
          </cell>
          <cell r="H248">
            <v>1188</v>
          </cell>
          <cell r="I248">
            <v>1424</v>
          </cell>
          <cell r="J248">
            <v>1330</v>
          </cell>
        </row>
        <row r="249">
          <cell r="C249">
            <v>624</v>
          </cell>
          <cell r="D249">
            <v>674</v>
          </cell>
          <cell r="E249">
            <v>828</v>
          </cell>
          <cell r="F249">
            <v>755</v>
          </cell>
          <cell r="G249">
            <v>984</v>
          </cell>
          <cell r="H249">
            <v>1733</v>
          </cell>
          <cell r="I249">
            <v>1953</v>
          </cell>
          <cell r="J249">
            <v>2072</v>
          </cell>
        </row>
        <row r="250">
          <cell r="C250">
            <v>300</v>
          </cell>
          <cell r="D250">
            <v>285</v>
          </cell>
          <cell r="E250">
            <v>386</v>
          </cell>
          <cell r="F250">
            <v>530</v>
          </cell>
          <cell r="G250">
            <v>560</v>
          </cell>
          <cell r="H250">
            <v>1471</v>
          </cell>
          <cell r="I250">
            <v>1730</v>
          </cell>
          <cell r="J250">
            <v>1524</v>
          </cell>
        </row>
        <row r="251">
          <cell r="C251">
            <v>504</v>
          </cell>
          <cell r="D251">
            <v>583</v>
          </cell>
          <cell r="E251">
            <v>780</v>
          </cell>
          <cell r="F251">
            <v>874</v>
          </cell>
          <cell r="G251">
            <v>974</v>
          </cell>
          <cell r="H251">
            <v>1543</v>
          </cell>
          <cell r="I251">
            <v>1911</v>
          </cell>
          <cell r="J251">
            <v>1932</v>
          </cell>
        </row>
        <row r="252">
          <cell r="C252">
            <v>672</v>
          </cell>
          <cell r="D252">
            <v>640</v>
          </cell>
          <cell r="E252">
            <v>887</v>
          </cell>
          <cell r="F252">
            <v>1036</v>
          </cell>
          <cell r="G252">
            <v>1235</v>
          </cell>
          <cell r="H252">
            <v>2270</v>
          </cell>
          <cell r="I252">
            <v>2738</v>
          </cell>
          <cell r="J252">
            <v>2689</v>
          </cell>
        </row>
        <row r="253">
          <cell r="C253">
            <v>308</v>
          </cell>
          <cell r="D253">
            <v>402</v>
          </cell>
          <cell r="E253">
            <v>547</v>
          </cell>
          <cell r="F253">
            <v>646</v>
          </cell>
          <cell r="G253">
            <v>738</v>
          </cell>
          <cell r="H253">
            <v>1765</v>
          </cell>
          <cell r="I253">
            <v>1880</v>
          </cell>
          <cell r="J253">
            <v>1665</v>
          </cell>
        </row>
        <row r="254">
          <cell r="C254">
            <v>418</v>
          </cell>
          <cell r="D254">
            <v>399</v>
          </cell>
          <cell r="E254">
            <v>470</v>
          </cell>
          <cell r="F254">
            <v>619</v>
          </cell>
          <cell r="G254">
            <v>714</v>
          </cell>
          <cell r="H254">
            <v>1547</v>
          </cell>
          <cell r="I254">
            <v>1835</v>
          </cell>
          <cell r="J254">
            <v>1861</v>
          </cell>
        </row>
        <row r="255">
          <cell r="C255">
            <v>452</v>
          </cell>
          <cell r="D255">
            <v>429</v>
          </cell>
          <cell r="E255">
            <v>547</v>
          </cell>
          <cell r="F255">
            <v>614</v>
          </cell>
          <cell r="G255">
            <v>814</v>
          </cell>
          <cell r="H255">
            <v>1861</v>
          </cell>
          <cell r="I255">
            <v>2176</v>
          </cell>
          <cell r="J255">
            <v>1986</v>
          </cell>
        </row>
        <row r="256">
          <cell r="C256">
            <v>259</v>
          </cell>
          <cell r="D256">
            <v>263</v>
          </cell>
          <cell r="E256">
            <v>326</v>
          </cell>
          <cell r="F256">
            <v>358</v>
          </cell>
          <cell r="G256">
            <v>424</v>
          </cell>
          <cell r="H256">
            <v>1086</v>
          </cell>
          <cell r="I256">
            <v>1120</v>
          </cell>
          <cell r="J256">
            <v>973</v>
          </cell>
        </row>
        <row r="257">
          <cell r="C257">
            <v>630</v>
          </cell>
          <cell r="D257">
            <v>630</v>
          </cell>
          <cell r="E257">
            <v>797</v>
          </cell>
          <cell r="F257">
            <v>778</v>
          </cell>
          <cell r="G257">
            <v>939</v>
          </cell>
          <cell r="H257">
            <v>1446</v>
          </cell>
          <cell r="I257">
            <v>1722</v>
          </cell>
          <cell r="J257">
            <v>1951</v>
          </cell>
        </row>
        <row r="258">
          <cell r="C258">
            <v>541</v>
          </cell>
          <cell r="D258">
            <v>634</v>
          </cell>
          <cell r="E258">
            <v>787</v>
          </cell>
          <cell r="F258">
            <v>894</v>
          </cell>
          <cell r="G258">
            <v>1022</v>
          </cell>
          <cell r="H258">
            <v>1775</v>
          </cell>
          <cell r="I258">
            <v>2102</v>
          </cell>
          <cell r="J258">
            <v>1992</v>
          </cell>
        </row>
        <row r="259">
          <cell r="C259">
            <v>390</v>
          </cell>
          <cell r="D259">
            <v>544</v>
          </cell>
          <cell r="E259">
            <v>618</v>
          </cell>
          <cell r="F259">
            <v>634</v>
          </cell>
          <cell r="G259">
            <v>718</v>
          </cell>
          <cell r="H259">
            <v>1296</v>
          </cell>
          <cell r="I259">
            <v>1734</v>
          </cell>
          <cell r="J259">
            <v>1460</v>
          </cell>
        </row>
        <row r="260">
          <cell r="C260">
            <v>197</v>
          </cell>
          <cell r="D260">
            <v>202</v>
          </cell>
          <cell r="E260">
            <v>295</v>
          </cell>
          <cell r="F260">
            <v>313</v>
          </cell>
          <cell r="G260">
            <v>295</v>
          </cell>
          <cell r="H260">
            <v>587</v>
          </cell>
          <cell r="I260">
            <v>606</v>
          </cell>
          <cell r="J260">
            <v>583</v>
          </cell>
        </row>
        <row r="261">
          <cell r="C261">
            <v>267</v>
          </cell>
          <cell r="D261">
            <v>266</v>
          </cell>
          <cell r="E261">
            <v>338</v>
          </cell>
          <cell r="F261">
            <v>482</v>
          </cell>
          <cell r="G261">
            <v>429</v>
          </cell>
          <cell r="H261">
            <v>951</v>
          </cell>
          <cell r="I261">
            <v>997</v>
          </cell>
          <cell r="J261">
            <v>969</v>
          </cell>
        </row>
        <row r="262">
          <cell r="C262">
            <v>312</v>
          </cell>
          <cell r="D262">
            <v>311</v>
          </cell>
          <cell r="E262">
            <v>465</v>
          </cell>
          <cell r="F262">
            <v>582</v>
          </cell>
          <cell r="G262">
            <v>605</v>
          </cell>
          <cell r="H262">
            <v>1165</v>
          </cell>
          <cell r="I262">
            <v>1329</v>
          </cell>
          <cell r="J262">
            <v>1414</v>
          </cell>
        </row>
        <row r="263">
          <cell r="C263">
            <v>188</v>
          </cell>
          <cell r="D263">
            <v>201</v>
          </cell>
          <cell r="E263">
            <v>230</v>
          </cell>
          <cell r="F263">
            <v>246</v>
          </cell>
          <cell r="G263">
            <v>265</v>
          </cell>
          <cell r="H263">
            <v>458</v>
          </cell>
          <cell r="I263">
            <v>552</v>
          </cell>
          <cell r="J263">
            <v>501</v>
          </cell>
        </row>
        <row r="264">
          <cell r="C264">
            <v>467</v>
          </cell>
          <cell r="D264">
            <v>408</v>
          </cell>
          <cell r="E264">
            <v>554</v>
          </cell>
          <cell r="F264">
            <v>598</v>
          </cell>
          <cell r="G264">
            <v>712</v>
          </cell>
          <cell r="H264">
            <v>1209</v>
          </cell>
          <cell r="I264">
            <v>1299</v>
          </cell>
          <cell r="J264">
            <v>1246</v>
          </cell>
        </row>
        <row r="265">
          <cell r="C265">
            <v>384</v>
          </cell>
          <cell r="D265">
            <v>399</v>
          </cell>
          <cell r="E265">
            <v>528</v>
          </cell>
          <cell r="F265">
            <v>659</v>
          </cell>
          <cell r="G265">
            <v>854</v>
          </cell>
          <cell r="H265">
            <v>1583</v>
          </cell>
          <cell r="I265">
            <v>1781</v>
          </cell>
          <cell r="J265">
            <v>1708</v>
          </cell>
        </row>
        <row r="266">
          <cell r="C266">
            <v>7592</v>
          </cell>
          <cell r="D266">
            <v>7867</v>
          </cell>
          <cell r="E266">
            <v>10294</v>
          </cell>
          <cell r="F266">
            <v>11685</v>
          </cell>
          <cell r="G266">
            <v>13535</v>
          </cell>
          <cell r="H266">
            <v>26355</v>
          </cell>
          <cell r="I266">
            <v>30472</v>
          </cell>
          <cell r="J266">
            <v>29624</v>
          </cell>
        </row>
        <row r="267">
          <cell r="C267">
            <v>11010</v>
          </cell>
          <cell r="D267">
            <v>11090</v>
          </cell>
          <cell r="E267">
            <v>14524</v>
          </cell>
          <cell r="F267">
            <v>17179</v>
          </cell>
          <cell r="G267">
            <v>20349</v>
          </cell>
          <cell r="H267">
            <v>41401</v>
          </cell>
          <cell r="I267">
            <v>47232</v>
          </cell>
          <cell r="J267">
            <v>45068</v>
          </cell>
        </row>
        <row r="270">
          <cell r="C270">
            <v>349</v>
          </cell>
          <cell r="D270">
            <v>340</v>
          </cell>
          <cell r="E270">
            <v>398</v>
          </cell>
          <cell r="F270">
            <v>470</v>
          </cell>
          <cell r="G270">
            <v>522</v>
          </cell>
          <cell r="H270">
            <v>812</v>
          </cell>
          <cell r="I270">
            <v>857</v>
          </cell>
          <cell r="J270">
            <v>990</v>
          </cell>
        </row>
        <row r="271">
          <cell r="C271">
            <v>654</v>
          </cell>
          <cell r="D271">
            <v>588</v>
          </cell>
          <cell r="E271">
            <v>735</v>
          </cell>
          <cell r="F271">
            <v>797</v>
          </cell>
          <cell r="G271">
            <v>831</v>
          </cell>
          <cell r="H271">
            <v>1498</v>
          </cell>
          <cell r="I271">
            <v>1715</v>
          </cell>
          <cell r="J271">
            <v>1696</v>
          </cell>
        </row>
        <row r="272">
          <cell r="C272">
            <v>1426</v>
          </cell>
          <cell r="D272">
            <v>1505</v>
          </cell>
          <cell r="E272">
            <v>1585</v>
          </cell>
          <cell r="F272">
            <v>1829</v>
          </cell>
          <cell r="G272">
            <v>2034</v>
          </cell>
          <cell r="H272">
            <v>2685</v>
          </cell>
          <cell r="I272">
            <v>2771</v>
          </cell>
          <cell r="J272">
            <v>3126</v>
          </cell>
        </row>
        <row r="273">
          <cell r="C273">
            <v>0</v>
          </cell>
          <cell r="D273">
            <v>0</v>
          </cell>
          <cell r="E273">
            <v>0</v>
          </cell>
          <cell r="F273">
            <v>0</v>
          </cell>
          <cell r="G273">
            <v>0</v>
          </cell>
          <cell r="H273">
            <v>0</v>
          </cell>
          <cell r="I273">
            <v>0</v>
          </cell>
          <cell r="J273">
            <v>1342</v>
          </cell>
        </row>
        <row r="274">
          <cell r="C274">
            <v>0</v>
          </cell>
          <cell r="D274">
            <v>0</v>
          </cell>
          <cell r="E274">
            <v>0</v>
          </cell>
          <cell r="F274">
            <v>0</v>
          </cell>
          <cell r="G274">
            <v>0</v>
          </cell>
          <cell r="H274">
            <v>0</v>
          </cell>
          <cell r="I274">
            <v>0</v>
          </cell>
          <cell r="J274">
            <v>418</v>
          </cell>
        </row>
        <row r="275">
          <cell r="C275">
            <v>0</v>
          </cell>
          <cell r="D275">
            <v>0</v>
          </cell>
          <cell r="E275">
            <v>0</v>
          </cell>
          <cell r="F275">
            <v>0</v>
          </cell>
          <cell r="G275">
            <v>0</v>
          </cell>
          <cell r="H275">
            <v>0</v>
          </cell>
          <cell r="I275">
            <v>0</v>
          </cell>
          <cell r="J275">
            <v>352</v>
          </cell>
        </row>
        <row r="276">
          <cell r="C276">
            <v>0</v>
          </cell>
          <cell r="D276">
            <v>0</v>
          </cell>
          <cell r="E276">
            <v>0</v>
          </cell>
          <cell r="F276">
            <v>0</v>
          </cell>
          <cell r="G276">
            <v>0</v>
          </cell>
          <cell r="H276">
            <v>0</v>
          </cell>
          <cell r="I276">
            <v>0</v>
          </cell>
          <cell r="J276">
            <v>1014</v>
          </cell>
        </row>
        <row r="277">
          <cell r="C277">
            <v>1383</v>
          </cell>
          <cell r="D277">
            <v>1430</v>
          </cell>
          <cell r="E277">
            <v>1816</v>
          </cell>
          <cell r="F277">
            <v>1974</v>
          </cell>
          <cell r="G277">
            <v>1989</v>
          </cell>
          <cell r="H277">
            <v>3906</v>
          </cell>
          <cell r="I277">
            <v>3846</v>
          </cell>
          <cell r="J277">
            <v>3927</v>
          </cell>
        </row>
        <row r="278">
          <cell r="C278">
            <v>0</v>
          </cell>
          <cell r="D278">
            <v>0</v>
          </cell>
          <cell r="E278">
            <v>0</v>
          </cell>
          <cell r="F278">
            <v>0</v>
          </cell>
          <cell r="G278">
            <v>0</v>
          </cell>
          <cell r="H278">
            <v>0</v>
          </cell>
          <cell r="I278">
            <v>0</v>
          </cell>
          <cell r="J278">
            <v>873</v>
          </cell>
        </row>
        <row r="279">
          <cell r="C279">
            <v>0</v>
          </cell>
          <cell r="D279">
            <v>0</v>
          </cell>
          <cell r="E279">
            <v>0</v>
          </cell>
          <cell r="F279">
            <v>0</v>
          </cell>
          <cell r="G279">
            <v>0</v>
          </cell>
          <cell r="H279">
            <v>0</v>
          </cell>
          <cell r="I279">
            <v>0</v>
          </cell>
          <cell r="J279">
            <v>765</v>
          </cell>
        </row>
        <row r="280">
          <cell r="C280">
            <v>0</v>
          </cell>
          <cell r="D280">
            <v>0</v>
          </cell>
          <cell r="E280">
            <v>0</v>
          </cell>
          <cell r="F280">
            <v>0</v>
          </cell>
          <cell r="G280">
            <v>0</v>
          </cell>
          <cell r="H280">
            <v>0</v>
          </cell>
          <cell r="I280">
            <v>0</v>
          </cell>
          <cell r="J280">
            <v>692</v>
          </cell>
        </row>
        <row r="281">
          <cell r="C281">
            <v>0</v>
          </cell>
          <cell r="D281">
            <v>0</v>
          </cell>
          <cell r="E281">
            <v>0</v>
          </cell>
          <cell r="F281">
            <v>0</v>
          </cell>
          <cell r="G281">
            <v>0</v>
          </cell>
          <cell r="H281">
            <v>0</v>
          </cell>
          <cell r="I281">
            <v>0</v>
          </cell>
          <cell r="J281">
            <v>517</v>
          </cell>
        </row>
        <row r="282">
          <cell r="C282">
            <v>0</v>
          </cell>
          <cell r="D282">
            <v>0</v>
          </cell>
          <cell r="E282">
            <v>0</v>
          </cell>
          <cell r="F282">
            <v>0</v>
          </cell>
          <cell r="G282">
            <v>0</v>
          </cell>
          <cell r="H282">
            <v>0</v>
          </cell>
          <cell r="I282">
            <v>0</v>
          </cell>
          <cell r="J282">
            <v>1080</v>
          </cell>
        </row>
        <row r="283">
          <cell r="C283">
            <v>4261</v>
          </cell>
          <cell r="D283">
            <v>5422</v>
          </cell>
          <cell r="E283">
            <v>6842</v>
          </cell>
          <cell r="F283">
            <v>7801</v>
          </cell>
          <cell r="G283">
            <v>9045</v>
          </cell>
          <cell r="H283">
            <v>11226</v>
          </cell>
          <cell r="I283">
            <v>12968</v>
          </cell>
          <cell r="J283">
            <v>13202</v>
          </cell>
        </row>
        <row r="284">
          <cell r="C284">
            <v>0</v>
          </cell>
          <cell r="D284">
            <v>0</v>
          </cell>
          <cell r="E284">
            <v>0</v>
          </cell>
          <cell r="F284">
            <v>0</v>
          </cell>
          <cell r="G284">
            <v>0</v>
          </cell>
          <cell r="H284">
            <v>0</v>
          </cell>
          <cell r="I284">
            <v>0</v>
          </cell>
          <cell r="J284">
            <v>1308</v>
          </cell>
        </row>
        <row r="285">
          <cell r="C285">
            <v>0</v>
          </cell>
          <cell r="D285">
            <v>0</v>
          </cell>
          <cell r="E285">
            <v>0</v>
          </cell>
          <cell r="F285">
            <v>0</v>
          </cell>
          <cell r="G285">
            <v>0</v>
          </cell>
          <cell r="H285">
            <v>0</v>
          </cell>
          <cell r="I285">
            <v>0</v>
          </cell>
          <cell r="J285">
            <v>665</v>
          </cell>
        </row>
        <row r="286">
          <cell r="C286">
            <v>0</v>
          </cell>
          <cell r="D286">
            <v>0</v>
          </cell>
          <cell r="E286">
            <v>0</v>
          </cell>
          <cell r="F286">
            <v>0</v>
          </cell>
          <cell r="G286">
            <v>0</v>
          </cell>
          <cell r="H286">
            <v>0</v>
          </cell>
          <cell r="I286">
            <v>0</v>
          </cell>
          <cell r="J286">
            <v>1151</v>
          </cell>
        </row>
        <row r="287">
          <cell r="C287">
            <v>0</v>
          </cell>
          <cell r="D287">
            <v>0</v>
          </cell>
          <cell r="E287">
            <v>0</v>
          </cell>
          <cell r="F287">
            <v>0</v>
          </cell>
          <cell r="G287">
            <v>0</v>
          </cell>
          <cell r="H287">
            <v>0</v>
          </cell>
          <cell r="I287">
            <v>0</v>
          </cell>
          <cell r="J287">
            <v>1498</v>
          </cell>
        </row>
        <row r="288">
          <cell r="C288">
            <v>0</v>
          </cell>
          <cell r="D288">
            <v>0</v>
          </cell>
          <cell r="E288">
            <v>0</v>
          </cell>
          <cell r="F288">
            <v>0</v>
          </cell>
          <cell r="G288">
            <v>0</v>
          </cell>
          <cell r="H288">
            <v>0</v>
          </cell>
          <cell r="I288">
            <v>0</v>
          </cell>
          <cell r="J288">
            <v>1517</v>
          </cell>
        </row>
        <row r="289">
          <cell r="C289">
            <v>0</v>
          </cell>
          <cell r="D289">
            <v>0</v>
          </cell>
          <cell r="E289">
            <v>0</v>
          </cell>
          <cell r="F289">
            <v>0</v>
          </cell>
          <cell r="G289">
            <v>0</v>
          </cell>
          <cell r="H289">
            <v>0</v>
          </cell>
          <cell r="I289">
            <v>0</v>
          </cell>
          <cell r="J289">
            <v>617</v>
          </cell>
        </row>
        <row r="290">
          <cell r="C290">
            <v>0</v>
          </cell>
          <cell r="D290">
            <v>0</v>
          </cell>
          <cell r="E290">
            <v>0</v>
          </cell>
          <cell r="F290">
            <v>0</v>
          </cell>
          <cell r="G290">
            <v>0</v>
          </cell>
          <cell r="H290">
            <v>0</v>
          </cell>
          <cell r="I290">
            <v>0</v>
          </cell>
          <cell r="J290">
            <v>1108</v>
          </cell>
        </row>
        <row r="291">
          <cell r="C291">
            <v>0</v>
          </cell>
          <cell r="D291">
            <v>0</v>
          </cell>
          <cell r="E291">
            <v>0</v>
          </cell>
          <cell r="F291">
            <v>0</v>
          </cell>
          <cell r="G291">
            <v>0</v>
          </cell>
          <cell r="H291">
            <v>0</v>
          </cell>
          <cell r="I291">
            <v>0</v>
          </cell>
          <cell r="J291">
            <v>1592</v>
          </cell>
        </row>
        <row r="292">
          <cell r="C292">
            <v>0</v>
          </cell>
          <cell r="D292">
            <v>0</v>
          </cell>
          <cell r="E292">
            <v>0</v>
          </cell>
          <cell r="F292">
            <v>0</v>
          </cell>
          <cell r="G292">
            <v>0</v>
          </cell>
          <cell r="H292">
            <v>0</v>
          </cell>
          <cell r="I292">
            <v>0</v>
          </cell>
          <cell r="J292">
            <v>1058</v>
          </cell>
        </row>
        <row r="293">
          <cell r="C293">
            <v>0</v>
          </cell>
          <cell r="D293">
            <v>0</v>
          </cell>
          <cell r="E293">
            <v>0</v>
          </cell>
          <cell r="F293">
            <v>0</v>
          </cell>
          <cell r="G293">
            <v>0</v>
          </cell>
          <cell r="H293">
            <v>0</v>
          </cell>
          <cell r="I293">
            <v>0</v>
          </cell>
          <cell r="J293">
            <v>1345</v>
          </cell>
        </row>
        <row r="294">
          <cell r="C294">
            <v>0</v>
          </cell>
          <cell r="D294">
            <v>0</v>
          </cell>
          <cell r="E294">
            <v>0</v>
          </cell>
          <cell r="F294">
            <v>0</v>
          </cell>
          <cell r="G294">
            <v>0</v>
          </cell>
          <cell r="H294">
            <v>0</v>
          </cell>
          <cell r="I294">
            <v>0</v>
          </cell>
          <cell r="J294">
            <v>1343</v>
          </cell>
        </row>
        <row r="295">
          <cell r="C295">
            <v>893</v>
          </cell>
          <cell r="D295">
            <v>734</v>
          </cell>
          <cell r="E295">
            <v>864</v>
          </cell>
          <cell r="F295">
            <v>858</v>
          </cell>
          <cell r="G295">
            <v>820</v>
          </cell>
          <cell r="H295">
            <v>1693</v>
          </cell>
          <cell r="I295">
            <v>1764</v>
          </cell>
          <cell r="J295">
            <v>1631</v>
          </cell>
        </row>
        <row r="296">
          <cell r="C296">
            <v>3061</v>
          </cell>
          <cell r="D296">
            <v>3698</v>
          </cell>
          <cell r="E296">
            <v>4441</v>
          </cell>
          <cell r="F296">
            <v>4312</v>
          </cell>
          <cell r="G296">
            <v>5016</v>
          </cell>
          <cell r="H296">
            <v>9041</v>
          </cell>
          <cell r="I296">
            <v>11219</v>
          </cell>
          <cell r="J296">
            <v>11599</v>
          </cell>
        </row>
        <row r="297">
          <cell r="C297">
            <v>0</v>
          </cell>
          <cell r="D297">
            <v>0</v>
          </cell>
          <cell r="E297">
            <v>0</v>
          </cell>
          <cell r="F297">
            <v>0</v>
          </cell>
          <cell r="G297">
            <v>0</v>
          </cell>
          <cell r="H297">
            <v>0</v>
          </cell>
          <cell r="I297">
            <v>0</v>
          </cell>
          <cell r="J297">
            <v>1162</v>
          </cell>
        </row>
        <row r="298">
          <cell r="C298">
            <v>0</v>
          </cell>
          <cell r="D298">
            <v>0</v>
          </cell>
          <cell r="E298">
            <v>0</v>
          </cell>
          <cell r="F298">
            <v>0</v>
          </cell>
          <cell r="G298">
            <v>0</v>
          </cell>
          <cell r="H298">
            <v>0</v>
          </cell>
          <cell r="I298">
            <v>0</v>
          </cell>
          <cell r="J298">
            <v>1035</v>
          </cell>
        </row>
        <row r="299">
          <cell r="C299">
            <v>0</v>
          </cell>
          <cell r="D299">
            <v>0</v>
          </cell>
          <cell r="E299">
            <v>0</v>
          </cell>
          <cell r="F299">
            <v>0</v>
          </cell>
          <cell r="G299">
            <v>0</v>
          </cell>
          <cell r="H299">
            <v>0</v>
          </cell>
          <cell r="I299">
            <v>0</v>
          </cell>
          <cell r="J299">
            <v>726</v>
          </cell>
        </row>
        <row r="300">
          <cell r="C300">
            <v>0</v>
          </cell>
          <cell r="D300">
            <v>0</v>
          </cell>
          <cell r="E300">
            <v>0</v>
          </cell>
          <cell r="F300">
            <v>0</v>
          </cell>
          <cell r="G300">
            <v>0</v>
          </cell>
          <cell r="H300">
            <v>0</v>
          </cell>
          <cell r="I300">
            <v>0</v>
          </cell>
          <cell r="J300">
            <v>966</v>
          </cell>
        </row>
        <row r="301">
          <cell r="C301">
            <v>0</v>
          </cell>
          <cell r="D301">
            <v>0</v>
          </cell>
          <cell r="E301">
            <v>0</v>
          </cell>
          <cell r="F301">
            <v>0</v>
          </cell>
          <cell r="G301">
            <v>0</v>
          </cell>
          <cell r="H301">
            <v>0</v>
          </cell>
          <cell r="I301">
            <v>0</v>
          </cell>
          <cell r="J301">
            <v>802</v>
          </cell>
        </row>
        <row r="302">
          <cell r="C302">
            <v>0</v>
          </cell>
          <cell r="D302">
            <v>0</v>
          </cell>
          <cell r="E302">
            <v>0</v>
          </cell>
          <cell r="F302">
            <v>0</v>
          </cell>
          <cell r="G302">
            <v>0</v>
          </cell>
          <cell r="H302">
            <v>0</v>
          </cell>
          <cell r="I302">
            <v>0</v>
          </cell>
          <cell r="J302">
            <v>1184</v>
          </cell>
        </row>
        <row r="303">
          <cell r="C303">
            <v>0</v>
          </cell>
          <cell r="D303">
            <v>0</v>
          </cell>
          <cell r="E303">
            <v>0</v>
          </cell>
          <cell r="F303">
            <v>0</v>
          </cell>
          <cell r="G303">
            <v>0</v>
          </cell>
          <cell r="H303">
            <v>0</v>
          </cell>
          <cell r="I303">
            <v>0</v>
          </cell>
          <cell r="J303">
            <v>690</v>
          </cell>
        </row>
        <row r="304">
          <cell r="C304">
            <v>0</v>
          </cell>
          <cell r="D304">
            <v>0</v>
          </cell>
          <cell r="E304">
            <v>0</v>
          </cell>
          <cell r="F304">
            <v>0</v>
          </cell>
          <cell r="G304">
            <v>0</v>
          </cell>
          <cell r="H304">
            <v>0</v>
          </cell>
          <cell r="I304">
            <v>0</v>
          </cell>
          <cell r="J304">
            <v>1038</v>
          </cell>
        </row>
        <row r="305">
          <cell r="C305">
            <v>0</v>
          </cell>
          <cell r="D305">
            <v>0</v>
          </cell>
          <cell r="E305">
            <v>0</v>
          </cell>
          <cell r="F305">
            <v>0</v>
          </cell>
          <cell r="G305">
            <v>0</v>
          </cell>
          <cell r="H305">
            <v>0</v>
          </cell>
          <cell r="I305">
            <v>0</v>
          </cell>
          <cell r="J305">
            <v>1282</v>
          </cell>
        </row>
        <row r="306">
          <cell r="C306">
            <v>0</v>
          </cell>
          <cell r="D306">
            <v>0</v>
          </cell>
          <cell r="E306">
            <v>0</v>
          </cell>
          <cell r="F306">
            <v>0</v>
          </cell>
          <cell r="G306">
            <v>0</v>
          </cell>
          <cell r="H306">
            <v>0</v>
          </cell>
          <cell r="I306">
            <v>0</v>
          </cell>
          <cell r="J306">
            <v>1403</v>
          </cell>
        </row>
        <row r="307">
          <cell r="C307">
            <v>0</v>
          </cell>
          <cell r="D307">
            <v>0</v>
          </cell>
          <cell r="E307">
            <v>0</v>
          </cell>
          <cell r="F307">
            <v>0</v>
          </cell>
          <cell r="G307">
            <v>0</v>
          </cell>
          <cell r="H307">
            <v>0</v>
          </cell>
          <cell r="I307">
            <v>0</v>
          </cell>
          <cell r="J307">
            <v>749</v>
          </cell>
        </row>
        <row r="308">
          <cell r="C308">
            <v>0</v>
          </cell>
          <cell r="D308">
            <v>0</v>
          </cell>
          <cell r="E308">
            <v>0</v>
          </cell>
          <cell r="F308">
            <v>0</v>
          </cell>
          <cell r="G308">
            <v>0</v>
          </cell>
          <cell r="H308">
            <v>0</v>
          </cell>
          <cell r="I308">
            <v>0</v>
          </cell>
          <cell r="J308">
            <v>562</v>
          </cell>
        </row>
        <row r="309">
          <cell r="C309">
            <v>899</v>
          </cell>
          <cell r="D309">
            <v>1012</v>
          </cell>
          <cell r="E309">
            <v>1213</v>
          </cell>
          <cell r="F309">
            <v>1210</v>
          </cell>
          <cell r="G309">
            <v>1511</v>
          </cell>
          <cell r="H309">
            <v>2436</v>
          </cell>
          <cell r="I309">
            <v>2702</v>
          </cell>
          <cell r="J309">
            <v>2867</v>
          </cell>
        </row>
        <row r="310">
          <cell r="C310">
            <v>746</v>
          </cell>
          <cell r="D310">
            <v>915</v>
          </cell>
          <cell r="E310">
            <v>1034</v>
          </cell>
          <cell r="F310">
            <v>1088</v>
          </cell>
          <cell r="G310">
            <v>1115</v>
          </cell>
          <cell r="H310">
            <v>1983</v>
          </cell>
          <cell r="I310">
            <v>2229</v>
          </cell>
          <cell r="J310">
            <v>2320</v>
          </cell>
        </row>
        <row r="311">
          <cell r="C311">
            <v>1609</v>
          </cell>
          <cell r="D311">
            <v>1856</v>
          </cell>
          <cell r="E311">
            <v>2015</v>
          </cell>
          <cell r="F311">
            <v>2358</v>
          </cell>
          <cell r="G311">
            <v>2543</v>
          </cell>
          <cell r="H311">
            <v>3598</v>
          </cell>
          <cell r="I311">
            <v>4460</v>
          </cell>
          <cell r="J311">
            <v>4536</v>
          </cell>
        </row>
        <row r="312">
          <cell r="C312">
            <v>0</v>
          </cell>
          <cell r="D312">
            <v>0</v>
          </cell>
          <cell r="E312">
            <v>0</v>
          </cell>
          <cell r="F312">
            <v>0</v>
          </cell>
          <cell r="G312">
            <v>0</v>
          </cell>
          <cell r="H312">
            <v>0</v>
          </cell>
          <cell r="I312">
            <v>0</v>
          </cell>
          <cell r="J312">
            <v>1188</v>
          </cell>
        </row>
        <row r="313">
          <cell r="C313">
            <v>0</v>
          </cell>
          <cell r="D313">
            <v>0</v>
          </cell>
          <cell r="E313">
            <v>0</v>
          </cell>
          <cell r="F313">
            <v>0</v>
          </cell>
          <cell r="G313">
            <v>0</v>
          </cell>
          <cell r="H313">
            <v>0</v>
          </cell>
          <cell r="I313">
            <v>0</v>
          </cell>
          <cell r="J313">
            <v>778</v>
          </cell>
        </row>
        <row r="314">
          <cell r="C314">
            <v>0</v>
          </cell>
          <cell r="D314">
            <v>0</v>
          </cell>
          <cell r="E314">
            <v>0</v>
          </cell>
          <cell r="F314">
            <v>0</v>
          </cell>
          <cell r="G314">
            <v>0</v>
          </cell>
          <cell r="H314">
            <v>0</v>
          </cell>
          <cell r="I314">
            <v>0</v>
          </cell>
          <cell r="J314">
            <v>915</v>
          </cell>
        </row>
        <row r="315">
          <cell r="C315">
            <v>0</v>
          </cell>
          <cell r="D315">
            <v>0</v>
          </cell>
          <cell r="E315">
            <v>0</v>
          </cell>
          <cell r="F315">
            <v>0</v>
          </cell>
          <cell r="G315">
            <v>0</v>
          </cell>
          <cell r="H315">
            <v>0</v>
          </cell>
          <cell r="I315">
            <v>0</v>
          </cell>
          <cell r="J315">
            <v>814</v>
          </cell>
        </row>
        <row r="316">
          <cell r="C316">
            <v>0</v>
          </cell>
          <cell r="D316">
            <v>0</v>
          </cell>
          <cell r="E316">
            <v>0</v>
          </cell>
          <cell r="F316">
            <v>0</v>
          </cell>
          <cell r="G316">
            <v>0</v>
          </cell>
          <cell r="H316">
            <v>0</v>
          </cell>
          <cell r="I316">
            <v>0</v>
          </cell>
          <cell r="J316">
            <v>841</v>
          </cell>
        </row>
        <row r="317">
          <cell r="C317">
            <v>476</v>
          </cell>
          <cell r="D317">
            <v>596</v>
          </cell>
          <cell r="E317">
            <v>575</v>
          </cell>
          <cell r="F317">
            <v>663</v>
          </cell>
          <cell r="G317">
            <v>676</v>
          </cell>
          <cell r="H317">
            <v>1391</v>
          </cell>
          <cell r="I317">
            <v>2106</v>
          </cell>
          <cell r="J317">
            <v>1968</v>
          </cell>
        </row>
        <row r="318">
          <cell r="C318">
            <v>404</v>
          </cell>
          <cell r="D318">
            <v>392</v>
          </cell>
          <cell r="E318">
            <v>541</v>
          </cell>
          <cell r="F318">
            <v>573</v>
          </cell>
          <cell r="G318">
            <v>691</v>
          </cell>
          <cell r="H318">
            <v>1328</v>
          </cell>
          <cell r="I318">
            <v>1345</v>
          </cell>
          <cell r="J318">
            <v>1318</v>
          </cell>
        </row>
        <row r="319">
          <cell r="C319">
            <v>308</v>
          </cell>
          <cell r="D319">
            <v>384</v>
          </cell>
          <cell r="E319">
            <v>425</v>
          </cell>
          <cell r="F319">
            <v>460</v>
          </cell>
          <cell r="G319">
            <v>484</v>
          </cell>
          <cell r="H319">
            <v>783</v>
          </cell>
          <cell r="I319">
            <v>1020</v>
          </cell>
          <cell r="J319">
            <v>1061</v>
          </cell>
        </row>
        <row r="320">
          <cell r="C320">
            <v>674</v>
          </cell>
          <cell r="D320">
            <v>821</v>
          </cell>
          <cell r="E320">
            <v>837</v>
          </cell>
          <cell r="F320">
            <v>861</v>
          </cell>
          <cell r="G320">
            <v>1049</v>
          </cell>
          <cell r="H320">
            <v>1852</v>
          </cell>
          <cell r="I320">
            <v>2000</v>
          </cell>
          <cell r="J320">
            <v>2074</v>
          </cell>
        </row>
        <row r="321">
          <cell r="C321">
            <v>2109</v>
          </cell>
          <cell r="D321">
            <v>2092</v>
          </cell>
          <cell r="E321">
            <v>3091</v>
          </cell>
          <cell r="F321">
            <v>3453</v>
          </cell>
          <cell r="G321">
            <v>4021</v>
          </cell>
          <cell r="H321">
            <v>5133</v>
          </cell>
          <cell r="I321">
            <v>5961</v>
          </cell>
          <cell r="J321">
            <v>6223</v>
          </cell>
        </row>
        <row r="322">
          <cell r="C322">
            <v>0</v>
          </cell>
          <cell r="D322">
            <v>0</v>
          </cell>
          <cell r="E322">
            <v>0</v>
          </cell>
          <cell r="F322">
            <v>0</v>
          </cell>
          <cell r="G322">
            <v>0</v>
          </cell>
          <cell r="H322">
            <v>0</v>
          </cell>
          <cell r="I322">
            <v>0</v>
          </cell>
          <cell r="J322">
            <v>429</v>
          </cell>
        </row>
        <row r="323">
          <cell r="C323">
            <v>0</v>
          </cell>
          <cell r="D323">
            <v>0</v>
          </cell>
          <cell r="E323">
            <v>0</v>
          </cell>
          <cell r="F323">
            <v>0</v>
          </cell>
          <cell r="G323">
            <v>0</v>
          </cell>
          <cell r="H323">
            <v>0</v>
          </cell>
          <cell r="I323">
            <v>0</v>
          </cell>
          <cell r="J323">
            <v>371</v>
          </cell>
        </row>
        <row r="324">
          <cell r="C324">
            <v>0</v>
          </cell>
          <cell r="D324">
            <v>0</v>
          </cell>
          <cell r="E324">
            <v>0</v>
          </cell>
          <cell r="F324">
            <v>0</v>
          </cell>
          <cell r="G324">
            <v>0</v>
          </cell>
          <cell r="H324">
            <v>0</v>
          </cell>
          <cell r="I324">
            <v>0</v>
          </cell>
          <cell r="J324">
            <v>1014</v>
          </cell>
        </row>
        <row r="325">
          <cell r="C325">
            <v>0</v>
          </cell>
          <cell r="D325">
            <v>0</v>
          </cell>
          <cell r="E325">
            <v>0</v>
          </cell>
          <cell r="F325">
            <v>0</v>
          </cell>
          <cell r="G325">
            <v>0</v>
          </cell>
          <cell r="H325">
            <v>0</v>
          </cell>
          <cell r="I325">
            <v>0</v>
          </cell>
          <cell r="J325">
            <v>376</v>
          </cell>
        </row>
        <row r="326">
          <cell r="C326">
            <v>0</v>
          </cell>
          <cell r="D326">
            <v>0</v>
          </cell>
          <cell r="E326">
            <v>0</v>
          </cell>
          <cell r="F326">
            <v>0</v>
          </cell>
          <cell r="G326">
            <v>0</v>
          </cell>
          <cell r="H326">
            <v>0</v>
          </cell>
          <cell r="I326">
            <v>0</v>
          </cell>
          <cell r="J326">
            <v>713</v>
          </cell>
        </row>
        <row r="327">
          <cell r="C327">
            <v>0</v>
          </cell>
          <cell r="D327">
            <v>0</v>
          </cell>
          <cell r="E327">
            <v>0</v>
          </cell>
          <cell r="F327">
            <v>0</v>
          </cell>
          <cell r="G327">
            <v>0</v>
          </cell>
          <cell r="H327">
            <v>0</v>
          </cell>
          <cell r="I327">
            <v>0</v>
          </cell>
          <cell r="J327">
            <v>456</v>
          </cell>
        </row>
        <row r="328">
          <cell r="C328">
            <v>0</v>
          </cell>
          <cell r="D328">
            <v>0</v>
          </cell>
          <cell r="E328">
            <v>0</v>
          </cell>
          <cell r="F328">
            <v>0</v>
          </cell>
          <cell r="G328">
            <v>0</v>
          </cell>
          <cell r="H328">
            <v>0</v>
          </cell>
          <cell r="I328">
            <v>0</v>
          </cell>
          <cell r="J328">
            <v>666</v>
          </cell>
        </row>
        <row r="329">
          <cell r="C329">
            <v>0</v>
          </cell>
          <cell r="D329">
            <v>0</v>
          </cell>
          <cell r="E329">
            <v>0</v>
          </cell>
          <cell r="F329">
            <v>0</v>
          </cell>
          <cell r="G329">
            <v>0</v>
          </cell>
          <cell r="H329">
            <v>0</v>
          </cell>
          <cell r="I329">
            <v>0</v>
          </cell>
          <cell r="J329">
            <v>529</v>
          </cell>
        </row>
        <row r="330">
          <cell r="C330">
            <v>0</v>
          </cell>
          <cell r="D330">
            <v>0</v>
          </cell>
          <cell r="E330">
            <v>0</v>
          </cell>
          <cell r="F330">
            <v>0</v>
          </cell>
          <cell r="G330">
            <v>0</v>
          </cell>
          <cell r="H330">
            <v>0</v>
          </cell>
          <cell r="I330">
            <v>0</v>
          </cell>
          <cell r="J330">
            <v>483</v>
          </cell>
        </row>
        <row r="331">
          <cell r="C331">
            <v>0</v>
          </cell>
          <cell r="D331">
            <v>0</v>
          </cell>
          <cell r="E331">
            <v>0</v>
          </cell>
          <cell r="F331">
            <v>0</v>
          </cell>
          <cell r="G331">
            <v>0</v>
          </cell>
          <cell r="H331">
            <v>0</v>
          </cell>
          <cell r="I331">
            <v>0</v>
          </cell>
          <cell r="J331">
            <v>548</v>
          </cell>
        </row>
        <row r="332">
          <cell r="C332">
            <v>0</v>
          </cell>
          <cell r="D332">
            <v>0</v>
          </cell>
          <cell r="E332">
            <v>0</v>
          </cell>
          <cell r="F332">
            <v>0</v>
          </cell>
          <cell r="G332">
            <v>0</v>
          </cell>
          <cell r="H332">
            <v>0</v>
          </cell>
          <cell r="I332">
            <v>0</v>
          </cell>
          <cell r="J332">
            <v>638</v>
          </cell>
        </row>
        <row r="333">
          <cell r="C333">
            <v>463</v>
          </cell>
          <cell r="D333">
            <v>522</v>
          </cell>
          <cell r="E333">
            <v>709</v>
          </cell>
          <cell r="F333">
            <v>697</v>
          </cell>
          <cell r="G333">
            <v>719</v>
          </cell>
          <cell r="H333">
            <v>1018</v>
          </cell>
          <cell r="I333">
            <v>1181</v>
          </cell>
          <cell r="J333">
            <v>1220</v>
          </cell>
        </row>
        <row r="334">
          <cell r="C334">
            <v>1908</v>
          </cell>
          <cell r="D334">
            <v>2063</v>
          </cell>
          <cell r="E334">
            <v>2653</v>
          </cell>
          <cell r="F334">
            <v>2885</v>
          </cell>
          <cell r="G334">
            <v>2947</v>
          </cell>
          <cell r="H334">
            <v>4777</v>
          </cell>
          <cell r="I334">
            <v>5501</v>
          </cell>
          <cell r="J334">
            <v>5608</v>
          </cell>
        </row>
        <row r="335">
          <cell r="C335">
            <v>0</v>
          </cell>
          <cell r="D335">
            <v>0</v>
          </cell>
          <cell r="E335">
            <v>0</v>
          </cell>
          <cell r="F335">
            <v>0</v>
          </cell>
          <cell r="G335">
            <v>0</v>
          </cell>
          <cell r="H335">
            <v>0</v>
          </cell>
          <cell r="I335">
            <v>0</v>
          </cell>
          <cell r="J335">
            <v>506</v>
          </cell>
        </row>
        <row r="336">
          <cell r="C336">
            <v>0</v>
          </cell>
          <cell r="D336">
            <v>0</v>
          </cell>
          <cell r="E336">
            <v>0</v>
          </cell>
          <cell r="F336">
            <v>0</v>
          </cell>
          <cell r="G336">
            <v>0</v>
          </cell>
          <cell r="H336">
            <v>0</v>
          </cell>
          <cell r="I336">
            <v>0</v>
          </cell>
          <cell r="J336">
            <v>1301</v>
          </cell>
        </row>
        <row r="337">
          <cell r="C337">
            <v>0</v>
          </cell>
          <cell r="D337">
            <v>0</v>
          </cell>
          <cell r="E337">
            <v>0</v>
          </cell>
          <cell r="F337">
            <v>0</v>
          </cell>
          <cell r="G337">
            <v>0</v>
          </cell>
          <cell r="H337">
            <v>0</v>
          </cell>
          <cell r="I337">
            <v>0</v>
          </cell>
          <cell r="J337">
            <v>642</v>
          </cell>
        </row>
        <row r="338">
          <cell r="C338">
            <v>0</v>
          </cell>
          <cell r="D338">
            <v>0</v>
          </cell>
          <cell r="E338">
            <v>0</v>
          </cell>
          <cell r="F338">
            <v>0</v>
          </cell>
          <cell r="G338">
            <v>0</v>
          </cell>
          <cell r="H338">
            <v>0</v>
          </cell>
          <cell r="I338">
            <v>0</v>
          </cell>
          <cell r="J338">
            <v>824</v>
          </cell>
        </row>
        <row r="339">
          <cell r="C339">
            <v>0</v>
          </cell>
          <cell r="D339">
            <v>0</v>
          </cell>
          <cell r="E339">
            <v>0</v>
          </cell>
          <cell r="F339">
            <v>0</v>
          </cell>
          <cell r="G339">
            <v>0</v>
          </cell>
          <cell r="H339">
            <v>0</v>
          </cell>
          <cell r="I339">
            <v>0</v>
          </cell>
          <cell r="J339">
            <v>721</v>
          </cell>
        </row>
        <row r="340">
          <cell r="C340">
            <v>0</v>
          </cell>
          <cell r="D340">
            <v>0</v>
          </cell>
          <cell r="E340">
            <v>0</v>
          </cell>
          <cell r="F340">
            <v>0</v>
          </cell>
          <cell r="G340">
            <v>0</v>
          </cell>
          <cell r="H340">
            <v>0</v>
          </cell>
          <cell r="I340">
            <v>0</v>
          </cell>
          <cell r="J340">
            <v>738</v>
          </cell>
        </row>
        <row r="341">
          <cell r="C341">
            <v>0</v>
          </cell>
          <cell r="D341">
            <v>0</v>
          </cell>
          <cell r="E341">
            <v>0</v>
          </cell>
          <cell r="F341">
            <v>0</v>
          </cell>
          <cell r="G341">
            <v>0</v>
          </cell>
          <cell r="H341">
            <v>0</v>
          </cell>
          <cell r="I341">
            <v>0</v>
          </cell>
          <cell r="J341">
            <v>876</v>
          </cell>
        </row>
        <row r="342">
          <cell r="C342">
            <v>264</v>
          </cell>
          <cell r="D342">
            <v>317</v>
          </cell>
          <cell r="E342">
            <v>365</v>
          </cell>
          <cell r="F342">
            <v>374</v>
          </cell>
          <cell r="G342">
            <v>448</v>
          </cell>
          <cell r="H342">
            <v>659</v>
          </cell>
          <cell r="I342">
            <v>750</v>
          </cell>
          <cell r="J342">
            <v>871</v>
          </cell>
        </row>
        <row r="343">
          <cell r="C343">
            <v>1556</v>
          </cell>
          <cell r="D343">
            <v>1829</v>
          </cell>
          <cell r="E343">
            <v>2016</v>
          </cell>
          <cell r="F343">
            <v>2379</v>
          </cell>
          <cell r="G343">
            <v>2660</v>
          </cell>
          <cell r="H343">
            <v>2523</v>
          </cell>
          <cell r="I343">
            <v>2457</v>
          </cell>
          <cell r="J343">
            <v>2721</v>
          </cell>
        </row>
        <row r="344">
          <cell r="C344">
            <v>23443</v>
          </cell>
          <cell r="D344">
            <v>26516</v>
          </cell>
          <cell r="E344">
            <v>32155</v>
          </cell>
          <cell r="F344">
            <v>35042</v>
          </cell>
          <cell r="G344">
            <v>39121</v>
          </cell>
          <cell r="H344">
            <v>58342</v>
          </cell>
          <cell r="I344">
            <v>66852</v>
          </cell>
          <cell r="J344">
            <v>68958</v>
          </cell>
        </row>
        <row r="347">
          <cell r="C347">
            <v>395</v>
          </cell>
          <cell r="D347">
            <v>446</v>
          </cell>
          <cell r="E347">
            <v>517</v>
          </cell>
          <cell r="F347">
            <v>550</v>
          </cell>
          <cell r="G347">
            <v>676</v>
          </cell>
          <cell r="H347">
            <v>1030</v>
          </cell>
          <cell r="I347">
            <v>1202</v>
          </cell>
          <cell r="J347">
            <v>1111</v>
          </cell>
        </row>
        <row r="348">
          <cell r="C348">
            <v>427</v>
          </cell>
          <cell r="D348">
            <v>446</v>
          </cell>
          <cell r="E348">
            <v>654</v>
          </cell>
          <cell r="F348">
            <v>779</v>
          </cell>
          <cell r="G348">
            <v>989</v>
          </cell>
          <cell r="H348">
            <v>1602</v>
          </cell>
          <cell r="I348">
            <v>1637</v>
          </cell>
          <cell r="J348">
            <v>1973</v>
          </cell>
        </row>
        <row r="349">
          <cell r="C349">
            <v>902</v>
          </cell>
          <cell r="D349">
            <v>1182</v>
          </cell>
          <cell r="E349">
            <v>1419</v>
          </cell>
          <cell r="F349">
            <v>1545</v>
          </cell>
          <cell r="G349">
            <v>2102</v>
          </cell>
          <cell r="H349">
            <v>3517</v>
          </cell>
          <cell r="I349">
            <v>3799</v>
          </cell>
          <cell r="J349">
            <v>3478</v>
          </cell>
        </row>
        <row r="350">
          <cell r="C350">
            <v>2124</v>
          </cell>
          <cell r="D350">
            <v>2528</v>
          </cell>
          <cell r="E350">
            <v>3139</v>
          </cell>
          <cell r="F350">
            <v>3154</v>
          </cell>
          <cell r="G350">
            <v>3752</v>
          </cell>
          <cell r="H350">
            <v>5048</v>
          </cell>
          <cell r="I350">
            <v>6258</v>
          </cell>
          <cell r="J350">
            <v>5434</v>
          </cell>
        </row>
        <row r="351">
          <cell r="C351">
            <v>0</v>
          </cell>
          <cell r="D351">
            <v>0</v>
          </cell>
          <cell r="E351">
            <v>0</v>
          </cell>
          <cell r="F351">
            <v>0</v>
          </cell>
          <cell r="G351">
            <v>0</v>
          </cell>
          <cell r="H351">
            <v>0</v>
          </cell>
          <cell r="I351">
            <v>0</v>
          </cell>
          <cell r="J351">
            <v>5431</v>
          </cell>
        </row>
        <row r="352">
          <cell r="C352">
            <v>0</v>
          </cell>
          <cell r="D352">
            <v>0</v>
          </cell>
          <cell r="E352">
            <v>0</v>
          </cell>
          <cell r="F352">
            <v>0</v>
          </cell>
          <cell r="G352">
            <v>0</v>
          </cell>
          <cell r="H352">
            <v>0</v>
          </cell>
          <cell r="I352">
            <v>0</v>
          </cell>
          <cell r="J352">
            <v>3</v>
          </cell>
        </row>
        <row r="353">
          <cell r="C353">
            <v>2890</v>
          </cell>
          <cell r="D353">
            <v>3383</v>
          </cell>
          <cell r="E353">
            <v>3624</v>
          </cell>
          <cell r="F353">
            <v>4091</v>
          </cell>
          <cell r="G353">
            <v>5168</v>
          </cell>
          <cell r="H353">
            <v>6904</v>
          </cell>
          <cell r="I353">
            <v>7833</v>
          </cell>
          <cell r="J353">
            <v>7198</v>
          </cell>
        </row>
        <row r="354">
          <cell r="C354">
            <v>0</v>
          </cell>
          <cell r="D354">
            <v>0</v>
          </cell>
          <cell r="E354">
            <v>0</v>
          </cell>
          <cell r="F354">
            <v>0</v>
          </cell>
          <cell r="G354">
            <v>0</v>
          </cell>
          <cell r="H354">
            <v>0</v>
          </cell>
          <cell r="I354">
            <v>0</v>
          </cell>
          <cell r="J354">
            <v>1852</v>
          </cell>
        </row>
        <row r="355">
          <cell r="C355">
            <v>0</v>
          </cell>
          <cell r="D355">
            <v>0</v>
          </cell>
          <cell r="E355">
            <v>0</v>
          </cell>
          <cell r="F355">
            <v>0</v>
          </cell>
          <cell r="G355">
            <v>0</v>
          </cell>
          <cell r="H355">
            <v>0</v>
          </cell>
          <cell r="I355">
            <v>0</v>
          </cell>
          <cell r="J355">
            <v>985</v>
          </cell>
        </row>
        <row r="356">
          <cell r="C356">
            <v>0</v>
          </cell>
          <cell r="D356">
            <v>0</v>
          </cell>
          <cell r="E356">
            <v>0</v>
          </cell>
          <cell r="F356">
            <v>0</v>
          </cell>
          <cell r="G356">
            <v>0</v>
          </cell>
          <cell r="H356">
            <v>0</v>
          </cell>
          <cell r="I356">
            <v>0</v>
          </cell>
          <cell r="J356">
            <v>618</v>
          </cell>
        </row>
        <row r="357">
          <cell r="C357">
            <v>0</v>
          </cell>
          <cell r="D357">
            <v>0</v>
          </cell>
          <cell r="E357">
            <v>0</v>
          </cell>
          <cell r="F357">
            <v>0</v>
          </cell>
          <cell r="G357">
            <v>0</v>
          </cell>
          <cell r="H357">
            <v>0</v>
          </cell>
          <cell r="I357">
            <v>0</v>
          </cell>
          <cell r="J357">
            <v>760</v>
          </cell>
        </row>
        <row r="358">
          <cell r="C358">
            <v>0</v>
          </cell>
          <cell r="D358">
            <v>0</v>
          </cell>
          <cell r="E358">
            <v>0</v>
          </cell>
          <cell r="F358">
            <v>0</v>
          </cell>
          <cell r="G358">
            <v>0</v>
          </cell>
          <cell r="H358">
            <v>0</v>
          </cell>
          <cell r="I358">
            <v>0</v>
          </cell>
          <cell r="J358">
            <v>647</v>
          </cell>
        </row>
        <row r="359">
          <cell r="C359">
            <v>0</v>
          </cell>
          <cell r="D359">
            <v>0</v>
          </cell>
          <cell r="E359">
            <v>0</v>
          </cell>
          <cell r="F359">
            <v>0</v>
          </cell>
          <cell r="G359">
            <v>0</v>
          </cell>
          <cell r="H359">
            <v>0</v>
          </cell>
          <cell r="I359">
            <v>0</v>
          </cell>
          <cell r="J359">
            <v>1273</v>
          </cell>
        </row>
        <row r="360">
          <cell r="C360">
            <v>0</v>
          </cell>
          <cell r="D360">
            <v>0</v>
          </cell>
          <cell r="E360">
            <v>0</v>
          </cell>
          <cell r="F360">
            <v>0</v>
          </cell>
          <cell r="G360">
            <v>0</v>
          </cell>
          <cell r="H360">
            <v>0</v>
          </cell>
          <cell r="I360">
            <v>0</v>
          </cell>
          <cell r="J360">
            <v>636</v>
          </cell>
        </row>
        <row r="361">
          <cell r="C361">
            <v>0</v>
          </cell>
          <cell r="D361">
            <v>0</v>
          </cell>
          <cell r="E361">
            <v>0</v>
          </cell>
          <cell r="F361">
            <v>0</v>
          </cell>
          <cell r="G361">
            <v>0</v>
          </cell>
          <cell r="H361">
            <v>0</v>
          </cell>
          <cell r="I361">
            <v>0</v>
          </cell>
          <cell r="J361">
            <v>427</v>
          </cell>
        </row>
        <row r="362">
          <cell r="C362">
            <v>3458</v>
          </cell>
          <cell r="D362">
            <v>2644</v>
          </cell>
          <cell r="E362">
            <v>3367</v>
          </cell>
          <cell r="F362">
            <v>3834</v>
          </cell>
          <cell r="G362">
            <v>4814</v>
          </cell>
          <cell r="H362">
            <v>5500</v>
          </cell>
          <cell r="I362">
            <v>5916</v>
          </cell>
          <cell r="J362">
            <v>5176</v>
          </cell>
        </row>
        <row r="363">
          <cell r="C363">
            <v>0</v>
          </cell>
          <cell r="D363">
            <v>0</v>
          </cell>
          <cell r="E363">
            <v>0</v>
          </cell>
          <cell r="F363">
            <v>0</v>
          </cell>
          <cell r="G363">
            <v>0</v>
          </cell>
          <cell r="H363">
            <v>0</v>
          </cell>
          <cell r="I363">
            <v>0</v>
          </cell>
          <cell r="J363">
            <v>375</v>
          </cell>
        </row>
        <row r="364">
          <cell r="C364">
            <v>0</v>
          </cell>
          <cell r="D364">
            <v>0</v>
          </cell>
          <cell r="E364">
            <v>0</v>
          </cell>
          <cell r="F364">
            <v>0</v>
          </cell>
          <cell r="G364">
            <v>0</v>
          </cell>
          <cell r="H364">
            <v>0</v>
          </cell>
          <cell r="I364">
            <v>0</v>
          </cell>
          <cell r="J364">
            <v>754</v>
          </cell>
        </row>
        <row r="365">
          <cell r="C365">
            <v>0</v>
          </cell>
          <cell r="D365">
            <v>0</v>
          </cell>
          <cell r="E365">
            <v>0</v>
          </cell>
          <cell r="F365">
            <v>0</v>
          </cell>
          <cell r="G365">
            <v>0</v>
          </cell>
          <cell r="H365">
            <v>0</v>
          </cell>
          <cell r="I365">
            <v>0</v>
          </cell>
          <cell r="J365">
            <v>1143</v>
          </cell>
        </row>
        <row r="366">
          <cell r="C366">
            <v>0</v>
          </cell>
          <cell r="D366">
            <v>0</v>
          </cell>
          <cell r="E366">
            <v>0</v>
          </cell>
          <cell r="F366">
            <v>0</v>
          </cell>
          <cell r="G366">
            <v>0</v>
          </cell>
          <cell r="H366">
            <v>0</v>
          </cell>
          <cell r="I366">
            <v>0</v>
          </cell>
          <cell r="J366">
            <v>1268</v>
          </cell>
        </row>
        <row r="367">
          <cell r="C367">
            <v>0</v>
          </cell>
          <cell r="D367">
            <v>0</v>
          </cell>
          <cell r="E367">
            <v>0</v>
          </cell>
          <cell r="F367">
            <v>0</v>
          </cell>
          <cell r="G367">
            <v>0</v>
          </cell>
          <cell r="H367">
            <v>0</v>
          </cell>
          <cell r="I367">
            <v>0</v>
          </cell>
          <cell r="J367">
            <v>838</v>
          </cell>
        </row>
        <row r="368">
          <cell r="C368">
            <v>0</v>
          </cell>
          <cell r="D368">
            <v>0</v>
          </cell>
          <cell r="E368">
            <v>0</v>
          </cell>
          <cell r="F368">
            <v>0</v>
          </cell>
          <cell r="G368">
            <v>0</v>
          </cell>
          <cell r="H368">
            <v>0</v>
          </cell>
          <cell r="I368">
            <v>0</v>
          </cell>
          <cell r="J368">
            <v>798</v>
          </cell>
        </row>
        <row r="369">
          <cell r="C369">
            <v>1641</v>
          </cell>
          <cell r="D369">
            <v>1689</v>
          </cell>
          <cell r="E369">
            <v>2221</v>
          </cell>
          <cell r="F369">
            <v>2245</v>
          </cell>
          <cell r="G369">
            <v>2821</v>
          </cell>
          <cell r="H369">
            <v>4142</v>
          </cell>
          <cell r="I369">
            <v>5009</v>
          </cell>
          <cell r="J369">
            <v>5111</v>
          </cell>
        </row>
        <row r="370">
          <cell r="C370">
            <v>0</v>
          </cell>
          <cell r="D370">
            <v>0</v>
          </cell>
          <cell r="E370">
            <v>0</v>
          </cell>
          <cell r="F370">
            <v>0</v>
          </cell>
          <cell r="G370">
            <v>0</v>
          </cell>
          <cell r="H370">
            <v>0</v>
          </cell>
          <cell r="I370">
            <v>0</v>
          </cell>
          <cell r="J370">
            <v>783</v>
          </cell>
        </row>
        <row r="371">
          <cell r="C371">
            <v>0</v>
          </cell>
          <cell r="D371">
            <v>0</v>
          </cell>
          <cell r="E371">
            <v>0</v>
          </cell>
          <cell r="F371">
            <v>0</v>
          </cell>
          <cell r="G371">
            <v>0</v>
          </cell>
          <cell r="H371">
            <v>0</v>
          </cell>
          <cell r="I371">
            <v>0</v>
          </cell>
          <cell r="J371">
            <v>485</v>
          </cell>
        </row>
        <row r="372">
          <cell r="C372">
            <v>0</v>
          </cell>
          <cell r="D372">
            <v>0</v>
          </cell>
          <cell r="E372">
            <v>0</v>
          </cell>
          <cell r="F372">
            <v>0</v>
          </cell>
          <cell r="G372">
            <v>0</v>
          </cell>
          <cell r="H372">
            <v>0</v>
          </cell>
          <cell r="I372">
            <v>0</v>
          </cell>
          <cell r="J372">
            <v>761</v>
          </cell>
        </row>
        <row r="373">
          <cell r="C373">
            <v>0</v>
          </cell>
          <cell r="D373">
            <v>0</v>
          </cell>
          <cell r="E373">
            <v>0</v>
          </cell>
          <cell r="F373">
            <v>0</v>
          </cell>
          <cell r="G373">
            <v>0</v>
          </cell>
          <cell r="H373">
            <v>0</v>
          </cell>
          <cell r="I373">
            <v>0</v>
          </cell>
          <cell r="J373">
            <v>1474</v>
          </cell>
        </row>
        <row r="374">
          <cell r="C374">
            <v>0</v>
          </cell>
          <cell r="D374">
            <v>0</v>
          </cell>
          <cell r="E374">
            <v>0</v>
          </cell>
          <cell r="F374">
            <v>0</v>
          </cell>
          <cell r="G374">
            <v>0</v>
          </cell>
          <cell r="H374">
            <v>0</v>
          </cell>
          <cell r="I374">
            <v>0</v>
          </cell>
          <cell r="J374">
            <v>877</v>
          </cell>
        </row>
        <row r="375">
          <cell r="C375">
            <v>0</v>
          </cell>
          <cell r="D375">
            <v>0</v>
          </cell>
          <cell r="E375">
            <v>0</v>
          </cell>
          <cell r="F375">
            <v>0</v>
          </cell>
          <cell r="G375">
            <v>0</v>
          </cell>
          <cell r="H375">
            <v>0</v>
          </cell>
          <cell r="I375">
            <v>0</v>
          </cell>
          <cell r="J375">
            <v>731</v>
          </cell>
        </row>
        <row r="376">
          <cell r="C376">
            <v>541</v>
          </cell>
          <cell r="D376">
            <v>719</v>
          </cell>
          <cell r="E376">
            <v>880</v>
          </cell>
          <cell r="F376">
            <v>941</v>
          </cell>
          <cell r="G376">
            <v>1205</v>
          </cell>
          <cell r="H376">
            <v>2022</v>
          </cell>
          <cell r="I376">
            <v>2100</v>
          </cell>
          <cell r="J376">
            <v>1885</v>
          </cell>
        </row>
        <row r="377">
          <cell r="C377">
            <v>1145</v>
          </cell>
          <cell r="D377">
            <v>1281</v>
          </cell>
          <cell r="E377">
            <v>1360</v>
          </cell>
          <cell r="F377">
            <v>1680</v>
          </cell>
          <cell r="G377">
            <v>2294</v>
          </cell>
          <cell r="H377">
            <v>3155</v>
          </cell>
          <cell r="I377">
            <v>3912</v>
          </cell>
          <cell r="J377">
            <v>3396</v>
          </cell>
        </row>
        <row r="378">
          <cell r="C378">
            <v>390</v>
          </cell>
          <cell r="D378">
            <v>461</v>
          </cell>
          <cell r="E378">
            <v>572</v>
          </cell>
          <cell r="F378">
            <v>593</v>
          </cell>
          <cell r="G378">
            <v>790</v>
          </cell>
          <cell r="H378">
            <v>1130</v>
          </cell>
          <cell r="I378">
            <v>1254</v>
          </cell>
          <cell r="J378">
            <v>1461</v>
          </cell>
        </row>
        <row r="379">
          <cell r="C379">
            <v>1725</v>
          </cell>
          <cell r="D379">
            <v>1999</v>
          </cell>
          <cell r="E379">
            <v>2428</v>
          </cell>
          <cell r="F379">
            <v>2579</v>
          </cell>
          <cell r="G379">
            <v>3071</v>
          </cell>
          <cell r="H379">
            <v>4618</v>
          </cell>
          <cell r="I379">
            <v>5227</v>
          </cell>
          <cell r="J379">
            <v>5152</v>
          </cell>
        </row>
        <row r="380">
          <cell r="C380">
            <v>0</v>
          </cell>
          <cell r="D380">
            <v>0</v>
          </cell>
          <cell r="E380">
            <v>0</v>
          </cell>
          <cell r="F380">
            <v>0</v>
          </cell>
          <cell r="G380">
            <v>0</v>
          </cell>
          <cell r="H380">
            <v>0</v>
          </cell>
          <cell r="I380">
            <v>0</v>
          </cell>
          <cell r="J380">
            <v>986</v>
          </cell>
        </row>
        <row r="381">
          <cell r="C381">
            <v>0</v>
          </cell>
          <cell r="D381">
            <v>0</v>
          </cell>
          <cell r="E381">
            <v>0</v>
          </cell>
          <cell r="F381">
            <v>0</v>
          </cell>
          <cell r="G381">
            <v>0</v>
          </cell>
          <cell r="H381">
            <v>0</v>
          </cell>
          <cell r="I381">
            <v>0</v>
          </cell>
          <cell r="J381">
            <v>1123</v>
          </cell>
        </row>
        <row r="382">
          <cell r="C382">
            <v>0</v>
          </cell>
          <cell r="D382">
            <v>0</v>
          </cell>
          <cell r="E382">
            <v>0</v>
          </cell>
          <cell r="F382">
            <v>0</v>
          </cell>
          <cell r="G382">
            <v>0</v>
          </cell>
          <cell r="H382">
            <v>0</v>
          </cell>
          <cell r="I382">
            <v>0</v>
          </cell>
          <cell r="J382">
            <v>1637</v>
          </cell>
        </row>
        <row r="383">
          <cell r="C383">
            <v>0</v>
          </cell>
          <cell r="D383">
            <v>0</v>
          </cell>
          <cell r="E383">
            <v>0</v>
          </cell>
          <cell r="F383">
            <v>0</v>
          </cell>
          <cell r="G383">
            <v>0</v>
          </cell>
          <cell r="H383">
            <v>0</v>
          </cell>
          <cell r="I383">
            <v>0</v>
          </cell>
          <cell r="J383">
            <v>1091</v>
          </cell>
        </row>
        <row r="384">
          <cell r="C384">
            <v>0</v>
          </cell>
          <cell r="D384">
            <v>0</v>
          </cell>
          <cell r="E384">
            <v>0</v>
          </cell>
          <cell r="F384">
            <v>0</v>
          </cell>
          <cell r="G384">
            <v>0</v>
          </cell>
          <cell r="H384">
            <v>0</v>
          </cell>
          <cell r="I384">
            <v>0</v>
          </cell>
          <cell r="J384">
            <v>315</v>
          </cell>
        </row>
        <row r="385">
          <cell r="C385">
            <v>770</v>
          </cell>
          <cell r="D385">
            <v>949</v>
          </cell>
          <cell r="E385">
            <v>1065</v>
          </cell>
          <cell r="F385">
            <v>1275</v>
          </cell>
          <cell r="G385">
            <v>1564</v>
          </cell>
          <cell r="H385">
            <v>2576</v>
          </cell>
          <cell r="I385">
            <v>2825</v>
          </cell>
          <cell r="J385">
            <v>2619</v>
          </cell>
        </row>
        <row r="386">
          <cell r="C386">
            <v>486</v>
          </cell>
          <cell r="D386">
            <v>656</v>
          </cell>
          <cell r="E386">
            <v>826</v>
          </cell>
          <cell r="F386">
            <v>938</v>
          </cell>
          <cell r="G386">
            <v>1077</v>
          </cell>
          <cell r="H386">
            <v>1640</v>
          </cell>
          <cell r="I386">
            <v>1981</v>
          </cell>
          <cell r="J386">
            <v>1838</v>
          </cell>
        </row>
        <row r="387">
          <cell r="C387">
            <v>537</v>
          </cell>
          <cell r="D387">
            <v>634</v>
          </cell>
          <cell r="E387">
            <v>727</v>
          </cell>
          <cell r="F387">
            <v>730</v>
          </cell>
          <cell r="G387">
            <v>913</v>
          </cell>
          <cell r="H387">
            <v>1516</v>
          </cell>
          <cell r="I387">
            <v>1668</v>
          </cell>
          <cell r="J387">
            <v>1596</v>
          </cell>
        </row>
        <row r="388">
          <cell r="C388">
            <v>1617</v>
          </cell>
          <cell r="D388">
            <v>1792</v>
          </cell>
          <cell r="E388">
            <v>2479</v>
          </cell>
          <cell r="F388">
            <v>2855</v>
          </cell>
          <cell r="G388">
            <v>3786</v>
          </cell>
          <cell r="H388">
            <v>4931</v>
          </cell>
          <cell r="I388">
            <v>5330</v>
          </cell>
          <cell r="J388">
            <v>5111</v>
          </cell>
        </row>
        <row r="389">
          <cell r="C389">
            <v>19048</v>
          </cell>
          <cell r="D389">
            <v>20809</v>
          </cell>
          <cell r="E389">
            <v>25278</v>
          </cell>
          <cell r="F389">
            <v>27789</v>
          </cell>
          <cell r="G389">
            <v>35022</v>
          </cell>
          <cell r="H389">
            <v>49331</v>
          </cell>
          <cell r="I389">
            <v>55951</v>
          </cell>
          <cell r="J389">
            <v>52539</v>
          </cell>
        </row>
        <row r="391">
          <cell r="C391">
            <v>172632</v>
          </cell>
          <cell r="D391">
            <v>181788</v>
          </cell>
          <cell r="E391">
            <v>221538</v>
          </cell>
          <cell r="F391">
            <v>237139</v>
          </cell>
          <cell r="G391">
            <v>276891</v>
          </cell>
          <cell r="H391">
            <v>452990</v>
          </cell>
          <cell r="I391">
            <v>514966</v>
          </cell>
          <cell r="J391">
            <v>504174</v>
          </cell>
        </row>
        <row r="393">
          <cell r="C393">
            <v>2347</v>
          </cell>
          <cell r="D393">
            <v>2639</v>
          </cell>
          <cell r="E393">
            <v>3220</v>
          </cell>
          <cell r="F393">
            <v>2808</v>
          </cell>
          <cell r="G393">
            <v>2785</v>
          </cell>
          <cell r="H393">
            <v>4220</v>
          </cell>
          <cell r="I393">
            <v>5604</v>
          </cell>
          <cell r="J393">
            <v>6038</v>
          </cell>
        </row>
        <row r="395">
          <cell r="C395">
            <v>174979</v>
          </cell>
          <cell r="D395">
            <v>184427</v>
          </cell>
          <cell r="E395">
            <v>224758</v>
          </cell>
          <cell r="F395">
            <v>239947</v>
          </cell>
          <cell r="G395">
            <v>279676</v>
          </cell>
          <cell r="H395">
            <v>457210</v>
          </cell>
          <cell r="I395">
            <v>520570</v>
          </cell>
          <cell r="J395">
            <v>510212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NR/rdonlyres/C05DCDD5-67EE-4AD0-88B9-BEBC8F7F3300/0/SILR_Effects_SFR_Learners_June12.pdf"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G52"/>
  <sheetViews>
    <sheetView showGridLines="0" tabSelected="1" zoomScale="85" zoomScaleNormal="85" zoomScalePageLayoutView="0" workbookViewId="0" topLeftCell="A1">
      <selection activeCell="A1" sqref="A1"/>
    </sheetView>
  </sheetViews>
  <sheetFormatPr defaultColWidth="9.140625" defaultRowHeight="15"/>
  <cols>
    <col min="1" max="1" width="3.421875" style="9" customWidth="1"/>
    <col min="2" max="2" width="9.140625" style="9" customWidth="1"/>
    <col min="3" max="3" width="8.421875" style="9" customWidth="1"/>
    <col min="4" max="4" width="9.140625" style="9" customWidth="1"/>
    <col min="5" max="5" width="7.57421875" style="9" customWidth="1"/>
    <col min="6" max="8" width="9.140625" style="9" customWidth="1"/>
    <col min="9" max="9" width="16.421875" style="9" customWidth="1"/>
    <col min="10" max="10" width="23.57421875" style="10" customWidth="1"/>
    <col min="11" max="35" width="9.140625" style="11" customWidth="1"/>
    <col min="36" max="61" width="9.140625" style="10" customWidth="1"/>
    <col min="62" max="16384" width="9.140625" style="9" customWidth="1"/>
  </cols>
  <sheetData>
    <row r="1" spans="4:85" s="1" customFormat="1" ht="12">
      <c r="D1" s="2"/>
      <c r="K1" s="3"/>
      <c r="L1" s="3"/>
      <c r="M1" s="3"/>
      <c r="N1" s="3"/>
      <c r="O1" s="3"/>
      <c r="P1" s="3"/>
      <c r="Q1" s="3"/>
      <c r="R1" s="3"/>
      <c r="S1" s="3"/>
      <c r="T1" s="3"/>
      <c r="U1" s="3"/>
      <c r="V1" s="3"/>
      <c r="W1" s="3"/>
      <c r="X1" s="3"/>
      <c r="Y1" s="3"/>
      <c r="Z1" s="3"/>
      <c r="AA1" s="3"/>
      <c r="AB1" s="3"/>
      <c r="AC1" s="3"/>
      <c r="AD1" s="3"/>
      <c r="AE1" s="3"/>
      <c r="AF1" s="3"/>
      <c r="AG1" s="3"/>
      <c r="AH1" s="3"/>
      <c r="AI1" s="3"/>
      <c r="AQ1" s="4"/>
      <c r="BJ1" s="3"/>
      <c r="BK1" s="3"/>
      <c r="BL1" s="3"/>
      <c r="BM1" s="3"/>
      <c r="BN1" s="3"/>
      <c r="BO1" s="3"/>
      <c r="BP1" s="3"/>
      <c r="BQ1" s="3"/>
      <c r="BR1" s="3"/>
      <c r="BS1" s="3"/>
      <c r="BT1" s="3"/>
      <c r="BU1" s="3"/>
      <c r="BV1" s="3"/>
      <c r="BW1" s="3"/>
      <c r="BX1" s="3"/>
      <c r="BY1" s="3"/>
      <c r="BZ1" s="3"/>
      <c r="CA1" s="3"/>
      <c r="CB1" s="3"/>
      <c r="CC1" s="3"/>
      <c r="CD1" s="3"/>
      <c r="CE1" s="3"/>
      <c r="CF1" s="3"/>
      <c r="CG1" s="3"/>
    </row>
    <row r="2" spans="10:85" s="1" customFormat="1" ht="12">
      <c r="J2" s="5"/>
      <c r="K2" s="3"/>
      <c r="L2" s="3"/>
      <c r="M2" s="3"/>
      <c r="N2" s="3"/>
      <c r="O2" s="3"/>
      <c r="P2" s="3"/>
      <c r="Q2" s="3"/>
      <c r="R2" s="3"/>
      <c r="S2" s="3"/>
      <c r="T2" s="3"/>
      <c r="U2" s="3"/>
      <c r="V2" s="3"/>
      <c r="W2" s="3"/>
      <c r="X2" s="3"/>
      <c r="Y2" s="3"/>
      <c r="Z2" s="3"/>
      <c r="AA2" s="3"/>
      <c r="AB2" s="3"/>
      <c r="AC2" s="3"/>
      <c r="AD2" s="3"/>
      <c r="AE2" s="3"/>
      <c r="AF2" s="3"/>
      <c r="AG2" s="3"/>
      <c r="AH2" s="3"/>
      <c r="AI2" s="3"/>
      <c r="AQ2" s="4"/>
      <c r="BJ2" s="3"/>
      <c r="BK2" s="3"/>
      <c r="BL2" s="3"/>
      <c r="BM2" s="3"/>
      <c r="BN2" s="3"/>
      <c r="BO2" s="3"/>
      <c r="BP2" s="3"/>
      <c r="BQ2" s="3"/>
      <c r="BR2" s="3"/>
      <c r="BS2" s="3"/>
      <c r="BT2" s="3"/>
      <c r="BU2" s="3"/>
      <c r="BV2" s="3"/>
      <c r="BW2" s="3"/>
      <c r="BX2" s="3"/>
      <c r="BY2" s="3"/>
      <c r="BZ2" s="3"/>
      <c r="CA2" s="3"/>
      <c r="CB2" s="3"/>
      <c r="CC2" s="3"/>
      <c r="CD2" s="3"/>
      <c r="CE2" s="3"/>
      <c r="CF2" s="3"/>
      <c r="CG2" s="3"/>
    </row>
    <row r="3" spans="10:85" s="1" customFormat="1" ht="12">
      <c r="J3" s="6"/>
      <c r="K3" s="3"/>
      <c r="L3" s="3"/>
      <c r="M3" s="3"/>
      <c r="N3" s="3"/>
      <c r="O3" s="3"/>
      <c r="P3" s="3"/>
      <c r="Q3" s="3"/>
      <c r="R3" s="3"/>
      <c r="S3" s="3"/>
      <c r="T3" s="3"/>
      <c r="U3" s="3"/>
      <c r="V3" s="3"/>
      <c r="W3" s="3"/>
      <c r="X3" s="3"/>
      <c r="Y3" s="3"/>
      <c r="Z3" s="3"/>
      <c r="AA3" s="3"/>
      <c r="AB3" s="3"/>
      <c r="AC3" s="3"/>
      <c r="AD3" s="3"/>
      <c r="AE3" s="3"/>
      <c r="AF3" s="3"/>
      <c r="AG3" s="3"/>
      <c r="AH3" s="3"/>
      <c r="AI3" s="3"/>
      <c r="AQ3" s="4"/>
      <c r="BJ3" s="3"/>
      <c r="BK3" s="3"/>
      <c r="BL3" s="3"/>
      <c r="BM3" s="3"/>
      <c r="BN3" s="3"/>
      <c r="BO3" s="3"/>
      <c r="BP3" s="3"/>
      <c r="BQ3" s="3"/>
      <c r="BR3" s="3"/>
      <c r="BS3" s="3"/>
      <c r="BT3" s="3"/>
      <c r="BU3" s="3"/>
      <c r="BV3" s="3"/>
      <c r="BW3" s="3"/>
      <c r="BX3" s="3"/>
      <c r="BY3" s="3"/>
      <c r="BZ3" s="3"/>
      <c r="CA3" s="3"/>
      <c r="CB3" s="3"/>
      <c r="CC3" s="3"/>
      <c r="CD3" s="3"/>
      <c r="CE3" s="3"/>
      <c r="CF3" s="3"/>
      <c r="CG3" s="3"/>
    </row>
    <row r="4" spans="4:85" s="1" customFormat="1" ht="12">
      <c r="D4" s="2"/>
      <c r="K4" s="3"/>
      <c r="L4" s="3"/>
      <c r="M4" s="3"/>
      <c r="N4" s="3"/>
      <c r="O4" s="3"/>
      <c r="P4" s="3"/>
      <c r="Q4" s="3"/>
      <c r="R4" s="3"/>
      <c r="S4" s="3"/>
      <c r="T4" s="3"/>
      <c r="U4" s="3"/>
      <c r="V4" s="3"/>
      <c r="W4" s="3"/>
      <c r="X4" s="3"/>
      <c r="Y4" s="3"/>
      <c r="Z4" s="3"/>
      <c r="AA4" s="3"/>
      <c r="AB4" s="3"/>
      <c r="AC4" s="3"/>
      <c r="AD4" s="3"/>
      <c r="AE4" s="3"/>
      <c r="AF4" s="3"/>
      <c r="AG4" s="3"/>
      <c r="AH4" s="3"/>
      <c r="AI4" s="3"/>
      <c r="AQ4" s="4"/>
      <c r="BJ4" s="3"/>
      <c r="BK4" s="3"/>
      <c r="BL4" s="3"/>
      <c r="BM4" s="3"/>
      <c r="BN4" s="3"/>
      <c r="BO4" s="3"/>
      <c r="BP4" s="3"/>
      <c r="BQ4" s="3"/>
      <c r="BR4" s="3"/>
      <c r="BS4" s="3"/>
      <c r="BT4" s="3"/>
      <c r="BU4" s="3"/>
      <c r="BV4" s="3"/>
      <c r="BW4" s="3"/>
      <c r="BX4" s="3"/>
      <c r="BY4" s="3"/>
      <c r="BZ4" s="3"/>
      <c r="CA4" s="3"/>
      <c r="CB4" s="3"/>
      <c r="CC4" s="3"/>
      <c r="CD4" s="3"/>
      <c r="CE4" s="3"/>
      <c r="CF4" s="3"/>
      <c r="CG4" s="3"/>
    </row>
    <row r="5" spans="4:85" s="1" customFormat="1" ht="9" customHeight="1">
      <c r="D5" s="2"/>
      <c r="J5" s="5"/>
      <c r="K5" s="3"/>
      <c r="L5" s="3"/>
      <c r="M5" s="3"/>
      <c r="N5" s="3"/>
      <c r="O5" s="3"/>
      <c r="P5" s="3"/>
      <c r="Q5" s="3"/>
      <c r="R5" s="3"/>
      <c r="S5" s="3"/>
      <c r="T5" s="3"/>
      <c r="U5" s="3"/>
      <c r="V5" s="3"/>
      <c r="W5" s="3"/>
      <c r="X5" s="3"/>
      <c r="Y5" s="3"/>
      <c r="Z5" s="3"/>
      <c r="AA5" s="3"/>
      <c r="AB5" s="3"/>
      <c r="AC5" s="3"/>
      <c r="AD5" s="3"/>
      <c r="AE5" s="3"/>
      <c r="AF5" s="3"/>
      <c r="AG5" s="3"/>
      <c r="AH5" s="3"/>
      <c r="AI5" s="3"/>
      <c r="AQ5" s="4"/>
      <c r="BJ5" s="3"/>
      <c r="BK5" s="3"/>
      <c r="BL5" s="3"/>
      <c r="BM5" s="3"/>
      <c r="BN5" s="3"/>
      <c r="BO5" s="3"/>
      <c r="BP5" s="3"/>
      <c r="BQ5" s="3"/>
      <c r="BR5" s="3"/>
      <c r="BS5" s="3"/>
      <c r="BT5" s="3"/>
      <c r="BU5" s="3"/>
      <c r="BV5" s="3"/>
      <c r="BW5" s="3"/>
      <c r="BX5" s="3"/>
      <c r="BY5" s="3"/>
      <c r="BZ5" s="3"/>
      <c r="CA5" s="3"/>
      <c r="CB5" s="3"/>
      <c r="CC5" s="3"/>
      <c r="CD5" s="3"/>
      <c r="CE5" s="3"/>
      <c r="CF5" s="3"/>
      <c r="CG5" s="3"/>
    </row>
    <row r="6" spans="4:85" s="1" customFormat="1" ht="8.25" customHeight="1">
      <c r="D6" s="2"/>
      <c r="J6" s="5"/>
      <c r="K6" s="3"/>
      <c r="L6" s="3"/>
      <c r="M6" s="3"/>
      <c r="N6" s="3"/>
      <c r="O6" s="3"/>
      <c r="P6" s="3"/>
      <c r="Q6" s="3"/>
      <c r="R6" s="3"/>
      <c r="S6" s="3"/>
      <c r="T6" s="3"/>
      <c r="U6" s="3"/>
      <c r="V6" s="3"/>
      <c r="W6" s="3"/>
      <c r="X6" s="3"/>
      <c r="Y6" s="3"/>
      <c r="Z6" s="3"/>
      <c r="AA6" s="3"/>
      <c r="AB6" s="3"/>
      <c r="AC6" s="3"/>
      <c r="AD6" s="3"/>
      <c r="AE6" s="3"/>
      <c r="AF6" s="3"/>
      <c r="AG6" s="3"/>
      <c r="AH6" s="3"/>
      <c r="AI6" s="3"/>
      <c r="AQ6" s="4"/>
      <c r="BJ6" s="3"/>
      <c r="BK6" s="3"/>
      <c r="BL6" s="3"/>
      <c r="BM6" s="3"/>
      <c r="BN6" s="3"/>
      <c r="BO6" s="3"/>
      <c r="BP6" s="3"/>
      <c r="BQ6" s="3"/>
      <c r="BR6" s="3"/>
      <c r="BS6" s="3"/>
      <c r="BT6" s="3"/>
      <c r="BU6" s="3"/>
      <c r="BV6" s="3"/>
      <c r="BW6" s="3"/>
      <c r="BX6" s="3"/>
      <c r="BY6" s="3"/>
      <c r="BZ6" s="3"/>
      <c r="CA6" s="3"/>
      <c r="CB6" s="3"/>
      <c r="CC6" s="3"/>
      <c r="CD6" s="3"/>
      <c r="CE6" s="3"/>
      <c r="CF6" s="3"/>
      <c r="CG6" s="3"/>
    </row>
    <row r="7" spans="2:85" s="1" customFormat="1" ht="12.75">
      <c r="B7" s="7"/>
      <c r="C7" s="5"/>
      <c r="D7" s="2"/>
      <c r="G7" s="5"/>
      <c r="K7" s="3"/>
      <c r="L7" s="3"/>
      <c r="M7" s="3"/>
      <c r="N7" s="3"/>
      <c r="O7" s="3"/>
      <c r="P7" s="3"/>
      <c r="Q7" s="3"/>
      <c r="R7" s="3"/>
      <c r="S7" s="3"/>
      <c r="T7" s="3"/>
      <c r="U7" s="3"/>
      <c r="V7" s="3"/>
      <c r="W7" s="3"/>
      <c r="X7" s="3"/>
      <c r="Y7" s="3"/>
      <c r="Z7" s="3"/>
      <c r="AA7" s="3"/>
      <c r="AB7" s="3"/>
      <c r="AC7" s="3"/>
      <c r="AD7" s="3"/>
      <c r="AE7" s="3"/>
      <c r="AF7" s="3"/>
      <c r="AG7" s="3"/>
      <c r="AH7" s="3"/>
      <c r="AI7" s="3"/>
      <c r="AQ7" s="4"/>
      <c r="BJ7" s="3"/>
      <c r="BK7" s="3"/>
      <c r="BL7" s="3"/>
      <c r="BM7" s="3"/>
      <c r="BN7" s="3"/>
      <c r="BO7" s="3"/>
      <c r="BP7" s="3"/>
      <c r="BQ7" s="3"/>
      <c r="BR7" s="3"/>
      <c r="BS7" s="3"/>
      <c r="BT7" s="3"/>
      <c r="BU7" s="3"/>
      <c r="BV7" s="3"/>
      <c r="BW7" s="3"/>
      <c r="BX7" s="3"/>
      <c r="BY7" s="3"/>
      <c r="BZ7" s="3"/>
      <c r="CA7" s="3"/>
      <c r="CB7" s="3"/>
      <c r="CC7" s="3"/>
      <c r="CD7" s="3"/>
      <c r="CE7" s="3"/>
      <c r="CF7" s="3"/>
      <c r="CG7" s="3"/>
    </row>
    <row r="8" spans="2:85" s="1" customFormat="1" ht="12">
      <c r="B8" s="5"/>
      <c r="C8" s="5"/>
      <c r="D8" s="2"/>
      <c r="G8" s="8"/>
      <c r="K8" s="3"/>
      <c r="L8" s="3"/>
      <c r="M8" s="3"/>
      <c r="N8" s="3"/>
      <c r="O8" s="3"/>
      <c r="P8" s="3"/>
      <c r="Q8" s="3"/>
      <c r="R8" s="3"/>
      <c r="S8" s="3"/>
      <c r="T8" s="3"/>
      <c r="U8" s="3"/>
      <c r="V8" s="3"/>
      <c r="W8" s="3"/>
      <c r="X8" s="3"/>
      <c r="Y8" s="3"/>
      <c r="Z8" s="3"/>
      <c r="AA8" s="3"/>
      <c r="AB8" s="3"/>
      <c r="AC8" s="3"/>
      <c r="AD8" s="3"/>
      <c r="AE8" s="3"/>
      <c r="AF8" s="3"/>
      <c r="AG8" s="3"/>
      <c r="AH8" s="3"/>
      <c r="AI8" s="3"/>
      <c r="AQ8" s="4"/>
      <c r="BJ8" s="3"/>
      <c r="BK8" s="3"/>
      <c r="BL8" s="3"/>
      <c r="BM8" s="3"/>
      <c r="BN8" s="3"/>
      <c r="BO8" s="3"/>
      <c r="BP8" s="3"/>
      <c r="BQ8" s="3"/>
      <c r="BR8" s="3"/>
      <c r="BS8" s="3"/>
      <c r="BT8" s="3"/>
      <c r="BU8" s="3"/>
      <c r="BV8" s="3"/>
      <c r="BW8" s="3"/>
      <c r="BX8" s="3"/>
      <c r="BY8" s="3"/>
      <c r="BZ8" s="3"/>
      <c r="CA8" s="3"/>
      <c r="CB8" s="3"/>
      <c r="CC8" s="3"/>
      <c r="CD8" s="3"/>
      <c r="CE8" s="3"/>
      <c r="CF8" s="3"/>
      <c r="CG8" s="3"/>
    </row>
    <row r="9" ht="15" customHeight="1"/>
    <row r="10" ht="15" customHeight="1" thickBot="1"/>
    <row r="11" spans="2:10" ht="30" customHeight="1" thickTop="1">
      <c r="B11" s="338" t="s">
        <v>0</v>
      </c>
      <c r="C11" s="339"/>
      <c r="D11" s="339"/>
      <c r="E11" s="339"/>
      <c r="F11" s="339"/>
      <c r="G11" s="339"/>
      <c r="H11" s="339"/>
      <c r="I11" s="339"/>
      <c r="J11" s="340"/>
    </row>
    <row r="12" spans="2:10" ht="15" customHeight="1">
      <c r="B12" s="341" t="s">
        <v>1</v>
      </c>
      <c r="C12" s="342"/>
      <c r="D12" s="342"/>
      <c r="E12" s="342"/>
      <c r="F12" s="342"/>
      <c r="G12" s="342"/>
      <c r="H12" s="342"/>
      <c r="I12" s="342"/>
      <c r="J12" s="343"/>
    </row>
    <row r="13" spans="2:85" s="1" customFormat="1" ht="15" customHeight="1">
      <c r="B13" s="344" t="s">
        <v>2</v>
      </c>
      <c r="C13" s="345"/>
      <c r="D13" s="345"/>
      <c r="E13" s="345"/>
      <c r="F13" s="345"/>
      <c r="G13" s="345"/>
      <c r="H13" s="345"/>
      <c r="I13" s="345"/>
      <c r="J13" s="346"/>
      <c r="K13" s="3"/>
      <c r="L13" s="3"/>
      <c r="M13" s="3"/>
      <c r="N13" s="3"/>
      <c r="O13" s="3"/>
      <c r="P13" s="3"/>
      <c r="Q13" s="3"/>
      <c r="R13" s="3"/>
      <c r="S13" s="3"/>
      <c r="T13" s="3"/>
      <c r="U13" s="3"/>
      <c r="V13" s="3"/>
      <c r="W13" s="3"/>
      <c r="X13" s="3"/>
      <c r="Y13" s="3"/>
      <c r="Z13" s="3"/>
      <c r="AA13" s="3"/>
      <c r="AB13" s="3"/>
      <c r="AC13" s="3"/>
      <c r="AD13" s="3"/>
      <c r="AE13" s="3"/>
      <c r="AF13" s="3"/>
      <c r="AG13" s="3"/>
      <c r="AH13" s="3"/>
      <c r="AI13" s="3"/>
      <c r="AQ13" s="4"/>
      <c r="BJ13" s="3"/>
      <c r="BK13" s="3"/>
      <c r="BL13" s="3"/>
      <c r="BM13" s="3"/>
      <c r="BN13" s="3"/>
      <c r="BO13" s="3"/>
      <c r="BP13" s="3"/>
      <c r="BQ13" s="3"/>
      <c r="BR13" s="3"/>
      <c r="BS13" s="3"/>
      <c r="BT13" s="3"/>
      <c r="BU13" s="3"/>
      <c r="BV13" s="3"/>
      <c r="BW13" s="3"/>
      <c r="BX13" s="3"/>
      <c r="BY13" s="3"/>
      <c r="BZ13" s="3"/>
      <c r="CA13" s="3"/>
      <c r="CB13" s="3"/>
      <c r="CC13" s="3"/>
      <c r="CD13" s="3"/>
      <c r="CE13" s="3"/>
      <c r="CF13" s="3"/>
      <c r="CG13" s="3"/>
    </row>
    <row r="14" spans="2:85" s="1" customFormat="1" ht="15" customHeight="1">
      <c r="B14" s="347" t="s">
        <v>3</v>
      </c>
      <c r="C14" s="348"/>
      <c r="D14" s="348"/>
      <c r="E14" s="348"/>
      <c r="F14" s="348"/>
      <c r="G14" s="348"/>
      <c r="H14" s="348"/>
      <c r="I14" s="348"/>
      <c r="J14" s="349"/>
      <c r="K14" s="3"/>
      <c r="L14" s="3"/>
      <c r="M14" s="3"/>
      <c r="N14" s="3"/>
      <c r="O14" s="3"/>
      <c r="P14" s="3"/>
      <c r="Q14" s="3"/>
      <c r="R14" s="3"/>
      <c r="S14" s="3"/>
      <c r="T14" s="3"/>
      <c r="U14" s="3"/>
      <c r="V14" s="3"/>
      <c r="W14" s="3"/>
      <c r="X14" s="3"/>
      <c r="Y14" s="3"/>
      <c r="Z14" s="3"/>
      <c r="AA14" s="3"/>
      <c r="AB14" s="3"/>
      <c r="AC14" s="3"/>
      <c r="AD14" s="3"/>
      <c r="AE14" s="3"/>
      <c r="AF14" s="3"/>
      <c r="AG14" s="3"/>
      <c r="AH14" s="3"/>
      <c r="AI14" s="3"/>
      <c r="AQ14" s="4"/>
      <c r="BJ14" s="3"/>
      <c r="BK14" s="3"/>
      <c r="BL14" s="3"/>
      <c r="BM14" s="3"/>
      <c r="BN14" s="3"/>
      <c r="BO14" s="3"/>
      <c r="BP14" s="3"/>
      <c r="BQ14" s="3"/>
      <c r="BR14" s="3"/>
      <c r="BS14" s="3"/>
      <c r="BT14" s="3"/>
      <c r="BU14" s="3"/>
      <c r="BV14" s="3"/>
      <c r="BW14" s="3"/>
      <c r="BX14" s="3"/>
      <c r="BY14" s="3"/>
      <c r="BZ14" s="3"/>
      <c r="CA14" s="3"/>
      <c r="CB14" s="3"/>
      <c r="CC14" s="3"/>
      <c r="CD14" s="3"/>
      <c r="CE14" s="3"/>
      <c r="CF14" s="3"/>
      <c r="CG14" s="3"/>
    </row>
    <row r="15" spans="2:85" s="1" customFormat="1" ht="15" customHeight="1">
      <c r="B15" s="347" t="s">
        <v>4</v>
      </c>
      <c r="C15" s="348"/>
      <c r="D15" s="348"/>
      <c r="E15" s="348"/>
      <c r="F15" s="348"/>
      <c r="G15" s="348"/>
      <c r="H15" s="348"/>
      <c r="I15" s="348"/>
      <c r="J15" s="349"/>
      <c r="K15" s="3"/>
      <c r="L15" s="3"/>
      <c r="M15" s="3"/>
      <c r="N15" s="3"/>
      <c r="O15" s="3"/>
      <c r="P15" s="3"/>
      <c r="Q15" s="3"/>
      <c r="R15" s="3"/>
      <c r="S15" s="3"/>
      <c r="T15" s="3"/>
      <c r="U15" s="3"/>
      <c r="V15" s="3"/>
      <c r="W15" s="3"/>
      <c r="X15" s="3"/>
      <c r="Y15" s="3"/>
      <c r="Z15" s="3"/>
      <c r="AA15" s="3"/>
      <c r="AB15" s="3"/>
      <c r="AC15" s="3"/>
      <c r="AD15" s="3"/>
      <c r="AE15" s="3"/>
      <c r="AF15" s="3"/>
      <c r="AG15" s="3"/>
      <c r="AH15" s="3"/>
      <c r="AI15" s="3"/>
      <c r="AQ15" s="4"/>
      <c r="BJ15" s="3"/>
      <c r="BK15" s="3"/>
      <c r="BL15" s="3"/>
      <c r="BM15" s="3"/>
      <c r="BN15" s="3"/>
      <c r="BO15" s="3"/>
      <c r="BP15" s="3"/>
      <c r="BQ15" s="3"/>
      <c r="BR15" s="3"/>
      <c r="BS15" s="3"/>
      <c r="BT15" s="3"/>
      <c r="BU15" s="3"/>
      <c r="BV15" s="3"/>
      <c r="BW15" s="3"/>
      <c r="BX15" s="3"/>
      <c r="BY15" s="3"/>
      <c r="BZ15" s="3"/>
      <c r="CA15" s="3"/>
      <c r="CB15" s="3"/>
      <c r="CC15" s="3"/>
      <c r="CD15" s="3"/>
      <c r="CE15" s="3"/>
      <c r="CF15" s="3"/>
      <c r="CG15" s="3"/>
    </row>
    <row r="16" spans="2:85" s="1" customFormat="1" ht="15" customHeight="1">
      <c r="B16" s="347" t="s">
        <v>5</v>
      </c>
      <c r="C16" s="348"/>
      <c r="D16" s="348"/>
      <c r="E16" s="348"/>
      <c r="F16" s="348"/>
      <c r="G16" s="348"/>
      <c r="H16" s="348"/>
      <c r="I16" s="348"/>
      <c r="J16" s="349"/>
      <c r="K16" s="3"/>
      <c r="L16" s="3"/>
      <c r="M16" s="3"/>
      <c r="N16" s="3"/>
      <c r="O16" s="3"/>
      <c r="P16" s="3"/>
      <c r="Q16" s="3"/>
      <c r="R16" s="3"/>
      <c r="S16" s="3"/>
      <c r="T16" s="3"/>
      <c r="U16" s="3"/>
      <c r="V16" s="3"/>
      <c r="W16" s="3"/>
      <c r="X16" s="3"/>
      <c r="Y16" s="3"/>
      <c r="Z16" s="3"/>
      <c r="AA16" s="3"/>
      <c r="AB16" s="3"/>
      <c r="AC16" s="3"/>
      <c r="AD16" s="3"/>
      <c r="AE16" s="3"/>
      <c r="AF16" s="3"/>
      <c r="AG16" s="3"/>
      <c r="AH16" s="3"/>
      <c r="AI16" s="3"/>
      <c r="AQ16" s="4"/>
      <c r="BJ16" s="3"/>
      <c r="BK16" s="3"/>
      <c r="BL16" s="3"/>
      <c r="BM16" s="3"/>
      <c r="BN16" s="3"/>
      <c r="BO16" s="3"/>
      <c r="BP16" s="3"/>
      <c r="BQ16" s="3"/>
      <c r="BR16" s="3"/>
      <c r="BS16" s="3"/>
      <c r="BT16" s="3"/>
      <c r="BU16" s="3"/>
      <c r="BV16" s="3"/>
      <c r="BW16" s="3"/>
      <c r="BX16" s="3"/>
      <c r="BY16" s="3"/>
      <c r="BZ16" s="3"/>
      <c r="CA16" s="3"/>
      <c r="CB16" s="3"/>
      <c r="CC16" s="3"/>
      <c r="CD16" s="3"/>
      <c r="CE16" s="3"/>
      <c r="CF16" s="3"/>
      <c r="CG16" s="3"/>
    </row>
    <row r="17" spans="2:85" s="1" customFormat="1" ht="15" customHeight="1">
      <c r="B17" s="350" t="s">
        <v>919</v>
      </c>
      <c r="C17" s="348"/>
      <c r="D17" s="348"/>
      <c r="E17" s="348"/>
      <c r="F17" s="348"/>
      <c r="G17" s="348"/>
      <c r="H17" s="348"/>
      <c r="I17" s="348"/>
      <c r="J17" s="349"/>
      <c r="K17" s="3"/>
      <c r="L17" s="3"/>
      <c r="M17" s="3"/>
      <c r="N17" s="3"/>
      <c r="O17" s="3"/>
      <c r="P17" s="3"/>
      <c r="Q17" s="3"/>
      <c r="R17" s="3"/>
      <c r="S17" s="3"/>
      <c r="T17" s="3"/>
      <c r="U17" s="3"/>
      <c r="V17" s="3"/>
      <c r="W17" s="3"/>
      <c r="X17" s="3"/>
      <c r="Y17" s="3"/>
      <c r="Z17" s="3"/>
      <c r="AA17" s="3"/>
      <c r="AB17" s="3"/>
      <c r="AC17" s="3"/>
      <c r="AD17" s="3"/>
      <c r="AE17" s="3"/>
      <c r="AF17" s="3"/>
      <c r="AG17" s="3"/>
      <c r="AH17" s="3"/>
      <c r="AI17" s="3"/>
      <c r="AQ17" s="4"/>
      <c r="BJ17" s="3"/>
      <c r="BK17" s="3"/>
      <c r="BL17" s="3"/>
      <c r="BM17" s="3"/>
      <c r="BN17" s="3"/>
      <c r="BO17" s="3"/>
      <c r="BP17" s="3"/>
      <c r="BQ17" s="3"/>
      <c r="BR17" s="3"/>
      <c r="BS17" s="3"/>
      <c r="BT17" s="3"/>
      <c r="BU17" s="3"/>
      <c r="BV17" s="3"/>
      <c r="BW17" s="3"/>
      <c r="BX17" s="3"/>
      <c r="BY17" s="3"/>
      <c r="BZ17" s="3"/>
      <c r="CA17" s="3"/>
      <c r="CB17" s="3"/>
      <c r="CC17" s="3"/>
      <c r="CD17" s="3"/>
      <c r="CE17" s="3"/>
      <c r="CF17" s="3"/>
      <c r="CG17" s="3"/>
    </row>
    <row r="18" spans="2:85" s="1" customFormat="1" ht="15" customHeight="1">
      <c r="B18" s="326" t="s">
        <v>6</v>
      </c>
      <c r="C18" s="348"/>
      <c r="D18" s="348"/>
      <c r="E18" s="348"/>
      <c r="F18" s="348"/>
      <c r="G18" s="348"/>
      <c r="H18" s="348"/>
      <c r="I18" s="348"/>
      <c r="J18" s="349"/>
      <c r="K18" s="3"/>
      <c r="L18" s="3"/>
      <c r="M18" s="3"/>
      <c r="N18" s="3"/>
      <c r="O18" s="3"/>
      <c r="P18" s="3"/>
      <c r="Q18" s="3"/>
      <c r="R18" s="3"/>
      <c r="S18" s="3"/>
      <c r="T18" s="3"/>
      <c r="U18" s="3"/>
      <c r="V18" s="3"/>
      <c r="W18" s="3"/>
      <c r="X18" s="3"/>
      <c r="Y18" s="3"/>
      <c r="Z18" s="3"/>
      <c r="AA18" s="3"/>
      <c r="AB18" s="3"/>
      <c r="AC18" s="3"/>
      <c r="AD18" s="3"/>
      <c r="AE18" s="3"/>
      <c r="AF18" s="3"/>
      <c r="AG18" s="3"/>
      <c r="AH18" s="3"/>
      <c r="AI18" s="3"/>
      <c r="AQ18" s="4"/>
      <c r="BJ18" s="3"/>
      <c r="BK18" s="3"/>
      <c r="BL18" s="3"/>
      <c r="BM18" s="3"/>
      <c r="BN18" s="3"/>
      <c r="BO18" s="3"/>
      <c r="BP18" s="3"/>
      <c r="BQ18" s="3"/>
      <c r="BR18" s="3"/>
      <c r="BS18" s="3"/>
      <c r="BT18" s="3"/>
      <c r="BU18" s="3"/>
      <c r="BV18" s="3"/>
      <c r="BW18" s="3"/>
      <c r="BX18" s="3"/>
      <c r="BY18" s="3"/>
      <c r="BZ18" s="3"/>
      <c r="CA18" s="3"/>
      <c r="CB18" s="3"/>
      <c r="CC18" s="3"/>
      <c r="CD18" s="3"/>
      <c r="CE18" s="3"/>
      <c r="CF18" s="3"/>
      <c r="CG18" s="3"/>
    </row>
    <row r="19" spans="2:85" s="1" customFormat="1" ht="30" customHeight="1">
      <c r="B19" s="326" t="s">
        <v>7</v>
      </c>
      <c r="C19" s="327"/>
      <c r="D19" s="327"/>
      <c r="E19" s="327"/>
      <c r="F19" s="327"/>
      <c r="G19" s="327"/>
      <c r="H19" s="327"/>
      <c r="I19" s="327"/>
      <c r="J19" s="328"/>
      <c r="K19" s="3"/>
      <c r="L19" s="3"/>
      <c r="M19" s="3"/>
      <c r="N19" s="3"/>
      <c r="O19" s="3"/>
      <c r="P19" s="3"/>
      <c r="Q19" s="3"/>
      <c r="R19" s="3"/>
      <c r="S19" s="3"/>
      <c r="T19" s="3"/>
      <c r="U19" s="3"/>
      <c r="V19" s="3"/>
      <c r="W19" s="3"/>
      <c r="X19" s="3"/>
      <c r="Y19" s="3"/>
      <c r="Z19" s="3"/>
      <c r="AA19" s="3"/>
      <c r="AB19" s="3"/>
      <c r="AC19" s="3"/>
      <c r="AD19" s="3"/>
      <c r="AE19" s="3"/>
      <c r="AF19" s="3"/>
      <c r="AG19" s="3"/>
      <c r="AH19" s="3"/>
      <c r="AI19" s="3"/>
      <c r="AQ19" s="4"/>
      <c r="BJ19" s="3"/>
      <c r="BK19" s="3"/>
      <c r="BL19" s="3"/>
      <c r="BM19" s="3"/>
      <c r="BN19" s="3"/>
      <c r="BO19" s="3"/>
      <c r="BP19" s="3"/>
      <c r="BQ19" s="3"/>
      <c r="BR19" s="3"/>
      <c r="BS19" s="3"/>
      <c r="BT19" s="3"/>
      <c r="BU19" s="3"/>
      <c r="BV19" s="3"/>
      <c r="BW19" s="3"/>
      <c r="BX19" s="3"/>
      <c r="BY19" s="3"/>
      <c r="BZ19" s="3"/>
      <c r="CA19" s="3"/>
      <c r="CB19" s="3"/>
      <c r="CC19" s="3"/>
      <c r="CD19" s="3"/>
      <c r="CE19" s="3"/>
      <c r="CF19" s="3"/>
      <c r="CG19" s="3"/>
    </row>
    <row r="20" spans="2:85" s="1" customFormat="1" ht="15" customHeight="1">
      <c r="B20" s="329" t="s">
        <v>8</v>
      </c>
      <c r="C20" s="330"/>
      <c r="D20" s="330"/>
      <c r="E20" s="330"/>
      <c r="F20" s="330"/>
      <c r="G20" s="330"/>
      <c r="H20" s="330"/>
      <c r="I20" s="330"/>
      <c r="J20" s="331"/>
      <c r="K20" s="12"/>
      <c r="L20" s="332"/>
      <c r="M20" s="332"/>
      <c r="N20" s="13"/>
      <c r="O20" s="13"/>
      <c r="P20" s="13"/>
      <c r="Q20" s="13"/>
      <c r="R20" s="13"/>
      <c r="S20" s="13"/>
      <c r="T20" s="3"/>
      <c r="U20" s="3"/>
      <c r="V20" s="3"/>
      <c r="W20" s="3"/>
      <c r="X20" s="3"/>
      <c r="Y20" s="3"/>
      <c r="Z20" s="3"/>
      <c r="AA20" s="3"/>
      <c r="AB20" s="3"/>
      <c r="AC20" s="3"/>
      <c r="AD20" s="3"/>
      <c r="AE20" s="3"/>
      <c r="AF20" s="3"/>
      <c r="AG20" s="3"/>
      <c r="AH20" s="3"/>
      <c r="AI20" s="3"/>
      <c r="AQ20" s="4"/>
      <c r="BJ20" s="3"/>
      <c r="BK20" s="3"/>
      <c r="BL20" s="3"/>
      <c r="BM20" s="3"/>
      <c r="BN20" s="3"/>
      <c r="BO20" s="3"/>
      <c r="BP20" s="3"/>
      <c r="BQ20" s="3"/>
      <c r="BR20" s="3"/>
      <c r="BS20" s="3"/>
      <c r="BT20" s="3"/>
      <c r="BU20" s="3"/>
      <c r="BV20" s="3"/>
      <c r="BW20" s="3"/>
      <c r="BX20" s="3"/>
      <c r="BY20" s="3"/>
      <c r="BZ20" s="3"/>
      <c r="CA20" s="3"/>
      <c r="CB20" s="3"/>
      <c r="CC20" s="3"/>
      <c r="CD20" s="3"/>
      <c r="CE20" s="3"/>
      <c r="CF20" s="3"/>
      <c r="CG20" s="3"/>
    </row>
    <row r="21" spans="2:85" s="1" customFormat="1" ht="30" customHeight="1">
      <c r="B21" s="329" t="s">
        <v>9</v>
      </c>
      <c r="C21" s="330"/>
      <c r="D21" s="330"/>
      <c r="E21" s="330"/>
      <c r="F21" s="330"/>
      <c r="G21" s="330"/>
      <c r="H21" s="330"/>
      <c r="I21" s="330"/>
      <c r="J21" s="331"/>
      <c r="K21" s="12"/>
      <c r="L21" s="332"/>
      <c r="M21" s="332"/>
      <c r="N21" s="13"/>
      <c r="O21" s="13"/>
      <c r="P21" s="13"/>
      <c r="Q21" s="13"/>
      <c r="R21" s="13"/>
      <c r="S21" s="13"/>
      <c r="T21" s="3"/>
      <c r="U21" s="3"/>
      <c r="V21" s="3"/>
      <c r="W21" s="3"/>
      <c r="X21" s="3"/>
      <c r="Y21" s="3"/>
      <c r="Z21" s="3"/>
      <c r="AA21" s="3"/>
      <c r="AB21" s="3"/>
      <c r="AC21" s="3"/>
      <c r="AD21" s="3"/>
      <c r="AE21" s="3"/>
      <c r="AF21" s="3"/>
      <c r="AG21" s="3"/>
      <c r="AH21" s="3"/>
      <c r="AI21" s="3"/>
      <c r="AQ21" s="4"/>
      <c r="BJ21" s="3"/>
      <c r="BK21" s="3"/>
      <c r="BL21" s="3"/>
      <c r="BM21" s="3"/>
      <c r="BN21" s="3"/>
      <c r="BO21" s="3"/>
      <c r="BP21" s="3"/>
      <c r="BQ21" s="3"/>
      <c r="BR21" s="3"/>
      <c r="BS21" s="3"/>
      <c r="BT21" s="3"/>
      <c r="BU21" s="3"/>
      <c r="BV21" s="3"/>
      <c r="BW21" s="3"/>
      <c r="BX21" s="3"/>
      <c r="BY21" s="3"/>
      <c r="BZ21" s="3"/>
      <c r="CA21" s="3"/>
      <c r="CB21" s="3"/>
      <c r="CC21" s="3"/>
      <c r="CD21" s="3"/>
      <c r="CE21" s="3"/>
      <c r="CF21" s="3"/>
      <c r="CG21" s="3"/>
    </row>
    <row r="22" spans="2:85" s="1" customFormat="1" ht="15" customHeight="1">
      <c r="B22" s="329" t="s">
        <v>10</v>
      </c>
      <c r="C22" s="330"/>
      <c r="D22" s="330"/>
      <c r="E22" s="330"/>
      <c r="F22" s="330"/>
      <c r="G22" s="330"/>
      <c r="H22" s="330"/>
      <c r="I22" s="330"/>
      <c r="J22" s="331"/>
      <c r="K22" s="12"/>
      <c r="L22" s="332"/>
      <c r="M22" s="332"/>
      <c r="N22" s="13"/>
      <c r="O22" s="13"/>
      <c r="P22" s="13"/>
      <c r="Q22" s="13"/>
      <c r="R22" s="13"/>
      <c r="S22" s="13"/>
      <c r="T22" s="3"/>
      <c r="U22" s="3"/>
      <c r="V22" s="3"/>
      <c r="W22" s="3"/>
      <c r="X22" s="3"/>
      <c r="Y22" s="3"/>
      <c r="Z22" s="3"/>
      <c r="AA22" s="3"/>
      <c r="AB22" s="3"/>
      <c r="AC22" s="3"/>
      <c r="AD22" s="3"/>
      <c r="AE22" s="3"/>
      <c r="AF22" s="3"/>
      <c r="AG22" s="3"/>
      <c r="AH22" s="3"/>
      <c r="AI22" s="3"/>
      <c r="AQ22" s="4"/>
      <c r="BJ22" s="3"/>
      <c r="BK22" s="3"/>
      <c r="BL22" s="3"/>
      <c r="BM22" s="3"/>
      <c r="BN22" s="3"/>
      <c r="BO22" s="3"/>
      <c r="BP22" s="3"/>
      <c r="BQ22" s="3"/>
      <c r="BR22" s="3"/>
      <c r="BS22" s="3"/>
      <c r="BT22" s="3"/>
      <c r="BU22" s="3"/>
      <c r="BV22" s="3"/>
      <c r="BW22" s="3"/>
      <c r="BX22" s="3"/>
      <c r="BY22" s="3"/>
      <c r="BZ22" s="3"/>
      <c r="CA22" s="3"/>
      <c r="CB22" s="3"/>
      <c r="CC22" s="3"/>
      <c r="CD22" s="3"/>
      <c r="CE22" s="3"/>
      <c r="CF22" s="3"/>
      <c r="CG22" s="3"/>
    </row>
    <row r="23" spans="2:85" s="1" customFormat="1" ht="15" customHeight="1">
      <c r="B23" s="333" t="s">
        <v>11</v>
      </c>
      <c r="C23" s="330"/>
      <c r="D23" s="330"/>
      <c r="E23" s="330"/>
      <c r="F23" s="330"/>
      <c r="G23" s="330"/>
      <c r="H23" s="330"/>
      <c r="I23" s="330"/>
      <c r="J23" s="331"/>
      <c r="K23" s="13"/>
      <c r="L23" s="334"/>
      <c r="M23" s="334"/>
      <c r="O23" s="13"/>
      <c r="P23" s="13"/>
      <c r="Q23" s="13"/>
      <c r="R23" s="13"/>
      <c r="S23" s="13"/>
      <c r="T23" s="3"/>
      <c r="U23" s="3"/>
      <c r="V23" s="3"/>
      <c r="W23" s="3"/>
      <c r="X23" s="3"/>
      <c r="Y23" s="3"/>
      <c r="Z23" s="3"/>
      <c r="AA23" s="3"/>
      <c r="AB23" s="3"/>
      <c r="AC23" s="3"/>
      <c r="AD23" s="3"/>
      <c r="AE23" s="3"/>
      <c r="AF23" s="3"/>
      <c r="AG23" s="3"/>
      <c r="AH23" s="3"/>
      <c r="AI23" s="3"/>
      <c r="AQ23" s="4"/>
      <c r="BJ23" s="3"/>
      <c r="BK23" s="3"/>
      <c r="BL23" s="3"/>
      <c r="BM23" s="3"/>
      <c r="BN23" s="3"/>
      <c r="BO23" s="3"/>
      <c r="BP23" s="3"/>
      <c r="BQ23" s="3"/>
      <c r="BR23" s="3"/>
      <c r="BS23" s="3"/>
      <c r="BT23" s="3"/>
      <c r="BU23" s="3"/>
      <c r="BV23" s="3"/>
      <c r="BW23" s="3"/>
      <c r="BX23" s="3"/>
      <c r="BY23" s="3"/>
      <c r="BZ23" s="3"/>
      <c r="CA23" s="3"/>
      <c r="CB23" s="3"/>
      <c r="CC23" s="3"/>
      <c r="CD23" s="3"/>
      <c r="CE23" s="3"/>
      <c r="CF23" s="3"/>
      <c r="CG23" s="3"/>
    </row>
    <row r="24" spans="2:85" s="1" customFormat="1" ht="15" customHeight="1" thickBot="1">
      <c r="B24" s="335"/>
      <c r="C24" s="336"/>
      <c r="D24" s="336"/>
      <c r="E24" s="336"/>
      <c r="F24" s="336"/>
      <c r="G24" s="336"/>
      <c r="H24" s="336"/>
      <c r="I24" s="336"/>
      <c r="J24" s="337"/>
      <c r="K24" s="12"/>
      <c r="L24" s="12"/>
      <c r="M24" s="12"/>
      <c r="N24" s="13"/>
      <c r="O24" s="13"/>
      <c r="P24" s="13"/>
      <c r="Q24" s="13"/>
      <c r="R24" s="13"/>
      <c r="S24" s="13"/>
      <c r="T24" s="3"/>
      <c r="U24" s="3"/>
      <c r="V24" s="3"/>
      <c r="W24" s="3"/>
      <c r="X24" s="3"/>
      <c r="Y24" s="3"/>
      <c r="Z24" s="3"/>
      <c r="AA24" s="3"/>
      <c r="AB24" s="3"/>
      <c r="AC24" s="3"/>
      <c r="AD24" s="3"/>
      <c r="AE24" s="3"/>
      <c r="AF24" s="3"/>
      <c r="AG24" s="3"/>
      <c r="AH24" s="3"/>
      <c r="AI24" s="3"/>
      <c r="AQ24" s="4"/>
      <c r="BJ24" s="3"/>
      <c r="BK24" s="3"/>
      <c r="BL24" s="3"/>
      <c r="BM24" s="3"/>
      <c r="BN24" s="3"/>
      <c r="BO24" s="3"/>
      <c r="BP24" s="3"/>
      <c r="BQ24" s="3"/>
      <c r="BR24" s="3"/>
      <c r="BS24" s="3"/>
      <c r="BT24" s="3"/>
      <c r="BU24" s="3"/>
      <c r="BV24" s="3"/>
      <c r="BW24" s="3"/>
      <c r="BX24" s="3"/>
      <c r="BY24" s="3"/>
      <c r="BZ24" s="3"/>
      <c r="CA24" s="3"/>
      <c r="CB24" s="3"/>
      <c r="CC24" s="3"/>
      <c r="CD24" s="3"/>
      <c r="CE24" s="3"/>
      <c r="CF24" s="3"/>
      <c r="CG24" s="3"/>
    </row>
    <row r="25" spans="2:85" s="1" customFormat="1" ht="15" customHeight="1" thickTop="1">
      <c r="B25" s="14"/>
      <c r="C25" s="15"/>
      <c r="D25" s="15"/>
      <c r="E25" s="15"/>
      <c r="F25" s="15"/>
      <c r="G25" s="15"/>
      <c r="H25" s="15"/>
      <c r="I25" s="15"/>
      <c r="J25" s="15"/>
      <c r="K25" s="12"/>
      <c r="L25" s="12"/>
      <c r="M25" s="12"/>
      <c r="N25" s="13"/>
      <c r="O25" s="13"/>
      <c r="P25" s="13"/>
      <c r="Q25" s="13"/>
      <c r="R25" s="13"/>
      <c r="S25" s="13"/>
      <c r="T25" s="3"/>
      <c r="U25" s="3"/>
      <c r="V25" s="3"/>
      <c r="W25" s="3"/>
      <c r="X25" s="3"/>
      <c r="Y25" s="3"/>
      <c r="Z25" s="3"/>
      <c r="AA25" s="3"/>
      <c r="AB25" s="3"/>
      <c r="AC25" s="3"/>
      <c r="AD25" s="3"/>
      <c r="AE25" s="3"/>
      <c r="AF25" s="3"/>
      <c r="AG25" s="3"/>
      <c r="AH25" s="3"/>
      <c r="AI25" s="3"/>
      <c r="AQ25" s="4"/>
      <c r="BJ25" s="3"/>
      <c r="BK25" s="3"/>
      <c r="BL25" s="3"/>
      <c r="BM25" s="3"/>
      <c r="BN25" s="3"/>
      <c r="BO25" s="3"/>
      <c r="BP25" s="3"/>
      <c r="BQ25" s="3"/>
      <c r="BR25" s="3"/>
      <c r="BS25" s="3"/>
      <c r="BT25" s="3"/>
      <c r="BU25" s="3"/>
      <c r="BV25" s="3"/>
      <c r="BW25" s="3"/>
      <c r="BX25" s="3"/>
      <c r="BY25" s="3"/>
      <c r="BZ25" s="3"/>
      <c r="CA25" s="3"/>
      <c r="CB25" s="3"/>
      <c r="CC25" s="3"/>
      <c r="CD25" s="3"/>
      <c r="CE25" s="3"/>
      <c r="CF25" s="3"/>
      <c r="CG25" s="3"/>
    </row>
    <row r="26" spans="2:85" s="1" customFormat="1" ht="15" customHeight="1">
      <c r="B26" s="16" t="s">
        <v>12</v>
      </c>
      <c r="C26" s="17"/>
      <c r="D26" s="17"/>
      <c r="E26" s="17"/>
      <c r="F26" s="17"/>
      <c r="G26" s="17"/>
      <c r="H26" s="17"/>
      <c r="I26" s="17"/>
      <c r="J26" s="260" t="s">
        <v>914</v>
      </c>
      <c r="K26" s="12"/>
      <c r="L26" s="12"/>
      <c r="M26" s="12"/>
      <c r="N26" s="13"/>
      <c r="O26" s="13"/>
      <c r="P26" s="13"/>
      <c r="Q26" s="13"/>
      <c r="R26" s="13"/>
      <c r="S26" s="13"/>
      <c r="T26" s="3"/>
      <c r="U26" s="3"/>
      <c r="V26" s="3"/>
      <c r="W26" s="3"/>
      <c r="X26" s="3"/>
      <c r="Y26" s="3"/>
      <c r="Z26" s="3"/>
      <c r="AA26" s="3"/>
      <c r="AB26" s="3"/>
      <c r="AC26" s="3"/>
      <c r="AD26" s="3"/>
      <c r="AE26" s="3"/>
      <c r="AF26" s="3"/>
      <c r="AG26" s="3"/>
      <c r="AH26" s="3"/>
      <c r="AI26" s="3"/>
      <c r="AQ26" s="4"/>
      <c r="BJ26" s="3"/>
      <c r="BK26" s="3"/>
      <c r="BL26" s="3"/>
      <c r="BM26" s="3"/>
      <c r="BN26" s="3"/>
      <c r="BO26" s="3"/>
      <c r="BP26" s="3"/>
      <c r="BQ26" s="3"/>
      <c r="BR26" s="3"/>
      <c r="BS26" s="3"/>
      <c r="BT26" s="3"/>
      <c r="BU26" s="3"/>
      <c r="BV26" s="3"/>
      <c r="BW26" s="3"/>
      <c r="BX26" s="3"/>
      <c r="BY26" s="3"/>
      <c r="BZ26" s="3"/>
      <c r="CA26" s="3"/>
      <c r="CB26" s="3"/>
      <c r="CC26" s="3"/>
      <c r="CD26" s="3"/>
      <c r="CE26" s="3"/>
      <c r="CF26" s="3"/>
      <c r="CG26" s="3"/>
    </row>
    <row r="27" spans="2:85" s="1" customFormat="1" ht="15" customHeight="1">
      <c r="B27" s="18"/>
      <c r="C27" s="19"/>
      <c r="D27" s="19"/>
      <c r="E27" s="19"/>
      <c r="F27" s="19"/>
      <c r="G27" s="19"/>
      <c r="H27" s="19"/>
      <c r="I27" s="19"/>
      <c r="J27" s="19"/>
      <c r="K27" s="12"/>
      <c r="L27" s="12"/>
      <c r="M27" s="12"/>
      <c r="N27" s="13"/>
      <c r="O27" s="13"/>
      <c r="P27" s="13"/>
      <c r="Q27" s="13"/>
      <c r="R27" s="13"/>
      <c r="S27" s="13"/>
      <c r="T27" s="3"/>
      <c r="U27" s="3"/>
      <c r="V27" s="3"/>
      <c r="W27" s="3"/>
      <c r="X27" s="3"/>
      <c r="Y27" s="3"/>
      <c r="Z27" s="3"/>
      <c r="AA27" s="3"/>
      <c r="AB27" s="3"/>
      <c r="AC27" s="3"/>
      <c r="AD27" s="3"/>
      <c r="AE27" s="3"/>
      <c r="AF27" s="3"/>
      <c r="AG27" s="3"/>
      <c r="AH27" s="3"/>
      <c r="AI27" s="3"/>
      <c r="AQ27" s="4"/>
      <c r="BJ27" s="3"/>
      <c r="BK27" s="3"/>
      <c r="BL27" s="3"/>
      <c r="BM27" s="3"/>
      <c r="BN27" s="3"/>
      <c r="BO27" s="3"/>
      <c r="BP27" s="3"/>
      <c r="BQ27" s="3"/>
      <c r="BR27" s="3"/>
      <c r="BS27" s="3"/>
      <c r="BT27" s="3"/>
      <c r="BU27" s="3"/>
      <c r="BV27" s="3"/>
      <c r="BW27" s="3"/>
      <c r="BX27" s="3"/>
      <c r="BY27" s="3"/>
      <c r="BZ27" s="3"/>
      <c r="CA27" s="3"/>
      <c r="CB27" s="3"/>
      <c r="CC27" s="3"/>
      <c r="CD27" s="3"/>
      <c r="CE27" s="3"/>
      <c r="CF27" s="3"/>
      <c r="CG27" s="3"/>
    </row>
    <row r="28" spans="2:85" s="1" customFormat="1" ht="15" customHeight="1">
      <c r="B28" s="20" t="s">
        <v>13</v>
      </c>
      <c r="C28" s="21"/>
      <c r="D28" s="21"/>
      <c r="E28" s="21"/>
      <c r="F28" s="21"/>
      <c r="G28" s="21"/>
      <c r="H28" s="21"/>
      <c r="I28" s="21"/>
      <c r="J28" s="22"/>
      <c r="K28" s="12"/>
      <c r="L28" s="12"/>
      <c r="M28" s="12"/>
      <c r="N28" s="13"/>
      <c r="O28" s="13"/>
      <c r="P28" s="13"/>
      <c r="Q28" s="13"/>
      <c r="R28" s="13"/>
      <c r="S28" s="13"/>
      <c r="T28" s="3"/>
      <c r="U28" s="3"/>
      <c r="V28" s="3"/>
      <c r="W28" s="3"/>
      <c r="X28" s="3"/>
      <c r="Y28" s="3"/>
      <c r="Z28" s="3"/>
      <c r="AA28" s="3"/>
      <c r="AB28" s="3"/>
      <c r="AC28" s="3"/>
      <c r="AD28" s="3"/>
      <c r="AE28" s="3"/>
      <c r="AF28" s="3"/>
      <c r="AG28" s="3"/>
      <c r="AH28" s="3"/>
      <c r="AI28" s="3"/>
      <c r="AQ28" s="4"/>
      <c r="BJ28" s="3"/>
      <c r="BK28" s="3"/>
      <c r="BL28" s="3"/>
      <c r="BM28" s="3"/>
      <c r="BN28" s="3"/>
      <c r="BO28" s="3"/>
      <c r="BP28" s="3"/>
      <c r="BQ28" s="3"/>
      <c r="BR28" s="3"/>
      <c r="BS28" s="3"/>
      <c r="BT28" s="3"/>
      <c r="BU28" s="3"/>
      <c r="BV28" s="3"/>
      <c r="BW28" s="3"/>
      <c r="BX28" s="3"/>
      <c r="BY28" s="3"/>
      <c r="BZ28" s="3"/>
      <c r="CA28" s="3"/>
      <c r="CB28" s="3"/>
      <c r="CC28" s="3"/>
      <c r="CD28" s="3"/>
      <c r="CE28" s="3"/>
      <c r="CF28" s="3"/>
      <c r="CG28" s="3"/>
    </row>
    <row r="29" spans="2:85" s="1" customFormat="1" ht="15" customHeight="1">
      <c r="B29" s="315" t="s">
        <v>14</v>
      </c>
      <c r="C29" s="316"/>
      <c r="D29" s="316"/>
      <c r="E29" s="316"/>
      <c r="F29" s="316"/>
      <c r="G29" s="316"/>
      <c r="H29" s="316"/>
      <c r="I29" s="316"/>
      <c r="J29" s="317"/>
      <c r="K29" s="12"/>
      <c r="L29" s="12"/>
      <c r="M29" s="12"/>
      <c r="N29" s="13"/>
      <c r="O29" s="13"/>
      <c r="P29" s="13"/>
      <c r="Q29" s="13"/>
      <c r="R29" s="13"/>
      <c r="S29" s="13"/>
      <c r="T29" s="3"/>
      <c r="U29" s="3"/>
      <c r="V29" s="3"/>
      <c r="W29" s="3"/>
      <c r="X29" s="3"/>
      <c r="Y29" s="3"/>
      <c r="Z29" s="3"/>
      <c r="AA29" s="3"/>
      <c r="AB29" s="3"/>
      <c r="AC29" s="3"/>
      <c r="AD29" s="3"/>
      <c r="AE29" s="3"/>
      <c r="AF29" s="3"/>
      <c r="AG29" s="3"/>
      <c r="AH29" s="3"/>
      <c r="AI29" s="3"/>
      <c r="AQ29" s="4"/>
      <c r="BJ29" s="3"/>
      <c r="BK29" s="3"/>
      <c r="BL29" s="3"/>
      <c r="BM29" s="3"/>
      <c r="BN29" s="3"/>
      <c r="BO29" s="3"/>
      <c r="BP29" s="3"/>
      <c r="BQ29" s="3"/>
      <c r="BR29" s="3"/>
      <c r="BS29" s="3"/>
      <c r="BT29" s="3"/>
      <c r="BU29" s="3"/>
      <c r="BV29" s="3"/>
      <c r="BW29" s="3"/>
      <c r="BX29" s="3"/>
      <c r="BY29" s="3"/>
      <c r="BZ29" s="3"/>
      <c r="CA29" s="3"/>
      <c r="CB29" s="3"/>
      <c r="CC29" s="3"/>
      <c r="CD29" s="3"/>
      <c r="CE29" s="3"/>
      <c r="CF29" s="3"/>
      <c r="CG29" s="3"/>
    </row>
    <row r="30" spans="2:85" s="1" customFormat="1" ht="15" customHeight="1">
      <c r="B30" s="318" t="s">
        <v>15</v>
      </c>
      <c r="C30" s="319"/>
      <c r="D30" s="319"/>
      <c r="E30" s="319"/>
      <c r="F30" s="319"/>
      <c r="G30" s="319"/>
      <c r="H30" s="319"/>
      <c r="I30" s="319"/>
      <c r="J30" s="320"/>
      <c r="K30" s="12"/>
      <c r="L30" s="12"/>
      <c r="M30" s="12"/>
      <c r="N30" s="13"/>
      <c r="O30" s="13"/>
      <c r="P30" s="13"/>
      <c r="Q30" s="13"/>
      <c r="R30" s="13"/>
      <c r="S30" s="13"/>
      <c r="T30" s="3"/>
      <c r="U30" s="3"/>
      <c r="V30" s="3"/>
      <c r="W30" s="3"/>
      <c r="X30" s="3"/>
      <c r="Y30" s="3"/>
      <c r="Z30" s="3"/>
      <c r="AA30" s="3"/>
      <c r="AB30" s="3"/>
      <c r="AC30" s="3"/>
      <c r="AD30" s="3"/>
      <c r="AE30" s="3"/>
      <c r="AF30" s="3"/>
      <c r="AG30" s="3"/>
      <c r="AH30" s="3"/>
      <c r="AI30" s="3"/>
      <c r="AQ30" s="4"/>
      <c r="BJ30" s="3"/>
      <c r="BK30" s="3"/>
      <c r="BL30" s="3"/>
      <c r="BM30" s="3"/>
      <c r="BN30" s="3"/>
      <c r="BO30" s="3"/>
      <c r="BP30" s="3"/>
      <c r="BQ30" s="3"/>
      <c r="BR30" s="3"/>
      <c r="BS30" s="3"/>
      <c r="BT30" s="3"/>
      <c r="BU30" s="3"/>
      <c r="BV30" s="3"/>
      <c r="BW30" s="3"/>
      <c r="BX30" s="3"/>
      <c r="BY30" s="3"/>
      <c r="BZ30" s="3"/>
      <c r="CA30" s="3"/>
      <c r="CB30" s="3"/>
      <c r="CC30" s="3"/>
      <c r="CD30" s="3"/>
      <c r="CE30" s="3"/>
      <c r="CF30" s="3"/>
      <c r="CG30" s="3"/>
    </row>
    <row r="31" spans="2:85" s="1" customFormat="1" ht="15" customHeight="1">
      <c r="B31" s="318" t="s">
        <v>16</v>
      </c>
      <c r="C31" s="319"/>
      <c r="D31" s="319"/>
      <c r="E31" s="319"/>
      <c r="F31" s="319"/>
      <c r="G31" s="319"/>
      <c r="H31" s="319"/>
      <c r="I31" s="319"/>
      <c r="J31" s="320"/>
      <c r="K31" s="12"/>
      <c r="L31" s="12"/>
      <c r="M31" s="12"/>
      <c r="N31" s="13"/>
      <c r="O31" s="13"/>
      <c r="P31" s="13"/>
      <c r="Q31" s="13"/>
      <c r="R31" s="13"/>
      <c r="S31" s="13"/>
      <c r="T31" s="3"/>
      <c r="U31" s="3"/>
      <c r="V31" s="3"/>
      <c r="W31" s="3"/>
      <c r="X31" s="3"/>
      <c r="Y31" s="3"/>
      <c r="Z31" s="3"/>
      <c r="AA31" s="3"/>
      <c r="AB31" s="3"/>
      <c r="AC31" s="3"/>
      <c r="AD31" s="3"/>
      <c r="AE31" s="3"/>
      <c r="AF31" s="3"/>
      <c r="AG31" s="3"/>
      <c r="AH31" s="3"/>
      <c r="AI31" s="3"/>
      <c r="AQ31" s="4"/>
      <c r="BJ31" s="3"/>
      <c r="BK31" s="3"/>
      <c r="BL31" s="3"/>
      <c r="BM31" s="3"/>
      <c r="BN31" s="3"/>
      <c r="BO31" s="3"/>
      <c r="BP31" s="3"/>
      <c r="BQ31" s="3"/>
      <c r="BR31" s="3"/>
      <c r="BS31" s="3"/>
      <c r="BT31" s="3"/>
      <c r="BU31" s="3"/>
      <c r="BV31" s="3"/>
      <c r="BW31" s="3"/>
      <c r="BX31" s="3"/>
      <c r="BY31" s="3"/>
      <c r="BZ31" s="3"/>
      <c r="CA31" s="3"/>
      <c r="CB31" s="3"/>
      <c r="CC31" s="3"/>
      <c r="CD31" s="3"/>
      <c r="CE31" s="3"/>
      <c r="CF31" s="3"/>
      <c r="CG31" s="3"/>
    </row>
    <row r="32" spans="2:85" s="1" customFormat="1" ht="15" customHeight="1">
      <c r="B32" s="318" t="s">
        <v>17</v>
      </c>
      <c r="C32" s="319"/>
      <c r="D32" s="319"/>
      <c r="E32" s="319"/>
      <c r="F32" s="319"/>
      <c r="G32" s="319"/>
      <c r="H32" s="319"/>
      <c r="I32" s="319"/>
      <c r="J32" s="320"/>
      <c r="K32" s="12"/>
      <c r="L32" s="12"/>
      <c r="M32" s="12"/>
      <c r="N32" s="13"/>
      <c r="O32" s="13"/>
      <c r="P32" s="13"/>
      <c r="Q32" s="13"/>
      <c r="R32" s="13"/>
      <c r="S32" s="13"/>
      <c r="T32" s="3"/>
      <c r="U32" s="3"/>
      <c r="V32" s="3"/>
      <c r="W32" s="3"/>
      <c r="X32" s="3"/>
      <c r="Y32" s="3"/>
      <c r="Z32" s="3"/>
      <c r="AA32" s="3"/>
      <c r="AB32" s="3"/>
      <c r="AC32" s="3"/>
      <c r="AD32" s="3"/>
      <c r="AE32" s="3"/>
      <c r="AF32" s="3"/>
      <c r="AG32" s="3"/>
      <c r="AH32" s="3"/>
      <c r="AI32" s="3"/>
      <c r="AQ32" s="4"/>
      <c r="BJ32" s="3"/>
      <c r="BK32" s="3"/>
      <c r="BL32" s="3"/>
      <c r="BM32" s="3"/>
      <c r="BN32" s="3"/>
      <c r="BO32" s="3"/>
      <c r="BP32" s="3"/>
      <c r="BQ32" s="3"/>
      <c r="BR32" s="3"/>
      <c r="BS32" s="3"/>
      <c r="BT32" s="3"/>
      <c r="BU32" s="3"/>
      <c r="BV32" s="3"/>
      <c r="BW32" s="3"/>
      <c r="BX32" s="3"/>
      <c r="BY32" s="3"/>
      <c r="BZ32" s="3"/>
      <c r="CA32" s="3"/>
      <c r="CB32" s="3"/>
      <c r="CC32" s="3"/>
      <c r="CD32" s="3"/>
      <c r="CE32" s="3"/>
      <c r="CF32" s="3"/>
      <c r="CG32" s="3"/>
    </row>
    <row r="33" spans="2:85" s="1" customFormat="1" ht="15" customHeight="1">
      <c r="B33" s="318" t="s">
        <v>18</v>
      </c>
      <c r="C33" s="319"/>
      <c r="D33" s="319"/>
      <c r="E33" s="319"/>
      <c r="F33" s="319"/>
      <c r="G33" s="319"/>
      <c r="H33" s="319"/>
      <c r="I33" s="319"/>
      <c r="J33" s="320"/>
      <c r="K33" s="12"/>
      <c r="L33" s="12"/>
      <c r="M33" s="12"/>
      <c r="N33" s="13"/>
      <c r="O33" s="13"/>
      <c r="P33" s="13"/>
      <c r="Q33" s="13"/>
      <c r="R33" s="13"/>
      <c r="S33" s="13"/>
      <c r="T33" s="3"/>
      <c r="U33" s="3"/>
      <c r="V33" s="3"/>
      <c r="W33" s="3"/>
      <c r="X33" s="3"/>
      <c r="Y33" s="3"/>
      <c r="Z33" s="3"/>
      <c r="AA33" s="3"/>
      <c r="AB33" s="3"/>
      <c r="AC33" s="3"/>
      <c r="AD33" s="3"/>
      <c r="AE33" s="3"/>
      <c r="AF33" s="3"/>
      <c r="AG33" s="3"/>
      <c r="AH33" s="3"/>
      <c r="AI33" s="3"/>
      <c r="AQ33" s="4"/>
      <c r="BJ33" s="3"/>
      <c r="BK33" s="3"/>
      <c r="BL33" s="3"/>
      <c r="BM33" s="3"/>
      <c r="BN33" s="3"/>
      <c r="BO33" s="3"/>
      <c r="BP33" s="3"/>
      <c r="BQ33" s="3"/>
      <c r="BR33" s="3"/>
      <c r="BS33" s="3"/>
      <c r="BT33" s="3"/>
      <c r="BU33" s="3"/>
      <c r="BV33" s="3"/>
      <c r="BW33" s="3"/>
      <c r="BX33" s="3"/>
      <c r="BY33" s="3"/>
      <c r="BZ33" s="3"/>
      <c r="CA33" s="3"/>
      <c r="CB33" s="3"/>
      <c r="CC33" s="3"/>
      <c r="CD33" s="3"/>
      <c r="CE33" s="3"/>
      <c r="CF33" s="3"/>
      <c r="CG33" s="3"/>
    </row>
    <row r="34" spans="2:85" s="1" customFormat="1" ht="15" customHeight="1">
      <c r="B34" s="318" t="s">
        <v>19</v>
      </c>
      <c r="C34" s="319"/>
      <c r="D34" s="319"/>
      <c r="E34" s="319"/>
      <c r="F34" s="319"/>
      <c r="G34" s="319"/>
      <c r="H34" s="319"/>
      <c r="I34" s="319"/>
      <c r="J34" s="320"/>
      <c r="K34" s="12"/>
      <c r="L34" s="12"/>
      <c r="M34" s="12"/>
      <c r="N34" s="13"/>
      <c r="O34" s="13"/>
      <c r="P34" s="13"/>
      <c r="Q34" s="13"/>
      <c r="R34" s="13"/>
      <c r="S34" s="13"/>
      <c r="T34" s="3"/>
      <c r="U34" s="3"/>
      <c r="V34" s="3"/>
      <c r="W34" s="3"/>
      <c r="X34" s="3"/>
      <c r="Y34" s="3"/>
      <c r="Z34" s="3"/>
      <c r="AA34" s="3"/>
      <c r="AB34" s="3"/>
      <c r="AC34" s="3"/>
      <c r="AD34" s="3"/>
      <c r="AE34" s="3"/>
      <c r="AF34" s="3"/>
      <c r="AG34" s="3"/>
      <c r="AH34" s="3"/>
      <c r="AI34" s="3"/>
      <c r="AQ34" s="4"/>
      <c r="BJ34" s="3"/>
      <c r="BK34" s="3"/>
      <c r="BL34" s="3"/>
      <c r="BM34" s="3"/>
      <c r="BN34" s="3"/>
      <c r="BO34" s="3"/>
      <c r="BP34" s="3"/>
      <c r="BQ34" s="3"/>
      <c r="BR34" s="3"/>
      <c r="BS34" s="3"/>
      <c r="BT34" s="3"/>
      <c r="BU34" s="3"/>
      <c r="BV34" s="3"/>
      <c r="BW34" s="3"/>
      <c r="BX34" s="3"/>
      <c r="BY34" s="3"/>
      <c r="BZ34" s="3"/>
      <c r="CA34" s="3"/>
      <c r="CB34" s="3"/>
      <c r="CC34" s="3"/>
      <c r="CD34" s="3"/>
      <c r="CE34" s="3"/>
      <c r="CF34" s="3"/>
      <c r="CG34" s="3"/>
    </row>
    <row r="35" spans="2:85" s="1" customFormat="1" ht="15" customHeight="1">
      <c r="B35" s="318" t="s">
        <v>794</v>
      </c>
      <c r="C35" s="319"/>
      <c r="D35" s="319"/>
      <c r="E35" s="319"/>
      <c r="F35" s="319"/>
      <c r="G35" s="319"/>
      <c r="H35" s="319"/>
      <c r="I35" s="319"/>
      <c r="J35" s="320"/>
      <c r="K35" s="12"/>
      <c r="L35" s="12"/>
      <c r="M35" s="12"/>
      <c r="N35" s="13"/>
      <c r="O35" s="13"/>
      <c r="P35" s="13"/>
      <c r="Q35" s="13"/>
      <c r="R35" s="13"/>
      <c r="S35" s="13"/>
      <c r="T35" s="3"/>
      <c r="U35" s="3"/>
      <c r="V35" s="3"/>
      <c r="W35" s="3"/>
      <c r="X35" s="3"/>
      <c r="Y35" s="3"/>
      <c r="Z35" s="3"/>
      <c r="AA35" s="3"/>
      <c r="AB35" s="3"/>
      <c r="AC35" s="3"/>
      <c r="AD35" s="3"/>
      <c r="AE35" s="3"/>
      <c r="AF35" s="3"/>
      <c r="AG35" s="3"/>
      <c r="AH35" s="3"/>
      <c r="AI35" s="3"/>
      <c r="AQ35" s="4"/>
      <c r="BJ35" s="3"/>
      <c r="BK35" s="3"/>
      <c r="BL35" s="3"/>
      <c r="BM35" s="3"/>
      <c r="BN35" s="3"/>
      <c r="BO35" s="3"/>
      <c r="BP35" s="3"/>
      <c r="BQ35" s="3"/>
      <c r="BR35" s="3"/>
      <c r="BS35" s="3"/>
      <c r="BT35" s="3"/>
      <c r="BU35" s="3"/>
      <c r="BV35" s="3"/>
      <c r="BW35" s="3"/>
      <c r="BX35" s="3"/>
      <c r="BY35" s="3"/>
      <c r="BZ35" s="3"/>
      <c r="CA35" s="3"/>
      <c r="CB35" s="3"/>
      <c r="CC35" s="3"/>
      <c r="CD35" s="3"/>
      <c r="CE35" s="3"/>
      <c r="CF35" s="3"/>
      <c r="CG35" s="3"/>
    </row>
    <row r="36" spans="2:85" s="1" customFormat="1" ht="15" customHeight="1">
      <c r="B36" s="209" t="s">
        <v>913</v>
      </c>
      <c r="C36" s="257"/>
      <c r="D36" s="257"/>
      <c r="E36" s="257"/>
      <c r="F36" s="257"/>
      <c r="G36" s="257"/>
      <c r="H36" s="257"/>
      <c r="I36" s="257"/>
      <c r="J36" s="258"/>
      <c r="K36" s="12"/>
      <c r="L36" s="12"/>
      <c r="M36" s="12"/>
      <c r="N36" s="13"/>
      <c r="O36" s="13"/>
      <c r="P36" s="13"/>
      <c r="Q36" s="13"/>
      <c r="R36" s="13"/>
      <c r="S36" s="13"/>
      <c r="T36" s="3"/>
      <c r="U36" s="3"/>
      <c r="V36" s="3"/>
      <c r="W36" s="3"/>
      <c r="X36" s="3"/>
      <c r="Y36" s="3"/>
      <c r="Z36" s="3"/>
      <c r="AA36" s="3"/>
      <c r="AB36" s="3"/>
      <c r="AC36" s="3"/>
      <c r="AD36" s="3"/>
      <c r="AE36" s="3"/>
      <c r="AF36" s="3"/>
      <c r="AG36" s="3"/>
      <c r="AH36" s="3"/>
      <c r="AI36" s="3"/>
      <c r="AQ36" s="4"/>
      <c r="BJ36" s="3"/>
      <c r="BK36" s="3"/>
      <c r="BL36" s="3"/>
      <c r="BM36" s="3"/>
      <c r="BN36" s="3"/>
      <c r="BO36" s="3"/>
      <c r="BP36" s="3"/>
      <c r="BQ36" s="3"/>
      <c r="BR36" s="3"/>
      <c r="BS36" s="3"/>
      <c r="BT36" s="3"/>
      <c r="BU36" s="3"/>
      <c r="BV36" s="3"/>
      <c r="BW36" s="3"/>
      <c r="BX36" s="3"/>
      <c r="BY36" s="3"/>
      <c r="BZ36" s="3"/>
      <c r="CA36" s="3"/>
      <c r="CB36" s="3"/>
      <c r="CC36" s="3"/>
      <c r="CD36" s="3"/>
      <c r="CE36" s="3"/>
      <c r="CF36" s="3"/>
      <c r="CG36" s="3"/>
    </row>
    <row r="37" spans="2:85" s="1" customFormat="1" ht="15" customHeight="1">
      <c r="B37" s="315"/>
      <c r="C37" s="316"/>
      <c r="D37" s="316"/>
      <c r="E37" s="316"/>
      <c r="F37" s="316"/>
      <c r="G37" s="316"/>
      <c r="H37" s="316"/>
      <c r="I37" s="316"/>
      <c r="J37" s="317"/>
      <c r="K37" s="12"/>
      <c r="L37" s="12"/>
      <c r="M37" s="12"/>
      <c r="N37" s="13"/>
      <c r="O37" s="13"/>
      <c r="P37" s="13"/>
      <c r="Q37" s="13"/>
      <c r="R37" s="13"/>
      <c r="S37" s="13"/>
      <c r="T37" s="3"/>
      <c r="U37" s="3"/>
      <c r="V37" s="3"/>
      <c r="W37" s="3"/>
      <c r="X37" s="3"/>
      <c r="Y37" s="3"/>
      <c r="Z37" s="3"/>
      <c r="AA37" s="3"/>
      <c r="AB37" s="3"/>
      <c r="AC37" s="3"/>
      <c r="AD37" s="3"/>
      <c r="AE37" s="3"/>
      <c r="AF37" s="3"/>
      <c r="AG37" s="3"/>
      <c r="AH37" s="3"/>
      <c r="AI37" s="3"/>
      <c r="AQ37" s="4"/>
      <c r="BJ37" s="3"/>
      <c r="BK37" s="3"/>
      <c r="BL37" s="3"/>
      <c r="BM37" s="3"/>
      <c r="BN37" s="3"/>
      <c r="BO37" s="3"/>
      <c r="BP37" s="3"/>
      <c r="BQ37" s="3"/>
      <c r="BR37" s="3"/>
      <c r="BS37" s="3"/>
      <c r="BT37" s="3"/>
      <c r="BU37" s="3"/>
      <c r="BV37" s="3"/>
      <c r="BW37" s="3"/>
      <c r="BX37" s="3"/>
      <c r="BY37" s="3"/>
      <c r="BZ37" s="3"/>
      <c r="CA37" s="3"/>
      <c r="CB37" s="3"/>
      <c r="CC37" s="3"/>
      <c r="CD37" s="3"/>
      <c r="CE37" s="3"/>
      <c r="CF37" s="3"/>
      <c r="CG37" s="3"/>
    </row>
    <row r="38" spans="2:85" s="1" customFormat="1" ht="15" customHeight="1">
      <c r="B38" s="315" t="s">
        <v>791</v>
      </c>
      <c r="C38" s="316"/>
      <c r="D38" s="316"/>
      <c r="E38" s="316"/>
      <c r="F38" s="316"/>
      <c r="G38" s="316"/>
      <c r="H38" s="316"/>
      <c r="I38" s="316"/>
      <c r="J38" s="317"/>
      <c r="K38" s="12"/>
      <c r="L38" s="12"/>
      <c r="M38" s="12"/>
      <c r="N38" s="13"/>
      <c r="O38" s="13"/>
      <c r="P38" s="13"/>
      <c r="Q38" s="13"/>
      <c r="R38" s="13"/>
      <c r="S38" s="13"/>
      <c r="T38" s="3"/>
      <c r="U38" s="3"/>
      <c r="V38" s="3"/>
      <c r="W38" s="3"/>
      <c r="X38" s="3"/>
      <c r="Y38" s="3"/>
      <c r="Z38" s="3"/>
      <c r="AA38" s="3"/>
      <c r="AB38" s="3"/>
      <c r="AC38" s="3"/>
      <c r="AD38" s="3"/>
      <c r="AE38" s="3"/>
      <c r="AF38" s="3"/>
      <c r="AG38" s="3"/>
      <c r="AH38" s="3"/>
      <c r="AI38" s="3"/>
      <c r="AQ38" s="4"/>
      <c r="BJ38" s="3"/>
      <c r="BK38" s="3"/>
      <c r="BL38" s="3"/>
      <c r="BM38" s="3"/>
      <c r="BN38" s="3"/>
      <c r="BO38" s="3"/>
      <c r="BP38" s="3"/>
      <c r="BQ38" s="3"/>
      <c r="BR38" s="3"/>
      <c r="BS38" s="3"/>
      <c r="BT38" s="3"/>
      <c r="BU38" s="3"/>
      <c r="BV38" s="3"/>
      <c r="BW38" s="3"/>
      <c r="BX38" s="3"/>
      <c r="BY38" s="3"/>
      <c r="BZ38" s="3"/>
      <c r="CA38" s="3"/>
      <c r="CB38" s="3"/>
      <c r="CC38" s="3"/>
      <c r="CD38" s="3"/>
      <c r="CE38" s="3"/>
      <c r="CF38" s="3"/>
      <c r="CG38" s="3"/>
    </row>
    <row r="39" spans="2:85" s="1" customFormat="1" ht="15" customHeight="1">
      <c r="B39" s="318" t="s">
        <v>792</v>
      </c>
      <c r="C39" s="319"/>
      <c r="D39" s="319"/>
      <c r="E39" s="319"/>
      <c r="F39" s="319"/>
      <c r="G39" s="319"/>
      <c r="H39" s="319"/>
      <c r="I39" s="319"/>
      <c r="J39" s="320"/>
      <c r="K39" s="12"/>
      <c r="L39" s="12"/>
      <c r="M39" s="12"/>
      <c r="N39" s="13"/>
      <c r="O39" s="13"/>
      <c r="P39" s="13"/>
      <c r="Q39" s="13"/>
      <c r="R39" s="13"/>
      <c r="S39" s="13"/>
      <c r="T39" s="3"/>
      <c r="U39" s="3"/>
      <c r="V39" s="3"/>
      <c r="W39" s="3"/>
      <c r="X39" s="3"/>
      <c r="Y39" s="3"/>
      <c r="Z39" s="3"/>
      <c r="AA39" s="3"/>
      <c r="AB39" s="3"/>
      <c r="AC39" s="3"/>
      <c r="AD39" s="3"/>
      <c r="AE39" s="3"/>
      <c r="AF39" s="3"/>
      <c r="AG39" s="3"/>
      <c r="AH39" s="3"/>
      <c r="AI39" s="3"/>
      <c r="AQ39" s="4"/>
      <c r="BJ39" s="3"/>
      <c r="BK39" s="3"/>
      <c r="BL39" s="3"/>
      <c r="BM39" s="3"/>
      <c r="BN39" s="3"/>
      <c r="BO39" s="3"/>
      <c r="BP39" s="3"/>
      <c r="BQ39" s="3"/>
      <c r="BR39" s="3"/>
      <c r="BS39" s="3"/>
      <c r="BT39" s="3"/>
      <c r="BU39" s="3"/>
      <c r="BV39" s="3"/>
      <c r="BW39" s="3"/>
      <c r="BX39" s="3"/>
      <c r="BY39" s="3"/>
      <c r="BZ39" s="3"/>
      <c r="CA39" s="3"/>
      <c r="CB39" s="3"/>
      <c r="CC39" s="3"/>
      <c r="CD39" s="3"/>
      <c r="CE39" s="3"/>
      <c r="CF39" s="3"/>
      <c r="CG39" s="3"/>
    </row>
    <row r="40" spans="2:85" s="1" customFormat="1" ht="15" customHeight="1">
      <c r="B40" s="318" t="s">
        <v>793</v>
      </c>
      <c r="C40" s="321"/>
      <c r="D40" s="321"/>
      <c r="E40" s="321"/>
      <c r="F40" s="321"/>
      <c r="G40" s="321"/>
      <c r="H40" s="321"/>
      <c r="I40" s="321"/>
      <c r="J40" s="322"/>
      <c r="K40" s="12"/>
      <c r="L40" s="12"/>
      <c r="M40" s="12"/>
      <c r="N40" s="13"/>
      <c r="O40" s="13"/>
      <c r="P40" s="13"/>
      <c r="Q40" s="13"/>
      <c r="R40" s="13"/>
      <c r="S40" s="13"/>
      <c r="T40" s="3"/>
      <c r="U40" s="3"/>
      <c r="V40" s="3"/>
      <c r="W40" s="3"/>
      <c r="X40" s="3"/>
      <c r="Y40" s="3"/>
      <c r="Z40" s="3"/>
      <c r="AA40" s="3"/>
      <c r="AB40" s="3"/>
      <c r="AC40" s="3"/>
      <c r="AD40" s="3"/>
      <c r="AE40" s="3"/>
      <c r="AF40" s="3"/>
      <c r="AG40" s="3"/>
      <c r="AH40" s="3"/>
      <c r="AI40" s="3"/>
      <c r="AQ40" s="4"/>
      <c r="BJ40" s="3"/>
      <c r="BK40" s="3"/>
      <c r="BL40" s="3"/>
      <c r="BM40" s="3"/>
      <c r="BN40" s="3"/>
      <c r="BO40" s="3"/>
      <c r="BP40" s="3"/>
      <c r="BQ40" s="3"/>
      <c r="BR40" s="3"/>
      <c r="BS40" s="3"/>
      <c r="BT40" s="3"/>
      <c r="BU40" s="3"/>
      <c r="BV40" s="3"/>
      <c r="BW40" s="3"/>
      <c r="BX40" s="3"/>
      <c r="BY40" s="3"/>
      <c r="BZ40" s="3"/>
      <c r="CA40" s="3"/>
      <c r="CB40" s="3"/>
      <c r="CC40" s="3"/>
      <c r="CD40" s="3"/>
      <c r="CE40" s="3"/>
      <c r="CF40" s="3"/>
      <c r="CG40" s="3"/>
    </row>
    <row r="41" spans="2:85" s="1" customFormat="1" ht="15" customHeight="1">
      <c r="B41" s="209" t="s">
        <v>913</v>
      </c>
      <c r="C41" s="210"/>
      <c r="D41" s="210"/>
      <c r="E41" s="210"/>
      <c r="F41" s="210"/>
      <c r="G41" s="210"/>
      <c r="H41" s="210"/>
      <c r="I41" s="210"/>
      <c r="J41" s="211"/>
      <c r="K41" s="12"/>
      <c r="L41" s="12"/>
      <c r="M41" s="12"/>
      <c r="N41" s="13"/>
      <c r="O41" s="13"/>
      <c r="P41" s="13"/>
      <c r="Q41" s="13"/>
      <c r="R41" s="13"/>
      <c r="S41" s="13"/>
      <c r="T41" s="3"/>
      <c r="U41" s="3"/>
      <c r="V41" s="3"/>
      <c r="W41" s="3"/>
      <c r="X41" s="3"/>
      <c r="Y41" s="3"/>
      <c r="Z41" s="3"/>
      <c r="AA41" s="3"/>
      <c r="AB41" s="3"/>
      <c r="AC41" s="3"/>
      <c r="AD41" s="3"/>
      <c r="AE41" s="3"/>
      <c r="AF41" s="3"/>
      <c r="AG41" s="3"/>
      <c r="AH41" s="3"/>
      <c r="AI41" s="3"/>
      <c r="AQ41" s="4"/>
      <c r="BJ41" s="3"/>
      <c r="BK41" s="3"/>
      <c r="BL41" s="3"/>
      <c r="BM41" s="3"/>
      <c r="BN41" s="3"/>
      <c r="BO41" s="3"/>
      <c r="BP41" s="3"/>
      <c r="BQ41" s="3"/>
      <c r="BR41" s="3"/>
      <c r="BS41" s="3"/>
      <c r="BT41" s="3"/>
      <c r="BU41" s="3"/>
      <c r="BV41" s="3"/>
      <c r="BW41" s="3"/>
      <c r="BX41" s="3"/>
      <c r="BY41" s="3"/>
      <c r="BZ41" s="3"/>
      <c r="CA41" s="3"/>
      <c r="CB41" s="3"/>
      <c r="CC41" s="3"/>
      <c r="CD41" s="3"/>
      <c r="CE41" s="3"/>
      <c r="CF41" s="3"/>
      <c r="CG41" s="3"/>
    </row>
    <row r="42" spans="2:85" s="1" customFormat="1" ht="15" customHeight="1">
      <c r="B42" s="209"/>
      <c r="C42" s="210"/>
      <c r="D42" s="210"/>
      <c r="E42" s="210"/>
      <c r="F42" s="210"/>
      <c r="G42" s="210"/>
      <c r="H42" s="210"/>
      <c r="I42" s="210"/>
      <c r="J42" s="211"/>
      <c r="K42" s="12"/>
      <c r="L42" s="12"/>
      <c r="M42" s="12"/>
      <c r="N42" s="13"/>
      <c r="O42" s="13"/>
      <c r="P42" s="13"/>
      <c r="Q42" s="13"/>
      <c r="R42" s="13"/>
      <c r="S42" s="13"/>
      <c r="T42" s="3"/>
      <c r="U42" s="3"/>
      <c r="V42" s="3"/>
      <c r="W42" s="3"/>
      <c r="X42" s="3"/>
      <c r="Y42" s="3"/>
      <c r="Z42" s="3"/>
      <c r="AA42" s="3"/>
      <c r="AB42" s="3"/>
      <c r="AC42" s="3"/>
      <c r="AD42" s="3"/>
      <c r="AE42" s="3"/>
      <c r="AF42" s="3"/>
      <c r="AG42" s="3"/>
      <c r="AH42" s="3"/>
      <c r="AI42" s="3"/>
      <c r="AQ42" s="4"/>
      <c r="BJ42" s="3"/>
      <c r="BK42" s="3"/>
      <c r="BL42" s="3"/>
      <c r="BM42" s="3"/>
      <c r="BN42" s="3"/>
      <c r="BO42" s="3"/>
      <c r="BP42" s="3"/>
      <c r="BQ42" s="3"/>
      <c r="BR42" s="3"/>
      <c r="BS42" s="3"/>
      <c r="BT42" s="3"/>
      <c r="BU42" s="3"/>
      <c r="BV42" s="3"/>
      <c r="BW42" s="3"/>
      <c r="BX42" s="3"/>
      <c r="BY42" s="3"/>
      <c r="BZ42" s="3"/>
      <c r="CA42" s="3"/>
      <c r="CB42" s="3"/>
      <c r="CC42" s="3"/>
      <c r="CD42" s="3"/>
      <c r="CE42" s="3"/>
      <c r="CF42" s="3"/>
      <c r="CG42" s="3"/>
    </row>
    <row r="43" spans="2:85" s="1" customFormat="1" ht="15" customHeight="1">
      <c r="B43" s="209" t="s">
        <v>795</v>
      </c>
      <c r="C43" s="210"/>
      <c r="D43" s="210"/>
      <c r="E43" s="210"/>
      <c r="F43" s="210"/>
      <c r="G43" s="210"/>
      <c r="H43" s="210"/>
      <c r="I43" s="210"/>
      <c r="J43" s="211"/>
      <c r="K43" s="12"/>
      <c r="L43" s="12"/>
      <c r="M43" s="12"/>
      <c r="N43" s="13"/>
      <c r="O43" s="13"/>
      <c r="P43" s="13"/>
      <c r="Q43" s="13"/>
      <c r="R43" s="13"/>
      <c r="S43" s="13"/>
      <c r="T43" s="3"/>
      <c r="U43" s="3"/>
      <c r="V43" s="3"/>
      <c r="W43" s="3"/>
      <c r="X43" s="3"/>
      <c r="Y43" s="3"/>
      <c r="Z43" s="3"/>
      <c r="AA43" s="3"/>
      <c r="AB43" s="3"/>
      <c r="AC43" s="3"/>
      <c r="AD43" s="3"/>
      <c r="AE43" s="3"/>
      <c r="AF43" s="3"/>
      <c r="AG43" s="3"/>
      <c r="AH43" s="3"/>
      <c r="AI43" s="3"/>
      <c r="AQ43" s="4"/>
      <c r="BJ43" s="3"/>
      <c r="BK43" s="3"/>
      <c r="BL43" s="3"/>
      <c r="BM43" s="3"/>
      <c r="BN43" s="3"/>
      <c r="BO43" s="3"/>
      <c r="BP43" s="3"/>
      <c r="BQ43" s="3"/>
      <c r="BR43" s="3"/>
      <c r="BS43" s="3"/>
      <c r="BT43" s="3"/>
      <c r="BU43" s="3"/>
      <c r="BV43" s="3"/>
      <c r="BW43" s="3"/>
      <c r="BX43" s="3"/>
      <c r="BY43" s="3"/>
      <c r="BZ43" s="3"/>
      <c r="CA43" s="3"/>
      <c r="CB43" s="3"/>
      <c r="CC43" s="3"/>
      <c r="CD43" s="3"/>
      <c r="CE43" s="3"/>
      <c r="CF43" s="3"/>
      <c r="CG43" s="3"/>
    </row>
    <row r="44" spans="2:85" s="1" customFormat="1" ht="15" customHeight="1">
      <c r="B44" s="209" t="s">
        <v>793</v>
      </c>
      <c r="C44" s="210"/>
      <c r="D44" s="210"/>
      <c r="E44" s="210"/>
      <c r="F44" s="210"/>
      <c r="G44" s="210"/>
      <c r="H44" s="210"/>
      <c r="I44" s="210"/>
      <c r="J44" s="211"/>
      <c r="K44" s="12"/>
      <c r="L44" s="12"/>
      <c r="M44" s="12"/>
      <c r="N44" s="13"/>
      <c r="O44" s="13"/>
      <c r="P44" s="13"/>
      <c r="Q44" s="13"/>
      <c r="R44" s="13"/>
      <c r="S44" s="13"/>
      <c r="T44" s="3"/>
      <c r="U44" s="3"/>
      <c r="V44" s="3"/>
      <c r="W44" s="3"/>
      <c r="X44" s="3"/>
      <c r="Y44" s="3"/>
      <c r="Z44" s="3"/>
      <c r="AA44" s="3"/>
      <c r="AB44" s="3"/>
      <c r="AC44" s="3"/>
      <c r="AD44" s="3"/>
      <c r="AE44" s="3"/>
      <c r="AF44" s="3"/>
      <c r="AG44" s="3"/>
      <c r="AH44" s="3"/>
      <c r="AI44" s="3"/>
      <c r="AQ44" s="4"/>
      <c r="BJ44" s="3"/>
      <c r="BK44" s="3"/>
      <c r="BL44" s="3"/>
      <c r="BM44" s="3"/>
      <c r="BN44" s="3"/>
      <c r="BO44" s="3"/>
      <c r="BP44" s="3"/>
      <c r="BQ44" s="3"/>
      <c r="BR44" s="3"/>
      <c r="BS44" s="3"/>
      <c r="BT44" s="3"/>
      <c r="BU44" s="3"/>
      <c r="BV44" s="3"/>
      <c r="BW44" s="3"/>
      <c r="BX44" s="3"/>
      <c r="BY44" s="3"/>
      <c r="BZ44" s="3"/>
      <c r="CA44" s="3"/>
      <c r="CB44" s="3"/>
      <c r="CC44" s="3"/>
      <c r="CD44" s="3"/>
      <c r="CE44" s="3"/>
      <c r="CF44" s="3"/>
      <c r="CG44" s="3"/>
    </row>
    <row r="45" spans="2:85" s="1" customFormat="1" ht="15" customHeight="1">
      <c r="B45" s="209" t="s">
        <v>913</v>
      </c>
      <c r="C45" s="210"/>
      <c r="D45" s="210"/>
      <c r="E45" s="210"/>
      <c r="F45" s="210"/>
      <c r="G45" s="210"/>
      <c r="H45" s="210"/>
      <c r="I45" s="210"/>
      <c r="J45" s="211"/>
      <c r="K45" s="12"/>
      <c r="L45" s="12"/>
      <c r="M45" s="12"/>
      <c r="N45" s="13"/>
      <c r="O45" s="13"/>
      <c r="P45" s="13"/>
      <c r="Q45" s="13"/>
      <c r="R45" s="13"/>
      <c r="S45" s="13"/>
      <c r="T45" s="3"/>
      <c r="U45" s="3"/>
      <c r="V45" s="3"/>
      <c r="W45" s="3"/>
      <c r="X45" s="3"/>
      <c r="Y45" s="3"/>
      <c r="Z45" s="3"/>
      <c r="AA45" s="3"/>
      <c r="AB45" s="3"/>
      <c r="AC45" s="3"/>
      <c r="AD45" s="3"/>
      <c r="AE45" s="3"/>
      <c r="AF45" s="3"/>
      <c r="AG45" s="3"/>
      <c r="AH45" s="3"/>
      <c r="AI45" s="3"/>
      <c r="AQ45" s="4"/>
      <c r="BJ45" s="3"/>
      <c r="BK45" s="3"/>
      <c r="BL45" s="3"/>
      <c r="BM45" s="3"/>
      <c r="BN45" s="3"/>
      <c r="BO45" s="3"/>
      <c r="BP45" s="3"/>
      <c r="BQ45" s="3"/>
      <c r="BR45" s="3"/>
      <c r="BS45" s="3"/>
      <c r="BT45" s="3"/>
      <c r="BU45" s="3"/>
      <c r="BV45" s="3"/>
      <c r="BW45" s="3"/>
      <c r="BX45" s="3"/>
      <c r="BY45" s="3"/>
      <c r="BZ45" s="3"/>
      <c r="CA45" s="3"/>
      <c r="CB45" s="3"/>
      <c r="CC45" s="3"/>
      <c r="CD45" s="3"/>
      <c r="CE45" s="3"/>
      <c r="CF45" s="3"/>
      <c r="CG45" s="3"/>
    </row>
    <row r="46" spans="2:85" s="1" customFormat="1" ht="15" customHeight="1">
      <c r="B46" s="323"/>
      <c r="C46" s="324"/>
      <c r="D46" s="324"/>
      <c r="E46" s="324"/>
      <c r="F46" s="324"/>
      <c r="G46" s="324"/>
      <c r="H46" s="324"/>
      <c r="I46" s="324"/>
      <c r="J46" s="325"/>
      <c r="K46" s="23"/>
      <c r="L46" s="23"/>
      <c r="M46" s="23"/>
      <c r="N46" s="23"/>
      <c r="O46" s="23"/>
      <c r="P46" s="23"/>
      <c r="Q46" s="23"/>
      <c r="R46" s="23"/>
      <c r="S46" s="23"/>
      <c r="T46" s="3"/>
      <c r="U46" s="3"/>
      <c r="V46" s="3"/>
      <c r="W46" s="3"/>
      <c r="X46" s="3"/>
      <c r="Y46" s="3"/>
      <c r="Z46" s="3"/>
      <c r="AA46" s="3"/>
      <c r="AB46" s="3"/>
      <c r="AC46" s="3"/>
      <c r="AD46" s="3"/>
      <c r="AE46" s="3"/>
      <c r="AF46" s="3"/>
      <c r="AG46" s="3"/>
      <c r="AH46" s="3"/>
      <c r="AI46" s="3"/>
      <c r="AQ46" s="4"/>
      <c r="BJ46" s="3"/>
      <c r="BK46" s="3"/>
      <c r="BL46" s="3"/>
      <c r="BM46" s="3"/>
      <c r="BN46" s="3"/>
      <c r="BO46" s="3"/>
      <c r="BP46" s="3"/>
      <c r="BQ46" s="3"/>
      <c r="BR46" s="3"/>
      <c r="BS46" s="3"/>
      <c r="BT46" s="3"/>
      <c r="BU46" s="3"/>
      <c r="BV46" s="3"/>
      <c r="BW46" s="3"/>
      <c r="BX46" s="3"/>
      <c r="BY46" s="3"/>
      <c r="BZ46" s="3"/>
      <c r="CA46" s="3"/>
      <c r="CB46" s="3"/>
      <c r="CC46" s="3"/>
      <c r="CD46" s="3"/>
      <c r="CE46" s="3"/>
      <c r="CF46" s="3"/>
      <c r="CG46" s="3"/>
    </row>
    <row r="47" spans="1:75" s="1" customFormat="1" ht="15" customHeight="1">
      <c r="A47" s="23"/>
      <c r="B47" s="23"/>
      <c r="C47" s="23"/>
      <c r="D47" s="23"/>
      <c r="E47" s="23"/>
      <c r="F47" s="23"/>
      <c r="G47" s="23"/>
      <c r="H47" s="23"/>
      <c r="I47" s="23"/>
      <c r="J47" s="3"/>
      <c r="K47" s="3"/>
      <c r="L47" s="3"/>
      <c r="M47" s="3"/>
      <c r="N47" s="3"/>
      <c r="O47" s="3"/>
      <c r="P47" s="3"/>
      <c r="Q47" s="3"/>
      <c r="R47" s="3"/>
      <c r="S47" s="3"/>
      <c r="T47" s="3"/>
      <c r="U47" s="3"/>
      <c r="V47" s="3"/>
      <c r="W47" s="3"/>
      <c r="X47" s="3"/>
      <c r="Y47" s="3"/>
      <c r="AG47" s="4"/>
      <c r="AZ47" s="3"/>
      <c r="BA47" s="3"/>
      <c r="BB47" s="3"/>
      <c r="BC47" s="3"/>
      <c r="BD47" s="3"/>
      <c r="BE47" s="3"/>
      <c r="BF47" s="3"/>
      <c r="BG47" s="3"/>
      <c r="BH47" s="3"/>
      <c r="BI47" s="3"/>
      <c r="BJ47" s="3"/>
      <c r="BK47" s="3"/>
      <c r="BL47" s="3"/>
      <c r="BM47" s="3"/>
      <c r="BN47" s="3"/>
      <c r="BO47" s="3"/>
      <c r="BP47" s="3"/>
      <c r="BQ47" s="3"/>
      <c r="BR47" s="3"/>
      <c r="BS47" s="3"/>
      <c r="BT47" s="3"/>
      <c r="BU47" s="3"/>
      <c r="BV47" s="3"/>
      <c r="BW47" s="3"/>
    </row>
    <row r="48" spans="1:75" s="1" customFormat="1" ht="30.75" customHeight="1">
      <c r="A48" s="3"/>
      <c r="B48" s="3"/>
      <c r="C48" s="3"/>
      <c r="D48" s="3"/>
      <c r="E48" s="3"/>
      <c r="F48" s="3"/>
      <c r="G48" s="3"/>
      <c r="H48" s="3"/>
      <c r="I48" s="3"/>
      <c r="J48" s="3"/>
      <c r="K48" s="3"/>
      <c r="L48" s="3"/>
      <c r="M48" s="3"/>
      <c r="N48" s="3"/>
      <c r="O48" s="3"/>
      <c r="P48" s="3"/>
      <c r="Q48" s="3"/>
      <c r="R48" s="3"/>
      <c r="S48" s="3"/>
      <c r="T48" s="3"/>
      <c r="U48" s="3"/>
      <c r="V48" s="3"/>
      <c r="W48" s="3"/>
      <c r="X48" s="3"/>
      <c r="Y48" s="3"/>
      <c r="AG48" s="4"/>
      <c r="AZ48" s="3"/>
      <c r="BA48" s="3"/>
      <c r="BB48" s="3"/>
      <c r="BC48" s="3"/>
      <c r="BD48" s="3"/>
      <c r="BE48" s="3"/>
      <c r="BF48" s="3"/>
      <c r="BG48" s="3"/>
      <c r="BH48" s="3"/>
      <c r="BI48" s="3"/>
      <c r="BJ48" s="3"/>
      <c r="BK48" s="3"/>
      <c r="BL48" s="3"/>
      <c r="BM48" s="3"/>
      <c r="BN48" s="3"/>
      <c r="BO48" s="3"/>
      <c r="BP48" s="3"/>
      <c r="BQ48" s="3"/>
      <c r="BR48" s="3"/>
      <c r="BS48" s="3"/>
      <c r="BT48" s="3"/>
      <c r="BU48" s="3"/>
      <c r="BV48" s="3"/>
      <c r="BW48" s="3"/>
    </row>
    <row r="49" spans="2:85" s="1" customFormat="1" ht="45" customHeight="1">
      <c r="B49" s="9"/>
      <c r="C49" s="9"/>
      <c r="D49" s="9"/>
      <c r="E49" s="9"/>
      <c r="F49" s="9"/>
      <c r="G49" s="9"/>
      <c r="H49" s="9"/>
      <c r="I49" s="9"/>
      <c r="J49" s="10"/>
      <c r="K49" s="24"/>
      <c r="L49" s="25"/>
      <c r="M49" s="3"/>
      <c r="N49" s="26"/>
      <c r="O49" s="27"/>
      <c r="P49" s="27"/>
      <c r="Q49" s="3"/>
      <c r="R49" s="3"/>
      <c r="S49" s="3"/>
      <c r="T49" s="3"/>
      <c r="U49" s="3"/>
      <c r="V49" s="3"/>
      <c r="W49" s="3"/>
      <c r="X49" s="3"/>
      <c r="Y49" s="3"/>
      <c r="Z49" s="3"/>
      <c r="AA49" s="3"/>
      <c r="AB49" s="3"/>
      <c r="AC49" s="3"/>
      <c r="AD49" s="3"/>
      <c r="AE49" s="3"/>
      <c r="AF49" s="3"/>
      <c r="AG49" s="3"/>
      <c r="AH49" s="3"/>
      <c r="AI49" s="3"/>
      <c r="AQ49" s="4"/>
      <c r="BJ49" s="3"/>
      <c r="BK49" s="3"/>
      <c r="BL49" s="3"/>
      <c r="BM49" s="3"/>
      <c r="BN49" s="3"/>
      <c r="BO49" s="3"/>
      <c r="BP49" s="3"/>
      <c r="BQ49" s="3"/>
      <c r="BR49" s="3"/>
      <c r="BS49" s="3"/>
      <c r="BT49" s="3"/>
      <c r="BU49" s="3"/>
      <c r="BV49" s="3"/>
      <c r="BW49" s="3"/>
      <c r="BX49" s="3"/>
      <c r="BY49" s="3"/>
      <c r="BZ49" s="3"/>
      <c r="CA49" s="3"/>
      <c r="CB49" s="3"/>
      <c r="CC49" s="3"/>
      <c r="CD49" s="3"/>
      <c r="CE49" s="3"/>
      <c r="CF49" s="3"/>
      <c r="CG49" s="3"/>
    </row>
    <row r="50" spans="2:62" s="1" customFormat="1" ht="30" customHeight="1">
      <c r="B50" s="9"/>
      <c r="C50" s="9"/>
      <c r="D50" s="9"/>
      <c r="E50" s="9"/>
      <c r="F50" s="9"/>
      <c r="G50" s="9"/>
      <c r="H50" s="9"/>
      <c r="I50" s="9"/>
      <c r="J50" s="10"/>
      <c r="K50" s="25"/>
      <c r="L50" s="25"/>
      <c r="M50" s="3"/>
      <c r="N50" s="3"/>
      <c r="O50" s="3"/>
      <c r="P50" s="3"/>
      <c r="Q50" s="3"/>
      <c r="R50" s="3"/>
      <c r="S50" s="3"/>
      <c r="T50" s="28"/>
      <c r="U50" s="3"/>
      <c r="V50" s="3"/>
      <c r="W50" s="3"/>
      <c r="X50" s="3"/>
      <c r="Y50" s="3"/>
      <c r="Z50" s="3"/>
      <c r="AA50" s="3"/>
      <c r="AB50" s="3"/>
      <c r="AC50" s="3"/>
      <c r="AD50" s="3"/>
      <c r="AE50" s="3"/>
      <c r="AF50" s="3"/>
      <c r="AG50" s="3"/>
      <c r="AH50" s="3"/>
      <c r="AI50" s="3"/>
      <c r="AM50" s="3"/>
      <c r="AN50" s="3"/>
      <c r="AO50" s="3"/>
      <c r="AP50" s="3"/>
      <c r="AQ50" s="3"/>
      <c r="AR50" s="3"/>
      <c r="AS50" s="3"/>
      <c r="AT50" s="3"/>
      <c r="AU50" s="3"/>
      <c r="AV50" s="3"/>
      <c r="AW50" s="3"/>
      <c r="AX50" s="3"/>
      <c r="AY50" s="3"/>
      <c r="AZ50" s="3"/>
      <c r="BA50" s="3"/>
      <c r="BB50" s="3"/>
      <c r="BC50" s="3"/>
      <c r="BD50" s="3"/>
      <c r="BE50" s="3"/>
      <c r="BF50" s="3"/>
      <c r="BG50" s="3"/>
      <c r="BH50" s="3"/>
      <c r="BI50" s="3"/>
      <c r="BJ50" s="3"/>
    </row>
    <row r="51" spans="2:62" s="1" customFormat="1" ht="45" customHeight="1">
      <c r="B51" s="9"/>
      <c r="C51" s="9"/>
      <c r="D51" s="9"/>
      <c r="E51" s="9"/>
      <c r="F51" s="9"/>
      <c r="G51" s="9"/>
      <c r="H51" s="9"/>
      <c r="I51" s="9"/>
      <c r="J51" s="10"/>
      <c r="K51" s="25"/>
      <c r="L51" s="25"/>
      <c r="M51" s="3"/>
      <c r="N51" s="3"/>
      <c r="O51" s="3"/>
      <c r="P51" s="3"/>
      <c r="Q51" s="3"/>
      <c r="R51" s="3"/>
      <c r="S51" s="3"/>
      <c r="T51" s="28"/>
      <c r="U51" s="3"/>
      <c r="V51" s="3"/>
      <c r="W51" s="3"/>
      <c r="X51" s="3"/>
      <c r="Y51" s="3"/>
      <c r="Z51" s="3"/>
      <c r="AA51" s="3"/>
      <c r="AB51" s="3"/>
      <c r="AC51" s="3"/>
      <c r="AD51" s="3"/>
      <c r="AE51" s="3"/>
      <c r="AF51" s="3"/>
      <c r="AG51" s="3"/>
      <c r="AH51" s="3"/>
      <c r="AI51" s="3"/>
      <c r="AM51" s="3"/>
      <c r="AN51" s="3"/>
      <c r="AO51" s="3"/>
      <c r="AP51" s="3"/>
      <c r="AQ51" s="3"/>
      <c r="AR51" s="3"/>
      <c r="AS51" s="3"/>
      <c r="AT51" s="3"/>
      <c r="AU51" s="3"/>
      <c r="AV51" s="3"/>
      <c r="AW51" s="3"/>
      <c r="AX51" s="3"/>
      <c r="AY51" s="3"/>
      <c r="AZ51" s="3"/>
      <c r="BA51" s="3"/>
      <c r="BB51" s="3"/>
      <c r="BC51" s="3"/>
      <c r="BD51" s="3"/>
      <c r="BE51" s="3"/>
      <c r="BF51" s="3"/>
      <c r="BG51" s="3"/>
      <c r="BH51" s="3"/>
      <c r="BI51" s="3"/>
      <c r="BJ51" s="3"/>
    </row>
    <row r="52" spans="2:62" s="1" customFormat="1" ht="29.25" customHeight="1">
      <c r="B52" s="9"/>
      <c r="C52" s="9"/>
      <c r="D52" s="9"/>
      <c r="E52" s="9"/>
      <c r="F52" s="9"/>
      <c r="G52" s="9"/>
      <c r="H52" s="9"/>
      <c r="I52" s="9"/>
      <c r="J52" s="29"/>
      <c r="K52" s="30"/>
      <c r="L52" s="25"/>
      <c r="M52" s="3"/>
      <c r="N52" s="3"/>
      <c r="O52" s="3"/>
      <c r="P52" s="3"/>
      <c r="Q52" s="3"/>
      <c r="R52" s="3"/>
      <c r="S52" s="3"/>
      <c r="T52" s="28"/>
      <c r="U52" s="3"/>
      <c r="V52" s="3"/>
      <c r="W52" s="3"/>
      <c r="X52" s="3"/>
      <c r="Y52" s="3"/>
      <c r="Z52" s="3"/>
      <c r="AA52" s="3"/>
      <c r="AB52" s="3"/>
      <c r="AC52" s="3"/>
      <c r="AD52" s="3"/>
      <c r="AE52" s="3"/>
      <c r="AF52" s="3"/>
      <c r="AG52" s="3"/>
      <c r="AH52" s="3"/>
      <c r="AI52" s="3"/>
      <c r="AM52" s="3"/>
      <c r="AN52" s="3"/>
      <c r="AO52" s="3"/>
      <c r="AP52" s="3"/>
      <c r="AQ52" s="3"/>
      <c r="AR52" s="3"/>
      <c r="AS52" s="3"/>
      <c r="AT52" s="3"/>
      <c r="AU52" s="3"/>
      <c r="AV52" s="3"/>
      <c r="AW52" s="3"/>
      <c r="AX52" s="3"/>
      <c r="AY52" s="3"/>
      <c r="AZ52" s="3"/>
      <c r="BA52" s="3"/>
      <c r="BB52" s="3"/>
      <c r="BC52" s="3"/>
      <c r="BD52" s="3"/>
      <c r="BE52" s="3"/>
      <c r="BF52" s="3"/>
      <c r="BG52" s="3"/>
      <c r="BH52" s="3"/>
      <c r="BI52" s="3"/>
      <c r="BJ52" s="3"/>
    </row>
  </sheetData>
  <sheetProtection/>
  <mergeCells count="30">
    <mergeCell ref="B21:J21"/>
    <mergeCell ref="L21:M21"/>
    <mergeCell ref="B11:J11"/>
    <mergeCell ref="B12:J12"/>
    <mergeCell ref="B13:J13"/>
    <mergeCell ref="B14:J14"/>
    <mergeCell ref="B15:J15"/>
    <mergeCell ref="B16:J16"/>
    <mergeCell ref="B17:J17"/>
    <mergeCell ref="B18:J18"/>
    <mergeCell ref="B19:J19"/>
    <mergeCell ref="B20:J20"/>
    <mergeCell ref="L20:M20"/>
    <mergeCell ref="B35:J35"/>
    <mergeCell ref="B22:J22"/>
    <mergeCell ref="L22:M22"/>
    <mergeCell ref="B23:J23"/>
    <mergeCell ref="L23:M23"/>
    <mergeCell ref="B24:J24"/>
    <mergeCell ref="B29:J29"/>
    <mergeCell ref="B38:J38"/>
    <mergeCell ref="B39:J39"/>
    <mergeCell ref="B40:J40"/>
    <mergeCell ref="B46:J46"/>
    <mergeCell ref="B30:J30"/>
    <mergeCell ref="B31:J31"/>
    <mergeCell ref="B32:J32"/>
    <mergeCell ref="B33:J33"/>
    <mergeCell ref="B34:J34"/>
    <mergeCell ref="B37:J37"/>
  </mergeCells>
  <hyperlinks>
    <hyperlink ref="B17" r:id="rId1" display="http://webarchive.nationalarchives.gov.uk/20140107201041/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8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N28"/>
  <sheetViews>
    <sheetView showGridLines="0" zoomScale="85" zoomScaleNormal="85" zoomScaleSheetLayoutView="85" zoomScalePageLayoutView="0" workbookViewId="0" topLeftCell="A1">
      <pane ySplit="3" topLeftCell="A4" activePane="bottomLeft" state="frozen"/>
      <selection pane="topLeft" activeCell="A1" sqref="A1"/>
      <selection pane="bottomLeft" activeCell="A1" sqref="A1"/>
    </sheetView>
  </sheetViews>
  <sheetFormatPr defaultColWidth="9.140625" defaultRowHeight="15"/>
  <cols>
    <col min="1" max="1" width="21.421875" style="35" customWidth="1"/>
    <col min="2" max="2" width="9.8515625" style="35" customWidth="1"/>
    <col min="3" max="11" width="12.7109375" style="35" customWidth="1"/>
    <col min="12" max="16384" width="9.140625" style="35" customWidth="1"/>
  </cols>
  <sheetData>
    <row r="1" spans="1:11" ht="15" customHeight="1">
      <c r="A1" s="31" t="s">
        <v>899</v>
      </c>
      <c r="B1" s="32"/>
      <c r="C1" s="33"/>
      <c r="D1" s="33"/>
      <c r="E1" s="33"/>
      <c r="F1" s="33"/>
      <c r="G1" s="33"/>
      <c r="H1" s="33"/>
      <c r="I1" s="33"/>
      <c r="J1" s="34"/>
      <c r="K1" s="34"/>
    </row>
    <row r="2" spans="1:11" ht="15">
      <c r="A2" s="36"/>
      <c r="B2" s="36"/>
      <c r="C2" s="33"/>
      <c r="D2" s="33"/>
      <c r="E2" s="33"/>
      <c r="F2" s="33"/>
      <c r="G2" s="33"/>
      <c r="H2" s="33"/>
      <c r="I2" s="33"/>
      <c r="J2" s="34"/>
      <c r="K2" s="34"/>
    </row>
    <row r="3" spans="1:11" ht="15">
      <c r="A3" s="37" t="s">
        <v>20</v>
      </c>
      <c r="B3" s="37"/>
      <c r="C3" s="38" t="s">
        <v>21</v>
      </c>
      <c r="D3" s="38" t="s">
        <v>22</v>
      </c>
      <c r="E3" s="38" t="s">
        <v>23</v>
      </c>
      <c r="F3" s="39" t="s">
        <v>24</v>
      </c>
      <c r="G3" s="40" t="s">
        <v>25</v>
      </c>
      <c r="H3" s="40" t="s">
        <v>26</v>
      </c>
      <c r="I3" s="41" t="s">
        <v>27</v>
      </c>
      <c r="J3" s="42" t="s">
        <v>28</v>
      </c>
      <c r="K3" s="42" t="s">
        <v>807</v>
      </c>
    </row>
    <row r="4" spans="1:11" ht="45" customHeight="1">
      <c r="A4" s="43"/>
      <c r="B4" s="43"/>
      <c r="C4" s="44" t="s">
        <v>29</v>
      </c>
      <c r="D4" s="45" t="s">
        <v>29</v>
      </c>
      <c r="E4" s="45" t="s">
        <v>29</v>
      </c>
      <c r="F4" s="45" t="s">
        <v>29</v>
      </c>
      <c r="G4" s="46" t="s">
        <v>29</v>
      </c>
      <c r="H4" s="47" t="s">
        <v>29</v>
      </c>
      <c r="I4" s="48" t="s">
        <v>29</v>
      </c>
      <c r="J4" s="186" t="s">
        <v>29</v>
      </c>
      <c r="K4" s="261" t="s">
        <v>907</v>
      </c>
    </row>
    <row r="5" spans="1:11" ht="15">
      <c r="A5" s="49" t="s">
        <v>30</v>
      </c>
      <c r="B5" s="49"/>
      <c r="C5" s="403">
        <v>13460</v>
      </c>
      <c r="D5" s="86">
        <v>12640</v>
      </c>
      <c r="E5" s="86">
        <v>16650</v>
      </c>
      <c r="F5" s="427">
        <v>17230</v>
      </c>
      <c r="G5" s="86">
        <v>18510</v>
      </c>
      <c r="H5" s="87">
        <v>34550</v>
      </c>
      <c r="I5" s="428">
        <v>38340</v>
      </c>
      <c r="J5" s="87">
        <v>35870</v>
      </c>
      <c r="K5" s="87">
        <v>13340</v>
      </c>
    </row>
    <row r="6" spans="1:11" ht="15">
      <c r="A6" s="49" t="s">
        <v>31</v>
      </c>
      <c r="B6" s="49"/>
      <c r="C6" s="403">
        <v>29630</v>
      </c>
      <c r="D6" s="86">
        <v>32220</v>
      </c>
      <c r="E6" s="86">
        <v>35480</v>
      </c>
      <c r="F6" s="86">
        <v>36530</v>
      </c>
      <c r="G6" s="86">
        <v>47280</v>
      </c>
      <c r="H6" s="87">
        <v>78660</v>
      </c>
      <c r="I6" s="88">
        <v>89310</v>
      </c>
      <c r="J6" s="87">
        <v>84180</v>
      </c>
      <c r="K6" s="87">
        <v>31200</v>
      </c>
    </row>
    <row r="7" spans="1:11" ht="15">
      <c r="A7" s="49" t="s">
        <v>32</v>
      </c>
      <c r="B7" s="49"/>
      <c r="C7" s="403">
        <v>22420</v>
      </c>
      <c r="D7" s="86">
        <v>24140</v>
      </c>
      <c r="E7" s="86">
        <v>29300</v>
      </c>
      <c r="F7" s="86">
        <v>32170</v>
      </c>
      <c r="G7" s="86">
        <v>36530</v>
      </c>
      <c r="H7" s="87">
        <v>55800</v>
      </c>
      <c r="I7" s="88">
        <v>64200</v>
      </c>
      <c r="J7" s="87">
        <v>59900</v>
      </c>
      <c r="K7" s="87">
        <v>23270</v>
      </c>
    </row>
    <row r="8" spans="1:11" ht="15">
      <c r="A8" s="49" t="s">
        <v>33</v>
      </c>
      <c r="B8" s="49"/>
      <c r="C8" s="403">
        <v>16920</v>
      </c>
      <c r="D8" s="86">
        <v>17430</v>
      </c>
      <c r="E8" s="86">
        <v>21700</v>
      </c>
      <c r="F8" s="86">
        <v>22180</v>
      </c>
      <c r="G8" s="86">
        <v>24620</v>
      </c>
      <c r="H8" s="87">
        <v>40860</v>
      </c>
      <c r="I8" s="88">
        <v>46790</v>
      </c>
      <c r="J8" s="87">
        <v>49010</v>
      </c>
      <c r="K8" s="87">
        <v>17650</v>
      </c>
    </row>
    <row r="9" spans="1:11" ht="15">
      <c r="A9" s="49" t="s">
        <v>34</v>
      </c>
      <c r="B9" s="49"/>
      <c r="C9" s="403">
        <v>20760</v>
      </c>
      <c r="D9" s="86">
        <v>20150</v>
      </c>
      <c r="E9" s="86">
        <v>25430</v>
      </c>
      <c r="F9" s="86">
        <v>27860</v>
      </c>
      <c r="G9" s="86">
        <v>31720</v>
      </c>
      <c r="H9" s="87">
        <v>54290</v>
      </c>
      <c r="I9" s="88">
        <v>60470</v>
      </c>
      <c r="J9" s="87">
        <v>62430</v>
      </c>
      <c r="K9" s="87">
        <v>22160</v>
      </c>
    </row>
    <row r="10" spans="1:11" ht="15">
      <c r="A10" s="49" t="s">
        <v>35</v>
      </c>
      <c r="B10" s="49"/>
      <c r="C10" s="403">
        <v>15940</v>
      </c>
      <c r="D10" s="86">
        <v>16800</v>
      </c>
      <c r="E10" s="86">
        <v>21030</v>
      </c>
      <c r="F10" s="86">
        <v>21170</v>
      </c>
      <c r="G10" s="86">
        <v>23730</v>
      </c>
      <c r="H10" s="87">
        <v>39760</v>
      </c>
      <c r="I10" s="88">
        <v>45820</v>
      </c>
      <c r="J10" s="87">
        <v>46220</v>
      </c>
      <c r="K10" s="87">
        <v>18240</v>
      </c>
    </row>
    <row r="11" spans="1:11" ht="15">
      <c r="A11" s="49" t="s">
        <v>36</v>
      </c>
      <c r="B11" s="49"/>
      <c r="C11" s="403">
        <v>11010</v>
      </c>
      <c r="D11" s="86">
        <v>11090</v>
      </c>
      <c r="E11" s="86">
        <v>14520</v>
      </c>
      <c r="F11" s="86">
        <v>17180</v>
      </c>
      <c r="G11" s="86">
        <v>20350</v>
      </c>
      <c r="H11" s="87">
        <v>41400</v>
      </c>
      <c r="I11" s="88">
        <v>47230</v>
      </c>
      <c r="J11" s="87">
        <v>45070</v>
      </c>
      <c r="K11" s="87">
        <v>17100</v>
      </c>
    </row>
    <row r="12" spans="1:11" ht="15">
      <c r="A12" s="49" t="s">
        <v>37</v>
      </c>
      <c r="B12" s="49"/>
      <c r="C12" s="403">
        <v>23440</v>
      </c>
      <c r="D12" s="86">
        <v>26520</v>
      </c>
      <c r="E12" s="86">
        <v>32160</v>
      </c>
      <c r="F12" s="86">
        <v>35040</v>
      </c>
      <c r="G12" s="86">
        <v>39120</v>
      </c>
      <c r="H12" s="87">
        <v>58340</v>
      </c>
      <c r="I12" s="88">
        <v>66850</v>
      </c>
      <c r="J12" s="87">
        <v>68960</v>
      </c>
      <c r="K12" s="87">
        <v>26640</v>
      </c>
    </row>
    <row r="13" spans="1:11" ht="15">
      <c r="A13" s="49" t="s">
        <v>38</v>
      </c>
      <c r="B13" s="49"/>
      <c r="C13" s="403">
        <v>19050</v>
      </c>
      <c r="D13" s="86">
        <v>20810</v>
      </c>
      <c r="E13" s="86">
        <v>25280</v>
      </c>
      <c r="F13" s="86">
        <v>27790</v>
      </c>
      <c r="G13" s="86">
        <v>35020</v>
      </c>
      <c r="H13" s="87">
        <v>49330</v>
      </c>
      <c r="I13" s="88">
        <v>55950</v>
      </c>
      <c r="J13" s="87">
        <v>52540</v>
      </c>
      <c r="K13" s="87">
        <v>22270</v>
      </c>
    </row>
    <row r="14" spans="1:11" ht="15">
      <c r="A14" s="52" t="s">
        <v>39</v>
      </c>
      <c r="B14" s="52"/>
      <c r="C14" s="423">
        <v>172600</v>
      </c>
      <c r="D14" s="424">
        <v>181800</v>
      </c>
      <c r="E14" s="424">
        <v>221500</v>
      </c>
      <c r="F14" s="424">
        <v>237100</v>
      </c>
      <c r="G14" s="424">
        <v>276900</v>
      </c>
      <c r="H14" s="92">
        <v>453000</v>
      </c>
      <c r="I14" s="425">
        <v>515000</v>
      </c>
      <c r="J14" s="92">
        <v>504200</v>
      </c>
      <c r="K14" s="92">
        <v>191900</v>
      </c>
    </row>
    <row r="15" spans="1:11" ht="15">
      <c r="A15" s="52"/>
      <c r="B15" s="52"/>
      <c r="C15" s="423"/>
      <c r="D15" s="424"/>
      <c r="E15" s="424"/>
      <c r="F15" s="424"/>
      <c r="G15" s="408"/>
      <c r="H15" s="92"/>
      <c r="I15" s="425"/>
      <c r="J15" s="92"/>
      <c r="K15" s="92"/>
    </row>
    <row r="16" spans="1:11" ht="15">
      <c r="A16" s="53" t="s">
        <v>40</v>
      </c>
      <c r="B16" s="53"/>
      <c r="C16" s="412">
        <v>2350</v>
      </c>
      <c r="D16" s="413">
        <v>2640</v>
      </c>
      <c r="E16" s="413">
        <v>3220</v>
      </c>
      <c r="F16" s="413">
        <v>2810</v>
      </c>
      <c r="G16" s="413">
        <v>2790</v>
      </c>
      <c r="H16" s="91">
        <v>4220</v>
      </c>
      <c r="I16" s="414">
        <v>5600</v>
      </c>
      <c r="J16" s="91">
        <v>6040</v>
      </c>
      <c r="K16" s="91">
        <v>4360</v>
      </c>
    </row>
    <row r="17" spans="1:11" ht="15" customHeight="1" thickBot="1">
      <c r="A17" s="49"/>
      <c r="B17" s="49"/>
      <c r="C17" s="124"/>
      <c r="D17" s="124"/>
      <c r="E17" s="124"/>
      <c r="F17" s="124"/>
      <c r="G17" s="124"/>
      <c r="H17" s="124"/>
      <c r="I17" s="88"/>
      <c r="J17" s="124"/>
      <c r="K17" s="91"/>
    </row>
    <row r="18" spans="1:11" ht="15" customHeight="1" thickBot="1">
      <c r="A18" s="54" t="s">
        <v>41</v>
      </c>
      <c r="B18" s="54"/>
      <c r="C18" s="181">
        <v>175000</v>
      </c>
      <c r="D18" s="181">
        <v>184400</v>
      </c>
      <c r="E18" s="181">
        <v>224800</v>
      </c>
      <c r="F18" s="181">
        <v>239900</v>
      </c>
      <c r="G18" s="181">
        <v>279700</v>
      </c>
      <c r="H18" s="181">
        <v>457200</v>
      </c>
      <c r="I18" s="182">
        <v>520600</v>
      </c>
      <c r="J18" s="181">
        <v>510200</v>
      </c>
      <c r="K18" s="181">
        <v>196200</v>
      </c>
    </row>
    <row r="19" spans="1:11" ht="15">
      <c r="A19" s="55" t="s">
        <v>2</v>
      </c>
      <c r="B19" s="55"/>
      <c r="C19" s="55"/>
      <c r="D19" s="55"/>
      <c r="E19" s="55"/>
      <c r="F19" s="55"/>
      <c r="G19" s="55"/>
      <c r="H19" s="55"/>
      <c r="I19" s="55"/>
      <c r="J19" s="56"/>
      <c r="K19" s="56"/>
    </row>
    <row r="20" spans="1:13" ht="30" customHeight="1">
      <c r="A20" s="353" t="s">
        <v>42</v>
      </c>
      <c r="B20" s="353"/>
      <c r="C20" s="353"/>
      <c r="D20" s="353"/>
      <c r="E20" s="353"/>
      <c r="F20" s="353"/>
      <c r="G20" s="353"/>
      <c r="H20" s="353"/>
      <c r="I20" s="353"/>
      <c r="J20" s="353"/>
      <c r="K20" s="353"/>
      <c r="L20" s="353"/>
      <c r="M20" s="353"/>
    </row>
    <row r="21" spans="1:13" ht="15" customHeight="1">
      <c r="A21" s="354" t="s">
        <v>917</v>
      </c>
      <c r="B21" s="355"/>
      <c r="C21" s="355"/>
      <c r="D21" s="355"/>
      <c r="E21" s="355"/>
      <c r="F21" s="355"/>
      <c r="G21" s="355"/>
      <c r="H21" s="355"/>
      <c r="I21" s="355"/>
      <c r="J21" s="355"/>
      <c r="K21" s="355"/>
      <c r="L21" s="355"/>
      <c r="M21" s="355"/>
    </row>
    <row r="22" spans="1:14" ht="15" customHeight="1">
      <c r="A22" s="352" t="s">
        <v>796</v>
      </c>
      <c r="B22" s="352"/>
      <c r="C22" s="352"/>
      <c r="D22" s="352"/>
      <c r="E22" s="352"/>
      <c r="F22" s="352"/>
      <c r="G22" s="352"/>
      <c r="H22" s="352"/>
      <c r="I22" s="352"/>
      <c r="J22" s="352"/>
      <c r="K22" s="352"/>
      <c r="L22" s="352"/>
      <c r="M22" s="352"/>
      <c r="N22" s="58"/>
    </row>
    <row r="23" spans="1:14" ht="15" customHeight="1">
      <c r="A23" s="352" t="s">
        <v>797</v>
      </c>
      <c r="B23" s="352"/>
      <c r="C23" s="352"/>
      <c r="D23" s="352"/>
      <c r="E23" s="352"/>
      <c r="F23" s="352"/>
      <c r="G23" s="352"/>
      <c r="H23" s="352"/>
      <c r="I23" s="352"/>
      <c r="J23" s="352"/>
      <c r="K23" s="352"/>
      <c r="L23" s="352"/>
      <c r="M23" s="352"/>
      <c r="N23" s="58"/>
    </row>
    <row r="24" spans="1:14" s="60" customFormat="1" ht="30" customHeight="1">
      <c r="A24" s="351" t="s">
        <v>798</v>
      </c>
      <c r="B24" s="351"/>
      <c r="C24" s="351"/>
      <c r="D24" s="351"/>
      <c r="E24" s="351"/>
      <c r="F24" s="351"/>
      <c r="G24" s="351"/>
      <c r="H24" s="351"/>
      <c r="I24" s="351"/>
      <c r="J24" s="351"/>
      <c r="K24" s="351"/>
      <c r="L24" s="351"/>
      <c r="M24" s="351"/>
      <c r="N24" s="59"/>
    </row>
    <row r="25" spans="1:14" s="60" customFormat="1" ht="15" customHeight="1">
      <c r="A25" s="351" t="s">
        <v>799</v>
      </c>
      <c r="B25" s="351"/>
      <c r="C25" s="351"/>
      <c r="D25" s="351"/>
      <c r="E25" s="351"/>
      <c r="F25" s="351"/>
      <c r="G25" s="351"/>
      <c r="H25" s="351"/>
      <c r="I25" s="351"/>
      <c r="J25" s="351"/>
      <c r="K25" s="351"/>
      <c r="L25" s="351"/>
      <c r="M25" s="351"/>
      <c r="N25" s="61"/>
    </row>
    <row r="26" spans="1:13" ht="15" customHeight="1">
      <c r="A26" s="352" t="s">
        <v>800</v>
      </c>
      <c r="B26" s="352"/>
      <c r="C26" s="352"/>
      <c r="D26" s="352"/>
      <c r="E26" s="352"/>
      <c r="F26" s="352"/>
      <c r="G26" s="352"/>
      <c r="H26" s="352"/>
      <c r="I26" s="352"/>
      <c r="J26" s="352"/>
      <c r="K26" s="352"/>
      <c r="L26" s="352"/>
      <c r="M26" s="352"/>
    </row>
    <row r="27" spans="1:13" ht="15">
      <c r="A27" s="351"/>
      <c r="B27" s="351"/>
      <c r="C27" s="351"/>
      <c r="D27" s="351"/>
      <c r="E27" s="351"/>
      <c r="F27" s="351"/>
      <c r="G27" s="351"/>
      <c r="H27" s="351"/>
      <c r="I27" s="351"/>
      <c r="J27" s="351"/>
      <c r="K27" s="351"/>
      <c r="L27" s="351"/>
      <c r="M27" s="351"/>
    </row>
    <row r="28" spans="1:13" ht="15">
      <c r="A28" s="351"/>
      <c r="B28" s="351"/>
      <c r="C28" s="351"/>
      <c r="D28" s="351"/>
      <c r="E28" s="351"/>
      <c r="F28" s="351"/>
      <c r="G28" s="351"/>
      <c r="H28" s="351"/>
      <c r="I28" s="351"/>
      <c r="J28" s="351"/>
      <c r="K28" s="351"/>
      <c r="L28" s="351"/>
      <c r="M28" s="351"/>
    </row>
  </sheetData>
  <sheetProtection/>
  <mergeCells count="9">
    <mergeCell ref="A25:M25"/>
    <mergeCell ref="A26:M26"/>
    <mergeCell ref="A27:M27"/>
    <mergeCell ref="A28:M28"/>
    <mergeCell ref="A20:M20"/>
    <mergeCell ref="A21:M21"/>
    <mergeCell ref="A22:M22"/>
    <mergeCell ref="A23:M23"/>
    <mergeCell ref="A24:M24"/>
  </mergeCells>
  <hyperlinks>
    <hyperlink ref="A21" r:id="rId1" display="http://webarchive.nationalarchives.gov.uk/20140107201041/http://www.thedataservice.org.uk/NR/rdonlyres/C05DCDD5-67EE-4AD0-88B9-BEBC8F7F3300/0/SILR_Effects_SFR_Learners_June12.pdf"/>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5" r:id="rId2"/>
</worksheet>
</file>

<file path=xl/worksheets/sheet3.xml><?xml version="1.0" encoding="utf-8"?>
<worksheet xmlns="http://schemas.openxmlformats.org/spreadsheetml/2006/main" xmlns:r="http://schemas.openxmlformats.org/officeDocument/2006/relationships">
  <dimension ref="A1:L580"/>
  <sheetViews>
    <sheetView showGridLines="0" zoomScale="85" zoomScaleNormal="85" zoomScalePageLayoutView="0" workbookViewId="0" topLeftCell="A1">
      <pane ySplit="4" topLeftCell="A5" activePane="bottomLeft" state="frozen"/>
      <selection pane="topLeft" activeCell="A1" sqref="A1"/>
      <selection pane="bottomLeft" activeCell="A1" sqref="A1"/>
    </sheetView>
  </sheetViews>
  <sheetFormatPr defaultColWidth="9.140625" defaultRowHeight="15"/>
  <cols>
    <col min="1" max="1" width="24.421875" style="34" customWidth="1"/>
    <col min="2" max="2" width="35.8515625" style="80" bestFit="1" customWidth="1"/>
    <col min="3" max="10" width="12.7109375" style="34" customWidth="1"/>
    <col min="11" max="11" width="12.7109375" style="187" customWidth="1"/>
    <col min="12" max="16384" width="9.140625" style="34" customWidth="1"/>
  </cols>
  <sheetData>
    <row r="1" spans="1:9" ht="15" customHeight="1">
      <c r="A1" s="31" t="s">
        <v>900</v>
      </c>
      <c r="B1" s="62"/>
      <c r="C1" s="33"/>
      <c r="D1" s="33"/>
      <c r="E1" s="33"/>
      <c r="F1" s="33"/>
      <c r="G1" s="33"/>
      <c r="H1" s="33"/>
      <c r="I1" s="33"/>
    </row>
    <row r="2" spans="1:9" ht="15" customHeight="1">
      <c r="A2" s="36"/>
      <c r="B2" s="62"/>
      <c r="C2" s="33"/>
      <c r="D2" s="33"/>
      <c r="E2" s="33"/>
      <c r="F2" s="33"/>
      <c r="G2" s="33"/>
      <c r="H2" s="33"/>
      <c r="I2" s="33"/>
    </row>
    <row r="3" spans="1:11" s="64" customFormat="1" ht="15" customHeight="1">
      <c r="A3" s="37" t="s">
        <v>20</v>
      </c>
      <c r="B3" s="63" t="s">
        <v>44</v>
      </c>
      <c r="C3" s="38" t="s">
        <v>21</v>
      </c>
      <c r="D3" s="38" t="s">
        <v>22</v>
      </c>
      <c r="E3" s="38" t="s">
        <v>23</v>
      </c>
      <c r="F3" s="39" t="s">
        <v>24</v>
      </c>
      <c r="G3" s="40" t="s">
        <v>25</v>
      </c>
      <c r="H3" s="40" t="s">
        <v>26</v>
      </c>
      <c r="I3" s="41" t="s">
        <v>27</v>
      </c>
      <c r="J3" s="42" t="s">
        <v>28</v>
      </c>
      <c r="K3" s="259" t="s">
        <v>807</v>
      </c>
    </row>
    <row r="4" spans="1:11" ht="45" customHeight="1">
      <c r="A4" s="43"/>
      <c r="B4" s="65"/>
      <c r="C4" s="44" t="s">
        <v>29</v>
      </c>
      <c r="D4" s="45" t="s">
        <v>29</v>
      </c>
      <c r="E4" s="45" t="s">
        <v>29</v>
      </c>
      <c r="F4" s="45" t="s">
        <v>29</v>
      </c>
      <c r="G4" s="46" t="s">
        <v>29</v>
      </c>
      <c r="H4" s="47" t="s">
        <v>29</v>
      </c>
      <c r="I4" s="48" t="s">
        <v>29</v>
      </c>
      <c r="J4" s="47" t="s">
        <v>29</v>
      </c>
      <c r="K4" s="261" t="s">
        <v>908</v>
      </c>
    </row>
    <row r="5" spans="1:11" ht="15" customHeight="1">
      <c r="A5" s="36" t="s">
        <v>30</v>
      </c>
      <c r="B5" s="62"/>
      <c r="C5" s="66"/>
      <c r="D5" s="67"/>
      <c r="E5" s="67"/>
      <c r="F5" s="68"/>
      <c r="G5" s="67"/>
      <c r="H5" s="69"/>
      <c r="I5" s="70"/>
      <c r="J5" s="197"/>
      <c r="K5" s="214"/>
    </row>
    <row r="6" spans="1:11" ht="15" customHeight="1">
      <c r="A6" s="36"/>
      <c r="B6" s="62" t="s">
        <v>45</v>
      </c>
      <c r="C6" s="403">
        <v>380</v>
      </c>
      <c r="D6" s="86">
        <v>330</v>
      </c>
      <c r="E6" s="86">
        <v>440</v>
      </c>
      <c r="F6" s="86">
        <v>440</v>
      </c>
      <c r="G6" s="86">
        <v>510</v>
      </c>
      <c r="H6" s="87">
        <v>780</v>
      </c>
      <c r="I6" s="88">
        <v>940</v>
      </c>
      <c r="J6" s="404">
        <v>1010</v>
      </c>
      <c r="K6" s="405">
        <v>340</v>
      </c>
    </row>
    <row r="7" spans="1:11" ht="15" customHeight="1">
      <c r="A7" s="36"/>
      <c r="B7" s="62" t="s">
        <v>46</v>
      </c>
      <c r="C7" s="403">
        <v>420</v>
      </c>
      <c r="D7" s="86">
        <v>420</v>
      </c>
      <c r="E7" s="86">
        <v>550</v>
      </c>
      <c r="F7" s="86">
        <v>530</v>
      </c>
      <c r="G7" s="86">
        <v>510</v>
      </c>
      <c r="H7" s="87">
        <v>1160</v>
      </c>
      <c r="I7" s="88">
        <v>1370</v>
      </c>
      <c r="J7" s="404">
        <v>1240</v>
      </c>
      <c r="K7" s="405">
        <v>450</v>
      </c>
    </row>
    <row r="8" spans="1:11" ht="15" customHeight="1">
      <c r="A8" s="36"/>
      <c r="B8" s="62" t="s">
        <v>47</v>
      </c>
      <c r="C8" s="403">
        <v>420</v>
      </c>
      <c r="D8" s="86">
        <v>390</v>
      </c>
      <c r="E8" s="86">
        <v>560</v>
      </c>
      <c r="F8" s="86">
        <v>550</v>
      </c>
      <c r="G8" s="86">
        <v>590</v>
      </c>
      <c r="H8" s="87">
        <v>1180</v>
      </c>
      <c r="I8" s="88">
        <v>1210</v>
      </c>
      <c r="J8" s="404">
        <v>1120</v>
      </c>
      <c r="K8" s="405">
        <v>450</v>
      </c>
    </row>
    <row r="9" spans="1:11" ht="15" customHeight="1">
      <c r="A9" s="36"/>
      <c r="B9" s="62" t="s">
        <v>48</v>
      </c>
      <c r="C9" s="403">
        <v>490</v>
      </c>
      <c r="D9" s="86">
        <v>440</v>
      </c>
      <c r="E9" s="86">
        <v>560</v>
      </c>
      <c r="F9" s="86">
        <v>660</v>
      </c>
      <c r="G9" s="86">
        <v>660</v>
      </c>
      <c r="H9" s="87">
        <v>1320</v>
      </c>
      <c r="I9" s="88">
        <v>1400</v>
      </c>
      <c r="J9" s="404">
        <v>1370</v>
      </c>
      <c r="K9" s="405">
        <v>520</v>
      </c>
    </row>
    <row r="10" spans="1:11" ht="15" customHeight="1">
      <c r="A10" s="36"/>
      <c r="B10" s="62" t="s">
        <v>49</v>
      </c>
      <c r="C10" s="403">
        <v>350</v>
      </c>
      <c r="D10" s="86">
        <v>300</v>
      </c>
      <c r="E10" s="86">
        <v>400</v>
      </c>
      <c r="F10" s="86">
        <v>420</v>
      </c>
      <c r="G10" s="86">
        <v>400</v>
      </c>
      <c r="H10" s="87">
        <v>840</v>
      </c>
      <c r="I10" s="88">
        <v>890</v>
      </c>
      <c r="J10" s="404">
        <v>880</v>
      </c>
      <c r="K10" s="405">
        <v>290</v>
      </c>
    </row>
    <row r="11" spans="1:11" ht="15" customHeight="1">
      <c r="A11" s="36"/>
      <c r="B11" s="62" t="s">
        <v>50</v>
      </c>
      <c r="C11" s="403">
        <v>380</v>
      </c>
      <c r="D11" s="86">
        <v>440</v>
      </c>
      <c r="E11" s="86">
        <v>630</v>
      </c>
      <c r="F11" s="86">
        <v>620</v>
      </c>
      <c r="G11" s="86">
        <v>620</v>
      </c>
      <c r="H11" s="87">
        <v>1310</v>
      </c>
      <c r="I11" s="88">
        <v>1700</v>
      </c>
      <c r="J11" s="404">
        <v>1440</v>
      </c>
      <c r="K11" s="405">
        <v>440</v>
      </c>
    </row>
    <row r="12" spans="1:11" ht="15" customHeight="1">
      <c r="A12" s="36"/>
      <c r="B12" s="62" t="s">
        <v>51</v>
      </c>
      <c r="C12" s="403">
        <v>490</v>
      </c>
      <c r="D12" s="86">
        <v>420</v>
      </c>
      <c r="E12" s="86">
        <v>550</v>
      </c>
      <c r="F12" s="86">
        <v>590</v>
      </c>
      <c r="G12" s="86">
        <v>630</v>
      </c>
      <c r="H12" s="87">
        <v>1250</v>
      </c>
      <c r="I12" s="88">
        <v>1500</v>
      </c>
      <c r="J12" s="404">
        <v>1330</v>
      </c>
      <c r="K12" s="405">
        <v>470</v>
      </c>
    </row>
    <row r="13" spans="1:11" ht="15" customHeight="1">
      <c r="A13" s="36"/>
      <c r="B13" s="62" t="s">
        <v>52</v>
      </c>
      <c r="C13" s="403">
        <v>450</v>
      </c>
      <c r="D13" s="86">
        <v>420</v>
      </c>
      <c r="E13" s="86">
        <v>620</v>
      </c>
      <c r="F13" s="86">
        <v>590</v>
      </c>
      <c r="G13" s="86">
        <v>680</v>
      </c>
      <c r="H13" s="87">
        <v>1230</v>
      </c>
      <c r="I13" s="88">
        <v>1310</v>
      </c>
      <c r="J13" s="404">
        <v>1180</v>
      </c>
      <c r="K13" s="405">
        <v>490</v>
      </c>
    </row>
    <row r="14" spans="1:11" ht="15" customHeight="1">
      <c r="A14" s="36"/>
      <c r="B14" s="62" t="s">
        <v>53</v>
      </c>
      <c r="C14" s="403">
        <v>570</v>
      </c>
      <c r="D14" s="86">
        <v>500</v>
      </c>
      <c r="E14" s="86">
        <v>710</v>
      </c>
      <c r="F14" s="86">
        <v>750</v>
      </c>
      <c r="G14" s="86">
        <v>670</v>
      </c>
      <c r="H14" s="87">
        <v>1080</v>
      </c>
      <c r="I14" s="88">
        <v>1400</v>
      </c>
      <c r="J14" s="404">
        <v>1240</v>
      </c>
      <c r="K14" s="405">
        <v>580</v>
      </c>
    </row>
    <row r="15" spans="1:11" ht="15" customHeight="1">
      <c r="A15" s="36"/>
      <c r="B15" s="62" t="s">
        <v>54</v>
      </c>
      <c r="C15" s="403">
        <v>320</v>
      </c>
      <c r="D15" s="86">
        <v>300</v>
      </c>
      <c r="E15" s="86">
        <v>410</v>
      </c>
      <c r="F15" s="86">
        <v>450</v>
      </c>
      <c r="G15" s="86">
        <v>430</v>
      </c>
      <c r="H15" s="87">
        <v>650</v>
      </c>
      <c r="I15" s="88">
        <v>800</v>
      </c>
      <c r="J15" s="404">
        <v>700</v>
      </c>
      <c r="K15" s="405">
        <v>310</v>
      </c>
    </row>
    <row r="16" spans="1:11" ht="15" customHeight="1">
      <c r="A16" s="36"/>
      <c r="B16" s="62" t="s">
        <v>55</v>
      </c>
      <c r="C16" s="403">
        <v>530</v>
      </c>
      <c r="D16" s="86">
        <v>510</v>
      </c>
      <c r="E16" s="86">
        <v>620</v>
      </c>
      <c r="F16" s="86">
        <v>720</v>
      </c>
      <c r="G16" s="86">
        <v>820</v>
      </c>
      <c r="H16" s="87">
        <v>1610</v>
      </c>
      <c r="I16" s="88">
        <v>1480</v>
      </c>
      <c r="J16" s="404">
        <v>1340</v>
      </c>
      <c r="K16" s="405">
        <v>500</v>
      </c>
    </row>
    <row r="17" spans="1:11" ht="15" customHeight="1">
      <c r="A17" s="36"/>
      <c r="B17" s="62" t="s">
        <v>56</v>
      </c>
      <c r="C17" s="403">
        <v>560</v>
      </c>
      <c r="D17" s="86">
        <v>450</v>
      </c>
      <c r="E17" s="86">
        <v>650</v>
      </c>
      <c r="F17" s="86">
        <v>630</v>
      </c>
      <c r="G17" s="86">
        <v>740</v>
      </c>
      <c r="H17" s="87">
        <v>1240</v>
      </c>
      <c r="I17" s="88">
        <v>1350</v>
      </c>
      <c r="J17" s="404">
        <v>1280</v>
      </c>
      <c r="K17" s="405">
        <v>510</v>
      </c>
    </row>
    <row r="18" spans="1:11" ht="15" customHeight="1">
      <c r="A18" s="36"/>
      <c r="B18" s="62" t="s">
        <v>57</v>
      </c>
      <c r="C18" s="403">
        <v>490</v>
      </c>
      <c r="D18" s="86">
        <v>480</v>
      </c>
      <c r="E18" s="86">
        <v>670</v>
      </c>
      <c r="F18" s="86">
        <v>710</v>
      </c>
      <c r="G18" s="86">
        <v>680</v>
      </c>
      <c r="H18" s="87">
        <v>1120</v>
      </c>
      <c r="I18" s="88">
        <v>1260</v>
      </c>
      <c r="J18" s="404">
        <v>1330</v>
      </c>
      <c r="K18" s="405">
        <v>380</v>
      </c>
    </row>
    <row r="19" spans="1:11" ht="15" customHeight="1">
      <c r="A19" s="36"/>
      <c r="B19" s="62" t="s">
        <v>58</v>
      </c>
      <c r="C19" s="403">
        <v>500</v>
      </c>
      <c r="D19" s="86">
        <v>530</v>
      </c>
      <c r="E19" s="86">
        <v>600</v>
      </c>
      <c r="F19" s="86">
        <v>670</v>
      </c>
      <c r="G19" s="86">
        <v>640</v>
      </c>
      <c r="H19" s="87">
        <v>1220</v>
      </c>
      <c r="I19" s="88">
        <v>1300</v>
      </c>
      <c r="J19" s="404">
        <v>1220</v>
      </c>
      <c r="K19" s="405">
        <v>470</v>
      </c>
    </row>
    <row r="20" spans="1:11" ht="15" customHeight="1">
      <c r="A20" s="36"/>
      <c r="B20" s="62" t="s">
        <v>59</v>
      </c>
      <c r="C20" s="403">
        <v>330</v>
      </c>
      <c r="D20" s="86">
        <v>350</v>
      </c>
      <c r="E20" s="86">
        <v>390</v>
      </c>
      <c r="F20" s="86">
        <v>470</v>
      </c>
      <c r="G20" s="86">
        <v>520</v>
      </c>
      <c r="H20" s="87">
        <v>1000</v>
      </c>
      <c r="I20" s="88">
        <v>1120</v>
      </c>
      <c r="J20" s="404">
        <v>940</v>
      </c>
      <c r="K20" s="405">
        <v>340</v>
      </c>
    </row>
    <row r="21" spans="1:11" ht="15" customHeight="1">
      <c r="A21" s="36"/>
      <c r="B21" s="62" t="s">
        <v>60</v>
      </c>
      <c r="C21" s="403">
        <v>310</v>
      </c>
      <c r="D21" s="86">
        <v>310</v>
      </c>
      <c r="E21" s="86">
        <v>470</v>
      </c>
      <c r="F21" s="86">
        <v>430</v>
      </c>
      <c r="G21" s="86">
        <v>510</v>
      </c>
      <c r="H21" s="87">
        <v>930</v>
      </c>
      <c r="I21" s="88">
        <v>950</v>
      </c>
      <c r="J21" s="404">
        <v>930</v>
      </c>
      <c r="K21" s="405">
        <v>360</v>
      </c>
    </row>
    <row r="22" spans="1:11" ht="15" customHeight="1">
      <c r="A22" s="36"/>
      <c r="B22" s="62" t="s">
        <v>61</v>
      </c>
      <c r="C22" s="403">
        <v>400</v>
      </c>
      <c r="D22" s="86">
        <v>390</v>
      </c>
      <c r="E22" s="86">
        <v>540</v>
      </c>
      <c r="F22" s="86">
        <v>550</v>
      </c>
      <c r="G22" s="86">
        <v>620</v>
      </c>
      <c r="H22" s="87">
        <v>1080</v>
      </c>
      <c r="I22" s="88">
        <v>1170</v>
      </c>
      <c r="J22" s="404">
        <v>1040</v>
      </c>
      <c r="K22" s="405">
        <v>420</v>
      </c>
    </row>
    <row r="23" spans="1:11" ht="15" customHeight="1">
      <c r="A23" s="36"/>
      <c r="B23" s="62" t="s">
        <v>62</v>
      </c>
      <c r="C23" s="403">
        <v>460</v>
      </c>
      <c r="D23" s="86">
        <v>410</v>
      </c>
      <c r="E23" s="86">
        <v>590</v>
      </c>
      <c r="F23" s="86">
        <v>530</v>
      </c>
      <c r="G23" s="86">
        <v>650</v>
      </c>
      <c r="H23" s="87">
        <v>1370</v>
      </c>
      <c r="I23" s="88">
        <v>1430</v>
      </c>
      <c r="J23" s="404">
        <v>1330</v>
      </c>
      <c r="K23" s="405">
        <v>440</v>
      </c>
    </row>
    <row r="24" spans="1:11" ht="15" customHeight="1">
      <c r="A24" s="36"/>
      <c r="B24" s="62" t="s">
        <v>63</v>
      </c>
      <c r="C24" s="403">
        <v>500</v>
      </c>
      <c r="D24" s="86">
        <v>470</v>
      </c>
      <c r="E24" s="86">
        <v>710</v>
      </c>
      <c r="F24" s="86">
        <v>700</v>
      </c>
      <c r="G24" s="86">
        <v>890</v>
      </c>
      <c r="H24" s="87">
        <v>1730</v>
      </c>
      <c r="I24" s="88">
        <v>1850</v>
      </c>
      <c r="J24" s="404">
        <v>1630</v>
      </c>
      <c r="K24" s="405">
        <v>610</v>
      </c>
    </row>
    <row r="25" spans="1:11" ht="15" customHeight="1">
      <c r="A25" s="36"/>
      <c r="B25" s="62" t="s">
        <v>64</v>
      </c>
      <c r="C25" s="403">
        <v>440</v>
      </c>
      <c r="D25" s="86">
        <v>390</v>
      </c>
      <c r="E25" s="86">
        <v>530</v>
      </c>
      <c r="F25" s="86">
        <v>580</v>
      </c>
      <c r="G25" s="86">
        <v>620</v>
      </c>
      <c r="H25" s="87">
        <v>1200</v>
      </c>
      <c r="I25" s="88">
        <v>1470</v>
      </c>
      <c r="J25" s="404">
        <v>1370</v>
      </c>
      <c r="K25" s="405">
        <v>460</v>
      </c>
    </row>
    <row r="26" spans="1:11" ht="15" customHeight="1">
      <c r="A26" s="36"/>
      <c r="B26" s="62" t="s">
        <v>65</v>
      </c>
      <c r="C26" s="403">
        <v>540</v>
      </c>
      <c r="D26" s="86">
        <v>550</v>
      </c>
      <c r="E26" s="86">
        <v>630</v>
      </c>
      <c r="F26" s="86">
        <v>640</v>
      </c>
      <c r="G26" s="86">
        <v>660</v>
      </c>
      <c r="H26" s="87">
        <v>1270</v>
      </c>
      <c r="I26" s="88">
        <v>1380</v>
      </c>
      <c r="J26" s="404">
        <v>1460</v>
      </c>
      <c r="K26" s="405">
        <v>520</v>
      </c>
    </row>
    <row r="27" spans="1:11" ht="15" customHeight="1">
      <c r="A27" s="36"/>
      <c r="B27" s="62" t="s">
        <v>66</v>
      </c>
      <c r="C27" s="403">
        <v>470</v>
      </c>
      <c r="D27" s="86">
        <v>480</v>
      </c>
      <c r="E27" s="86">
        <v>580</v>
      </c>
      <c r="F27" s="86">
        <v>610</v>
      </c>
      <c r="G27" s="86">
        <v>570</v>
      </c>
      <c r="H27" s="87">
        <v>1290</v>
      </c>
      <c r="I27" s="88">
        <v>1430</v>
      </c>
      <c r="J27" s="404">
        <v>1230</v>
      </c>
      <c r="K27" s="405">
        <v>430</v>
      </c>
    </row>
    <row r="28" spans="1:11" ht="15" customHeight="1">
      <c r="A28" s="33"/>
      <c r="B28" s="33" t="s">
        <v>67</v>
      </c>
      <c r="C28" s="403">
        <v>600</v>
      </c>
      <c r="D28" s="86">
        <v>530</v>
      </c>
      <c r="E28" s="86">
        <v>670</v>
      </c>
      <c r="F28" s="86">
        <v>600</v>
      </c>
      <c r="G28" s="86">
        <v>660</v>
      </c>
      <c r="H28" s="87">
        <v>1270</v>
      </c>
      <c r="I28" s="88">
        <v>1360</v>
      </c>
      <c r="J28" s="404">
        <v>1230</v>
      </c>
      <c r="K28" s="405">
        <v>500</v>
      </c>
    </row>
    <row r="29" spans="1:11" ht="15" customHeight="1">
      <c r="A29" s="33"/>
      <c r="B29" s="33" t="s">
        <v>68</v>
      </c>
      <c r="C29" s="403">
        <v>550</v>
      </c>
      <c r="D29" s="86">
        <v>530</v>
      </c>
      <c r="E29" s="86">
        <v>660</v>
      </c>
      <c r="F29" s="86">
        <v>680</v>
      </c>
      <c r="G29" s="86">
        <v>670</v>
      </c>
      <c r="H29" s="87">
        <v>1180</v>
      </c>
      <c r="I29" s="88">
        <v>1470</v>
      </c>
      <c r="J29" s="404">
        <v>1400</v>
      </c>
      <c r="K29" s="405">
        <v>540</v>
      </c>
    </row>
    <row r="30" spans="1:11" ht="15" customHeight="1">
      <c r="A30" s="33"/>
      <c r="B30" s="33" t="s">
        <v>69</v>
      </c>
      <c r="C30" s="403">
        <v>500</v>
      </c>
      <c r="D30" s="86">
        <v>500</v>
      </c>
      <c r="E30" s="86">
        <v>600</v>
      </c>
      <c r="F30" s="86">
        <v>580</v>
      </c>
      <c r="G30" s="86">
        <v>600</v>
      </c>
      <c r="H30" s="87">
        <v>1110</v>
      </c>
      <c r="I30" s="88">
        <v>1210</v>
      </c>
      <c r="J30" s="404">
        <v>1320</v>
      </c>
      <c r="K30" s="405">
        <v>480</v>
      </c>
    </row>
    <row r="31" spans="1:11" ht="15" customHeight="1">
      <c r="A31" s="33"/>
      <c r="B31" s="33" t="s">
        <v>70</v>
      </c>
      <c r="C31" s="403">
        <v>580</v>
      </c>
      <c r="D31" s="86">
        <v>460</v>
      </c>
      <c r="E31" s="86">
        <v>660</v>
      </c>
      <c r="F31" s="86">
        <v>720</v>
      </c>
      <c r="G31" s="86">
        <v>850</v>
      </c>
      <c r="H31" s="87">
        <v>1390</v>
      </c>
      <c r="I31" s="88">
        <v>1400</v>
      </c>
      <c r="J31" s="404">
        <v>1360</v>
      </c>
      <c r="K31" s="405">
        <v>490</v>
      </c>
    </row>
    <row r="32" spans="1:11" ht="15" customHeight="1">
      <c r="A32" s="33"/>
      <c r="B32" s="33" t="s">
        <v>71</v>
      </c>
      <c r="C32" s="403">
        <v>420</v>
      </c>
      <c r="D32" s="86">
        <v>400</v>
      </c>
      <c r="E32" s="86">
        <v>520</v>
      </c>
      <c r="F32" s="86">
        <v>550</v>
      </c>
      <c r="G32" s="86">
        <v>660</v>
      </c>
      <c r="H32" s="87">
        <v>1200</v>
      </c>
      <c r="I32" s="88">
        <v>1290</v>
      </c>
      <c r="J32" s="404">
        <v>1230</v>
      </c>
      <c r="K32" s="405">
        <v>500</v>
      </c>
    </row>
    <row r="33" spans="1:11" ht="15" customHeight="1">
      <c r="A33" s="33"/>
      <c r="B33" s="33" t="s">
        <v>72</v>
      </c>
      <c r="C33" s="403">
        <v>410</v>
      </c>
      <c r="D33" s="86">
        <v>420</v>
      </c>
      <c r="E33" s="86">
        <v>510</v>
      </c>
      <c r="F33" s="86">
        <v>540</v>
      </c>
      <c r="G33" s="86">
        <v>630</v>
      </c>
      <c r="H33" s="87">
        <v>1120</v>
      </c>
      <c r="I33" s="88">
        <v>1370</v>
      </c>
      <c r="J33" s="404">
        <v>1330</v>
      </c>
      <c r="K33" s="406">
        <v>500</v>
      </c>
    </row>
    <row r="34" spans="1:11" ht="15" customHeight="1">
      <c r="A34" s="33"/>
      <c r="B34" s="33" t="s">
        <v>73</v>
      </c>
      <c r="C34" s="403">
        <v>610</v>
      </c>
      <c r="D34" s="86">
        <v>560</v>
      </c>
      <c r="E34" s="86">
        <v>650</v>
      </c>
      <c r="F34" s="86">
        <v>730</v>
      </c>
      <c r="G34" s="86">
        <v>810</v>
      </c>
      <c r="H34" s="87">
        <v>1440</v>
      </c>
      <c r="I34" s="88">
        <v>1540</v>
      </c>
      <c r="J34" s="404">
        <v>1390</v>
      </c>
      <c r="K34" s="406">
        <v>550</v>
      </c>
    </row>
    <row r="35" spans="1:11" ht="15" customHeight="1">
      <c r="A35" s="33"/>
      <c r="B35" s="36" t="s">
        <v>74</v>
      </c>
      <c r="C35" s="407">
        <v>13460</v>
      </c>
      <c r="D35" s="408">
        <v>12640</v>
      </c>
      <c r="E35" s="408">
        <v>16650</v>
      </c>
      <c r="F35" s="408">
        <v>17230</v>
      </c>
      <c r="G35" s="408">
        <v>18510</v>
      </c>
      <c r="H35" s="89">
        <v>34550</v>
      </c>
      <c r="I35" s="409">
        <v>38340</v>
      </c>
      <c r="J35" s="410">
        <v>35870</v>
      </c>
      <c r="K35" s="411">
        <v>13340</v>
      </c>
    </row>
    <row r="36" spans="1:11" ht="15" customHeight="1">
      <c r="A36" s="53"/>
      <c r="B36" s="53"/>
      <c r="C36" s="412"/>
      <c r="D36" s="413"/>
      <c r="E36" s="413"/>
      <c r="F36" s="413"/>
      <c r="G36" s="413"/>
      <c r="H36" s="91"/>
      <c r="I36" s="414"/>
      <c r="J36" s="415"/>
      <c r="K36" s="416"/>
    </row>
    <row r="37" spans="1:11" ht="15" customHeight="1">
      <c r="A37" s="37" t="s">
        <v>31</v>
      </c>
      <c r="B37" s="62"/>
      <c r="C37" s="403"/>
      <c r="D37" s="86"/>
      <c r="E37" s="86"/>
      <c r="F37" s="86"/>
      <c r="G37" s="86"/>
      <c r="H37" s="87"/>
      <c r="I37" s="88"/>
      <c r="J37" s="417"/>
      <c r="K37" s="418"/>
    </row>
    <row r="38" spans="1:11" ht="15" customHeight="1">
      <c r="A38" s="36"/>
      <c r="B38" s="62" t="s">
        <v>75</v>
      </c>
      <c r="C38" s="403">
        <v>190</v>
      </c>
      <c r="D38" s="86">
        <v>250</v>
      </c>
      <c r="E38" s="86">
        <v>270</v>
      </c>
      <c r="F38" s="86">
        <v>250</v>
      </c>
      <c r="G38" s="86">
        <v>290</v>
      </c>
      <c r="H38" s="87">
        <v>490</v>
      </c>
      <c r="I38" s="88">
        <v>720</v>
      </c>
      <c r="J38" s="404">
        <v>740</v>
      </c>
      <c r="K38" s="418">
        <v>270</v>
      </c>
    </row>
    <row r="39" spans="1:11" ht="15" customHeight="1">
      <c r="A39" s="36"/>
      <c r="B39" s="62" t="s">
        <v>76</v>
      </c>
      <c r="C39" s="403">
        <v>440</v>
      </c>
      <c r="D39" s="86">
        <v>450</v>
      </c>
      <c r="E39" s="86">
        <v>480</v>
      </c>
      <c r="F39" s="86">
        <v>470</v>
      </c>
      <c r="G39" s="86">
        <v>690</v>
      </c>
      <c r="H39" s="87">
        <v>1260</v>
      </c>
      <c r="I39" s="88">
        <v>1350</v>
      </c>
      <c r="J39" s="404">
        <v>1140</v>
      </c>
      <c r="K39" s="249">
        <v>490</v>
      </c>
    </row>
    <row r="40" spans="1:11" ht="15" customHeight="1">
      <c r="A40" s="36"/>
      <c r="B40" s="62" t="s">
        <v>77</v>
      </c>
      <c r="C40" s="403">
        <v>530</v>
      </c>
      <c r="D40" s="86">
        <v>670</v>
      </c>
      <c r="E40" s="86">
        <v>640</v>
      </c>
      <c r="F40" s="86">
        <v>720</v>
      </c>
      <c r="G40" s="86">
        <v>780</v>
      </c>
      <c r="H40" s="87">
        <v>1230</v>
      </c>
      <c r="I40" s="88">
        <v>1250</v>
      </c>
      <c r="J40" s="404">
        <v>1250</v>
      </c>
      <c r="K40" s="249">
        <v>530</v>
      </c>
    </row>
    <row r="41" spans="1:11" ht="15" customHeight="1">
      <c r="A41" s="36"/>
      <c r="B41" s="62" t="s">
        <v>78</v>
      </c>
      <c r="C41" s="403">
        <v>560</v>
      </c>
      <c r="D41" s="86">
        <v>510</v>
      </c>
      <c r="E41" s="86">
        <v>600</v>
      </c>
      <c r="F41" s="86">
        <v>600</v>
      </c>
      <c r="G41" s="86">
        <v>730</v>
      </c>
      <c r="H41" s="87">
        <v>1310</v>
      </c>
      <c r="I41" s="88">
        <v>1570</v>
      </c>
      <c r="J41" s="404">
        <v>1460</v>
      </c>
      <c r="K41" s="249">
        <v>460</v>
      </c>
    </row>
    <row r="42" spans="1:11" ht="15" customHeight="1">
      <c r="A42" s="36"/>
      <c r="B42" s="62" t="s">
        <v>79</v>
      </c>
      <c r="C42" s="403">
        <v>340</v>
      </c>
      <c r="D42" s="86">
        <v>400</v>
      </c>
      <c r="E42" s="86">
        <v>450</v>
      </c>
      <c r="F42" s="86">
        <v>550</v>
      </c>
      <c r="G42" s="86">
        <v>670</v>
      </c>
      <c r="H42" s="87">
        <v>1060</v>
      </c>
      <c r="I42" s="88">
        <v>1290</v>
      </c>
      <c r="J42" s="404">
        <v>1310</v>
      </c>
      <c r="K42" s="249">
        <v>660</v>
      </c>
    </row>
    <row r="43" spans="1:11" ht="15" customHeight="1">
      <c r="A43" s="36"/>
      <c r="B43" s="62" t="s">
        <v>80</v>
      </c>
      <c r="C43" s="403">
        <v>360</v>
      </c>
      <c r="D43" s="86">
        <v>340</v>
      </c>
      <c r="E43" s="86">
        <v>340</v>
      </c>
      <c r="F43" s="86">
        <v>420</v>
      </c>
      <c r="G43" s="86">
        <v>680</v>
      </c>
      <c r="H43" s="87">
        <v>1170</v>
      </c>
      <c r="I43" s="88">
        <v>1290</v>
      </c>
      <c r="J43" s="404">
        <v>1260</v>
      </c>
      <c r="K43" s="249">
        <v>450</v>
      </c>
    </row>
    <row r="44" spans="1:11" ht="15" customHeight="1">
      <c r="A44" s="36"/>
      <c r="B44" s="62" t="s">
        <v>81</v>
      </c>
      <c r="C44" s="403">
        <v>300</v>
      </c>
      <c r="D44" s="86">
        <v>460</v>
      </c>
      <c r="E44" s="86">
        <v>500</v>
      </c>
      <c r="F44" s="86">
        <v>460</v>
      </c>
      <c r="G44" s="86">
        <v>680</v>
      </c>
      <c r="H44" s="87">
        <v>990</v>
      </c>
      <c r="I44" s="88">
        <v>1060</v>
      </c>
      <c r="J44" s="404">
        <v>1060</v>
      </c>
      <c r="K44" s="249">
        <v>380</v>
      </c>
    </row>
    <row r="45" spans="1:11" ht="15" customHeight="1">
      <c r="A45" s="36"/>
      <c r="B45" s="62" t="s">
        <v>82</v>
      </c>
      <c r="C45" s="403">
        <v>320</v>
      </c>
      <c r="D45" s="86">
        <v>440</v>
      </c>
      <c r="E45" s="86">
        <v>580</v>
      </c>
      <c r="F45" s="86">
        <v>590</v>
      </c>
      <c r="G45" s="86">
        <v>770</v>
      </c>
      <c r="H45" s="87">
        <v>1070</v>
      </c>
      <c r="I45" s="88">
        <v>1140</v>
      </c>
      <c r="J45" s="404">
        <v>1200</v>
      </c>
      <c r="K45" s="249">
        <v>390</v>
      </c>
    </row>
    <row r="46" spans="1:11" ht="15" customHeight="1">
      <c r="A46" s="36"/>
      <c r="B46" s="62" t="s">
        <v>83</v>
      </c>
      <c r="C46" s="403">
        <v>470</v>
      </c>
      <c r="D46" s="86">
        <v>490</v>
      </c>
      <c r="E46" s="86">
        <v>570</v>
      </c>
      <c r="F46" s="86">
        <v>520</v>
      </c>
      <c r="G46" s="86">
        <v>660</v>
      </c>
      <c r="H46" s="87">
        <v>1000</v>
      </c>
      <c r="I46" s="88">
        <v>1130</v>
      </c>
      <c r="J46" s="404">
        <v>1150</v>
      </c>
      <c r="K46" s="249">
        <v>320</v>
      </c>
    </row>
    <row r="47" spans="1:11" ht="15" customHeight="1">
      <c r="A47" s="36"/>
      <c r="B47" s="62" t="s">
        <v>84</v>
      </c>
      <c r="C47" s="403">
        <v>550</v>
      </c>
      <c r="D47" s="86">
        <v>510</v>
      </c>
      <c r="E47" s="86">
        <v>590</v>
      </c>
      <c r="F47" s="86">
        <v>570</v>
      </c>
      <c r="G47" s="86">
        <v>640</v>
      </c>
      <c r="H47" s="87">
        <v>1030</v>
      </c>
      <c r="I47" s="88">
        <v>1270</v>
      </c>
      <c r="J47" s="404">
        <v>1220</v>
      </c>
      <c r="K47" s="249">
        <v>370</v>
      </c>
    </row>
    <row r="48" spans="1:11" ht="15" customHeight="1">
      <c r="A48" s="36"/>
      <c r="B48" s="62" t="s">
        <v>85</v>
      </c>
      <c r="C48" s="403">
        <v>390</v>
      </c>
      <c r="D48" s="86">
        <v>450</v>
      </c>
      <c r="E48" s="86">
        <v>530</v>
      </c>
      <c r="F48" s="86">
        <v>510</v>
      </c>
      <c r="G48" s="86">
        <v>610</v>
      </c>
      <c r="H48" s="87">
        <v>990</v>
      </c>
      <c r="I48" s="88">
        <v>1090</v>
      </c>
      <c r="J48" s="404">
        <v>1060</v>
      </c>
      <c r="K48" s="249">
        <v>410</v>
      </c>
    </row>
    <row r="49" spans="1:11" ht="15" customHeight="1">
      <c r="A49" s="36"/>
      <c r="B49" s="62" t="s">
        <v>86</v>
      </c>
      <c r="C49" s="403">
        <v>650</v>
      </c>
      <c r="D49" s="86">
        <v>660</v>
      </c>
      <c r="E49" s="86">
        <v>650</v>
      </c>
      <c r="F49" s="86">
        <v>690</v>
      </c>
      <c r="G49" s="86">
        <v>930</v>
      </c>
      <c r="H49" s="87">
        <v>1510</v>
      </c>
      <c r="I49" s="88">
        <v>1780</v>
      </c>
      <c r="J49" s="404">
        <v>1760</v>
      </c>
      <c r="K49" s="249">
        <v>460</v>
      </c>
    </row>
    <row r="50" spans="1:11" ht="15" customHeight="1">
      <c r="A50" s="36"/>
      <c r="B50" s="62" t="s">
        <v>87</v>
      </c>
      <c r="C50" s="403">
        <v>390</v>
      </c>
      <c r="D50" s="86">
        <v>580</v>
      </c>
      <c r="E50" s="86">
        <v>450</v>
      </c>
      <c r="F50" s="86">
        <v>440</v>
      </c>
      <c r="G50" s="86">
        <v>510</v>
      </c>
      <c r="H50" s="87">
        <v>890</v>
      </c>
      <c r="I50" s="88">
        <v>1170</v>
      </c>
      <c r="J50" s="404">
        <v>1290</v>
      </c>
      <c r="K50" s="249">
        <v>490</v>
      </c>
    </row>
    <row r="51" spans="1:11" ht="15" customHeight="1">
      <c r="A51" s="36"/>
      <c r="B51" s="62" t="s">
        <v>88</v>
      </c>
      <c r="C51" s="403">
        <v>370</v>
      </c>
      <c r="D51" s="86">
        <v>450</v>
      </c>
      <c r="E51" s="86">
        <v>410</v>
      </c>
      <c r="F51" s="86">
        <v>480</v>
      </c>
      <c r="G51" s="86">
        <v>620</v>
      </c>
      <c r="H51" s="87">
        <v>770</v>
      </c>
      <c r="I51" s="88">
        <v>1000</v>
      </c>
      <c r="J51" s="404">
        <v>1070</v>
      </c>
      <c r="K51" s="249">
        <v>270</v>
      </c>
    </row>
    <row r="52" spans="1:11" ht="15" customHeight="1">
      <c r="A52" s="36"/>
      <c r="B52" s="62" t="s">
        <v>89</v>
      </c>
      <c r="C52" s="403">
        <v>400</v>
      </c>
      <c r="D52" s="86">
        <v>410</v>
      </c>
      <c r="E52" s="86">
        <v>470</v>
      </c>
      <c r="F52" s="86">
        <v>480</v>
      </c>
      <c r="G52" s="86">
        <v>640</v>
      </c>
      <c r="H52" s="87">
        <v>950</v>
      </c>
      <c r="I52" s="88">
        <v>1050</v>
      </c>
      <c r="J52" s="404">
        <v>1050</v>
      </c>
      <c r="K52" s="249">
        <v>330</v>
      </c>
    </row>
    <row r="53" spans="1:11" ht="15" customHeight="1">
      <c r="A53" s="36"/>
      <c r="B53" s="62" t="s">
        <v>90</v>
      </c>
      <c r="C53" s="403">
        <v>450</v>
      </c>
      <c r="D53" s="86">
        <v>470</v>
      </c>
      <c r="E53" s="86">
        <v>520</v>
      </c>
      <c r="F53" s="86">
        <v>550</v>
      </c>
      <c r="G53" s="86">
        <v>640</v>
      </c>
      <c r="H53" s="87">
        <v>950</v>
      </c>
      <c r="I53" s="88">
        <v>1000</v>
      </c>
      <c r="J53" s="404">
        <v>980</v>
      </c>
      <c r="K53" s="249">
        <v>550</v>
      </c>
    </row>
    <row r="54" spans="1:11" ht="15" customHeight="1">
      <c r="A54" s="36"/>
      <c r="B54" s="62" t="s">
        <v>91</v>
      </c>
      <c r="C54" s="403">
        <v>270</v>
      </c>
      <c r="D54" s="86">
        <v>290</v>
      </c>
      <c r="E54" s="86">
        <v>290</v>
      </c>
      <c r="F54" s="86">
        <v>360</v>
      </c>
      <c r="G54" s="86">
        <v>490</v>
      </c>
      <c r="H54" s="87">
        <v>760</v>
      </c>
      <c r="I54" s="88">
        <v>740</v>
      </c>
      <c r="J54" s="404">
        <v>690</v>
      </c>
      <c r="K54" s="249">
        <v>280</v>
      </c>
    </row>
    <row r="55" spans="1:11" ht="15" customHeight="1">
      <c r="A55" s="36"/>
      <c r="B55" s="62" t="s">
        <v>92</v>
      </c>
      <c r="C55" s="403">
        <v>380</v>
      </c>
      <c r="D55" s="86">
        <v>440</v>
      </c>
      <c r="E55" s="86">
        <v>500</v>
      </c>
      <c r="F55" s="86">
        <v>540</v>
      </c>
      <c r="G55" s="86">
        <v>650</v>
      </c>
      <c r="H55" s="87">
        <v>1040</v>
      </c>
      <c r="I55" s="88">
        <v>1120</v>
      </c>
      <c r="J55" s="404">
        <v>1100</v>
      </c>
      <c r="K55" s="249">
        <v>370</v>
      </c>
    </row>
    <row r="56" spans="1:11" ht="15" customHeight="1">
      <c r="A56" s="36"/>
      <c r="B56" s="62" t="s">
        <v>93</v>
      </c>
      <c r="C56" s="403">
        <v>290</v>
      </c>
      <c r="D56" s="86">
        <v>310</v>
      </c>
      <c r="E56" s="86">
        <v>300</v>
      </c>
      <c r="F56" s="86">
        <v>370</v>
      </c>
      <c r="G56" s="86">
        <v>410</v>
      </c>
      <c r="H56" s="87">
        <v>750</v>
      </c>
      <c r="I56" s="88">
        <v>900</v>
      </c>
      <c r="J56" s="404">
        <v>880</v>
      </c>
      <c r="K56" s="249">
        <v>330</v>
      </c>
    </row>
    <row r="57" spans="1:11" ht="15" customHeight="1">
      <c r="A57" s="36"/>
      <c r="B57" s="62" t="s">
        <v>94</v>
      </c>
      <c r="C57" s="403">
        <v>380</v>
      </c>
      <c r="D57" s="86">
        <v>370</v>
      </c>
      <c r="E57" s="86">
        <v>470</v>
      </c>
      <c r="F57" s="86">
        <v>430</v>
      </c>
      <c r="G57" s="86">
        <v>490</v>
      </c>
      <c r="H57" s="87">
        <v>800</v>
      </c>
      <c r="I57" s="88">
        <v>920</v>
      </c>
      <c r="J57" s="404">
        <v>1000</v>
      </c>
      <c r="K57" s="249">
        <v>410</v>
      </c>
    </row>
    <row r="58" spans="1:11" ht="15" customHeight="1">
      <c r="A58" s="36"/>
      <c r="B58" s="62" t="s">
        <v>95</v>
      </c>
      <c r="C58" s="403">
        <v>340</v>
      </c>
      <c r="D58" s="86">
        <v>450</v>
      </c>
      <c r="E58" s="86">
        <v>480</v>
      </c>
      <c r="F58" s="86">
        <v>570</v>
      </c>
      <c r="G58" s="86">
        <v>620</v>
      </c>
      <c r="H58" s="87">
        <v>890</v>
      </c>
      <c r="I58" s="88">
        <v>990</v>
      </c>
      <c r="J58" s="404">
        <v>980</v>
      </c>
      <c r="K58" s="249">
        <v>510</v>
      </c>
    </row>
    <row r="59" spans="1:11" ht="15" customHeight="1">
      <c r="A59" s="36"/>
      <c r="B59" s="62" t="s">
        <v>96</v>
      </c>
      <c r="C59" s="403">
        <v>430</v>
      </c>
      <c r="D59" s="86">
        <v>390</v>
      </c>
      <c r="E59" s="86">
        <v>520</v>
      </c>
      <c r="F59" s="86">
        <v>560</v>
      </c>
      <c r="G59" s="86">
        <v>680</v>
      </c>
      <c r="H59" s="87">
        <v>1230</v>
      </c>
      <c r="I59" s="88">
        <v>1490</v>
      </c>
      <c r="J59" s="404">
        <v>1340</v>
      </c>
      <c r="K59" s="249">
        <v>400</v>
      </c>
    </row>
    <row r="60" spans="1:11" ht="15" customHeight="1">
      <c r="A60" s="33"/>
      <c r="B60" s="62" t="s">
        <v>97</v>
      </c>
      <c r="C60" s="403">
        <v>420</v>
      </c>
      <c r="D60" s="86">
        <v>480</v>
      </c>
      <c r="E60" s="86">
        <v>490</v>
      </c>
      <c r="F60" s="86">
        <v>470</v>
      </c>
      <c r="G60" s="86">
        <v>720</v>
      </c>
      <c r="H60" s="87">
        <v>1320</v>
      </c>
      <c r="I60" s="88">
        <v>1370</v>
      </c>
      <c r="J60" s="404">
        <v>1220</v>
      </c>
      <c r="K60" s="249">
        <v>490</v>
      </c>
    </row>
    <row r="61" spans="1:11" ht="15" customHeight="1">
      <c r="A61" s="33"/>
      <c r="B61" s="62" t="s">
        <v>98</v>
      </c>
      <c r="C61" s="403">
        <v>340</v>
      </c>
      <c r="D61" s="86">
        <v>360</v>
      </c>
      <c r="E61" s="86">
        <v>370</v>
      </c>
      <c r="F61" s="86">
        <v>390</v>
      </c>
      <c r="G61" s="86">
        <v>470</v>
      </c>
      <c r="H61" s="87">
        <v>800</v>
      </c>
      <c r="I61" s="88">
        <v>860</v>
      </c>
      <c r="J61" s="404">
        <v>830</v>
      </c>
      <c r="K61" s="249">
        <v>370</v>
      </c>
    </row>
    <row r="62" spans="1:11" ht="15" customHeight="1">
      <c r="A62" s="33"/>
      <c r="B62" s="62" t="s">
        <v>99</v>
      </c>
      <c r="C62" s="403">
        <v>410</v>
      </c>
      <c r="D62" s="86">
        <v>430</v>
      </c>
      <c r="E62" s="86">
        <v>530</v>
      </c>
      <c r="F62" s="86">
        <v>450</v>
      </c>
      <c r="G62" s="86">
        <v>570</v>
      </c>
      <c r="H62" s="87">
        <v>1070</v>
      </c>
      <c r="I62" s="88">
        <v>1280</v>
      </c>
      <c r="J62" s="404">
        <v>1170</v>
      </c>
      <c r="K62" s="249">
        <v>440</v>
      </c>
    </row>
    <row r="63" spans="1:11" ht="15" customHeight="1">
      <c r="A63" s="33"/>
      <c r="B63" s="62" t="s">
        <v>100</v>
      </c>
      <c r="C63" s="403">
        <v>370</v>
      </c>
      <c r="D63" s="86">
        <v>310</v>
      </c>
      <c r="E63" s="86">
        <v>370</v>
      </c>
      <c r="F63" s="86">
        <v>390</v>
      </c>
      <c r="G63" s="86">
        <v>470</v>
      </c>
      <c r="H63" s="87">
        <v>780</v>
      </c>
      <c r="I63" s="88">
        <v>850</v>
      </c>
      <c r="J63" s="404">
        <v>880</v>
      </c>
      <c r="K63" s="249">
        <v>350</v>
      </c>
    </row>
    <row r="64" spans="1:11" ht="15" customHeight="1">
      <c r="A64" s="33"/>
      <c r="B64" s="62" t="s">
        <v>101</v>
      </c>
      <c r="C64" s="403">
        <v>480</v>
      </c>
      <c r="D64" s="86">
        <v>500</v>
      </c>
      <c r="E64" s="86">
        <v>540</v>
      </c>
      <c r="F64" s="86">
        <v>620</v>
      </c>
      <c r="G64" s="86">
        <v>860</v>
      </c>
      <c r="H64" s="87">
        <v>1740</v>
      </c>
      <c r="I64" s="88">
        <v>1770</v>
      </c>
      <c r="J64" s="404">
        <v>1380</v>
      </c>
      <c r="K64" s="249">
        <v>430</v>
      </c>
    </row>
    <row r="65" spans="1:11" ht="15" customHeight="1">
      <c r="A65" s="33"/>
      <c r="B65" s="62" t="s">
        <v>102</v>
      </c>
      <c r="C65" s="403">
        <v>390</v>
      </c>
      <c r="D65" s="86">
        <v>470</v>
      </c>
      <c r="E65" s="86">
        <v>550</v>
      </c>
      <c r="F65" s="86">
        <v>550</v>
      </c>
      <c r="G65" s="86">
        <v>830</v>
      </c>
      <c r="H65" s="87">
        <v>1440</v>
      </c>
      <c r="I65" s="88">
        <v>1530</v>
      </c>
      <c r="J65" s="404">
        <v>1270</v>
      </c>
      <c r="K65" s="249">
        <v>500</v>
      </c>
    </row>
    <row r="66" spans="1:11" ht="15" customHeight="1">
      <c r="A66" s="33"/>
      <c r="B66" s="62" t="s">
        <v>103</v>
      </c>
      <c r="C66" s="403">
        <v>390</v>
      </c>
      <c r="D66" s="86">
        <v>400</v>
      </c>
      <c r="E66" s="86">
        <v>350</v>
      </c>
      <c r="F66" s="86">
        <v>450</v>
      </c>
      <c r="G66" s="86">
        <v>570</v>
      </c>
      <c r="H66" s="87">
        <v>910</v>
      </c>
      <c r="I66" s="88">
        <v>1000</v>
      </c>
      <c r="J66" s="404">
        <v>840</v>
      </c>
      <c r="K66" s="249">
        <v>440</v>
      </c>
    </row>
    <row r="67" spans="1:11" ht="15" customHeight="1">
      <c r="A67" s="33"/>
      <c r="B67" s="62" t="s">
        <v>104</v>
      </c>
      <c r="C67" s="403">
        <v>560</v>
      </c>
      <c r="D67" s="86">
        <v>580</v>
      </c>
      <c r="E67" s="86">
        <v>540</v>
      </c>
      <c r="F67" s="86">
        <v>560</v>
      </c>
      <c r="G67" s="86">
        <v>760</v>
      </c>
      <c r="H67" s="87">
        <v>1200</v>
      </c>
      <c r="I67" s="88">
        <v>1540</v>
      </c>
      <c r="J67" s="404">
        <v>1280</v>
      </c>
      <c r="K67" s="249">
        <v>450</v>
      </c>
    </row>
    <row r="68" spans="1:11" ht="15" customHeight="1">
      <c r="A68" s="33"/>
      <c r="B68" s="62" t="s">
        <v>105</v>
      </c>
      <c r="C68" s="403">
        <v>370</v>
      </c>
      <c r="D68" s="86">
        <v>500</v>
      </c>
      <c r="E68" s="86">
        <v>490</v>
      </c>
      <c r="F68" s="86">
        <v>660</v>
      </c>
      <c r="G68" s="86">
        <v>720</v>
      </c>
      <c r="H68" s="87">
        <v>1070</v>
      </c>
      <c r="I68" s="88">
        <v>1320</v>
      </c>
      <c r="J68" s="404">
        <v>1440</v>
      </c>
      <c r="K68" s="249">
        <v>560</v>
      </c>
    </row>
    <row r="69" spans="1:11" ht="15" customHeight="1">
      <c r="A69" s="33"/>
      <c r="B69" s="62" t="s">
        <v>106</v>
      </c>
      <c r="C69" s="403">
        <v>630</v>
      </c>
      <c r="D69" s="86">
        <v>620</v>
      </c>
      <c r="E69" s="86">
        <v>740</v>
      </c>
      <c r="F69" s="86">
        <v>830</v>
      </c>
      <c r="G69" s="86">
        <v>1040</v>
      </c>
      <c r="H69" s="87">
        <v>1810</v>
      </c>
      <c r="I69" s="88">
        <v>2130</v>
      </c>
      <c r="J69" s="404">
        <v>1840</v>
      </c>
      <c r="K69" s="249">
        <v>650</v>
      </c>
    </row>
    <row r="70" spans="1:11" ht="15" customHeight="1">
      <c r="A70" s="33"/>
      <c r="B70" s="62" t="s">
        <v>107</v>
      </c>
      <c r="C70" s="403">
        <v>270</v>
      </c>
      <c r="D70" s="86">
        <v>360</v>
      </c>
      <c r="E70" s="86">
        <v>380</v>
      </c>
      <c r="F70" s="86">
        <v>360</v>
      </c>
      <c r="G70" s="86">
        <v>500</v>
      </c>
      <c r="H70" s="87">
        <v>750</v>
      </c>
      <c r="I70" s="88">
        <v>720</v>
      </c>
      <c r="J70" s="404">
        <v>760</v>
      </c>
      <c r="K70" s="249">
        <v>300</v>
      </c>
    </row>
    <row r="71" spans="1:11" ht="15" customHeight="1">
      <c r="A71" s="33"/>
      <c r="B71" s="62" t="s">
        <v>108</v>
      </c>
      <c r="C71" s="403">
        <v>480</v>
      </c>
      <c r="D71" s="86">
        <v>490</v>
      </c>
      <c r="E71" s="86">
        <v>660</v>
      </c>
      <c r="F71" s="86">
        <v>540</v>
      </c>
      <c r="G71" s="86">
        <v>830</v>
      </c>
      <c r="H71" s="87">
        <v>1270</v>
      </c>
      <c r="I71" s="88">
        <v>1390</v>
      </c>
      <c r="J71" s="404">
        <v>1320</v>
      </c>
      <c r="K71" s="249">
        <v>480</v>
      </c>
    </row>
    <row r="72" spans="1:11" ht="15" customHeight="1">
      <c r="A72" s="33"/>
      <c r="B72" s="62" t="s">
        <v>109</v>
      </c>
      <c r="C72" s="403">
        <v>370</v>
      </c>
      <c r="D72" s="86">
        <v>360</v>
      </c>
      <c r="E72" s="86">
        <v>430</v>
      </c>
      <c r="F72" s="86">
        <v>530</v>
      </c>
      <c r="G72" s="86">
        <v>610</v>
      </c>
      <c r="H72" s="87">
        <v>1220</v>
      </c>
      <c r="I72" s="88">
        <v>1260</v>
      </c>
      <c r="J72" s="404">
        <v>1050</v>
      </c>
      <c r="K72" s="249">
        <v>280</v>
      </c>
    </row>
    <row r="73" spans="1:11" ht="15" customHeight="1">
      <c r="A73" s="33"/>
      <c r="B73" s="62" t="s">
        <v>110</v>
      </c>
      <c r="C73" s="403">
        <v>530</v>
      </c>
      <c r="D73" s="86">
        <v>630</v>
      </c>
      <c r="E73" s="86">
        <v>760</v>
      </c>
      <c r="F73" s="86">
        <v>660</v>
      </c>
      <c r="G73" s="86">
        <v>900</v>
      </c>
      <c r="H73" s="87">
        <v>1550</v>
      </c>
      <c r="I73" s="88">
        <v>1740</v>
      </c>
      <c r="J73" s="404">
        <v>1520</v>
      </c>
      <c r="K73" s="249">
        <v>470</v>
      </c>
    </row>
    <row r="74" spans="1:11" ht="15" customHeight="1">
      <c r="A74" s="33"/>
      <c r="B74" s="62" t="s">
        <v>111</v>
      </c>
      <c r="C74" s="403">
        <v>370</v>
      </c>
      <c r="D74" s="86">
        <v>430</v>
      </c>
      <c r="E74" s="86">
        <v>420</v>
      </c>
      <c r="F74" s="86">
        <v>450</v>
      </c>
      <c r="G74" s="86">
        <v>570</v>
      </c>
      <c r="H74" s="87">
        <v>1090</v>
      </c>
      <c r="I74" s="88">
        <v>1260</v>
      </c>
      <c r="J74" s="404">
        <v>1030</v>
      </c>
      <c r="K74" s="249">
        <v>300</v>
      </c>
    </row>
    <row r="75" spans="1:11" ht="15" customHeight="1">
      <c r="A75" s="33"/>
      <c r="B75" s="62" t="s">
        <v>112</v>
      </c>
      <c r="C75" s="403">
        <v>470</v>
      </c>
      <c r="D75" s="86">
        <v>580</v>
      </c>
      <c r="E75" s="86">
        <v>610</v>
      </c>
      <c r="F75" s="86">
        <v>650</v>
      </c>
      <c r="G75" s="86">
        <v>760</v>
      </c>
      <c r="H75" s="87">
        <v>1330</v>
      </c>
      <c r="I75" s="88">
        <v>1650</v>
      </c>
      <c r="J75" s="404">
        <v>1470</v>
      </c>
      <c r="K75" s="249">
        <v>520</v>
      </c>
    </row>
    <row r="76" spans="1:11" ht="15" customHeight="1">
      <c r="A76" s="33"/>
      <c r="B76" s="62" t="s">
        <v>113</v>
      </c>
      <c r="C76" s="403">
        <v>330</v>
      </c>
      <c r="D76" s="86">
        <v>310</v>
      </c>
      <c r="E76" s="86">
        <v>380</v>
      </c>
      <c r="F76" s="86">
        <v>370</v>
      </c>
      <c r="G76" s="86">
        <v>420</v>
      </c>
      <c r="H76" s="87">
        <v>670</v>
      </c>
      <c r="I76" s="88">
        <v>820</v>
      </c>
      <c r="J76" s="404">
        <v>740</v>
      </c>
      <c r="K76" s="249">
        <v>330</v>
      </c>
    </row>
    <row r="77" spans="1:11" ht="15" customHeight="1">
      <c r="A77" s="33"/>
      <c r="B77" s="62" t="s">
        <v>114</v>
      </c>
      <c r="C77" s="403">
        <v>450</v>
      </c>
      <c r="D77" s="86">
        <v>490</v>
      </c>
      <c r="E77" s="86">
        <v>660</v>
      </c>
      <c r="F77" s="86">
        <v>590</v>
      </c>
      <c r="G77" s="86">
        <v>790</v>
      </c>
      <c r="H77" s="87">
        <v>1340</v>
      </c>
      <c r="I77" s="88">
        <v>1480</v>
      </c>
      <c r="J77" s="404">
        <v>1390</v>
      </c>
      <c r="K77" s="249">
        <v>560</v>
      </c>
    </row>
    <row r="78" spans="1:11" ht="15" customHeight="1">
      <c r="A78" s="33"/>
      <c r="B78" s="62" t="s">
        <v>115</v>
      </c>
      <c r="C78" s="403">
        <v>340</v>
      </c>
      <c r="D78" s="86">
        <v>290</v>
      </c>
      <c r="E78" s="86">
        <v>350</v>
      </c>
      <c r="F78" s="86">
        <v>410</v>
      </c>
      <c r="G78" s="86">
        <v>740</v>
      </c>
      <c r="H78" s="87">
        <v>1310</v>
      </c>
      <c r="I78" s="88">
        <v>1260</v>
      </c>
      <c r="J78" s="404">
        <v>1180</v>
      </c>
      <c r="K78" s="249">
        <v>460</v>
      </c>
    </row>
    <row r="79" spans="1:11" ht="15" customHeight="1">
      <c r="A79" s="33"/>
      <c r="B79" s="62" t="s">
        <v>116</v>
      </c>
      <c r="C79" s="403">
        <v>220</v>
      </c>
      <c r="D79" s="86">
        <v>230</v>
      </c>
      <c r="E79" s="86">
        <v>260</v>
      </c>
      <c r="F79" s="86">
        <v>270</v>
      </c>
      <c r="G79" s="86">
        <v>460</v>
      </c>
      <c r="H79" s="87">
        <v>920</v>
      </c>
      <c r="I79" s="88">
        <v>980</v>
      </c>
      <c r="J79" s="404">
        <v>910</v>
      </c>
      <c r="K79" s="249">
        <v>330</v>
      </c>
    </row>
    <row r="80" spans="1:11" ht="15" customHeight="1">
      <c r="A80" s="33"/>
      <c r="B80" s="62" t="s">
        <v>117</v>
      </c>
      <c r="C80" s="403">
        <v>200</v>
      </c>
      <c r="D80" s="86">
        <v>170</v>
      </c>
      <c r="E80" s="86">
        <v>210</v>
      </c>
      <c r="F80" s="86">
        <v>270</v>
      </c>
      <c r="G80" s="86">
        <v>350</v>
      </c>
      <c r="H80" s="87">
        <v>630</v>
      </c>
      <c r="I80" s="88">
        <v>690</v>
      </c>
      <c r="J80" s="404">
        <v>650</v>
      </c>
      <c r="K80" s="249">
        <v>230</v>
      </c>
    </row>
    <row r="81" spans="1:11" ht="15" customHeight="1">
      <c r="A81" s="33"/>
      <c r="B81" s="62" t="s">
        <v>118</v>
      </c>
      <c r="C81" s="403">
        <v>320</v>
      </c>
      <c r="D81" s="86">
        <v>260</v>
      </c>
      <c r="E81" s="86">
        <v>370</v>
      </c>
      <c r="F81" s="86">
        <v>350</v>
      </c>
      <c r="G81" s="86">
        <v>560</v>
      </c>
      <c r="H81" s="87">
        <v>980</v>
      </c>
      <c r="I81" s="88">
        <v>1050</v>
      </c>
      <c r="J81" s="404">
        <v>1130</v>
      </c>
      <c r="K81" s="249">
        <v>410</v>
      </c>
    </row>
    <row r="82" spans="1:11" ht="15" customHeight="1">
      <c r="A82" s="33"/>
      <c r="B82" s="62" t="s">
        <v>119</v>
      </c>
      <c r="C82" s="403">
        <v>490</v>
      </c>
      <c r="D82" s="86">
        <v>490</v>
      </c>
      <c r="E82" s="86">
        <v>470</v>
      </c>
      <c r="F82" s="86">
        <v>460</v>
      </c>
      <c r="G82" s="86">
        <v>580</v>
      </c>
      <c r="H82" s="87">
        <v>1060</v>
      </c>
      <c r="I82" s="88">
        <v>1140</v>
      </c>
      <c r="J82" s="404">
        <v>1200</v>
      </c>
      <c r="K82" s="249">
        <v>400</v>
      </c>
    </row>
    <row r="83" spans="1:11" ht="15" customHeight="1">
      <c r="A83" s="33"/>
      <c r="B83" s="62" t="s">
        <v>120</v>
      </c>
      <c r="C83" s="403">
        <v>510</v>
      </c>
      <c r="D83" s="86">
        <v>500</v>
      </c>
      <c r="E83" s="86">
        <v>520</v>
      </c>
      <c r="F83" s="86">
        <v>420</v>
      </c>
      <c r="G83" s="86">
        <v>700</v>
      </c>
      <c r="H83" s="87">
        <v>1170</v>
      </c>
      <c r="I83" s="88">
        <v>1260</v>
      </c>
      <c r="J83" s="404">
        <v>1170</v>
      </c>
      <c r="K83" s="249">
        <v>400</v>
      </c>
    </row>
    <row r="84" spans="1:11" ht="15" customHeight="1">
      <c r="A84" s="33"/>
      <c r="B84" s="62" t="s">
        <v>121</v>
      </c>
      <c r="C84" s="403">
        <v>360</v>
      </c>
      <c r="D84" s="86">
        <v>540</v>
      </c>
      <c r="E84" s="86">
        <v>400</v>
      </c>
      <c r="F84" s="86">
        <v>400</v>
      </c>
      <c r="G84" s="86">
        <v>470</v>
      </c>
      <c r="H84" s="87">
        <v>820</v>
      </c>
      <c r="I84" s="88">
        <v>970</v>
      </c>
      <c r="J84" s="404">
        <v>1150</v>
      </c>
      <c r="K84" s="249">
        <v>440</v>
      </c>
    </row>
    <row r="85" spans="1:11" ht="15" customHeight="1">
      <c r="A85" s="33"/>
      <c r="B85" s="62" t="s">
        <v>122</v>
      </c>
      <c r="C85" s="403">
        <v>370</v>
      </c>
      <c r="D85" s="86">
        <v>340</v>
      </c>
      <c r="E85" s="86">
        <v>380</v>
      </c>
      <c r="F85" s="86">
        <v>410</v>
      </c>
      <c r="G85" s="86">
        <v>420</v>
      </c>
      <c r="H85" s="87">
        <v>710</v>
      </c>
      <c r="I85" s="88">
        <v>840</v>
      </c>
      <c r="J85" s="404">
        <v>780</v>
      </c>
      <c r="K85" s="249">
        <v>390</v>
      </c>
    </row>
    <row r="86" spans="1:11" ht="15" customHeight="1">
      <c r="A86" s="33"/>
      <c r="B86" s="62" t="s">
        <v>123</v>
      </c>
      <c r="C86" s="403">
        <v>310</v>
      </c>
      <c r="D86" s="86">
        <v>380</v>
      </c>
      <c r="E86" s="86">
        <v>490</v>
      </c>
      <c r="F86" s="86">
        <v>570</v>
      </c>
      <c r="G86" s="86">
        <v>700</v>
      </c>
      <c r="H86" s="87">
        <v>1070</v>
      </c>
      <c r="I86" s="88">
        <v>1170</v>
      </c>
      <c r="J86" s="404">
        <v>1120</v>
      </c>
      <c r="K86" s="249">
        <v>430</v>
      </c>
    </row>
    <row r="87" spans="1:11" ht="15" customHeight="1">
      <c r="A87" s="33"/>
      <c r="B87" s="62" t="s">
        <v>124</v>
      </c>
      <c r="C87" s="403">
        <v>400</v>
      </c>
      <c r="D87" s="86">
        <v>490</v>
      </c>
      <c r="E87" s="86">
        <v>530</v>
      </c>
      <c r="F87" s="86">
        <v>550</v>
      </c>
      <c r="G87" s="86">
        <v>680</v>
      </c>
      <c r="H87" s="87">
        <v>1000</v>
      </c>
      <c r="I87" s="88">
        <v>1080</v>
      </c>
      <c r="J87" s="404">
        <v>1160</v>
      </c>
      <c r="K87" s="249">
        <v>430</v>
      </c>
    </row>
    <row r="88" spans="1:11" ht="15" customHeight="1">
      <c r="A88" s="33"/>
      <c r="B88" s="62" t="s">
        <v>125</v>
      </c>
      <c r="C88" s="403">
        <v>590</v>
      </c>
      <c r="D88" s="86">
        <v>470</v>
      </c>
      <c r="E88" s="86">
        <v>500</v>
      </c>
      <c r="F88" s="86">
        <v>430</v>
      </c>
      <c r="G88" s="86">
        <v>660</v>
      </c>
      <c r="H88" s="87">
        <v>1150</v>
      </c>
      <c r="I88" s="88">
        <v>1220</v>
      </c>
      <c r="J88" s="404">
        <v>1080</v>
      </c>
      <c r="K88" s="249">
        <v>420</v>
      </c>
    </row>
    <row r="89" spans="1:11" ht="15" customHeight="1">
      <c r="A89" s="33"/>
      <c r="B89" s="62" t="s">
        <v>126</v>
      </c>
      <c r="C89" s="403">
        <v>390</v>
      </c>
      <c r="D89" s="86">
        <v>510</v>
      </c>
      <c r="E89" s="86">
        <v>560</v>
      </c>
      <c r="F89" s="86">
        <v>560</v>
      </c>
      <c r="G89" s="86">
        <v>660</v>
      </c>
      <c r="H89" s="87">
        <v>1020</v>
      </c>
      <c r="I89" s="88">
        <v>1250</v>
      </c>
      <c r="J89" s="404">
        <v>1340</v>
      </c>
      <c r="K89" s="249">
        <v>480</v>
      </c>
    </row>
    <row r="90" spans="1:11" ht="15" customHeight="1">
      <c r="A90" s="33"/>
      <c r="B90" s="62" t="s">
        <v>127</v>
      </c>
      <c r="C90" s="403">
        <v>490</v>
      </c>
      <c r="D90" s="86">
        <v>520</v>
      </c>
      <c r="E90" s="86">
        <v>460</v>
      </c>
      <c r="F90" s="86">
        <v>560</v>
      </c>
      <c r="G90" s="86">
        <v>790</v>
      </c>
      <c r="H90" s="87">
        <v>1300</v>
      </c>
      <c r="I90" s="88">
        <v>1490</v>
      </c>
      <c r="J90" s="404">
        <v>1230</v>
      </c>
      <c r="K90" s="249">
        <v>480</v>
      </c>
    </row>
    <row r="91" spans="1:11" ht="15" customHeight="1">
      <c r="A91" s="33"/>
      <c r="B91" s="62" t="s">
        <v>128</v>
      </c>
      <c r="C91" s="403">
        <v>320</v>
      </c>
      <c r="D91" s="86">
        <v>380</v>
      </c>
      <c r="E91" s="86">
        <v>350</v>
      </c>
      <c r="F91" s="86">
        <v>410</v>
      </c>
      <c r="G91" s="86">
        <v>490</v>
      </c>
      <c r="H91" s="87">
        <v>860</v>
      </c>
      <c r="I91" s="88">
        <v>960</v>
      </c>
      <c r="J91" s="404">
        <v>1070</v>
      </c>
      <c r="K91" s="249">
        <v>320</v>
      </c>
    </row>
    <row r="92" spans="1:11" ht="15" customHeight="1">
      <c r="A92" s="33"/>
      <c r="B92" s="62" t="s">
        <v>129</v>
      </c>
      <c r="C92" s="403">
        <v>410</v>
      </c>
      <c r="D92" s="86">
        <v>470</v>
      </c>
      <c r="E92" s="86">
        <v>530</v>
      </c>
      <c r="F92" s="86">
        <v>580</v>
      </c>
      <c r="G92" s="86">
        <v>670</v>
      </c>
      <c r="H92" s="87">
        <v>1060</v>
      </c>
      <c r="I92" s="88">
        <v>1060</v>
      </c>
      <c r="J92" s="404">
        <v>1070</v>
      </c>
      <c r="K92" s="249">
        <v>400</v>
      </c>
    </row>
    <row r="93" spans="1:11" ht="15" customHeight="1">
      <c r="A93" s="33"/>
      <c r="B93" s="62" t="s">
        <v>130</v>
      </c>
      <c r="C93" s="403">
        <v>400</v>
      </c>
      <c r="D93" s="86">
        <v>400</v>
      </c>
      <c r="E93" s="86">
        <v>480</v>
      </c>
      <c r="F93" s="86">
        <v>380</v>
      </c>
      <c r="G93" s="86">
        <v>550</v>
      </c>
      <c r="H93" s="87">
        <v>1000</v>
      </c>
      <c r="I93" s="88">
        <v>1100</v>
      </c>
      <c r="J93" s="404">
        <v>1040</v>
      </c>
      <c r="K93" s="249">
        <v>350</v>
      </c>
    </row>
    <row r="94" spans="1:11" ht="15" customHeight="1">
      <c r="A94" s="33"/>
      <c r="B94" s="62" t="s">
        <v>131</v>
      </c>
      <c r="C94" s="403">
        <v>380</v>
      </c>
      <c r="D94" s="86">
        <v>430</v>
      </c>
      <c r="E94" s="86">
        <v>490</v>
      </c>
      <c r="F94" s="86">
        <v>500</v>
      </c>
      <c r="G94" s="86">
        <v>710</v>
      </c>
      <c r="H94" s="87">
        <v>1140</v>
      </c>
      <c r="I94" s="88">
        <v>1570</v>
      </c>
      <c r="J94" s="404">
        <v>1300</v>
      </c>
      <c r="K94" s="249">
        <v>450</v>
      </c>
    </row>
    <row r="95" spans="1:11" ht="15" customHeight="1">
      <c r="A95" s="33"/>
      <c r="B95" s="62" t="s">
        <v>132</v>
      </c>
      <c r="C95" s="403">
        <v>420</v>
      </c>
      <c r="D95" s="86">
        <v>450</v>
      </c>
      <c r="E95" s="86">
        <v>510</v>
      </c>
      <c r="F95" s="86">
        <v>510</v>
      </c>
      <c r="G95" s="86">
        <v>720</v>
      </c>
      <c r="H95" s="87">
        <v>1240</v>
      </c>
      <c r="I95" s="88">
        <v>1660</v>
      </c>
      <c r="J95" s="404">
        <v>1440</v>
      </c>
      <c r="K95" s="249">
        <v>500</v>
      </c>
    </row>
    <row r="96" spans="1:11" ht="15" customHeight="1">
      <c r="A96" s="33"/>
      <c r="B96" s="62" t="s">
        <v>133</v>
      </c>
      <c r="C96" s="403">
        <v>430</v>
      </c>
      <c r="D96" s="86">
        <v>430</v>
      </c>
      <c r="E96" s="86">
        <v>490</v>
      </c>
      <c r="F96" s="86">
        <v>500</v>
      </c>
      <c r="G96" s="86">
        <v>670</v>
      </c>
      <c r="H96" s="87">
        <v>1150</v>
      </c>
      <c r="I96" s="88">
        <v>1170</v>
      </c>
      <c r="J96" s="404">
        <v>1130</v>
      </c>
      <c r="K96" s="249">
        <v>470</v>
      </c>
    </row>
    <row r="97" spans="1:11" ht="15" customHeight="1">
      <c r="A97" s="33"/>
      <c r="B97" s="62" t="s">
        <v>134</v>
      </c>
      <c r="C97" s="403">
        <v>350</v>
      </c>
      <c r="D97" s="86">
        <v>380</v>
      </c>
      <c r="E97" s="86">
        <v>400</v>
      </c>
      <c r="F97" s="86">
        <v>450</v>
      </c>
      <c r="G97" s="86">
        <v>630</v>
      </c>
      <c r="H97" s="87">
        <v>1090</v>
      </c>
      <c r="I97" s="88">
        <v>1200</v>
      </c>
      <c r="J97" s="404">
        <v>950</v>
      </c>
      <c r="K97" s="249">
        <v>420</v>
      </c>
    </row>
    <row r="98" spans="1:11" ht="15" customHeight="1">
      <c r="A98" s="33"/>
      <c r="B98" s="62" t="s">
        <v>135</v>
      </c>
      <c r="C98" s="403">
        <v>400</v>
      </c>
      <c r="D98" s="86">
        <v>430</v>
      </c>
      <c r="E98" s="86">
        <v>490</v>
      </c>
      <c r="F98" s="86">
        <v>450</v>
      </c>
      <c r="G98" s="86">
        <v>570</v>
      </c>
      <c r="H98" s="87">
        <v>980</v>
      </c>
      <c r="I98" s="88">
        <v>1150</v>
      </c>
      <c r="J98" s="404">
        <v>1150</v>
      </c>
      <c r="K98" s="249">
        <v>460</v>
      </c>
    </row>
    <row r="99" spans="1:11" ht="15" customHeight="1">
      <c r="A99" s="33"/>
      <c r="B99" s="62" t="s">
        <v>136</v>
      </c>
      <c r="C99" s="403">
        <v>250</v>
      </c>
      <c r="D99" s="86">
        <v>260</v>
      </c>
      <c r="E99" s="86">
        <v>260</v>
      </c>
      <c r="F99" s="86">
        <v>240</v>
      </c>
      <c r="G99" s="86">
        <v>340</v>
      </c>
      <c r="H99" s="87">
        <v>520</v>
      </c>
      <c r="I99" s="88">
        <v>590</v>
      </c>
      <c r="J99" s="404">
        <v>610</v>
      </c>
      <c r="K99" s="249">
        <v>230</v>
      </c>
    </row>
    <row r="100" spans="1:11" ht="15" customHeight="1">
      <c r="A100" s="33"/>
      <c r="B100" s="62" t="s">
        <v>137</v>
      </c>
      <c r="C100" s="403">
        <v>540</v>
      </c>
      <c r="D100" s="86">
        <v>520</v>
      </c>
      <c r="E100" s="86">
        <v>640</v>
      </c>
      <c r="F100" s="86">
        <v>530</v>
      </c>
      <c r="G100" s="86">
        <v>710</v>
      </c>
      <c r="H100" s="87">
        <v>1360</v>
      </c>
      <c r="I100" s="88">
        <v>1710</v>
      </c>
      <c r="J100" s="404">
        <v>1550</v>
      </c>
      <c r="K100" s="249">
        <v>480</v>
      </c>
    </row>
    <row r="101" spans="1:11" ht="15" customHeight="1">
      <c r="A101" s="33"/>
      <c r="B101" s="62" t="s">
        <v>138</v>
      </c>
      <c r="C101" s="403">
        <v>410</v>
      </c>
      <c r="D101" s="86">
        <v>510</v>
      </c>
      <c r="E101" s="86">
        <v>560</v>
      </c>
      <c r="F101" s="86">
        <v>650</v>
      </c>
      <c r="G101" s="86">
        <v>1050</v>
      </c>
      <c r="H101" s="87">
        <v>1290</v>
      </c>
      <c r="I101" s="88">
        <v>1450</v>
      </c>
      <c r="J101" s="404">
        <v>1160</v>
      </c>
      <c r="K101" s="249">
        <v>500</v>
      </c>
    </row>
    <row r="102" spans="1:11" ht="15" customHeight="1">
      <c r="A102" s="33"/>
      <c r="B102" s="62" t="s">
        <v>139</v>
      </c>
      <c r="C102" s="403">
        <v>380</v>
      </c>
      <c r="D102" s="86">
        <v>430</v>
      </c>
      <c r="E102" s="86">
        <v>510</v>
      </c>
      <c r="F102" s="86">
        <v>570</v>
      </c>
      <c r="G102" s="86">
        <v>840</v>
      </c>
      <c r="H102" s="87">
        <v>1150</v>
      </c>
      <c r="I102" s="88">
        <v>1420</v>
      </c>
      <c r="J102" s="404">
        <v>1100</v>
      </c>
      <c r="K102" s="249">
        <v>490</v>
      </c>
    </row>
    <row r="103" spans="1:11" ht="15" customHeight="1">
      <c r="A103" s="33"/>
      <c r="B103" s="62" t="s">
        <v>140</v>
      </c>
      <c r="C103" s="403">
        <v>340</v>
      </c>
      <c r="D103" s="86">
        <v>370</v>
      </c>
      <c r="E103" s="86">
        <v>430</v>
      </c>
      <c r="F103" s="86">
        <v>470</v>
      </c>
      <c r="G103" s="86">
        <v>520</v>
      </c>
      <c r="H103" s="87">
        <v>890</v>
      </c>
      <c r="I103" s="88">
        <v>1100</v>
      </c>
      <c r="J103" s="404">
        <v>930</v>
      </c>
      <c r="K103" s="249">
        <v>370</v>
      </c>
    </row>
    <row r="104" spans="1:11" ht="15" customHeight="1">
      <c r="A104" s="33"/>
      <c r="B104" s="62" t="s">
        <v>141</v>
      </c>
      <c r="C104" s="403">
        <v>380</v>
      </c>
      <c r="D104" s="86">
        <v>460</v>
      </c>
      <c r="E104" s="86">
        <v>430</v>
      </c>
      <c r="F104" s="86">
        <v>420</v>
      </c>
      <c r="G104" s="86">
        <v>550</v>
      </c>
      <c r="H104" s="87">
        <v>950</v>
      </c>
      <c r="I104" s="88">
        <v>1070</v>
      </c>
      <c r="J104" s="404">
        <v>1030</v>
      </c>
      <c r="K104" s="249">
        <v>330</v>
      </c>
    </row>
    <row r="105" spans="1:11" ht="15" customHeight="1">
      <c r="A105" s="33"/>
      <c r="B105" s="62" t="s">
        <v>142</v>
      </c>
      <c r="C105" s="403">
        <v>270</v>
      </c>
      <c r="D105" s="86">
        <v>350</v>
      </c>
      <c r="E105" s="86">
        <v>350</v>
      </c>
      <c r="F105" s="86">
        <v>350</v>
      </c>
      <c r="G105" s="86">
        <v>370</v>
      </c>
      <c r="H105" s="87">
        <v>720</v>
      </c>
      <c r="I105" s="88">
        <v>770</v>
      </c>
      <c r="J105" s="404">
        <v>760</v>
      </c>
      <c r="K105" s="249">
        <v>330</v>
      </c>
    </row>
    <row r="106" spans="1:11" ht="15" customHeight="1">
      <c r="A106" s="33"/>
      <c r="B106" s="62" t="s">
        <v>143</v>
      </c>
      <c r="C106" s="403">
        <v>460</v>
      </c>
      <c r="D106" s="86">
        <v>510</v>
      </c>
      <c r="E106" s="86">
        <v>650</v>
      </c>
      <c r="F106" s="86">
        <v>570</v>
      </c>
      <c r="G106" s="86">
        <v>810</v>
      </c>
      <c r="H106" s="87">
        <v>1340</v>
      </c>
      <c r="I106" s="88">
        <v>1440</v>
      </c>
      <c r="J106" s="404">
        <v>1410</v>
      </c>
      <c r="K106" s="249">
        <v>520</v>
      </c>
    </row>
    <row r="107" spans="1:11" ht="15" customHeight="1">
      <c r="A107" s="33"/>
      <c r="B107" s="62" t="s">
        <v>144</v>
      </c>
      <c r="C107" s="403">
        <v>320</v>
      </c>
      <c r="D107" s="86">
        <v>300</v>
      </c>
      <c r="E107" s="86">
        <v>370</v>
      </c>
      <c r="F107" s="86">
        <v>330</v>
      </c>
      <c r="G107" s="86">
        <v>350</v>
      </c>
      <c r="H107" s="87">
        <v>760</v>
      </c>
      <c r="I107" s="88">
        <v>810</v>
      </c>
      <c r="J107" s="404">
        <v>780</v>
      </c>
      <c r="K107" s="249">
        <v>270</v>
      </c>
    </row>
    <row r="108" spans="1:11" ht="15" customHeight="1">
      <c r="A108" s="33"/>
      <c r="B108" s="62" t="s">
        <v>145</v>
      </c>
      <c r="C108" s="403">
        <v>280</v>
      </c>
      <c r="D108" s="86">
        <v>300</v>
      </c>
      <c r="E108" s="86">
        <v>340</v>
      </c>
      <c r="F108" s="86">
        <v>350</v>
      </c>
      <c r="G108" s="86">
        <v>430</v>
      </c>
      <c r="H108" s="87">
        <v>720</v>
      </c>
      <c r="I108" s="88">
        <v>770</v>
      </c>
      <c r="J108" s="404">
        <v>730</v>
      </c>
      <c r="K108" s="249">
        <v>270</v>
      </c>
    </row>
    <row r="109" spans="1:11" ht="15" customHeight="1">
      <c r="A109" s="33"/>
      <c r="B109" s="62" t="s">
        <v>146</v>
      </c>
      <c r="C109" s="403">
        <v>300</v>
      </c>
      <c r="D109" s="86">
        <v>370</v>
      </c>
      <c r="E109" s="86">
        <v>450</v>
      </c>
      <c r="F109" s="86">
        <v>520</v>
      </c>
      <c r="G109" s="86">
        <v>520</v>
      </c>
      <c r="H109" s="87">
        <v>780</v>
      </c>
      <c r="I109" s="88">
        <v>990</v>
      </c>
      <c r="J109" s="404">
        <v>990</v>
      </c>
      <c r="K109" s="249">
        <v>490</v>
      </c>
    </row>
    <row r="110" spans="1:11" ht="15" customHeight="1">
      <c r="A110" s="33"/>
      <c r="B110" s="62" t="s">
        <v>147</v>
      </c>
      <c r="C110" s="403">
        <v>510</v>
      </c>
      <c r="D110" s="86">
        <v>510</v>
      </c>
      <c r="E110" s="86">
        <v>560</v>
      </c>
      <c r="F110" s="86">
        <v>530</v>
      </c>
      <c r="G110" s="86">
        <v>740</v>
      </c>
      <c r="H110" s="87">
        <v>1180</v>
      </c>
      <c r="I110" s="88">
        <v>1370</v>
      </c>
      <c r="J110" s="404">
        <v>1390</v>
      </c>
      <c r="K110" s="249">
        <v>500</v>
      </c>
    </row>
    <row r="111" spans="1:11" ht="15" customHeight="1">
      <c r="A111" s="33"/>
      <c r="B111" s="62" t="s">
        <v>148</v>
      </c>
      <c r="C111" s="403">
        <v>300</v>
      </c>
      <c r="D111" s="86">
        <v>360</v>
      </c>
      <c r="E111" s="86">
        <v>390</v>
      </c>
      <c r="F111" s="86">
        <v>410</v>
      </c>
      <c r="G111" s="86">
        <v>460</v>
      </c>
      <c r="H111" s="87">
        <v>720</v>
      </c>
      <c r="I111" s="88">
        <v>740</v>
      </c>
      <c r="J111" s="404">
        <v>830</v>
      </c>
      <c r="K111" s="249">
        <v>290</v>
      </c>
    </row>
    <row r="112" spans="1:11" ht="15" customHeight="1">
      <c r="A112" s="33"/>
      <c r="B112" s="62" t="s">
        <v>149</v>
      </c>
      <c r="C112" s="403">
        <v>380</v>
      </c>
      <c r="D112" s="86">
        <v>380</v>
      </c>
      <c r="E112" s="86">
        <v>460</v>
      </c>
      <c r="F112" s="86">
        <v>490</v>
      </c>
      <c r="G112" s="86">
        <v>620</v>
      </c>
      <c r="H112" s="87">
        <v>1150</v>
      </c>
      <c r="I112" s="88">
        <v>1510</v>
      </c>
      <c r="J112" s="404">
        <v>1320</v>
      </c>
      <c r="K112" s="249">
        <v>470</v>
      </c>
    </row>
    <row r="113" spans="1:11" ht="15" customHeight="1">
      <c r="A113" s="33"/>
      <c r="B113" s="36" t="s">
        <v>74</v>
      </c>
      <c r="C113" s="407">
        <v>29630</v>
      </c>
      <c r="D113" s="408">
        <v>32220</v>
      </c>
      <c r="E113" s="408">
        <v>35480</v>
      </c>
      <c r="F113" s="408">
        <v>36530</v>
      </c>
      <c r="G113" s="408">
        <v>47280</v>
      </c>
      <c r="H113" s="89">
        <v>78660</v>
      </c>
      <c r="I113" s="409">
        <v>89310</v>
      </c>
      <c r="J113" s="408">
        <v>84180</v>
      </c>
      <c r="K113" s="254">
        <v>31200</v>
      </c>
    </row>
    <row r="114" spans="1:11" ht="15" customHeight="1">
      <c r="A114" s="53"/>
      <c r="B114" s="53"/>
      <c r="C114" s="412"/>
      <c r="D114" s="413"/>
      <c r="E114" s="413"/>
      <c r="F114" s="413"/>
      <c r="G114" s="413"/>
      <c r="H114" s="91"/>
      <c r="I114" s="414"/>
      <c r="J114" s="413"/>
      <c r="K114" s="255"/>
    </row>
    <row r="115" spans="1:11" ht="15" customHeight="1">
      <c r="A115" s="37" t="s">
        <v>32</v>
      </c>
      <c r="B115" s="62"/>
      <c r="C115" s="403"/>
      <c r="D115" s="86"/>
      <c r="E115" s="86"/>
      <c r="F115" s="86"/>
      <c r="G115" s="86"/>
      <c r="H115" s="87"/>
      <c r="I115" s="88"/>
      <c r="J115" s="86"/>
      <c r="K115" s="249"/>
    </row>
    <row r="116" spans="1:11" ht="15" customHeight="1">
      <c r="A116" s="33"/>
      <c r="B116" s="33" t="s">
        <v>150</v>
      </c>
      <c r="C116" s="403">
        <v>350</v>
      </c>
      <c r="D116" s="86">
        <v>430</v>
      </c>
      <c r="E116" s="86">
        <v>590</v>
      </c>
      <c r="F116" s="86">
        <v>610</v>
      </c>
      <c r="G116" s="86">
        <v>750</v>
      </c>
      <c r="H116" s="87">
        <v>1070</v>
      </c>
      <c r="I116" s="88">
        <v>1320</v>
      </c>
      <c r="J116" s="86">
        <v>1220</v>
      </c>
      <c r="K116" s="249">
        <v>520</v>
      </c>
    </row>
    <row r="117" spans="1:11" ht="15" customHeight="1">
      <c r="A117" s="33"/>
      <c r="B117" s="33" t="s">
        <v>151</v>
      </c>
      <c r="C117" s="403">
        <v>410</v>
      </c>
      <c r="D117" s="86">
        <v>460</v>
      </c>
      <c r="E117" s="86">
        <v>590</v>
      </c>
      <c r="F117" s="86">
        <v>650</v>
      </c>
      <c r="G117" s="86">
        <v>830</v>
      </c>
      <c r="H117" s="87">
        <v>1130</v>
      </c>
      <c r="I117" s="88">
        <v>1420</v>
      </c>
      <c r="J117" s="86">
        <v>1320</v>
      </c>
      <c r="K117" s="249">
        <v>530</v>
      </c>
    </row>
    <row r="118" spans="1:11" ht="15" customHeight="1">
      <c r="A118" s="33"/>
      <c r="B118" s="33" t="s">
        <v>152</v>
      </c>
      <c r="C118" s="403">
        <v>400</v>
      </c>
      <c r="D118" s="86">
        <v>470</v>
      </c>
      <c r="E118" s="86">
        <v>520</v>
      </c>
      <c r="F118" s="86">
        <v>620</v>
      </c>
      <c r="G118" s="86">
        <v>620</v>
      </c>
      <c r="H118" s="87">
        <v>1160</v>
      </c>
      <c r="I118" s="88">
        <v>1240</v>
      </c>
      <c r="J118" s="86">
        <v>1170</v>
      </c>
      <c r="K118" s="249">
        <v>460</v>
      </c>
    </row>
    <row r="119" spans="1:11" ht="15" customHeight="1">
      <c r="A119" s="33"/>
      <c r="B119" s="33" t="s">
        <v>153</v>
      </c>
      <c r="C119" s="403">
        <v>1980</v>
      </c>
      <c r="D119" s="86">
        <v>2360</v>
      </c>
      <c r="E119" s="86">
        <v>2770</v>
      </c>
      <c r="F119" s="86">
        <v>4030</v>
      </c>
      <c r="G119" s="86">
        <v>4210</v>
      </c>
      <c r="H119" s="87">
        <v>3540</v>
      </c>
      <c r="I119" s="88">
        <v>3850</v>
      </c>
      <c r="J119" s="86">
        <v>2890</v>
      </c>
      <c r="K119" s="249">
        <v>1340</v>
      </c>
    </row>
    <row r="120" spans="1:11" ht="15" customHeight="1">
      <c r="A120" s="33"/>
      <c r="B120" s="33" t="s">
        <v>154</v>
      </c>
      <c r="C120" s="403">
        <v>330</v>
      </c>
      <c r="D120" s="86">
        <v>390</v>
      </c>
      <c r="E120" s="86">
        <v>470</v>
      </c>
      <c r="F120" s="86">
        <v>510</v>
      </c>
      <c r="G120" s="86">
        <v>610</v>
      </c>
      <c r="H120" s="87">
        <v>1140</v>
      </c>
      <c r="I120" s="88">
        <v>1140</v>
      </c>
      <c r="J120" s="86">
        <v>1020</v>
      </c>
      <c r="K120" s="249">
        <v>360</v>
      </c>
    </row>
    <row r="121" spans="1:11" ht="15" customHeight="1">
      <c r="A121" s="33"/>
      <c r="B121" s="33" t="s">
        <v>155</v>
      </c>
      <c r="C121" s="403">
        <v>420</v>
      </c>
      <c r="D121" s="86">
        <v>450</v>
      </c>
      <c r="E121" s="86">
        <v>550</v>
      </c>
      <c r="F121" s="86">
        <v>570</v>
      </c>
      <c r="G121" s="86">
        <v>670</v>
      </c>
      <c r="H121" s="87">
        <v>1120</v>
      </c>
      <c r="I121" s="88">
        <v>1240</v>
      </c>
      <c r="J121" s="86">
        <v>1340</v>
      </c>
      <c r="K121" s="249">
        <v>490</v>
      </c>
    </row>
    <row r="122" spans="1:11" ht="15" customHeight="1">
      <c r="A122" s="33"/>
      <c r="B122" s="33" t="s">
        <v>156</v>
      </c>
      <c r="C122" s="403">
        <v>270</v>
      </c>
      <c r="D122" s="86">
        <v>350</v>
      </c>
      <c r="E122" s="86">
        <v>310</v>
      </c>
      <c r="F122" s="86">
        <v>400</v>
      </c>
      <c r="G122" s="86">
        <v>490</v>
      </c>
      <c r="H122" s="87">
        <v>820</v>
      </c>
      <c r="I122" s="88">
        <v>890</v>
      </c>
      <c r="J122" s="86">
        <v>800</v>
      </c>
      <c r="K122" s="249">
        <v>290</v>
      </c>
    </row>
    <row r="123" spans="1:11" ht="15" customHeight="1">
      <c r="A123" s="33"/>
      <c r="B123" s="33" t="s">
        <v>157</v>
      </c>
      <c r="C123" s="403">
        <v>330</v>
      </c>
      <c r="D123" s="86">
        <v>350</v>
      </c>
      <c r="E123" s="86">
        <v>480</v>
      </c>
      <c r="F123" s="86">
        <v>440</v>
      </c>
      <c r="G123" s="86">
        <v>460</v>
      </c>
      <c r="H123" s="87">
        <v>810</v>
      </c>
      <c r="I123" s="88">
        <v>950</v>
      </c>
      <c r="J123" s="86">
        <v>1020</v>
      </c>
      <c r="K123" s="249">
        <v>390</v>
      </c>
    </row>
    <row r="124" spans="1:11" ht="15" customHeight="1">
      <c r="A124" s="33"/>
      <c r="B124" s="33" t="s">
        <v>158</v>
      </c>
      <c r="C124" s="403">
        <v>400</v>
      </c>
      <c r="D124" s="86">
        <v>480</v>
      </c>
      <c r="E124" s="86">
        <v>490</v>
      </c>
      <c r="F124" s="86">
        <v>550</v>
      </c>
      <c r="G124" s="86">
        <v>570</v>
      </c>
      <c r="H124" s="87">
        <v>1020</v>
      </c>
      <c r="I124" s="88">
        <v>1030</v>
      </c>
      <c r="J124" s="86">
        <v>1110</v>
      </c>
      <c r="K124" s="249">
        <v>430</v>
      </c>
    </row>
    <row r="125" spans="1:11" ht="15" customHeight="1">
      <c r="A125" s="33"/>
      <c r="B125" s="33" t="s">
        <v>159</v>
      </c>
      <c r="C125" s="403">
        <v>340</v>
      </c>
      <c r="D125" s="86">
        <v>400</v>
      </c>
      <c r="E125" s="86">
        <v>500</v>
      </c>
      <c r="F125" s="86">
        <v>460</v>
      </c>
      <c r="G125" s="86">
        <v>510</v>
      </c>
      <c r="H125" s="87">
        <v>780</v>
      </c>
      <c r="I125" s="88">
        <v>990</v>
      </c>
      <c r="J125" s="86">
        <v>990</v>
      </c>
      <c r="K125" s="249">
        <v>390</v>
      </c>
    </row>
    <row r="126" spans="1:11" ht="15" customHeight="1">
      <c r="A126" s="33"/>
      <c r="B126" s="33" t="s">
        <v>160</v>
      </c>
      <c r="C126" s="403">
        <v>380</v>
      </c>
      <c r="D126" s="86">
        <v>470</v>
      </c>
      <c r="E126" s="86">
        <v>490</v>
      </c>
      <c r="F126" s="86">
        <v>580</v>
      </c>
      <c r="G126" s="86">
        <v>700</v>
      </c>
      <c r="H126" s="87">
        <v>1010</v>
      </c>
      <c r="I126" s="88">
        <v>1220</v>
      </c>
      <c r="J126" s="86">
        <v>1000</v>
      </c>
      <c r="K126" s="249">
        <v>460</v>
      </c>
    </row>
    <row r="127" spans="1:11" ht="15" customHeight="1">
      <c r="A127" s="33"/>
      <c r="B127" s="33" t="s">
        <v>161</v>
      </c>
      <c r="C127" s="403">
        <v>400</v>
      </c>
      <c r="D127" s="86">
        <v>450</v>
      </c>
      <c r="E127" s="86">
        <v>520</v>
      </c>
      <c r="F127" s="86">
        <v>630</v>
      </c>
      <c r="G127" s="86">
        <v>670</v>
      </c>
      <c r="H127" s="87">
        <v>1160</v>
      </c>
      <c r="I127" s="88">
        <v>1200</v>
      </c>
      <c r="J127" s="86">
        <v>1040</v>
      </c>
      <c r="K127" s="249">
        <v>450</v>
      </c>
    </row>
    <row r="128" spans="1:11" ht="15" customHeight="1">
      <c r="A128" s="33"/>
      <c r="B128" s="33" t="s">
        <v>162</v>
      </c>
      <c r="C128" s="403">
        <v>600</v>
      </c>
      <c r="D128" s="86">
        <v>520</v>
      </c>
      <c r="E128" s="86">
        <v>660</v>
      </c>
      <c r="F128" s="86">
        <v>740</v>
      </c>
      <c r="G128" s="86">
        <v>830</v>
      </c>
      <c r="H128" s="87">
        <v>1120</v>
      </c>
      <c r="I128" s="88">
        <v>1430</v>
      </c>
      <c r="J128" s="86">
        <v>1160</v>
      </c>
      <c r="K128" s="249">
        <v>450</v>
      </c>
    </row>
    <row r="129" spans="1:11" ht="15" customHeight="1">
      <c r="A129" s="33"/>
      <c r="B129" s="33" t="s">
        <v>163</v>
      </c>
      <c r="C129" s="403">
        <v>610</v>
      </c>
      <c r="D129" s="86">
        <v>540</v>
      </c>
      <c r="E129" s="86">
        <v>660</v>
      </c>
      <c r="F129" s="86">
        <v>780</v>
      </c>
      <c r="G129" s="86">
        <v>750</v>
      </c>
      <c r="H129" s="87">
        <v>1230</v>
      </c>
      <c r="I129" s="88">
        <v>1570</v>
      </c>
      <c r="J129" s="86">
        <v>1240</v>
      </c>
      <c r="K129" s="249">
        <v>440</v>
      </c>
    </row>
    <row r="130" spans="1:11" ht="15" customHeight="1">
      <c r="A130" s="33"/>
      <c r="B130" s="33" t="s">
        <v>164</v>
      </c>
      <c r="C130" s="403">
        <v>640</v>
      </c>
      <c r="D130" s="86">
        <v>580</v>
      </c>
      <c r="E130" s="86">
        <v>710</v>
      </c>
      <c r="F130" s="86">
        <v>830</v>
      </c>
      <c r="G130" s="86">
        <v>860</v>
      </c>
      <c r="H130" s="87">
        <v>1260</v>
      </c>
      <c r="I130" s="88">
        <v>1560</v>
      </c>
      <c r="J130" s="86">
        <v>1240</v>
      </c>
      <c r="K130" s="249">
        <v>450</v>
      </c>
    </row>
    <row r="131" spans="1:11" ht="15" customHeight="1">
      <c r="A131" s="33"/>
      <c r="B131" s="33" t="s">
        <v>165</v>
      </c>
      <c r="C131" s="403">
        <v>260</v>
      </c>
      <c r="D131" s="86">
        <v>310</v>
      </c>
      <c r="E131" s="86">
        <v>360</v>
      </c>
      <c r="F131" s="86">
        <v>450</v>
      </c>
      <c r="G131" s="86">
        <v>460</v>
      </c>
      <c r="H131" s="87">
        <v>770</v>
      </c>
      <c r="I131" s="88">
        <v>860</v>
      </c>
      <c r="J131" s="86">
        <v>840</v>
      </c>
      <c r="K131" s="249">
        <v>330</v>
      </c>
    </row>
    <row r="132" spans="1:11" ht="15" customHeight="1">
      <c r="A132" s="33"/>
      <c r="B132" s="33" t="s">
        <v>166</v>
      </c>
      <c r="C132" s="403">
        <v>310</v>
      </c>
      <c r="D132" s="86">
        <v>310</v>
      </c>
      <c r="E132" s="86">
        <v>340</v>
      </c>
      <c r="F132" s="86">
        <v>390</v>
      </c>
      <c r="G132" s="86">
        <v>520</v>
      </c>
      <c r="H132" s="87">
        <v>900</v>
      </c>
      <c r="I132" s="88">
        <v>900</v>
      </c>
      <c r="J132" s="86">
        <v>870</v>
      </c>
      <c r="K132" s="249">
        <v>360</v>
      </c>
    </row>
    <row r="133" spans="1:11" ht="15" customHeight="1">
      <c r="A133" s="33"/>
      <c r="B133" s="33" t="s">
        <v>167</v>
      </c>
      <c r="C133" s="403">
        <v>300</v>
      </c>
      <c r="D133" s="86">
        <v>320</v>
      </c>
      <c r="E133" s="86">
        <v>470</v>
      </c>
      <c r="F133" s="86">
        <v>410</v>
      </c>
      <c r="G133" s="86">
        <v>480</v>
      </c>
      <c r="H133" s="87">
        <v>760</v>
      </c>
      <c r="I133" s="88">
        <v>940</v>
      </c>
      <c r="J133" s="86">
        <v>860</v>
      </c>
      <c r="K133" s="249">
        <v>340</v>
      </c>
    </row>
    <row r="134" spans="1:11" ht="15" customHeight="1">
      <c r="A134" s="33"/>
      <c r="B134" s="33" t="s">
        <v>168</v>
      </c>
      <c r="C134" s="403">
        <v>400</v>
      </c>
      <c r="D134" s="86">
        <v>490</v>
      </c>
      <c r="E134" s="86">
        <v>550</v>
      </c>
      <c r="F134" s="86">
        <v>530</v>
      </c>
      <c r="G134" s="86">
        <v>650</v>
      </c>
      <c r="H134" s="87">
        <v>1180</v>
      </c>
      <c r="I134" s="88">
        <v>1200</v>
      </c>
      <c r="J134" s="86">
        <v>1280</v>
      </c>
      <c r="K134" s="249">
        <v>540</v>
      </c>
    </row>
    <row r="135" spans="1:11" ht="15" customHeight="1">
      <c r="A135" s="33"/>
      <c r="B135" s="33" t="s">
        <v>169</v>
      </c>
      <c r="C135" s="403">
        <v>310</v>
      </c>
      <c r="D135" s="86">
        <v>330</v>
      </c>
      <c r="E135" s="86">
        <v>380</v>
      </c>
      <c r="F135" s="86">
        <v>400</v>
      </c>
      <c r="G135" s="86">
        <v>450</v>
      </c>
      <c r="H135" s="87">
        <v>720</v>
      </c>
      <c r="I135" s="88">
        <v>750</v>
      </c>
      <c r="J135" s="86">
        <v>700</v>
      </c>
      <c r="K135" s="249">
        <v>300</v>
      </c>
    </row>
    <row r="136" spans="1:11" ht="15" customHeight="1">
      <c r="A136" s="33"/>
      <c r="B136" s="33" t="s">
        <v>170</v>
      </c>
      <c r="C136" s="403">
        <v>1530</v>
      </c>
      <c r="D136" s="86">
        <v>1470</v>
      </c>
      <c r="E136" s="86">
        <v>1750</v>
      </c>
      <c r="F136" s="86">
        <v>1810</v>
      </c>
      <c r="G136" s="86">
        <v>1780</v>
      </c>
      <c r="H136" s="87">
        <v>1990</v>
      </c>
      <c r="I136" s="88">
        <v>2220</v>
      </c>
      <c r="J136" s="86">
        <v>1490</v>
      </c>
      <c r="K136" s="249">
        <v>320</v>
      </c>
    </row>
    <row r="137" spans="1:11" ht="15" customHeight="1">
      <c r="A137" s="33"/>
      <c r="B137" s="33" t="s">
        <v>171</v>
      </c>
      <c r="C137" s="403">
        <v>310</v>
      </c>
      <c r="D137" s="86">
        <v>400</v>
      </c>
      <c r="E137" s="86">
        <v>400</v>
      </c>
      <c r="F137" s="86">
        <v>470</v>
      </c>
      <c r="G137" s="86">
        <v>610</v>
      </c>
      <c r="H137" s="87">
        <v>890</v>
      </c>
      <c r="I137" s="88">
        <v>1090</v>
      </c>
      <c r="J137" s="86">
        <v>980</v>
      </c>
      <c r="K137" s="249">
        <v>390</v>
      </c>
    </row>
    <row r="138" spans="1:11" ht="15" customHeight="1">
      <c r="A138" s="33"/>
      <c r="B138" s="33" t="s">
        <v>172</v>
      </c>
      <c r="C138" s="403">
        <v>310</v>
      </c>
      <c r="D138" s="86">
        <v>410</v>
      </c>
      <c r="E138" s="86">
        <v>460</v>
      </c>
      <c r="F138" s="86">
        <v>540</v>
      </c>
      <c r="G138" s="86">
        <v>610</v>
      </c>
      <c r="H138" s="87">
        <v>980</v>
      </c>
      <c r="I138" s="88">
        <v>1130</v>
      </c>
      <c r="J138" s="86">
        <v>940</v>
      </c>
      <c r="K138" s="249">
        <v>410</v>
      </c>
    </row>
    <row r="139" spans="1:11" ht="15" customHeight="1">
      <c r="A139" s="33"/>
      <c r="B139" s="33" t="s">
        <v>173</v>
      </c>
      <c r="C139" s="403">
        <v>330</v>
      </c>
      <c r="D139" s="86">
        <v>360</v>
      </c>
      <c r="E139" s="86">
        <v>430</v>
      </c>
      <c r="F139" s="86">
        <v>420</v>
      </c>
      <c r="G139" s="86">
        <v>500</v>
      </c>
      <c r="H139" s="87">
        <v>790</v>
      </c>
      <c r="I139" s="88">
        <v>880</v>
      </c>
      <c r="J139" s="86">
        <v>760</v>
      </c>
      <c r="K139" s="249">
        <v>340</v>
      </c>
    </row>
    <row r="140" spans="1:11" ht="15" customHeight="1">
      <c r="A140" s="33"/>
      <c r="B140" s="33" t="s">
        <v>174</v>
      </c>
      <c r="C140" s="403">
        <v>620</v>
      </c>
      <c r="D140" s="86">
        <v>510</v>
      </c>
      <c r="E140" s="86">
        <v>640</v>
      </c>
      <c r="F140" s="86">
        <v>700</v>
      </c>
      <c r="G140" s="86">
        <v>800</v>
      </c>
      <c r="H140" s="87">
        <v>1280</v>
      </c>
      <c r="I140" s="88">
        <v>1360</v>
      </c>
      <c r="J140" s="86">
        <v>1280</v>
      </c>
      <c r="K140" s="249">
        <v>390</v>
      </c>
    </row>
    <row r="141" spans="1:11" ht="15" customHeight="1">
      <c r="A141" s="33"/>
      <c r="B141" s="33" t="s">
        <v>175</v>
      </c>
      <c r="C141" s="403">
        <v>410</v>
      </c>
      <c r="D141" s="86">
        <v>410</v>
      </c>
      <c r="E141" s="86">
        <v>500</v>
      </c>
      <c r="F141" s="86">
        <v>610</v>
      </c>
      <c r="G141" s="86">
        <v>620</v>
      </c>
      <c r="H141" s="87">
        <v>1010</v>
      </c>
      <c r="I141" s="88">
        <v>1170</v>
      </c>
      <c r="J141" s="86">
        <v>1050</v>
      </c>
      <c r="K141" s="249">
        <v>380</v>
      </c>
    </row>
    <row r="142" spans="1:11" ht="15" customHeight="1">
      <c r="A142" s="33"/>
      <c r="B142" s="33" t="s">
        <v>176</v>
      </c>
      <c r="C142" s="403">
        <v>450</v>
      </c>
      <c r="D142" s="86">
        <v>480</v>
      </c>
      <c r="E142" s="86">
        <v>530</v>
      </c>
      <c r="F142" s="86">
        <v>560</v>
      </c>
      <c r="G142" s="86">
        <v>680</v>
      </c>
      <c r="H142" s="87">
        <v>1050</v>
      </c>
      <c r="I142" s="88">
        <v>1100</v>
      </c>
      <c r="J142" s="86">
        <v>1070</v>
      </c>
      <c r="K142" s="249">
        <v>310</v>
      </c>
    </row>
    <row r="143" spans="1:11" ht="15" customHeight="1">
      <c r="A143" s="33"/>
      <c r="B143" s="33" t="s">
        <v>177</v>
      </c>
      <c r="C143" s="403">
        <v>340</v>
      </c>
      <c r="D143" s="86">
        <v>400</v>
      </c>
      <c r="E143" s="86">
        <v>440</v>
      </c>
      <c r="F143" s="86">
        <v>470</v>
      </c>
      <c r="G143" s="86">
        <v>580</v>
      </c>
      <c r="H143" s="87">
        <v>1220</v>
      </c>
      <c r="I143" s="88">
        <v>1340</v>
      </c>
      <c r="J143" s="86">
        <v>1200</v>
      </c>
      <c r="K143" s="249">
        <v>380</v>
      </c>
    </row>
    <row r="144" spans="1:11" ht="15" customHeight="1">
      <c r="A144" s="33"/>
      <c r="B144" s="33" t="s">
        <v>178</v>
      </c>
      <c r="C144" s="403">
        <v>330</v>
      </c>
      <c r="D144" s="86">
        <v>360</v>
      </c>
      <c r="E144" s="86">
        <v>430</v>
      </c>
      <c r="F144" s="86">
        <v>430</v>
      </c>
      <c r="G144" s="86">
        <v>540</v>
      </c>
      <c r="H144" s="87">
        <v>1120</v>
      </c>
      <c r="I144" s="88">
        <v>1160</v>
      </c>
      <c r="J144" s="86">
        <v>1040</v>
      </c>
      <c r="K144" s="249">
        <v>370</v>
      </c>
    </row>
    <row r="145" spans="1:11" ht="15" customHeight="1">
      <c r="A145" s="33"/>
      <c r="B145" s="33" t="s">
        <v>179</v>
      </c>
      <c r="C145" s="403">
        <v>150</v>
      </c>
      <c r="D145" s="86">
        <v>160</v>
      </c>
      <c r="E145" s="86">
        <v>230</v>
      </c>
      <c r="F145" s="86">
        <v>280</v>
      </c>
      <c r="G145" s="86">
        <v>340</v>
      </c>
      <c r="H145" s="87">
        <v>630</v>
      </c>
      <c r="I145" s="88">
        <v>630</v>
      </c>
      <c r="J145" s="86">
        <v>570</v>
      </c>
      <c r="K145" s="249">
        <v>180</v>
      </c>
    </row>
    <row r="146" spans="1:11" ht="15" customHeight="1">
      <c r="A146" s="33"/>
      <c r="B146" s="33" t="s">
        <v>180</v>
      </c>
      <c r="C146" s="403">
        <v>150</v>
      </c>
      <c r="D146" s="86">
        <v>180</v>
      </c>
      <c r="E146" s="86">
        <v>230</v>
      </c>
      <c r="F146" s="86">
        <v>220</v>
      </c>
      <c r="G146" s="86">
        <v>280</v>
      </c>
      <c r="H146" s="87">
        <v>560</v>
      </c>
      <c r="I146" s="88">
        <v>580</v>
      </c>
      <c r="J146" s="86">
        <v>490</v>
      </c>
      <c r="K146" s="249">
        <v>200</v>
      </c>
    </row>
    <row r="147" spans="1:11" ht="15" customHeight="1">
      <c r="A147" s="33"/>
      <c r="B147" s="33" t="s">
        <v>181</v>
      </c>
      <c r="C147" s="403">
        <v>310</v>
      </c>
      <c r="D147" s="86">
        <v>370</v>
      </c>
      <c r="E147" s="86">
        <v>430</v>
      </c>
      <c r="F147" s="86">
        <v>410</v>
      </c>
      <c r="G147" s="86">
        <v>580</v>
      </c>
      <c r="H147" s="87">
        <v>1110</v>
      </c>
      <c r="I147" s="88">
        <v>1160</v>
      </c>
      <c r="J147" s="86">
        <v>1100</v>
      </c>
      <c r="K147" s="249">
        <v>390</v>
      </c>
    </row>
    <row r="148" spans="1:11" ht="15" customHeight="1">
      <c r="A148" s="33"/>
      <c r="B148" s="33" t="s">
        <v>182</v>
      </c>
      <c r="C148" s="403">
        <v>310</v>
      </c>
      <c r="D148" s="86">
        <v>400</v>
      </c>
      <c r="E148" s="86">
        <v>420</v>
      </c>
      <c r="F148" s="86">
        <v>440</v>
      </c>
      <c r="G148" s="86">
        <v>520</v>
      </c>
      <c r="H148" s="87">
        <v>1040</v>
      </c>
      <c r="I148" s="88">
        <v>1040</v>
      </c>
      <c r="J148" s="86">
        <v>1030</v>
      </c>
      <c r="K148" s="249">
        <v>380</v>
      </c>
    </row>
    <row r="149" spans="1:11" ht="15" customHeight="1">
      <c r="A149" s="33"/>
      <c r="B149" s="33" t="s">
        <v>183</v>
      </c>
      <c r="C149" s="403">
        <v>390</v>
      </c>
      <c r="D149" s="86">
        <v>460</v>
      </c>
      <c r="E149" s="86">
        <v>510</v>
      </c>
      <c r="F149" s="86">
        <v>520</v>
      </c>
      <c r="G149" s="86">
        <v>680</v>
      </c>
      <c r="H149" s="87">
        <v>1280</v>
      </c>
      <c r="I149" s="88">
        <v>1390</v>
      </c>
      <c r="J149" s="86">
        <v>1350</v>
      </c>
      <c r="K149" s="249">
        <v>500</v>
      </c>
    </row>
    <row r="150" spans="1:11" ht="15" customHeight="1">
      <c r="A150" s="33"/>
      <c r="B150" s="33" t="s">
        <v>184</v>
      </c>
      <c r="C150" s="403">
        <v>370</v>
      </c>
      <c r="D150" s="86">
        <v>370</v>
      </c>
      <c r="E150" s="86">
        <v>500</v>
      </c>
      <c r="F150" s="86">
        <v>590</v>
      </c>
      <c r="G150" s="86">
        <v>660</v>
      </c>
      <c r="H150" s="87">
        <v>980</v>
      </c>
      <c r="I150" s="88">
        <v>1030</v>
      </c>
      <c r="J150" s="86">
        <v>1020</v>
      </c>
      <c r="K150" s="249">
        <v>400</v>
      </c>
    </row>
    <row r="151" spans="1:11" ht="15" customHeight="1">
      <c r="A151" s="33"/>
      <c r="B151" s="33" t="s">
        <v>185</v>
      </c>
      <c r="C151" s="403">
        <v>310</v>
      </c>
      <c r="D151" s="86">
        <v>280</v>
      </c>
      <c r="E151" s="86">
        <v>380</v>
      </c>
      <c r="F151" s="86">
        <v>360</v>
      </c>
      <c r="G151" s="86">
        <v>460</v>
      </c>
      <c r="H151" s="87">
        <v>770</v>
      </c>
      <c r="I151" s="88">
        <v>820</v>
      </c>
      <c r="J151" s="86">
        <v>850</v>
      </c>
      <c r="K151" s="249">
        <v>340</v>
      </c>
    </row>
    <row r="152" spans="1:11" ht="15" customHeight="1">
      <c r="A152" s="33"/>
      <c r="B152" s="33" t="s">
        <v>186</v>
      </c>
      <c r="C152" s="403">
        <v>530</v>
      </c>
      <c r="D152" s="86">
        <v>580</v>
      </c>
      <c r="E152" s="86">
        <v>560</v>
      </c>
      <c r="F152" s="86">
        <v>580</v>
      </c>
      <c r="G152" s="86">
        <v>580</v>
      </c>
      <c r="H152" s="87">
        <v>1150</v>
      </c>
      <c r="I152" s="88">
        <v>3670</v>
      </c>
      <c r="J152" s="86">
        <v>4710</v>
      </c>
      <c r="K152" s="249">
        <v>1960</v>
      </c>
    </row>
    <row r="153" spans="1:11" ht="15" customHeight="1">
      <c r="A153" s="33"/>
      <c r="B153" s="33" t="s">
        <v>187</v>
      </c>
      <c r="C153" s="403">
        <v>330</v>
      </c>
      <c r="D153" s="86">
        <v>380</v>
      </c>
      <c r="E153" s="86">
        <v>480</v>
      </c>
      <c r="F153" s="86">
        <v>490</v>
      </c>
      <c r="G153" s="86">
        <v>620</v>
      </c>
      <c r="H153" s="87">
        <v>980</v>
      </c>
      <c r="I153" s="88">
        <v>1180</v>
      </c>
      <c r="J153" s="86">
        <v>1180</v>
      </c>
      <c r="K153" s="249">
        <v>450</v>
      </c>
    </row>
    <row r="154" spans="1:11" ht="15" customHeight="1">
      <c r="A154" s="33"/>
      <c r="B154" s="33" t="s">
        <v>188</v>
      </c>
      <c r="C154" s="403">
        <v>410</v>
      </c>
      <c r="D154" s="86">
        <v>360</v>
      </c>
      <c r="E154" s="86">
        <v>490</v>
      </c>
      <c r="F154" s="86">
        <v>600</v>
      </c>
      <c r="G154" s="86">
        <v>700</v>
      </c>
      <c r="H154" s="87">
        <v>1040</v>
      </c>
      <c r="I154" s="88">
        <v>1210</v>
      </c>
      <c r="J154" s="86">
        <v>1050</v>
      </c>
      <c r="K154" s="249">
        <v>460</v>
      </c>
    </row>
    <row r="155" spans="1:11" ht="15" customHeight="1">
      <c r="A155" s="33"/>
      <c r="B155" s="33" t="s">
        <v>189</v>
      </c>
      <c r="C155" s="403">
        <v>440</v>
      </c>
      <c r="D155" s="86">
        <v>400</v>
      </c>
      <c r="E155" s="86">
        <v>530</v>
      </c>
      <c r="F155" s="86">
        <v>430</v>
      </c>
      <c r="G155" s="86">
        <v>560</v>
      </c>
      <c r="H155" s="87">
        <v>860</v>
      </c>
      <c r="I155" s="88">
        <v>1050</v>
      </c>
      <c r="J155" s="86">
        <v>1070</v>
      </c>
      <c r="K155" s="249">
        <v>350</v>
      </c>
    </row>
    <row r="156" spans="1:11" ht="15" customHeight="1">
      <c r="A156" s="33"/>
      <c r="B156" s="33" t="s">
        <v>190</v>
      </c>
      <c r="C156" s="403">
        <v>330</v>
      </c>
      <c r="D156" s="86">
        <v>400</v>
      </c>
      <c r="E156" s="86">
        <v>530</v>
      </c>
      <c r="F156" s="86">
        <v>390</v>
      </c>
      <c r="G156" s="86">
        <v>530</v>
      </c>
      <c r="H156" s="87">
        <v>840</v>
      </c>
      <c r="I156" s="88">
        <v>870</v>
      </c>
      <c r="J156" s="86">
        <v>920</v>
      </c>
      <c r="K156" s="249">
        <v>360</v>
      </c>
    </row>
    <row r="157" spans="1:11" ht="15" customHeight="1">
      <c r="A157" s="33"/>
      <c r="B157" s="33" t="s">
        <v>191</v>
      </c>
      <c r="C157" s="403">
        <v>340</v>
      </c>
      <c r="D157" s="86">
        <v>400</v>
      </c>
      <c r="E157" s="86">
        <v>440</v>
      </c>
      <c r="F157" s="86">
        <v>440</v>
      </c>
      <c r="G157" s="86">
        <v>510</v>
      </c>
      <c r="H157" s="87">
        <v>880</v>
      </c>
      <c r="I157" s="88">
        <v>1030</v>
      </c>
      <c r="J157" s="86">
        <v>920</v>
      </c>
      <c r="K157" s="249">
        <v>350</v>
      </c>
    </row>
    <row r="158" spans="1:11" ht="15" customHeight="1">
      <c r="A158" s="33"/>
      <c r="B158" s="33" t="s">
        <v>785</v>
      </c>
      <c r="C158" s="403">
        <v>490</v>
      </c>
      <c r="D158" s="86">
        <v>460</v>
      </c>
      <c r="E158" s="86">
        <v>680</v>
      </c>
      <c r="F158" s="86">
        <v>710</v>
      </c>
      <c r="G158" s="86">
        <v>870</v>
      </c>
      <c r="H158" s="87">
        <v>1250</v>
      </c>
      <c r="I158" s="88">
        <v>1270</v>
      </c>
      <c r="J158" s="86">
        <v>1260</v>
      </c>
      <c r="K158" s="249">
        <v>490</v>
      </c>
    </row>
    <row r="159" spans="1:11" ht="15" customHeight="1">
      <c r="A159" s="33"/>
      <c r="B159" s="33" t="s">
        <v>783</v>
      </c>
      <c r="C159" s="403">
        <v>250</v>
      </c>
      <c r="D159" s="86">
        <v>220</v>
      </c>
      <c r="E159" s="86">
        <v>360</v>
      </c>
      <c r="F159" s="86">
        <v>400</v>
      </c>
      <c r="G159" s="86">
        <v>440</v>
      </c>
      <c r="H159" s="87">
        <v>630</v>
      </c>
      <c r="I159" s="88">
        <v>650</v>
      </c>
      <c r="J159" s="86">
        <v>610</v>
      </c>
      <c r="K159" s="249">
        <v>220</v>
      </c>
    </row>
    <row r="160" spans="1:11" ht="15" customHeight="1">
      <c r="A160" s="33"/>
      <c r="B160" s="33" t="s">
        <v>786</v>
      </c>
      <c r="C160" s="403">
        <v>210</v>
      </c>
      <c r="D160" s="86">
        <v>160</v>
      </c>
      <c r="E160" s="86">
        <v>250</v>
      </c>
      <c r="F160" s="86">
        <v>280</v>
      </c>
      <c r="G160" s="86">
        <v>310</v>
      </c>
      <c r="H160" s="87">
        <v>450</v>
      </c>
      <c r="I160" s="88">
        <v>510</v>
      </c>
      <c r="J160" s="86">
        <v>420</v>
      </c>
      <c r="K160" s="249">
        <v>190</v>
      </c>
    </row>
    <row r="161" spans="1:11" ht="15" customHeight="1">
      <c r="A161" s="33"/>
      <c r="B161" s="33" t="s">
        <v>787</v>
      </c>
      <c r="C161" s="403">
        <v>390</v>
      </c>
      <c r="D161" s="86">
        <v>410</v>
      </c>
      <c r="E161" s="86">
        <v>550</v>
      </c>
      <c r="F161" s="86">
        <v>610</v>
      </c>
      <c r="G161" s="86">
        <v>730</v>
      </c>
      <c r="H161" s="87">
        <v>1150</v>
      </c>
      <c r="I161" s="88">
        <v>1120</v>
      </c>
      <c r="J161" s="86">
        <v>990</v>
      </c>
      <c r="K161" s="249">
        <v>400</v>
      </c>
    </row>
    <row r="162" spans="1:11" ht="15" customHeight="1">
      <c r="A162" s="33"/>
      <c r="B162" s="33" t="s">
        <v>784</v>
      </c>
      <c r="C162" s="403">
        <v>450</v>
      </c>
      <c r="D162" s="86">
        <v>430</v>
      </c>
      <c r="E162" s="86">
        <v>570</v>
      </c>
      <c r="F162" s="86">
        <v>760</v>
      </c>
      <c r="G162" s="86">
        <v>740</v>
      </c>
      <c r="H162" s="87">
        <v>1210</v>
      </c>
      <c r="I162" s="88">
        <v>1230</v>
      </c>
      <c r="J162" s="86">
        <v>1150</v>
      </c>
      <c r="K162" s="249">
        <v>470</v>
      </c>
    </row>
    <row r="163" spans="1:11" ht="15" customHeight="1">
      <c r="A163" s="33"/>
      <c r="B163" s="33" t="s">
        <v>192</v>
      </c>
      <c r="C163" s="403">
        <v>290</v>
      </c>
      <c r="D163" s="86">
        <v>320</v>
      </c>
      <c r="E163" s="86">
        <v>420</v>
      </c>
      <c r="F163" s="86">
        <v>380</v>
      </c>
      <c r="G163" s="86">
        <v>460</v>
      </c>
      <c r="H163" s="87">
        <v>750</v>
      </c>
      <c r="I163" s="88">
        <v>790</v>
      </c>
      <c r="J163" s="86">
        <v>860</v>
      </c>
      <c r="K163" s="249">
        <v>330</v>
      </c>
    </row>
    <row r="164" spans="1:11" ht="15" customHeight="1">
      <c r="A164" s="33"/>
      <c r="B164" s="33" t="s">
        <v>193</v>
      </c>
      <c r="C164" s="403">
        <v>320</v>
      </c>
      <c r="D164" s="86">
        <v>340</v>
      </c>
      <c r="E164" s="86">
        <v>460</v>
      </c>
      <c r="F164" s="86">
        <v>420</v>
      </c>
      <c r="G164" s="86">
        <v>510</v>
      </c>
      <c r="H164" s="87">
        <v>820</v>
      </c>
      <c r="I164" s="88">
        <v>820</v>
      </c>
      <c r="J164" s="86">
        <v>840</v>
      </c>
      <c r="K164" s="249">
        <v>380</v>
      </c>
    </row>
    <row r="165" spans="1:11" ht="15" customHeight="1">
      <c r="A165" s="33"/>
      <c r="B165" s="33" t="s">
        <v>194</v>
      </c>
      <c r="C165" s="403">
        <v>330</v>
      </c>
      <c r="D165" s="86">
        <v>360</v>
      </c>
      <c r="E165" s="86">
        <v>460</v>
      </c>
      <c r="F165" s="86">
        <v>410</v>
      </c>
      <c r="G165" s="86">
        <v>490</v>
      </c>
      <c r="H165" s="87">
        <v>720</v>
      </c>
      <c r="I165" s="88">
        <v>940</v>
      </c>
      <c r="J165" s="86">
        <v>920</v>
      </c>
      <c r="K165" s="249">
        <v>420</v>
      </c>
    </row>
    <row r="166" spans="1:11" ht="15" customHeight="1">
      <c r="A166" s="33"/>
      <c r="B166" s="33" t="s">
        <v>195</v>
      </c>
      <c r="C166" s="403">
        <v>290</v>
      </c>
      <c r="D166" s="86">
        <v>350</v>
      </c>
      <c r="E166" s="86">
        <v>460</v>
      </c>
      <c r="F166" s="86">
        <v>460</v>
      </c>
      <c r="G166" s="86">
        <v>530</v>
      </c>
      <c r="H166" s="87">
        <v>1060</v>
      </c>
      <c r="I166" s="88">
        <v>1050</v>
      </c>
      <c r="J166" s="86">
        <v>930</v>
      </c>
      <c r="K166" s="249">
        <v>350</v>
      </c>
    </row>
    <row r="167" spans="1:11" ht="15" customHeight="1">
      <c r="A167" s="33"/>
      <c r="B167" s="33" t="s">
        <v>196</v>
      </c>
      <c r="C167" s="403">
        <v>390</v>
      </c>
      <c r="D167" s="86">
        <v>410</v>
      </c>
      <c r="E167" s="86">
        <v>590</v>
      </c>
      <c r="F167" s="86">
        <v>620</v>
      </c>
      <c r="G167" s="86">
        <v>710</v>
      </c>
      <c r="H167" s="87">
        <v>1130</v>
      </c>
      <c r="I167" s="88">
        <v>1390</v>
      </c>
      <c r="J167" s="86">
        <v>1180</v>
      </c>
      <c r="K167" s="249">
        <v>440</v>
      </c>
    </row>
    <row r="168" spans="1:11" ht="15" customHeight="1">
      <c r="A168" s="33"/>
      <c r="B168" s="33" t="s">
        <v>197</v>
      </c>
      <c r="C168" s="403">
        <v>320</v>
      </c>
      <c r="D168" s="86">
        <v>380</v>
      </c>
      <c r="E168" s="86">
        <v>410</v>
      </c>
      <c r="F168" s="86">
        <v>480</v>
      </c>
      <c r="G168" s="86">
        <v>530</v>
      </c>
      <c r="H168" s="87">
        <v>850</v>
      </c>
      <c r="I168" s="88">
        <v>960</v>
      </c>
      <c r="J168" s="86">
        <v>900</v>
      </c>
      <c r="K168" s="249">
        <v>360</v>
      </c>
    </row>
    <row r="169" spans="1:11" ht="15" customHeight="1">
      <c r="A169" s="33"/>
      <c r="B169" s="33" t="s">
        <v>198</v>
      </c>
      <c r="C169" s="403">
        <v>270</v>
      </c>
      <c r="D169" s="86">
        <v>310</v>
      </c>
      <c r="E169" s="86">
        <v>370</v>
      </c>
      <c r="F169" s="86">
        <v>350</v>
      </c>
      <c r="G169" s="86">
        <v>420</v>
      </c>
      <c r="H169" s="87">
        <v>650</v>
      </c>
      <c r="I169" s="88">
        <v>700</v>
      </c>
      <c r="J169" s="86">
        <v>680</v>
      </c>
      <c r="K169" s="249">
        <v>320</v>
      </c>
    </row>
    <row r="170" spans="1:11" ht="15" customHeight="1">
      <c r="A170" s="33"/>
      <c r="B170" s="36" t="s">
        <v>74</v>
      </c>
      <c r="C170" s="407">
        <v>22420</v>
      </c>
      <c r="D170" s="408">
        <v>24140</v>
      </c>
      <c r="E170" s="408">
        <v>29300</v>
      </c>
      <c r="F170" s="408">
        <v>32170</v>
      </c>
      <c r="G170" s="408">
        <v>36530</v>
      </c>
      <c r="H170" s="89">
        <v>55800</v>
      </c>
      <c r="I170" s="409">
        <v>64200</v>
      </c>
      <c r="J170" s="408">
        <v>59900</v>
      </c>
      <c r="K170" s="254">
        <v>23270</v>
      </c>
    </row>
    <row r="171" spans="1:11" ht="15" customHeight="1">
      <c r="A171" s="71"/>
      <c r="B171" s="72"/>
      <c r="C171" s="412"/>
      <c r="D171" s="413"/>
      <c r="E171" s="413"/>
      <c r="F171" s="413"/>
      <c r="G171" s="413"/>
      <c r="H171" s="91"/>
      <c r="I171" s="414"/>
      <c r="J171" s="413"/>
      <c r="K171" s="255"/>
    </row>
    <row r="172" spans="1:11" ht="15" customHeight="1">
      <c r="A172" s="37" t="s">
        <v>33</v>
      </c>
      <c r="B172" s="62"/>
      <c r="C172" s="403"/>
      <c r="D172" s="86"/>
      <c r="E172" s="86"/>
      <c r="F172" s="86"/>
      <c r="G172" s="86"/>
      <c r="H172" s="87"/>
      <c r="I172" s="88"/>
      <c r="J172" s="86"/>
      <c r="K172" s="249"/>
    </row>
    <row r="173" spans="1:11" ht="15" customHeight="1">
      <c r="A173" s="36"/>
      <c r="B173" s="62" t="s">
        <v>199</v>
      </c>
      <c r="C173" s="403">
        <v>390</v>
      </c>
      <c r="D173" s="86">
        <v>450</v>
      </c>
      <c r="E173" s="86">
        <v>500</v>
      </c>
      <c r="F173" s="86">
        <v>550</v>
      </c>
      <c r="G173" s="86">
        <v>600</v>
      </c>
      <c r="H173" s="87">
        <v>890</v>
      </c>
      <c r="I173" s="88">
        <v>1080</v>
      </c>
      <c r="J173" s="86">
        <v>1070</v>
      </c>
      <c r="K173" s="249">
        <v>370</v>
      </c>
    </row>
    <row r="174" spans="1:11" ht="15" customHeight="1">
      <c r="A174" s="36"/>
      <c r="B174" s="62" t="s">
        <v>200</v>
      </c>
      <c r="C174" s="403">
        <v>440</v>
      </c>
      <c r="D174" s="86">
        <v>520</v>
      </c>
      <c r="E174" s="86">
        <v>560</v>
      </c>
      <c r="F174" s="86">
        <v>650</v>
      </c>
      <c r="G174" s="86">
        <v>710</v>
      </c>
      <c r="H174" s="87">
        <v>1270</v>
      </c>
      <c r="I174" s="88">
        <v>1490</v>
      </c>
      <c r="J174" s="86">
        <v>1380</v>
      </c>
      <c r="K174" s="249">
        <v>520</v>
      </c>
    </row>
    <row r="175" spans="1:11" ht="15" customHeight="1">
      <c r="A175" s="36"/>
      <c r="B175" s="62" t="s">
        <v>201</v>
      </c>
      <c r="C175" s="403">
        <v>450</v>
      </c>
      <c r="D175" s="86">
        <v>460</v>
      </c>
      <c r="E175" s="86">
        <v>510</v>
      </c>
      <c r="F175" s="86">
        <v>610</v>
      </c>
      <c r="G175" s="86">
        <v>620</v>
      </c>
      <c r="H175" s="87">
        <v>1000</v>
      </c>
      <c r="I175" s="88">
        <v>1140</v>
      </c>
      <c r="J175" s="86">
        <v>1220</v>
      </c>
      <c r="K175" s="249">
        <v>510</v>
      </c>
    </row>
    <row r="176" spans="1:11" ht="15" customHeight="1">
      <c r="A176" s="36"/>
      <c r="B176" s="62" t="s">
        <v>202</v>
      </c>
      <c r="C176" s="403">
        <v>430</v>
      </c>
      <c r="D176" s="86">
        <v>410</v>
      </c>
      <c r="E176" s="86">
        <v>510</v>
      </c>
      <c r="F176" s="86">
        <v>590</v>
      </c>
      <c r="G176" s="86">
        <v>590</v>
      </c>
      <c r="H176" s="87">
        <v>1030</v>
      </c>
      <c r="I176" s="88">
        <v>1220</v>
      </c>
      <c r="J176" s="86">
        <v>1340</v>
      </c>
      <c r="K176" s="249">
        <v>450</v>
      </c>
    </row>
    <row r="177" spans="1:11" ht="15" customHeight="1">
      <c r="A177" s="36"/>
      <c r="B177" s="62" t="s">
        <v>203</v>
      </c>
      <c r="C177" s="403">
        <v>370</v>
      </c>
      <c r="D177" s="86">
        <v>390</v>
      </c>
      <c r="E177" s="86">
        <v>470</v>
      </c>
      <c r="F177" s="86">
        <v>500</v>
      </c>
      <c r="G177" s="86">
        <v>510</v>
      </c>
      <c r="H177" s="87">
        <v>880</v>
      </c>
      <c r="I177" s="88">
        <v>910</v>
      </c>
      <c r="J177" s="86">
        <v>950</v>
      </c>
      <c r="K177" s="249">
        <v>340</v>
      </c>
    </row>
    <row r="178" spans="1:11" ht="15" customHeight="1">
      <c r="A178" s="36"/>
      <c r="B178" s="62" t="s">
        <v>204</v>
      </c>
      <c r="C178" s="403">
        <v>360</v>
      </c>
      <c r="D178" s="86">
        <v>300</v>
      </c>
      <c r="E178" s="86">
        <v>430</v>
      </c>
      <c r="F178" s="86">
        <v>410</v>
      </c>
      <c r="G178" s="86">
        <v>390</v>
      </c>
      <c r="H178" s="87">
        <v>1080</v>
      </c>
      <c r="I178" s="88">
        <v>990</v>
      </c>
      <c r="J178" s="86">
        <v>1030</v>
      </c>
      <c r="K178" s="249">
        <v>380</v>
      </c>
    </row>
    <row r="179" spans="1:11" ht="15" customHeight="1">
      <c r="A179" s="36"/>
      <c r="B179" s="62" t="s">
        <v>205</v>
      </c>
      <c r="C179" s="403">
        <v>390</v>
      </c>
      <c r="D179" s="86">
        <v>380</v>
      </c>
      <c r="E179" s="86">
        <v>460</v>
      </c>
      <c r="F179" s="86">
        <v>430</v>
      </c>
      <c r="G179" s="86">
        <v>440</v>
      </c>
      <c r="H179" s="87">
        <v>690</v>
      </c>
      <c r="I179" s="88">
        <v>810</v>
      </c>
      <c r="J179" s="86">
        <v>890</v>
      </c>
      <c r="K179" s="249">
        <v>340</v>
      </c>
    </row>
    <row r="180" spans="1:11" ht="15" customHeight="1">
      <c r="A180" s="36"/>
      <c r="B180" s="62" t="s">
        <v>206</v>
      </c>
      <c r="C180" s="403">
        <v>280</v>
      </c>
      <c r="D180" s="86">
        <v>330</v>
      </c>
      <c r="E180" s="86">
        <v>480</v>
      </c>
      <c r="F180" s="86">
        <v>410</v>
      </c>
      <c r="G180" s="86">
        <v>450</v>
      </c>
      <c r="H180" s="87">
        <v>760</v>
      </c>
      <c r="I180" s="88">
        <v>980</v>
      </c>
      <c r="J180" s="86">
        <v>1020</v>
      </c>
      <c r="K180" s="249">
        <v>360</v>
      </c>
    </row>
    <row r="181" spans="1:11" ht="15" customHeight="1">
      <c r="A181" s="36"/>
      <c r="B181" s="62" t="s">
        <v>207</v>
      </c>
      <c r="C181" s="403">
        <v>410</v>
      </c>
      <c r="D181" s="86">
        <v>340</v>
      </c>
      <c r="E181" s="86">
        <v>490</v>
      </c>
      <c r="F181" s="86">
        <v>520</v>
      </c>
      <c r="G181" s="86">
        <v>600</v>
      </c>
      <c r="H181" s="87">
        <v>1110</v>
      </c>
      <c r="I181" s="88">
        <v>1330</v>
      </c>
      <c r="J181" s="86">
        <v>1240</v>
      </c>
      <c r="K181" s="249">
        <v>480</v>
      </c>
    </row>
    <row r="182" spans="1:11" ht="15" customHeight="1">
      <c r="A182" s="36"/>
      <c r="B182" s="62" t="s">
        <v>208</v>
      </c>
      <c r="C182" s="403">
        <v>450</v>
      </c>
      <c r="D182" s="86">
        <v>400</v>
      </c>
      <c r="E182" s="86">
        <v>560</v>
      </c>
      <c r="F182" s="86">
        <v>540</v>
      </c>
      <c r="G182" s="86">
        <v>570</v>
      </c>
      <c r="H182" s="87">
        <v>950</v>
      </c>
      <c r="I182" s="88">
        <v>1190</v>
      </c>
      <c r="J182" s="86">
        <v>1490</v>
      </c>
      <c r="K182" s="249">
        <v>460</v>
      </c>
    </row>
    <row r="183" spans="1:11" ht="15" customHeight="1">
      <c r="A183" s="36"/>
      <c r="B183" s="62" t="s">
        <v>209</v>
      </c>
      <c r="C183" s="403">
        <v>420</v>
      </c>
      <c r="D183" s="86">
        <v>350</v>
      </c>
      <c r="E183" s="86">
        <v>390</v>
      </c>
      <c r="F183" s="86">
        <v>470</v>
      </c>
      <c r="G183" s="86">
        <v>440</v>
      </c>
      <c r="H183" s="87">
        <v>620</v>
      </c>
      <c r="I183" s="88">
        <v>770</v>
      </c>
      <c r="J183" s="86">
        <v>940</v>
      </c>
      <c r="K183" s="249">
        <v>350</v>
      </c>
    </row>
    <row r="184" spans="1:11" ht="15" customHeight="1">
      <c r="A184" s="36"/>
      <c r="B184" s="62" t="s">
        <v>210</v>
      </c>
      <c r="C184" s="403">
        <v>350</v>
      </c>
      <c r="D184" s="86">
        <v>420</v>
      </c>
      <c r="E184" s="86">
        <v>540</v>
      </c>
      <c r="F184" s="86">
        <v>640</v>
      </c>
      <c r="G184" s="86">
        <v>690</v>
      </c>
      <c r="H184" s="87">
        <v>1060</v>
      </c>
      <c r="I184" s="88">
        <v>1150</v>
      </c>
      <c r="J184" s="86">
        <v>1070</v>
      </c>
      <c r="K184" s="249">
        <v>400</v>
      </c>
    </row>
    <row r="185" spans="1:11" ht="15" customHeight="1">
      <c r="A185" s="36"/>
      <c r="B185" s="62" t="s">
        <v>211</v>
      </c>
      <c r="C185" s="403">
        <v>380</v>
      </c>
      <c r="D185" s="86">
        <v>460</v>
      </c>
      <c r="E185" s="86">
        <v>630</v>
      </c>
      <c r="F185" s="86">
        <v>640</v>
      </c>
      <c r="G185" s="86">
        <v>800</v>
      </c>
      <c r="H185" s="87">
        <v>1120</v>
      </c>
      <c r="I185" s="88">
        <v>1210</v>
      </c>
      <c r="J185" s="86">
        <v>1190</v>
      </c>
      <c r="K185" s="249">
        <v>460</v>
      </c>
    </row>
    <row r="186" spans="1:11" ht="15" customHeight="1">
      <c r="A186" s="36"/>
      <c r="B186" s="62" t="s">
        <v>212</v>
      </c>
      <c r="C186" s="403">
        <v>290</v>
      </c>
      <c r="D186" s="86">
        <v>250</v>
      </c>
      <c r="E186" s="86">
        <v>310</v>
      </c>
      <c r="F186" s="86">
        <v>320</v>
      </c>
      <c r="G186" s="86">
        <v>340</v>
      </c>
      <c r="H186" s="87">
        <v>530</v>
      </c>
      <c r="I186" s="88">
        <v>620</v>
      </c>
      <c r="J186" s="86">
        <v>660</v>
      </c>
      <c r="K186" s="249">
        <v>300</v>
      </c>
    </row>
    <row r="187" spans="1:11" ht="15" customHeight="1">
      <c r="A187" s="36"/>
      <c r="B187" s="62" t="s">
        <v>213</v>
      </c>
      <c r="C187" s="403">
        <v>430</v>
      </c>
      <c r="D187" s="86">
        <v>440</v>
      </c>
      <c r="E187" s="86">
        <v>530</v>
      </c>
      <c r="F187" s="86">
        <v>570</v>
      </c>
      <c r="G187" s="86">
        <v>680</v>
      </c>
      <c r="H187" s="87">
        <v>970</v>
      </c>
      <c r="I187" s="88">
        <v>1140</v>
      </c>
      <c r="J187" s="86">
        <v>1220</v>
      </c>
      <c r="K187" s="249">
        <v>470</v>
      </c>
    </row>
    <row r="188" spans="1:11" ht="15" customHeight="1">
      <c r="A188" s="36"/>
      <c r="B188" s="62" t="s">
        <v>214</v>
      </c>
      <c r="C188" s="403">
        <v>340</v>
      </c>
      <c r="D188" s="86">
        <v>360</v>
      </c>
      <c r="E188" s="86">
        <v>470</v>
      </c>
      <c r="F188" s="86">
        <v>500</v>
      </c>
      <c r="G188" s="86">
        <v>510</v>
      </c>
      <c r="H188" s="87">
        <v>870</v>
      </c>
      <c r="I188" s="88">
        <v>850</v>
      </c>
      <c r="J188" s="86">
        <v>920</v>
      </c>
      <c r="K188" s="249">
        <v>350</v>
      </c>
    </row>
    <row r="189" spans="1:11" ht="15" customHeight="1">
      <c r="A189" s="36"/>
      <c r="B189" s="62" t="s">
        <v>215</v>
      </c>
      <c r="C189" s="403">
        <v>460</v>
      </c>
      <c r="D189" s="86">
        <v>480</v>
      </c>
      <c r="E189" s="86">
        <v>510</v>
      </c>
      <c r="F189" s="86">
        <v>510</v>
      </c>
      <c r="G189" s="86">
        <v>590</v>
      </c>
      <c r="H189" s="87">
        <v>870</v>
      </c>
      <c r="I189" s="88">
        <v>980</v>
      </c>
      <c r="J189" s="86">
        <v>1070</v>
      </c>
      <c r="K189" s="249">
        <v>420</v>
      </c>
    </row>
    <row r="190" spans="1:11" ht="15" customHeight="1">
      <c r="A190" s="36"/>
      <c r="B190" s="62" t="s">
        <v>216</v>
      </c>
      <c r="C190" s="403">
        <v>310</v>
      </c>
      <c r="D190" s="86">
        <v>370</v>
      </c>
      <c r="E190" s="86">
        <v>430</v>
      </c>
      <c r="F190" s="86">
        <v>500</v>
      </c>
      <c r="G190" s="86">
        <v>520</v>
      </c>
      <c r="H190" s="87">
        <v>840</v>
      </c>
      <c r="I190" s="88">
        <v>1060</v>
      </c>
      <c r="J190" s="86">
        <v>1020</v>
      </c>
      <c r="K190" s="249">
        <v>360</v>
      </c>
    </row>
    <row r="191" spans="1:11" ht="15" customHeight="1">
      <c r="A191" s="36"/>
      <c r="B191" s="62" t="s">
        <v>217</v>
      </c>
      <c r="C191" s="403">
        <v>310</v>
      </c>
      <c r="D191" s="86">
        <v>340</v>
      </c>
      <c r="E191" s="86">
        <v>390</v>
      </c>
      <c r="F191" s="86">
        <v>370</v>
      </c>
      <c r="G191" s="86">
        <v>440</v>
      </c>
      <c r="H191" s="87">
        <v>750</v>
      </c>
      <c r="I191" s="88">
        <v>860</v>
      </c>
      <c r="J191" s="86">
        <v>960</v>
      </c>
      <c r="K191" s="249">
        <v>310</v>
      </c>
    </row>
    <row r="192" spans="1:11" ht="15" customHeight="1">
      <c r="A192" s="36"/>
      <c r="B192" s="62" t="s">
        <v>218</v>
      </c>
      <c r="C192" s="403">
        <v>420</v>
      </c>
      <c r="D192" s="86">
        <v>410</v>
      </c>
      <c r="E192" s="86">
        <v>420</v>
      </c>
      <c r="F192" s="86">
        <v>460</v>
      </c>
      <c r="G192" s="86">
        <v>490</v>
      </c>
      <c r="H192" s="87">
        <v>800</v>
      </c>
      <c r="I192" s="88">
        <v>1010</v>
      </c>
      <c r="J192" s="86">
        <v>900</v>
      </c>
      <c r="K192" s="249">
        <v>390</v>
      </c>
    </row>
    <row r="193" spans="1:11" ht="15" customHeight="1">
      <c r="A193" s="36"/>
      <c r="B193" s="62" t="s">
        <v>219</v>
      </c>
      <c r="C193" s="403">
        <v>380</v>
      </c>
      <c r="D193" s="86">
        <v>410</v>
      </c>
      <c r="E193" s="86">
        <v>530</v>
      </c>
      <c r="F193" s="86">
        <v>450</v>
      </c>
      <c r="G193" s="86">
        <v>520</v>
      </c>
      <c r="H193" s="87">
        <v>840</v>
      </c>
      <c r="I193" s="88">
        <v>980</v>
      </c>
      <c r="J193" s="86">
        <v>1030</v>
      </c>
      <c r="K193" s="249">
        <v>340</v>
      </c>
    </row>
    <row r="194" spans="1:11" ht="15" customHeight="1">
      <c r="A194" s="36"/>
      <c r="B194" s="62" t="s">
        <v>220</v>
      </c>
      <c r="C194" s="403">
        <v>190</v>
      </c>
      <c r="D194" s="86">
        <v>180</v>
      </c>
      <c r="E194" s="86">
        <v>270</v>
      </c>
      <c r="F194" s="86">
        <v>330</v>
      </c>
      <c r="G194" s="86">
        <v>350</v>
      </c>
      <c r="H194" s="87">
        <v>760</v>
      </c>
      <c r="I194" s="88">
        <v>900</v>
      </c>
      <c r="J194" s="86">
        <v>940</v>
      </c>
      <c r="K194" s="249">
        <v>290</v>
      </c>
    </row>
    <row r="195" spans="1:11" ht="15" customHeight="1">
      <c r="A195" s="36"/>
      <c r="B195" s="62" t="s">
        <v>221</v>
      </c>
      <c r="C195" s="403">
        <v>250</v>
      </c>
      <c r="D195" s="86">
        <v>210</v>
      </c>
      <c r="E195" s="86">
        <v>330</v>
      </c>
      <c r="F195" s="86">
        <v>340</v>
      </c>
      <c r="G195" s="86">
        <v>390</v>
      </c>
      <c r="H195" s="87">
        <v>770</v>
      </c>
      <c r="I195" s="88">
        <v>850</v>
      </c>
      <c r="J195" s="86">
        <v>830</v>
      </c>
      <c r="K195" s="249">
        <v>320</v>
      </c>
    </row>
    <row r="196" spans="1:11" ht="15" customHeight="1">
      <c r="A196" s="36"/>
      <c r="B196" s="62" t="s">
        <v>222</v>
      </c>
      <c r="C196" s="403">
        <v>340</v>
      </c>
      <c r="D196" s="86">
        <v>330</v>
      </c>
      <c r="E196" s="86">
        <v>470</v>
      </c>
      <c r="F196" s="86">
        <v>440</v>
      </c>
      <c r="G196" s="86">
        <v>480</v>
      </c>
      <c r="H196" s="87">
        <v>1010</v>
      </c>
      <c r="I196" s="88">
        <v>1190</v>
      </c>
      <c r="J196" s="86">
        <v>1240</v>
      </c>
      <c r="K196" s="249">
        <v>390</v>
      </c>
    </row>
    <row r="197" spans="1:11" ht="15" customHeight="1">
      <c r="A197" s="36"/>
      <c r="B197" s="62" t="s">
        <v>223</v>
      </c>
      <c r="C197" s="403">
        <v>550</v>
      </c>
      <c r="D197" s="86">
        <v>530</v>
      </c>
      <c r="E197" s="86">
        <v>580</v>
      </c>
      <c r="F197" s="86">
        <v>610</v>
      </c>
      <c r="G197" s="86">
        <v>720</v>
      </c>
      <c r="H197" s="87">
        <v>1000</v>
      </c>
      <c r="I197" s="88">
        <v>1340</v>
      </c>
      <c r="J197" s="86">
        <v>1340</v>
      </c>
      <c r="K197" s="249">
        <v>460</v>
      </c>
    </row>
    <row r="198" spans="1:11" ht="15" customHeight="1">
      <c r="A198" s="36"/>
      <c r="B198" s="62" t="s">
        <v>224</v>
      </c>
      <c r="C198" s="403">
        <v>280</v>
      </c>
      <c r="D198" s="86">
        <v>310</v>
      </c>
      <c r="E198" s="86">
        <v>360</v>
      </c>
      <c r="F198" s="86">
        <v>340</v>
      </c>
      <c r="G198" s="86">
        <v>380</v>
      </c>
      <c r="H198" s="87">
        <v>710</v>
      </c>
      <c r="I198" s="88">
        <v>760</v>
      </c>
      <c r="J198" s="86">
        <v>870</v>
      </c>
      <c r="K198" s="249">
        <v>340</v>
      </c>
    </row>
    <row r="199" spans="1:11" ht="15" customHeight="1">
      <c r="A199" s="36"/>
      <c r="B199" s="62" t="s">
        <v>225</v>
      </c>
      <c r="C199" s="403">
        <v>310</v>
      </c>
      <c r="D199" s="86">
        <v>320</v>
      </c>
      <c r="E199" s="86">
        <v>440</v>
      </c>
      <c r="F199" s="86">
        <v>410</v>
      </c>
      <c r="G199" s="86">
        <v>490</v>
      </c>
      <c r="H199" s="87">
        <v>670</v>
      </c>
      <c r="I199" s="88">
        <v>750</v>
      </c>
      <c r="J199" s="86">
        <v>930</v>
      </c>
      <c r="K199" s="249">
        <v>350</v>
      </c>
    </row>
    <row r="200" spans="1:11" ht="15" customHeight="1">
      <c r="A200" s="36"/>
      <c r="B200" s="62" t="s">
        <v>226</v>
      </c>
      <c r="C200" s="403">
        <v>480</v>
      </c>
      <c r="D200" s="86">
        <v>600</v>
      </c>
      <c r="E200" s="86">
        <v>700</v>
      </c>
      <c r="F200" s="86">
        <v>710</v>
      </c>
      <c r="G200" s="86">
        <v>840</v>
      </c>
      <c r="H200" s="87">
        <v>1330</v>
      </c>
      <c r="I200" s="88">
        <v>1370</v>
      </c>
      <c r="J200" s="86">
        <v>1430</v>
      </c>
      <c r="K200" s="249">
        <v>470</v>
      </c>
    </row>
    <row r="201" spans="1:11" ht="15" customHeight="1">
      <c r="A201" s="36"/>
      <c r="B201" s="62" t="s">
        <v>227</v>
      </c>
      <c r="C201" s="403">
        <v>290</v>
      </c>
      <c r="D201" s="86">
        <v>360</v>
      </c>
      <c r="E201" s="86">
        <v>500</v>
      </c>
      <c r="F201" s="86">
        <v>460</v>
      </c>
      <c r="G201" s="86">
        <v>600</v>
      </c>
      <c r="H201" s="87">
        <v>890</v>
      </c>
      <c r="I201" s="88">
        <v>940</v>
      </c>
      <c r="J201" s="86">
        <v>800</v>
      </c>
      <c r="K201" s="249">
        <v>350</v>
      </c>
    </row>
    <row r="202" spans="1:11" ht="15" customHeight="1">
      <c r="A202" s="36"/>
      <c r="B202" s="62" t="s">
        <v>228</v>
      </c>
      <c r="C202" s="403">
        <v>400</v>
      </c>
      <c r="D202" s="86">
        <v>400</v>
      </c>
      <c r="E202" s="86">
        <v>630</v>
      </c>
      <c r="F202" s="86">
        <v>630</v>
      </c>
      <c r="G202" s="86">
        <v>560</v>
      </c>
      <c r="H202" s="87">
        <v>790</v>
      </c>
      <c r="I202" s="88">
        <v>910</v>
      </c>
      <c r="J202" s="86">
        <v>1070</v>
      </c>
      <c r="K202" s="249">
        <v>370</v>
      </c>
    </row>
    <row r="203" spans="1:11" ht="15" customHeight="1">
      <c r="A203" s="36"/>
      <c r="B203" s="62" t="s">
        <v>229</v>
      </c>
      <c r="C203" s="403">
        <v>390</v>
      </c>
      <c r="D203" s="86">
        <v>340</v>
      </c>
      <c r="E203" s="86">
        <v>450</v>
      </c>
      <c r="F203" s="86">
        <v>480</v>
      </c>
      <c r="G203" s="86">
        <v>570</v>
      </c>
      <c r="H203" s="87">
        <v>990</v>
      </c>
      <c r="I203" s="88">
        <v>1110</v>
      </c>
      <c r="J203" s="86">
        <v>1120</v>
      </c>
      <c r="K203" s="249">
        <v>460</v>
      </c>
    </row>
    <row r="204" spans="1:11" ht="15" customHeight="1">
      <c r="A204" s="36"/>
      <c r="B204" s="62" t="s">
        <v>230</v>
      </c>
      <c r="C204" s="403">
        <v>330</v>
      </c>
      <c r="D204" s="86">
        <v>380</v>
      </c>
      <c r="E204" s="86">
        <v>410</v>
      </c>
      <c r="F204" s="86">
        <v>430</v>
      </c>
      <c r="G204" s="86">
        <v>420</v>
      </c>
      <c r="H204" s="87">
        <v>970</v>
      </c>
      <c r="I204" s="88">
        <v>970</v>
      </c>
      <c r="J204" s="86">
        <v>1040</v>
      </c>
      <c r="K204" s="249">
        <v>370</v>
      </c>
    </row>
    <row r="205" spans="1:11" ht="15" customHeight="1">
      <c r="A205" s="36"/>
      <c r="B205" s="62" t="s">
        <v>231</v>
      </c>
      <c r="C205" s="403">
        <v>360</v>
      </c>
      <c r="D205" s="86">
        <v>340</v>
      </c>
      <c r="E205" s="86">
        <v>440</v>
      </c>
      <c r="F205" s="86">
        <v>390</v>
      </c>
      <c r="G205" s="86">
        <v>470</v>
      </c>
      <c r="H205" s="87">
        <v>800</v>
      </c>
      <c r="I205" s="88">
        <v>1030</v>
      </c>
      <c r="J205" s="86">
        <v>1030</v>
      </c>
      <c r="K205" s="249">
        <v>300</v>
      </c>
    </row>
    <row r="206" spans="1:11" ht="15" customHeight="1">
      <c r="A206" s="36"/>
      <c r="B206" s="62" t="s">
        <v>232</v>
      </c>
      <c r="C206" s="403">
        <v>400</v>
      </c>
      <c r="D206" s="86">
        <v>340</v>
      </c>
      <c r="E206" s="86">
        <v>490</v>
      </c>
      <c r="F206" s="86">
        <v>410</v>
      </c>
      <c r="G206" s="86">
        <v>510</v>
      </c>
      <c r="H206" s="87">
        <v>870</v>
      </c>
      <c r="I206" s="88">
        <v>1220</v>
      </c>
      <c r="J206" s="86">
        <v>1320</v>
      </c>
      <c r="K206" s="249">
        <v>350</v>
      </c>
    </row>
    <row r="207" spans="1:11" ht="15" customHeight="1">
      <c r="A207" s="36"/>
      <c r="B207" s="62" t="s">
        <v>233</v>
      </c>
      <c r="C207" s="403">
        <v>330</v>
      </c>
      <c r="D207" s="86">
        <v>290</v>
      </c>
      <c r="E207" s="86">
        <v>380</v>
      </c>
      <c r="F207" s="86">
        <v>400</v>
      </c>
      <c r="G207" s="86">
        <v>460</v>
      </c>
      <c r="H207" s="87">
        <v>730</v>
      </c>
      <c r="I207" s="88">
        <v>810</v>
      </c>
      <c r="J207" s="86">
        <v>920</v>
      </c>
      <c r="K207" s="249">
        <v>320</v>
      </c>
    </row>
    <row r="208" spans="1:11" ht="15" customHeight="1">
      <c r="A208" s="36"/>
      <c r="B208" s="62" t="s">
        <v>234</v>
      </c>
      <c r="C208" s="403">
        <v>530</v>
      </c>
      <c r="D208" s="86">
        <v>570</v>
      </c>
      <c r="E208" s="86">
        <v>590</v>
      </c>
      <c r="F208" s="86">
        <v>590</v>
      </c>
      <c r="G208" s="86">
        <v>790</v>
      </c>
      <c r="H208" s="87">
        <v>1200</v>
      </c>
      <c r="I208" s="88">
        <v>1330</v>
      </c>
      <c r="J208" s="86">
        <v>1470</v>
      </c>
      <c r="K208" s="249">
        <v>530</v>
      </c>
    </row>
    <row r="209" spans="1:11" ht="15" customHeight="1">
      <c r="A209" s="36"/>
      <c r="B209" s="62" t="s">
        <v>235</v>
      </c>
      <c r="C209" s="403">
        <v>300</v>
      </c>
      <c r="D209" s="86">
        <v>280</v>
      </c>
      <c r="E209" s="86">
        <v>420</v>
      </c>
      <c r="F209" s="86">
        <v>400</v>
      </c>
      <c r="G209" s="86">
        <v>450</v>
      </c>
      <c r="H209" s="87">
        <v>720</v>
      </c>
      <c r="I209" s="88">
        <v>780</v>
      </c>
      <c r="J209" s="86">
        <v>830</v>
      </c>
      <c r="K209" s="249">
        <v>300</v>
      </c>
    </row>
    <row r="210" spans="1:11" ht="15" customHeight="1">
      <c r="A210" s="36"/>
      <c r="B210" s="62" t="s">
        <v>236</v>
      </c>
      <c r="C210" s="403">
        <v>260</v>
      </c>
      <c r="D210" s="86">
        <v>300</v>
      </c>
      <c r="E210" s="86">
        <v>350</v>
      </c>
      <c r="F210" s="86">
        <v>340</v>
      </c>
      <c r="G210" s="86">
        <v>360</v>
      </c>
      <c r="H210" s="87">
        <v>590</v>
      </c>
      <c r="I210" s="88">
        <v>660</v>
      </c>
      <c r="J210" s="86">
        <v>700</v>
      </c>
      <c r="K210" s="249">
        <v>290</v>
      </c>
    </row>
    <row r="211" spans="1:11" ht="15" customHeight="1">
      <c r="A211" s="36"/>
      <c r="B211" s="62" t="s">
        <v>237</v>
      </c>
      <c r="C211" s="403">
        <v>250</v>
      </c>
      <c r="D211" s="86">
        <v>310</v>
      </c>
      <c r="E211" s="86">
        <v>380</v>
      </c>
      <c r="F211" s="86">
        <v>380</v>
      </c>
      <c r="G211" s="86">
        <v>370</v>
      </c>
      <c r="H211" s="87">
        <v>690</v>
      </c>
      <c r="I211" s="88">
        <v>830</v>
      </c>
      <c r="J211" s="86">
        <v>910</v>
      </c>
      <c r="K211" s="249">
        <v>310</v>
      </c>
    </row>
    <row r="212" spans="1:11" ht="15" customHeight="1">
      <c r="A212" s="36"/>
      <c r="B212" s="62" t="s">
        <v>238</v>
      </c>
      <c r="C212" s="403">
        <v>480</v>
      </c>
      <c r="D212" s="86">
        <v>510</v>
      </c>
      <c r="E212" s="86">
        <v>570</v>
      </c>
      <c r="F212" s="86">
        <v>630</v>
      </c>
      <c r="G212" s="86">
        <v>640</v>
      </c>
      <c r="H212" s="87">
        <v>990</v>
      </c>
      <c r="I212" s="88">
        <v>1150</v>
      </c>
      <c r="J212" s="86">
        <v>1220</v>
      </c>
      <c r="K212" s="249">
        <v>450</v>
      </c>
    </row>
    <row r="213" spans="1:11" ht="15" customHeight="1">
      <c r="A213" s="36"/>
      <c r="B213" s="62" t="s">
        <v>239</v>
      </c>
      <c r="C213" s="403">
        <v>420</v>
      </c>
      <c r="D213" s="86">
        <v>450</v>
      </c>
      <c r="E213" s="86">
        <v>520</v>
      </c>
      <c r="F213" s="86">
        <v>590</v>
      </c>
      <c r="G213" s="86">
        <v>690</v>
      </c>
      <c r="H213" s="87">
        <v>930</v>
      </c>
      <c r="I213" s="88">
        <v>1050</v>
      </c>
      <c r="J213" s="86">
        <v>1230</v>
      </c>
      <c r="K213" s="249">
        <v>450</v>
      </c>
    </row>
    <row r="214" spans="1:11" ht="15" customHeight="1">
      <c r="A214" s="36"/>
      <c r="B214" s="62" t="s">
        <v>240</v>
      </c>
      <c r="C214" s="403">
        <v>340</v>
      </c>
      <c r="D214" s="86">
        <v>400</v>
      </c>
      <c r="E214" s="86">
        <v>440</v>
      </c>
      <c r="F214" s="86">
        <v>480</v>
      </c>
      <c r="G214" s="86">
        <v>510</v>
      </c>
      <c r="H214" s="87">
        <v>970</v>
      </c>
      <c r="I214" s="88">
        <v>1110</v>
      </c>
      <c r="J214" s="86">
        <v>1110</v>
      </c>
      <c r="K214" s="249">
        <v>390</v>
      </c>
    </row>
    <row r="215" spans="1:11" ht="15" customHeight="1">
      <c r="A215" s="36"/>
      <c r="B215" s="62" t="s">
        <v>241</v>
      </c>
      <c r="C215" s="403">
        <v>290</v>
      </c>
      <c r="D215" s="86">
        <v>330</v>
      </c>
      <c r="E215" s="86">
        <v>430</v>
      </c>
      <c r="F215" s="86">
        <v>390</v>
      </c>
      <c r="G215" s="86">
        <v>470</v>
      </c>
      <c r="H215" s="87">
        <v>880</v>
      </c>
      <c r="I215" s="88">
        <v>970</v>
      </c>
      <c r="J215" s="86">
        <v>940</v>
      </c>
      <c r="K215" s="249">
        <v>320</v>
      </c>
    </row>
    <row r="216" spans="1:11" ht="15" customHeight="1">
      <c r="A216" s="36"/>
      <c r="B216" s="62" t="s">
        <v>242</v>
      </c>
      <c r="C216" s="403">
        <v>340</v>
      </c>
      <c r="D216" s="86">
        <v>390</v>
      </c>
      <c r="E216" s="86">
        <v>480</v>
      </c>
      <c r="F216" s="86">
        <v>430</v>
      </c>
      <c r="G216" s="86">
        <v>520</v>
      </c>
      <c r="H216" s="87">
        <v>960</v>
      </c>
      <c r="I216" s="88">
        <v>1090</v>
      </c>
      <c r="J216" s="86">
        <v>1090</v>
      </c>
      <c r="K216" s="249">
        <v>370</v>
      </c>
    </row>
    <row r="217" spans="1:11" ht="15" customHeight="1">
      <c r="A217" s="36"/>
      <c r="B217" s="62" t="s">
        <v>243</v>
      </c>
      <c r="C217" s="403">
        <v>340</v>
      </c>
      <c r="D217" s="86">
        <v>330</v>
      </c>
      <c r="E217" s="86">
        <v>460</v>
      </c>
      <c r="F217" s="86">
        <v>450</v>
      </c>
      <c r="G217" s="86">
        <v>530</v>
      </c>
      <c r="H217" s="87">
        <v>710</v>
      </c>
      <c r="I217" s="88">
        <v>890</v>
      </c>
      <c r="J217" s="86">
        <v>950</v>
      </c>
      <c r="K217" s="249">
        <v>380</v>
      </c>
    </row>
    <row r="218" spans="1:11" ht="15" customHeight="1">
      <c r="A218" s="36"/>
      <c r="B218" s="62" t="s">
        <v>244</v>
      </c>
      <c r="C218" s="403">
        <v>440</v>
      </c>
      <c r="D218" s="86">
        <v>380</v>
      </c>
      <c r="E218" s="86">
        <v>490</v>
      </c>
      <c r="F218" s="86">
        <v>530</v>
      </c>
      <c r="G218" s="86">
        <v>560</v>
      </c>
      <c r="H218" s="87">
        <v>1000</v>
      </c>
      <c r="I218" s="88">
        <v>1050</v>
      </c>
      <c r="J218" s="86">
        <v>1120</v>
      </c>
      <c r="K218" s="249">
        <v>390</v>
      </c>
    </row>
    <row r="219" spans="1:11" ht="15" customHeight="1">
      <c r="A219" s="36"/>
      <c r="B219" s="36" t="s">
        <v>74</v>
      </c>
      <c r="C219" s="407">
        <v>16920</v>
      </c>
      <c r="D219" s="408">
        <v>17430</v>
      </c>
      <c r="E219" s="408">
        <v>21700</v>
      </c>
      <c r="F219" s="408">
        <v>22180</v>
      </c>
      <c r="G219" s="408">
        <v>24620</v>
      </c>
      <c r="H219" s="89">
        <v>40860</v>
      </c>
      <c r="I219" s="409">
        <v>46790</v>
      </c>
      <c r="J219" s="408">
        <v>49010</v>
      </c>
      <c r="K219" s="254">
        <v>17650</v>
      </c>
    </row>
    <row r="220" spans="1:11" ht="15" customHeight="1">
      <c r="A220" s="53"/>
      <c r="B220" s="53"/>
      <c r="C220" s="412"/>
      <c r="D220" s="413"/>
      <c r="E220" s="413"/>
      <c r="F220" s="413"/>
      <c r="G220" s="413"/>
      <c r="H220" s="91"/>
      <c r="I220" s="414"/>
      <c r="J220" s="413"/>
      <c r="K220" s="255"/>
    </row>
    <row r="221" spans="1:11" ht="15" customHeight="1">
      <c r="A221" s="37" t="s">
        <v>34</v>
      </c>
      <c r="B221" s="62"/>
      <c r="C221" s="403"/>
      <c r="D221" s="86"/>
      <c r="E221" s="86"/>
      <c r="F221" s="86"/>
      <c r="G221" s="86"/>
      <c r="H221" s="87"/>
      <c r="I221" s="88"/>
      <c r="J221" s="86"/>
      <c r="K221" s="249"/>
    </row>
    <row r="222" spans="1:11" ht="15" customHeight="1">
      <c r="A222" s="36"/>
      <c r="B222" s="62" t="s">
        <v>245</v>
      </c>
      <c r="C222" s="403">
        <v>300</v>
      </c>
      <c r="D222" s="86">
        <v>330</v>
      </c>
      <c r="E222" s="86">
        <v>380</v>
      </c>
      <c r="F222" s="86">
        <v>390</v>
      </c>
      <c r="G222" s="86">
        <v>460</v>
      </c>
      <c r="H222" s="87">
        <v>800</v>
      </c>
      <c r="I222" s="88">
        <v>870</v>
      </c>
      <c r="J222" s="86">
        <v>850</v>
      </c>
      <c r="K222" s="249">
        <v>300</v>
      </c>
    </row>
    <row r="223" spans="1:11" ht="15" customHeight="1">
      <c r="A223" s="36"/>
      <c r="B223" s="62" t="s">
        <v>246</v>
      </c>
      <c r="C223" s="403">
        <v>230</v>
      </c>
      <c r="D223" s="86">
        <v>190</v>
      </c>
      <c r="E223" s="86">
        <v>250</v>
      </c>
      <c r="F223" s="86">
        <v>310</v>
      </c>
      <c r="G223" s="86">
        <v>400</v>
      </c>
      <c r="H223" s="87">
        <v>740</v>
      </c>
      <c r="I223" s="88">
        <v>770</v>
      </c>
      <c r="J223" s="86">
        <v>780</v>
      </c>
      <c r="K223" s="249">
        <v>290</v>
      </c>
    </row>
    <row r="224" spans="1:11" ht="15" customHeight="1">
      <c r="A224" s="36"/>
      <c r="B224" s="62" t="s">
        <v>247</v>
      </c>
      <c r="C224" s="403">
        <v>320</v>
      </c>
      <c r="D224" s="86">
        <v>350</v>
      </c>
      <c r="E224" s="86">
        <v>400</v>
      </c>
      <c r="F224" s="86">
        <v>490</v>
      </c>
      <c r="G224" s="86">
        <v>650</v>
      </c>
      <c r="H224" s="87">
        <v>1050</v>
      </c>
      <c r="I224" s="88">
        <v>1160</v>
      </c>
      <c r="J224" s="86">
        <v>1430</v>
      </c>
      <c r="K224" s="249">
        <v>500</v>
      </c>
    </row>
    <row r="225" spans="1:11" ht="15" customHeight="1">
      <c r="A225" s="36"/>
      <c r="B225" s="62" t="s">
        <v>248</v>
      </c>
      <c r="C225" s="403">
        <v>260</v>
      </c>
      <c r="D225" s="86">
        <v>270</v>
      </c>
      <c r="E225" s="86">
        <v>280</v>
      </c>
      <c r="F225" s="86">
        <v>370</v>
      </c>
      <c r="G225" s="86">
        <v>440</v>
      </c>
      <c r="H225" s="87">
        <v>830</v>
      </c>
      <c r="I225" s="88">
        <v>820</v>
      </c>
      <c r="J225" s="86">
        <v>830</v>
      </c>
      <c r="K225" s="249">
        <v>290</v>
      </c>
    </row>
    <row r="226" spans="1:11" ht="15" customHeight="1">
      <c r="A226" s="36"/>
      <c r="B226" s="62" t="s">
        <v>249</v>
      </c>
      <c r="C226" s="403">
        <v>280</v>
      </c>
      <c r="D226" s="86">
        <v>310</v>
      </c>
      <c r="E226" s="86">
        <v>340</v>
      </c>
      <c r="F226" s="86">
        <v>390</v>
      </c>
      <c r="G226" s="86">
        <v>570</v>
      </c>
      <c r="H226" s="87">
        <v>1060</v>
      </c>
      <c r="I226" s="88">
        <v>1080</v>
      </c>
      <c r="J226" s="86">
        <v>1180</v>
      </c>
      <c r="K226" s="249">
        <v>400</v>
      </c>
    </row>
    <row r="227" spans="1:11" ht="15" customHeight="1">
      <c r="A227" s="36"/>
      <c r="B227" s="62" t="s">
        <v>250</v>
      </c>
      <c r="C227" s="403">
        <v>210</v>
      </c>
      <c r="D227" s="86">
        <v>250</v>
      </c>
      <c r="E227" s="86">
        <v>290</v>
      </c>
      <c r="F227" s="86">
        <v>340</v>
      </c>
      <c r="G227" s="86">
        <v>510</v>
      </c>
      <c r="H227" s="87">
        <v>1050</v>
      </c>
      <c r="I227" s="88">
        <v>1070</v>
      </c>
      <c r="J227" s="86">
        <v>1070</v>
      </c>
      <c r="K227" s="249">
        <v>380</v>
      </c>
    </row>
    <row r="228" spans="1:11" ht="15" customHeight="1">
      <c r="A228" s="36"/>
      <c r="B228" s="62" t="s">
        <v>251</v>
      </c>
      <c r="C228" s="403">
        <v>370</v>
      </c>
      <c r="D228" s="86">
        <v>390</v>
      </c>
      <c r="E228" s="86">
        <v>430</v>
      </c>
      <c r="F228" s="86">
        <v>500</v>
      </c>
      <c r="G228" s="86">
        <v>640</v>
      </c>
      <c r="H228" s="87">
        <v>1360</v>
      </c>
      <c r="I228" s="88">
        <v>1440</v>
      </c>
      <c r="J228" s="86">
        <v>1390</v>
      </c>
      <c r="K228" s="249">
        <v>470</v>
      </c>
    </row>
    <row r="229" spans="1:11" ht="15" customHeight="1">
      <c r="A229" s="36"/>
      <c r="B229" s="62" t="s">
        <v>252</v>
      </c>
      <c r="C229" s="403">
        <v>270</v>
      </c>
      <c r="D229" s="86">
        <v>300</v>
      </c>
      <c r="E229" s="86">
        <v>330</v>
      </c>
      <c r="F229" s="86">
        <v>410</v>
      </c>
      <c r="G229" s="86">
        <v>560</v>
      </c>
      <c r="H229" s="87">
        <v>1060</v>
      </c>
      <c r="I229" s="88">
        <v>1060</v>
      </c>
      <c r="J229" s="86">
        <v>1190</v>
      </c>
      <c r="K229" s="249">
        <v>380</v>
      </c>
    </row>
    <row r="230" spans="1:11" ht="15" customHeight="1">
      <c r="A230" s="36"/>
      <c r="B230" s="62" t="s">
        <v>253</v>
      </c>
      <c r="C230" s="403">
        <v>270</v>
      </c>
      <c r="D230" s="86">
        <v>280</v>
      </c>
      <c r="E230" s="86">
        <v>360</v>
      </c>
      <c r="F230" s="86">
        <v>430</v>
      </c>
      <c r="G230" s="86">
        <v>510</v>
      </c>
      <c r="H230" s="87">
        <v>930</v>
      </c>
      <c r="I230" s="88">
        <v>1000</v>
      </c>
      <c r="J230" s="86">
        <v>990</v>
      </c>
      <c r="K230" s="249">
        <v>350</v>
      </c>
    </row>
    <row r="231" spans="1:11" ht="15" customHeight="1">
      <c r="A231" s="36"/>
      <c r="B231" s="62" t="s">
        <v>254</v>
      </c>
      <c r="C231" s="403">
        <v>340</v>
      </c>
      <c r="D231" s="86">
        <v>390</v>
      </c>
      <c r="E231" s="86">
        <v>420</v>
      </c>
      <c r="F231" s="86">
        <v>510</v>
      </c>
      <c r="G231" s="86">
        <v>640</v>
      </c>
      <c r="H231" s="87">
        <v>1130</v>
      </c>
      <c r="I231" s="88">
        <v>1270</v>
      </c>
      <c r="J231" s="86">
        <v>1310</v>
      </c>
      <c r="K231" s="249">
        <v>440</v>
      </c>
    </row>
    <row r="232" spans="1:11" ht="15" customHeight="1">
      <c r="A232" s="36"/>
      <c r="B232" s="62" t="s">
        <v>255</v>
      </c>
      <c r="C232" s="403">
        <v>280</v>
      </c>
      <c r="D232" s="86">
        <v>320</v>
      </c>
      <c r="E232" s="86">
        <v>320</v>
      </c>
      <c r="F232" s="86">
        <v>360</v>
      </c>
      <c r="G232" s="86">
        <v>490</v>
      </c>
      <c r="H232" s="87">
        <v>820</v>
      </c>
      <c r="I232" s="88">
        <v>920</v>
      </c>
      <c r="J232" s="86">
        <v>910</v>
      </c>
      <c r="K232" s="249">
        <v>350</v>
      </c>
    </row>
    <row r="233" spans="1:11" ht="15" customHeight="1">
      <c r="A233" s="36"/>
      <c r="B233" s="62" t="s">
        <v>256</v>
      </c>
      <c r="C233" s="403">
        <v>370</v>
      </c>
      <c r="D233" s="86">
        <v>410</v>
      </c>
      <c r="E233" s="86">
        <v>490</v>
      </c>
      <c r="F233" s="86">
        <v>540</v>
      </c>
      <c r="G233" s="86">
        <v>540</v>
      </c>
      <c r="H233" s="87">
        <v>1010</v>
      </c>
      <c r="I233" s="88">
        <v>1180</v>
      </c>
      <c r="J233" s="86">
        <v>1150</v>
      </c>
      <c r="K233" s="249">
        <v>440</v>
      </c>
    </row>
    <row r="234" spans="1:11" ht="15" customHeight="1">
      <c r="A234" s="36"/>
      <c r="B234" s="62" t="s">
        <v>257</v>
      </c>
      <c r="C234" s="403">
        <v>530</v>
      </c>
      <c r="D234" s="86">
        <v>450</v>
      </c>
      <c r="E234" s="86">
        <v>550</v>
      </c>
      <c r="F234" s="86">
        <v>570</v>
      </c>
      <c r="G234" s="86">
        <v>580</v>
      </c>
      <c r="H234" s="87">
        <v>1260</v>
      </c>
      <c r="I234" s="88">
        <v>1160</v>
      </c>
      <c r="J234" s="86">
        <v>1410</v>
      </c>
      <c r="K234" s="249">
        <v>460</v>
      </c>
    </row>
    <row r="235" spans="1:11" ht="15" customHeight="1">
      <c r="A235" s="36"/>
      <c r="B235" s="62" t="s">
        <v>258</v>
      </c>
      <c r="C235" s="403">
        <v>390</v>
      </c>
      <c r="D235" s="86">
        <v>420</v>
      </c>
      <c r="E235" s="86">
        <v>540</v>
      </c>
      <c r="F235" s="86">
        <v>590</v>
      </c>
      <c r="G235" s="86">
        <v>660</v>
      </c>
      <c r="H235" s="87">
        <v>1230</v>
      </c>
      <c r="I235" s="88">
        <v>1460</v>
      </c>
      <c r="J235" s="86">
        <v>1400</v>
      </c>
      <c r="K235" s="249">
        <v>470</v>
      </c>
    </row>
    <row r="236" spans="1:11" ht="15" customHeight="1">
      <c r="A236" s="36"/>
      <c r="B236" s="62" t="s">
        <v>259</v>
      </c>
      <c r="C236" s="403">
        <v>400</v>
      </c>
      <c r="D236" s="86">
        <v>400</v>
      </c>
      <c r="E236" s="86">
        <v>500</v>
      </c>
      <c r="F236" s="86">
        <v>560</v>
      </c>
      <c r="G236" s="86">
        <v>650</v>
      </c>
      <c r="H236" s="87">
        <v>1070</v>
      </c>
      <c r="I236" s="88">
        <v>1280</v>
      </c>
      <c r="J236" s="86">
        <v>1290</v>
      </c>
      <c r="K236" s="249">
        <v>480</v>
      </c>
    </row>
    <row r="237" spans="1:11" ht="15" customHeight="1">
      <c r="A237" s="36"/>
      <c r="B237" s="62" t="s">
        <v>260</v>
      </c>
      <c r="C237" s="403">
        <v>320</v>
      </c>
      <c r="D237" s="86">
        <v>290</v>
      </c>
      <c r="E237" s="86">
        <v>390</v>
      </c>
      <c r="F237" s="86">
        <v>430</v>
      </c>
      <c r="G237" s="86">
        <v>510</v>
      </c>
      <c r="H237" s="87">
        <v>850</v>
      </c>
      <c r="I237" s="88">
        <v>1060</v>
      </c>
      <c r="J237" s="86">
        <v>960</v>
      </c>
      <c r="K237" s="249">
        <v>400</v>
      </c>
    </row>
    <row r="238" spans="1:11" ht="15" customHeight="1">
      <c r="A238" s="36"/>
      <c r="B238" s="62" t="s">
        <v>261</v>
      </c>
      <c r="C238" s="403">
        <v>380</v>
      </c>
      <c r="D238" s="86">
        <v>340</v>
      </c>
      <c r="E238" s="86">
        <v>410</v>
      </c>
      <c r="F238" s="86">
        <v>540</v>
      </c>
      <c r="G238" s="86">
        <v>640</v>
      </c>
      <c r="H238" s="87">
        <v>1060</v>
      </c>
      <c r="I238" s="88">
        <v>1000</v>
      </c>
      <c r="J238" s="86">
        <v>940</v>
      </c>
      <c r="K238" s="249">
        <v>400</v>
      </c>
    </row>
    <row r="239" spans="1:11" ht="15" customHeight="1">
      <c r="A239" s="36"/>
      <c r="B239" s="62" t="s">
        <v>262</v>
      </c>
      <c r="C239" s="403">
        <v>390</v>
      </c>
      <c r="D239" s="86">
        <v>370</v>
      </c>
      <c r="E239" s="86">
        <v>460</v>
      </c>
      <c r="F239" s="86">
        <v>500</v>
      </c>
      <c r="G239" s="86">
        <v>550</v>
      </c>
      <c r="H239" s="87">
        <v>950</v>
      </c>
      <c r="I239" s="88">
        <v>920</v>
      </c>
      <c r="J239" s="86">
        <v>1000</v>
      </c>
      <c r="K239" s="249">
        <v>320</v>
      </c>
    </row>
    <row r="240" spans="1:11" ht="15" customHeight="1">
      <c r="A240" s="36"/>
      <c r="B240" s="62" t="s">
        <v>263</v>
      </c>
      <c r="C240" s="403">
        <v>360</v>
      </c>
      <c r="D240" s="86">
        <v>340</v>
      </c>
      <c r="E240" s="86">
        <v>370</v>
      </c>
      <c r="F240" s="86">
        <v>480</v>
      </c>
      <c r="G240" s="86">
        <v>540</v>
      </c>
      <c r="H240" s="87">
        <v>940</v>
      </c>
      <c r="I240" s="88">
        <v>960</v>
      </c>
      <c r="J240" s="86">
        <v>1060</v>
      </c>
      <c r="K240" s="249">
        <v>400</v>
      </c>
    </row>
    <row r="241" spans="1:11" ht="15" customHeight="1">
      <c r="A241" s="36"/>
      <c r="B241" s="62" t="s">
        <v>264</v>
      </c>
      <c r="C241" s="403">
        <v>520</v>
      </c>
      <c r="D241" s="86">
        <v>520</v>
      </c>
      <c r="E241" s="86">
        <v>610</v>
      </c>
      <c r="F241" s="86">
        <v>580</v>
      </c>
      <c r="G241" s="86">
        <v>630</v>
      </c>
      <c r="H241" s="87">
        <v>960</v>
      </c>
      <c r="I241" s="88">
        <v>1220</v>
      </c>
      <c r="J241" s="86">
        <v>1100</v>
      </c>
      <c r="K241" s="249">
        <v>470</v>
      </c>
    </row>
    <row r="242" spans="1:11" ht="15" customHeight="1">
      <c r="A242" s="36"/>
      <c r="B242" s="62" t="s">
        <v>265</v>
      </c>
      <c r="C242" s="403">
        <v>230</v>
      </c>
      <c r="D242" s="86">
        <v>200</v>
      </c>
      <c r="E242" s="86">
        <v>280</v>
      </c>
      <c r="F242" s="86">
        <v>270</v>
      </c>
      <c r="G242" s="86">
        <v>310</v>
      </c>
      <c r="H242" s="87">
        <v>440</v>
      </c>
      <c r="I242" s="88">
        <v>480</v>
      </c>
      <c r="J242" s="86">
        <v>560</v>
      </c>
      <c r="K242" s="249">
        <v>220</v>
      </c>
    </row>
    <row r="243" spans="1:11" ht="15" customHeight="1">
      <c r="A243" s="36"/>
      <c r="B243" s="62" t="s">
        <v>266</v>
      </c>
      <c r="C243" s="403">
        <v>310</v>
      </c>
      <c r="D243" s="86">
        <v>300</v>
      </c>
      <c r="E243" s="86">
        <v>390</v>
      </c>
      <c r="F243" s="86">
        <v>380</v>
      </c>
      <c r="G243" s="86">
        <v>480</v>
      </c>
      <c r="H243" s="87">
        <v>860</v>
      </c>
      <c r="I243" s="88">
        <v>860</v>
      </c>
      <c r="J243" s="86">
        <v>850</v>
      </c>
      <c r="K243" s="249">
        <v>380</v>
      </c>
    </row>
    <row r="244" spans="1:11" ht="15" customHeight="1">
      <c r="A244" s="36"/>
      <c r="B244" s="62" t="s">
        <v>267</v>
      </c>
      <c r="C244" s="403">
        <v>270</v>
      </c>
      <c r="D244" s="86">
        <v>280</v>
      </c>
      <c r="E244" s="86">
        <v>380</v>
      </c>
      <c r="F244" s="86">
        <v>390</v>
      </c>
      <c r="G244" s="86">
        <v>380</v>
      </c>
      <c r="H244" s="87">
        <v>560</v>
      </c>
      <c r="I244" s="88">
        <v>660</v>
      </c>
      <c r="J244" s="86">
        <v>750</v>
      </c>
      <c r="K244" s="249">
        <v>250</v>
      </c>
    </row>
    <row r="245" spans="1:11" ht="15" customHeight="1">
      <c r="A245" s="36"/>
      <c r="B245" s="62" t="s">
        <v>268</v>
      </c>
      <c r="C245" s="403">
        <v>340</v>
      </c>
      <c r="D245" s="86">
        <v>420</v>
      </c>
      <c r="E245" s="86">
        <v>390</v>
      </c>
      <c r="F245" s="86">
        <v>590</v>
      </c>
      <c r="G245" s="86">
        <v>610</v>
      </c>
      <c r="H245" s="87">
        <v>910</v>
      </c>
      <c r="I245" s="88">
        <v>1190</v>
      </c>
      <c r="J245" s="86">
        <v>1260</v>
      </c>
      <c r="K245" s="249">
        <v>400</v>
      </c>
    </row>
    <row r="246" spans="1:11" ht="15" customHeight="1">
      <c r="A246" s="36"/>
      <c r="B246" s="62" t="s">
        <v>269</v>
      </c>
      <c r="C246" s="403">
        <v>260</v>
      </c>
      <c r="D246" s="86">
        <v>250</v>
      </c>
      <c r="E246" s="86">
        <v>320</v>
      </c>
      <c r="F246" s="86">
        <v>320</v>
      </c>
      <c r="G246" s="86">
        <v>430</v>
      </c>
      <c r="H246" s="87">
        <v>710</v>
      </c>
      <c r="I246" s="88">
        <v>860</v>
      </c>
      <c r="J246" s="86">
        <v>850</v>
      </c>
      <c r="K246" s="249">
        <v>340</v>
      </c>
    </row>
    <row r="247" spans="1:11" ht="15" customHeight="1">
      <c r="A247" s="36"/>
      <c r="B247" s="62" t="s">
        <v>270</v>
      </c>
      <c r="C247" s="403">
        <v>540</v>
      </c>
      <c r="D247" s="86">
        <v>450</v>
      </c>
      <c r="E247" s="86">
        <v>640</v>
      </c>
      <c r="F247" s="86">
        <v>620</v>
      </c>
      <c r="G247" s="86">
        <v>640</v>
      </c>
      <c r="H247" s="87">
        <v>1040</v>
      </c>
      <c r="I247" s="88">
        <v>1080</v>
      </c>
      <c r="J247" s="86">
        <v>1180</v>
      </c>
      <c r="K247" s="249">
        <v>380</v>
      </c>
    </row>
    <row r="248" spans="1:11" ht="15" customHeight="1">
      <c r="A248" s="36"/>
      <c r="B248" s="62" t="s">
        <v>271</v>
      </c>
      <c r="C248" s="403">
        <v>300</v>
      </c>
      <c r="D248" s="86">
        <v>320</v>
      </c>
      <c r="E248" s="86">
        <v>350</v>
      </c>
      <c r="F248" s="86">
        <v>400</v>
      </c>
      <c r="G248" s="86">
        <v>420</v>
      </c>
      <c r="H248" s="87">
        <v>690</v>
      </c>
      <c r="I248" s="88">
        <v>810</v>
      </c>
      <c r="J248" s="86">
        <v>750</v>
      </c>
      <c r="K248" s="249">
        <v>370</v>
      </c>
    </row>
    <row r="249" spans="1:11" ht="15" customHeight="1">
      <c r="A249" s="36"/>
      <c r="B249" s="62" t="s">
        <v>272</v>
      </c>
      <c r="C249" s="403">
        <v>490</v>
      </c>
      <c r="D249" s="86">
        <v>380</v>
      </c>
      <c r="E249" s="86">
        <v>520</v>
      </c>
      <c r="F249" s="86">
        <v>550</v>
      </c>
      <c r="G249" s="86">
        <v>670</v>
      </c>
      <c r="H249" s="87">
        <v>1050</v>
      </c>
      <c r="I249" s="88">
        <v>1220</v>
      </c>
      <c r="J249" s="86">
        <v>1140</v>
      </c>
      <c r="K249" s="249">
        <v>400</v>
      </c>
    </row>
    <row r="250" spans="1:11" ht="15" customHeight="1">
      <c r="A250" s="36"/>
      <c r="B250" s="62" t="s">
        <v>273</v>
      </c>
      <c r="C250" s="403">
        <v>370</v>
      </c>
      <c r="D250" s="86">
        <v>310</v>
      </c>
      <c r="E250" s="86">
        <v>440</v>
      </c>
      <c r="F250" s="86">
        <v>500</v>
      </c>
      <c r="G250" s="86">
        <v>450</v>
      </c>
      <c r="H250" s="87">
        <v>850</v>
      </c>
      <c r="I250" s="88">
        <v>950</v>
      </c>
      <c r="J250" s="86">
        <v>1060</v>
      </c>
      <c r="K250" s="249">
        <v>360</v>
      </c>
    </row>
    <row r="251" spans="1:11" ht="15" customHeight="1">
      <c r="A251" s="36"/>
      <c r="B251" s="62" t="s">
        <v>274</v>
      </c>
      <c r="C251" s="403">
        <v>350</v>
      </c>
      <c r="D251" s="86">
        <v>350</v>
      </c>
      <c r="E251" s="86">
        <v>470</v>
      </c>
      <c r="F251" s="86">
        <v>510</v>
      </c>
      <c r="G251" s="86">
        <v>500</v>
      </c>
      <c r="H251" s="87">
        <v>830</v>
      </c>
      <c r="I251" s="88">
        <v>1010</v>
      </c>
      <c r="J251" s="86">
        <v>1080</v>
      </c>
      <c r="K251" s="249">
        <v>350</v>
      </c>
    </row>
    <row r="252" spans="1:11" ht="15" customHeight="1">
      <c r="A252" s="36"/>
      <c r="B252" s="62" t="s">
        <v>275</v>
      </c>
      <c r="C252" s="403">
        <v>280</v>
      </c>
      <c r="D252" s="86">
        <v>250</v>
      </c>
      <c r="E252" s="86">
        <v>380</v>
      </c>
      <c r="F252" s="86">
        <v>410</v>
      </c>
      <c r="G252" s="86">
        <v>440</v>
      </c>
      <c r="H252" s="87">
        <v>920</v>
      </c>
      <c r="I252" s="88">
        <v>950</v>
      </c>
      <c r="J252" s="86">
        <v>1120</v>
      </c>
      <c r="K252" s="249">
        <v>390</v>
      </c>
    </row>
    <row r="253" spans="1:11" ht="15" customHeight="1">
      <c r="A253" s="36"/>
      <c r="B253" s="62" t="s">
        <v>276</v>
      </c>
      <c r="C253" s="403">
        <v>360</v>
      </c>
      <c r="D253" s="86">
        <v>290</v>
      </c>
      <c r="E253" s="86">
        <v>470</v>
      </c>
      <c r="F253" s="86">
        <v>510</v>
      </c>
      <c r="G253" s="86">
        <v>570</v>
      </c>
      <c r="H253" s="87">
        <v>870</v>
      </c>
      <c r="I253" s="88">
        <v>1020</v>
      </c>
      <c r="J253" s="86">
        <v>1110</v>
      </c>
      <c r="K253" s="249">
        <v>310</v>
      </c>
    </row>
    <row r="254" spans="1:11" ht="15" customHeight="1">
      <c r="A254" s="36"/>
      <c r="B254" s="62" t="s">
        <v>277</v>
      </c>
      <c r="C254" s="403">
        <v>370</v>
      </c>
      <c r="D254" s="86">
        <v>420</v>
      </c>
      <c r="E254" s="86">
        <v>560</v>
      </c>
      <c r="F254" s="86">
        <v>480</v>
      </c>
      <c r="G254" s="86">
        <v>510</v>
      </c>
      <c r="H254" s="87">
        <v>950</v>
      </c>
      <c r="I254" s="88">
        <v>1130</v>
      </c>
      <c r="J254" s="86">
        <v>1150</v>
      </c>
      <c r="K254" s="249">
        <v>340</v>
      </c>
    </row>
    <row r="255" spans="1:11" ht="15" customHeight="1">
      <c r="A255" s="36"/>
      <c r="B255" s="62" t="s">
        <v>278</v>
      </c>
      <c r="C255" s="403">
        <v>280</v>
      </c>
      <c r="D255" s="86">
        <v>300</v>
      </c>
      <c r="E255" s="86">
        <v>350</v>
      </c>
      <c r="F255" s="86">
        <v>400</v>
      </c>
      <c r="G255" s="86">
        <v>470</v>
      </c>
      <c r="H255" s="87">
        <v>720</v>
      </c>
      <c r="I255" s="88">
        <v>880</v>
      </c>
      <c r="J255" s="86">
        <v>960</v>
      </c>
      <c r="K255" s="249">
        <v>350</v>
      </c>
    </row>
    <row r="256" spans="1:11" ht="15" customHeight="1">
      <c r="A256" s="36"/>
      <c r="B256" s="62" t="s">
        <v>279</v>
      </c>
      <c r="C256" s="403">
        <v>440</v>
      </c>
      <c r="D256" s="86">
        <v>410</v>
      </c>
      <c r="E256" s="86">
        <v>510</v>
      </c>
      <c r="F256" s="86">
        <v>500</v>
      </c>
      <c r="G256" s="86">
        <v>570</v>
      </c>
      <c r="H256" s="87">
        <v>830</v>
      </c>
      <c r="I256" s="88">
        <v>1070</v>
      </c>
      <c r="J256" s="86">
        <v>970</v>
      </c>
      <c r="K256" s="249">
        <v>380</v>
      </c>
    </row>
    <row r="257" spans="1:11" ht="15" customHeight="1">
      <c r="A257" s="36"/>
      <c r="B257" s="62" t="s">
        <v>280</v>
      </c>
      <c r="C257" s="403">
        <v>360</v>
      </c>
      <c r="D257" s="86">
        <v>310</v>
      </c>
      <c r="E257" s="86">
        <v>460</v>
      </c>
      <c r="F257" s="86">
        <v>360</v>
      </c>
      <c r="G257" s="86">
        <v>420</v>
      </c>
      <c r="H257" s="87">
        <v>820</v>
      </c>
      <c r="I257" s="88">
        <v>830</v>
      </c>
      <c r="J257" s="86">
        <v>970</v>
      </c>
      <c r="K257" s="249">
        <v>310</v>
      </c>
    </row>
    <row r="258" spans="1:11" ht="15" customHeight="1">
      <c r="A258" s="36"/>
      <c r="B258" s="62" t="s">
        <v>281</v>
      </c>
      <c r="C258" s="403">
        <v>350</v>
      </c>
      <c r="D258" s="86">
        <v>370</v>
      </c>
      <c r="E258" s="86">
        <v>460</v>
      </c>
      <c r="F258" s="86">
        <v>500</v>
      </c>
      <c r="G258" s="86">
        <v>480</v>
      </c>
      <c r="H258" s="87">
        <v>780</v>
      </c>
      <c r="I258" s="88">
        <v>850</v>
      </c>
      <c r="J258" s="86">
        <v>870</v>
      </c>
      <c r="K258" s="249">
        <v>310</v>
      </c>
    </row>
    <row r="259" spans="1:11" ht="15" customHeight="1">
      <c r="A259" s="36"/>
      <c r="B259" s="62" t="s">
        <v>282</v>
      </c>
      <c r="C259" s="403">
        <v>520</v>
      </c>
      <c r="D259" s="86">
        <v>440</v>
      </c>
      <c r="E259" s="86">
        <v>650</v>
      </c>
      <c r="F259" s="86">
        <v>570</v>
      </c>
      <c r="G259" s="86">
        <v>610</v>
      </c>
      <c r="H259" s="87">
        <v>900</v>
      </c>
      <c r="I259" s="88">
        <v>1040</v>
      </c>
      <c r="J259" s="86">
        <v>1190</v>
      </c>
      <c r="K259" s="249">
        <v>310</v>
      </c>
    </row>
    <row r="260" spans="1:11" ht="15" customHeight="1">
      <c r="A260" s="36"/>
      <c r="B260" s="62" t="s">
        <v>283</v>
      </c>
      <c r="C260" s="403">
        <v>590</v>
      </c>
      <c r="D260" s="86">
        <v>550</v>
      </c>
      <c r="E260" s="86">
        <v>800</v>
      </c>
      <c r="F260" s="86">
        <v>760</v>
      </c>
      <c r="G260" s="86">
        <v>730</v>
      </c>
      <c r="H260" s="87">
        <v>1240</v>
      </c>
      <c r="I260" s="88">
        <v>1280</v>
      </c>
      <c r="J260" s="86">
        <v>1520</v>
      </c>
      <c r="K260" s="249">
        <v>480</v>
      </c>
    </row>
    <row r="261" spans="1:11" ht="15" customHeight="1">
      <c r="A261" s="36"/>
      <c r="B261" s="62" t="s">
        <v>284</v>
      </c>
      <c r="C261" s="403">
        <v>470</v>
      </c>
      <c r="D261" s="86">
        <v>530</v>
      </c>
      <c r="E261" s="86">
        <v>670</v>
      </c>
      <c r="F261" s="86">
        <v>670</v>
      </c>
      <c r="G261" s="86">
        <v>670</v>
      </c>
      <c r="H261" s="87">
        <v>1110</v>
      </c>
      <c r="I261" s="88">
        <v>1230</v>
      </c>
      <c r="J261" s="86">
        <v>1330</v>
      </c>
      <c r="K261" s="249">
        <v>440</v>
      </c>
    </row>
    <row r="262" spans="1:11" ht="15" customHeight="1">
      <c r="A262" s="36"/>
      <c r="B262" s="62" t="s">
        <v>285</v>
      </c>
      <c r="C262" s="403">
        <v>370</v>
      </c>
      <c r="D262" s="86">
        <v>340</v>
      </c>
      <c r="E262" s="86">
        <v>420</v>
      </c>
      <c r="F262" s="86">
        <v>440</v>
      </c>
      <c r="G262" s="86">
        <v>410</v>
      </c>
      <c r="H262" s="87">
        <v>700</v>
      </c>
      <c r="I262" s="88">
        <v>850</v>
      </c>
      <c r="J262" s="86">
        <v>840</v>
      </c>
      <c r="K262" s="249">
        <v>290</v>
      </c>
    </row>
    <row r="263" spans="1:11" ht="15" customHeight="1">
      <c r="A263" s="36"/>
      <c r="B263" s="62" t="s">
        <v>286</v>
      </c>
      <c r="C263" s="403">
        <v>350</v>
      </c>
      <c r="D263" s="86">
        <v>300</v>
      </c>
      <c r="E263" s="86">
        <v>400</v>
      </c>
      <c r="F263" s="86">
        <v>440</v>
      </c>
      <c r="G263" s="86">
        <v>480</v>
      </c>
      <c r="H263" s="87">
        <v>810</v>
      </c>
      <c r="I263" s="88">
        <v>800</v>
      </c>
      <c r="J263" s="86">
        <v>900</v>
      </c>
      <c r="K263" s="249">
        <v>310</v>
      </c>
    </row>
    <row r="264" spans="1:11" ht="15" customHeight="1">
      <c r="A264" s="33"/>
      <c r="B264" s="33" t="s">
        <v>287</v>
      </c>
      <c r="C264" s="403">
        <v>200</v>
      </c>
      <c r="D264" s="86">
        <v>230</v>
      </c>
      <c r="E264" s="86">
        <v>270</v>
      </c>
      <c r="F264" s="86">
        <v>280</v>
      </c>
      <c r="G264" s="86">
        <v>290</v>
      </c>
      <c r="H264" s="87">
        <v>510</v>
      </c>
      <c r="I264" s="88">
        <v>620</v>
      </c>
      <c r="J264" s="86">
        <v>700</v>
      </c>
      <c r="K264" s="249">
        <v>280</v>
      </c>
    </row>
    <row r="265" spans="1:11" ht="15" customHeight="1">
      <c r="A265" s="33"/>
      <c r="B265" s="33" t="s">
        <v>288</v>
      </c>
      <c r="C265" s="403">
        <v>240</v>
      </c>
      <c r="D265" s="86">
        <v>290</v>
      </c>
      <c r="E265" s="86">
        <v>280</v>
      </c>
      <c r="F265" s="86">
        <v>330</v>
      </c>
      <c r="G265" s="86">
        <v>410</v>
      </c>
      <c r="H265" s="87">
        <v>580</v>
      </c>
      <c r="I265" s="88">
        <v>720</v>
      </c>
      <c r="J265" s="86">
        <v>780</v>
      </c>
      <c r="K265" s="249">
        <v>300</v>
      </c>
    </row>
    <row r="266" spans="1:11" ht="15" customHeight="1">
      <c r="A266" s="33"/>
      <c r="B266" s="33" t="s">
        <v>289</v>
      </c>
      <c r="C266" s="403">
        <v>420</v>
      </c>
      <c r="D266" s="86">
        <v>400</v>
      </c>
      <c r="E266" s="86">
        <v>450</v>
      </c>
      <c r="F266" s="86">
        <v>480</v>
      </c>
      <c r="G266" s="86">
        <v>460</v>
      </c>
      <c r="H266" s="87">
        <v>960</v>
      </c>
      <c r="I266" s="88">
        <v>1070</v>
      </c>
      <c r="J266" s="86">
        <v>1060</v>
      </c>
      <c r="K266" s="249">
        <v>370</v>
      </c>
    </row>
    <row r="267" spans="1:11" ht="15" customHeight="1">
      <c r="A267" s="33"/>
      <c r="B267" s="33" t="s">
        <v>290</v>
      </c>
      <c r="C267" s="403">
        <v>380</v>
      </c>
      <c r="D267" s="86">
        <v>390</v>
      </c>
      <c r="E267" s="86">
        <v>500</v>
      </c>
      <c r="F267" s="86">
        <v>560</v>
      </c>
      <c r="G267" s="86">
        <v>550</v>
      </c>
      <c r="H267" s="87">
        <v>960</v>
      </c>
      <c r="I267" s="88">
        <v>1100</v>
      </c>
      <c r="J267" s="86">
        <v>1410</v>
      </c>
      <c r="K267" s="249">
        <v>510</v>
      </c>
    </row>
    <row r="268" spans="1:11" ht="15" customHeight="1">
      <c r="A268" s="33"/>
      <c r="B268" s="33" t="s">
        <v>291</v>
      </c>
      <c r="C268" s="403">
        <v>580</v>
      </c>
      <c r="D268" s="86">
        <v>490</v>
      </c>
      <c r="E268" s="86">
        <v>750</v>
      </c>
      <c r="F268" s="86">
        <v>1090</v>
      </c>
      <c r="G268" s="86">
        <v>1360</v>
      </c>
      <c r="H268" s="87">
        <v>1650</v>
      </c>
      <c r="I268" s="88">
        <v>1850</v>
      </c>
      <c r="J268" s="86">
        <v>1710</v>
      </c>
      <c r="K268" s="249">
        <v>740</v>
      </c>
    </row>
    <row r="269" spans="1:11" ht="15" customHeight="1">
      <c r="A269" s="33"/>
      <c r="B269" s="33" t="s">
        <v>292</v>
      </c>
      <c r="C269" s="403">
        <v>430</v>
      </c>
      <c r="D269" s="86">
        <v>340</v>
      </c>
      <c r="E269" s="86">
        <v>520</v>
      </c>
      <c r="F269" s="86">
        <v>510</v>
      </c>
      <c r="G269" s="86">
        <v>630</v>
      </c>
      <c r="H269" s="87">
        <v>970</v>
      </c>
      <c r="I269" s="88">
        <v>1250</v>
      </c>
      <c r="J269" s="86">
        <v>1190</v>
      </c>
      <c r="K269" s="249">
        <v>390</v>
      </c>
    </row>
    <row r="270" spans="1:11" ht="15" customHeight="1">
      <c r="A270" s="33"/>
      <c r="B270" s="33" t="s">
        <v>293</v>
      </c>
      <c r="C270" s="403">
        <v>300</v>
      </c>
      <c r="D270" s="86">
        <v>290</v>
      </c>
      <c r="E270" s="86">
        <v>430</v>
      </c>
      <c r="F270" s="86">
        <v>420</v>
      </c>
      <c r="G270" s="86">
        <v>590</v>
      </c>
      <c r="H270" s="87">
        <v>970</v>
      </c>
      <c r="I270" s="88">
        <v>1140</v>
      </c>
      <c r="J270" s="86">
        <v>1050</v>
      </c>
      <c r="K270" s="249">
        <v>330</v>
      </c>
    </row>
    <row r="271" spans="1:11" ht="15" customHeight="1">
      <c r="A271" s="33"/>
      <c r="B271" s="33" t="s">
        <v>294</v>
      </c>
      <c r="C271" s="403">
        <v>330</v>
      </c>
      <c r="D271" s="86">
        <v>320</v>
      </c>
      <c r="E271" s="86">
        <v>370</v>
      </c>
      <c r="F271" s="86">
        <v>430</v>
      </c>
      <c r="G271" s="86">
        <v>600</v>
      </c>
      <c r="H271" s="87">
        <v>1020</v>
      </c>
      <c r="I271" s="88">
        <v>990</v>
      </c>
      <c r="J271" s="86">
        <v>1010</v>
      </c>
      <c r="K271" s="249">
        <v>350</v>
      </c>
    </row>
    <row r="272" spans="1:11" ht="15" customHeight="1">
      <c r="A272" s="33"/>
      <c r="B272" s="33" t="s">
        <v>295</v>
      </c>
      <c r="C272" s="403">
        <v>300</v>
      </c>
      <c r="D272" s="86">
        <v>240</v>
      </c>
      <c r="E272" s="86">
        <v>330</v>
      </c>
      <c r="F272" s="86">
        <v>390</v>
      </c>
      <c r="G272" s="86">
        <v>350</v>
      </c>
      <c r="H272" s="87">
        <v>590</v>
      </c>
      <c r="I272" s="88">
        <v>610</v>
      </c>
      <c r="J272" s="86">
        <v>800</v>
      </c>
      <c r="K272" s="249">
        <v>320</v>
      </c>
    </row>
    <row r="273" spans="1:11" ht="15" customHeight="1">
      <c r="A273" s="33"/>
      <c r="B273" s="33" t="s">
        <v>296</v>
      </c>
      <c r="C273" s="403">
        <v>390</v>
      </c>
      <c r="D273" s="86">
        <v>340</v>
      </c>
      <c r="E273" s="86">
        <v>390</v>
      </c>
      <c r="F273" s="86">
        <v>480</v>
      </c>
      <c r="G273" s="86">
        <v>540</v>
      </c>
      <c r="H273" s="87">
        <v>990</v>
      </c>
      <c r="I273" s="88">
        <v>1090</v>
      </c>
      <c r="J273" s="86">
        <v>1060</v>
      </c>
      <c r="K273" s="249">
        <v>370</v>
      </c>
    </row>
    <row r="274" spans="1:11" ht="15" customHeight="1">
      <c r="A274" s="33"/>
      <c r="B274" s="33" t="s">
        <v>297</v>
      </c>
      <c r="C274" s="403">
        <v>470</v>
      </c>
      <c r="D274" s="86">
        <v>370</v>
      </c>
      <c r="E274" s="86">
        <v>460</v>
      </c>
      <c r="F274" s="86">
        <v>530</v>
      </c>
      <c r="G274" s="86">
        <v>670</v>
      </c>
      <c r="H274" s="87">
        <v>1160</v>
      </c>
      <c r="I274" s="88">
        <v>1230</v>
      </c>
      <c r="J274" s="86">
        <v>1290</v>
      </c>
      <c r="K274" s="249">
        <v>430</v>
      </c>
    </row>
    <row r="275" spans="1:11" ht="15" customHeight="1">
      <c r="A275" s="33"/>
      <c r="B275" s="33" t="s">
        <v>298</v>
      </c>
      <c r="C275" s="403">
        <v>220</v>
      </c>
      <c r="D275" s="86">
        <v>230</v>
      </c>
      <c r="E275" s="86">
        <v>240</v>
      </c>
      <c r="F275" s="86">
        <v>310</v>
      </c>
      <c r="G275" s="86">
        <v>310</v>
      </c>
      <c r="H275" s="87">
        <v>630</v>
      </c>
      <c r="I275" s="88">
        <v>810</v>
      </c>
      <c r="J275" s="86">
        <v>730</v>
      </c>
      <c r="K275" s="249">
        <v>280</v>
      </c>
    </row>
    <row r="276" spans="1:11" ht="15" customHeight="1">
      <c r="A276" s="33"/>
      <c r="B276" s="33" t="s">
        <v>299</v>
      </c>
      <c r="C276" s="403">
        <v>380</v>
      </c>
      <c r="D276" s="86">
        <v>360</v>
      </c>
      <c r="E276" s="86">
        <v>500</v>
      </c>
      <c r="F276" s="86">
        <v>550</v>
      </c>
      <c r="G276" s="86">
        <v>660</v>
      </c>
      <c r="H276" s="87">
        <v>980</v>
      </c>
      <c r="I276" s="88">
        <v>1210</v>
      </c>
      <c r="J276" s="86">
        <v>1060</v>
      </c>
      <c r="K276" s="249">
        <v>370</v>
      </c>
    </row>
    <row r="277" spans="1:11" ht="15" customHeight="1">
      <c r="A277" s="33"/>
      <c r="B277" s="33" t="s">
        <v>300</v>
      </c>
      <c r="C277" s="403">
        <v>300</v>
      </c>
      <c r="D277" s="86">
        <v>360</v>
      </c>
      <c r="E277" s="86">
        <v>410</v>
      </c>
      <c r="F277" s="86">
        <v>470</v>
      </c>
      <c r="G277" s="86">
        <v>600</v>
      </c>
      <c r="H277" s="87">
        <v>1040</v>
      </c>
      <c r="I277" s="88">
        <v>1140</v>
      </c>
      <c r="J277" s="86">
        <v>1110</v>
      </c>
      <c r="K277" s="249">
        <v>410</v>
      </c>
    </row>
    <row r="278" spans="1:11" ht="15" customHeight="1">
      <c r="A278" s="33"/>
      <c r="B278" s="33" t="s">
        <v>301</v>
      </c>
      <c r="C278" s="403">
        <v>260</v>
      </c>
      <c r="D278" s="86">
        <v>230</v>
      </c>
      <c r="E278" s="86">
        <v>340</v>
      </c>
      <c r="F278" s="86">
        <v>360</v>
      </c>
      <c r="G278" s="86">
        <v>400</v>
      </c>
      <c r="H278" s="87">
        <v>670</v>
      </c>
      <c r="I278" s="88">
        <v>780</v>
      </c>
      <c r="J278" s="86">
        <v>750</v>
      </c>
      <c r="K278" s="249">
        <v>270</v>
      </c>
    </row>
    <row r="279" spans="1:11" ht="15" customHeight="1">
      <c r="A279" s="33"/>
      <c r="B279" s="33" t="s">
        <v>302</v>
      </c>
      <c r="C279" s="403">
        <v>280</v>
      </c>
      <c r="D279" s="86">
        <v>290</v>
      </c>
      <c r="E279" s="86">
        <v>380</v>
      </c>
      <c r="F279" s="86">
        <v>410</v>
      </c>
      <c r="G279" s="86">
        <v>470</v>
      </c>
      <c r="H279" s="87">
        <v>880</v>
      </c>
      <c r="I279" s="88">
        <v>1060</v>
      </c>
      <c r="J279" s="86">
        <v>1010</v>
      </c>
      <c r="K279" s="249">
        <v>410</v>
      </c>
    </row>
    <row r="280" spans="1:11" ht="15" customHeight="1">
      <c r="A280" s="33"/>
      <c r="B280" s="33" t="s">
        <v>303</v>
      </c>
      <c r="C280" s="403">
        <v>310</v>
      </c>
      <c r="D280" s="86">
        <v>290</v>
      </c>
      <c r="E280" s="86">
        <v>430</v>
      </c>
      <c r="F280" s="86">
        <v>430</v>
      </c>
      <c r="G280" s="86">
        <v>460</v>
      </c>
      <c r="H280" s="87">
        <v>980</v>
      </c>
      <c r="I280" s="88">
        <v>1080</v>
      </c>
      <c r="J280" s="86">
        <v>1080</v>
      </c>
      <c r="K280" s="249">
        <v>410</v>
      </c>
    </row>
    <row r="281" spans="1:11" s="64" customFormat="1" ht="15" customHeight="1">
      <c r="A281" s="73"/>
      <c r="B281" s="36" t="s">
        <v>74</v>
      </c>
      <c r="C281" s="419">
        <v>20760</v>
      </c>
      <c r="D281" s="420">
        <v>20150</v>
      </c>
      <c r="E281" s="420">
        <v>25430</v>
      </c>
      <c r="F281" s="420">
        <v>27860</v>
      </c>
      <c r="G281" s="420">
        <v>31720</v>
      </c>
      <c r="H281" s="163">
        <v>54290</v>
      </c>
      <c r="I281" s="421">
        <v>60470</v>
      </c>
      <c r="J281" s="420">
        <v>62430</v>
      </c>
      <c r="K281" s="254">
        <v>22160</v>
      </c>
    </row>
    <row r="282" spans="1:11" ht="15" customHeight="1">
      <c r="A282" s="53"/>
      <c r="B282" s="53"/>
      <c r="C282" s="412"/>
      <c r="D282" s="413"/>
      <c r="E282" s="413"/>
      <c r="F282" s="413"/>
      <c r="G282" s="413"/>
      <c r="H282" s="91"/>
      <c r="I282" s="414"/>
      <c r="J282" s="413"/>
      <c r="K282" s="255"/>
    </row>
    <row r="283" spans="1:11" ht="15" customHeight="1">
      <c r="A283" s="37" t="s">
        <v>35</v>
      </c>
      <c r="B283" s="62"/>
      <c r="C283" s="403"/>
      <c r="D283" s="86"/>
      <c r="E283" s="86"/>
      <c r="F283" s="86"/>
      <c r="G283" s="86"/>
      <c r="H283" s="87"/>
      <c r="I283" s="88"/>
      <c r="J283" s="86"/>
      <c r="K283" s="249"/>
    </row>
    <row r="284" spans="1:11" ht="15" customHeight="1">
      <c r="A284" s="36"/>
      <c r="B284" s="62" t="s">
        <v>304</v>
      </c>
      <c r="C284" s="403">
        <v>240</v>
      </c>
      <c r="D284" s="86">
        <v>260</v>
      </c>
      <c r="E284" s="86">
        <v>310</v>
      </c>
      <c r="F284" s="86">
        <v>310</v>
      </c>
      <c r="G284" s="86">
        <v>440</v>
      </c>
      <c r="H284" s="87">
        <v>660</v>
      </c>
      <c r="I284" s="88">
        <v>710</v>
      </c>
      <c r="J284" s="86">
        <v>710</v>
      </c>
      <c r="K284" s="249">
        <v>310</v>
      </c>
    </row>
    <row r="285" spans="1:11" ht="15" customHeight="1">
      <c r="A285" s="36"/>
      <c r="B285" s="62" t="s">
        <v>305</v>
      </c>
      <c r="C285" s="403">
        <v>280</v>
      </c>
      <c r="D285" s="86">
        <v>270</v>
      </c>
      <c r="E285" s="86">
        <v>290</v>
      </c>
      <c r="F285" s="86">
        <v>350</v>
      </c>
      <c r="G285" s="86">
        <v>350</v>
      </c>
      <c r="H285" s="87">
        <v>620</v>
      </c>
      <c r="I285" s="88">
        <v>620</v>
      </c>
      <c r="J285" s="86">
        <v>920</v>
      </c>
      <c r="K285" s="249">
        <v>280</v>
      </c>
    </row>
    <row r="286" spans="1:11" ht="15" customHeight="1">
      <c r="A286" s="36"/>
      <c r="B286" s="62" t="s">
        <v>306</v>
      </c>
      <c r="C286" s="403">
        <v>330</v>
      </c>
      <c r="D286" s="86">
        <v>360</v>
      </c>
      <c r="E286" s="86">
        <v>390</v>
      </c>
      <c r="F286" s="86">
        <v>380</v>
      </c>
      <c r="G286" s="86">
        <v>410</v>
      </c>
      <c r="H286" s="87">
        <v>820</v>
      </c>
      <c r="I286" s="88">
        <v>850</v>
      </c>
      <c r="J286" s="86">
        <v>980</v>
      </c>
      <c r="K286" s="249">
        <v>330</v>
      </c>
    </row>
    <row r="287" spans="1:11" ht="15" customHeight="1">
      <c r="A287" s="36"/>
      <c r="B287" s="62" t="s">
        <v>307</v>
      </c>
      <c r="C287" s="403">
        <v>200</v>
      </c>
      <c r="D287" s="86">
        <v>230</v>
      </c>
      <c r="E287" s="86">
        <v>260</v>
      </c>
      <c r="F287" s="86">
        <v>280</v>
      </c>
      <c r="G287" s="86">
        <v>360</v>
      </c>
      <c r="H287" s="87">
        <v>520</v>
      </c>
      <c r="I287" s="88">
        <v>600</v>
      </c>
      <c r="J287" s="86">
        <v>590</v>
      </c>
      <c r="K287" s="249">
        <v>250</v>
      </c>
    </row>
    <row r="288" spans="1:11" ht="15" customHeight="1">
      <c r="A288" s="36"/>
      <c r="B288" s="62" t="s">
        <v>308</v>
      </c>
      <c r="C288" s="403">
        <v>280</v>
      </c>
      <c r="D288" s="86">
        <v>350</v>
      </c>
      <c r="E288" s="86">
        <v>410</v>
      </c>
      <c r="F288" s="86">
        <v>390</v>
      </c>
      <c r="G288" s="86">
        <v>440</v>
      </c>
      <c r="H288" s="87">
        <v>690</v>
      </c>
      <c r="I288" s="88">
        <v>880</v>
      </c>
      <c r="J288" s="86">
        <v>790</v>
      </c>
      <c r="K288" s="249">
        <v>360</v>
      </c>
    </row>
    <row r="289" spans="1:11" ht="15" customHeight="1">
      <c r="A289" s="36"/>
      <c r="B289" s="62" t="s">
        <v>309</v>
      </c>
      <c r="C289" s="403">
        <v>240</v>
      </c>
      <c r="D289" s="86">
        <v>250</v>
      </c>
      <c r="E289" s="86">
        <v>290</v>
      </c>
      <c r="F289" s="86">
        <v>330</v>
      </c>
      <c r="G289" s="86">
        <v>290</v>
      </c>
      <c r="H289" s="87">
        <v>570</v>
      </c>
      <c r="I289" s="88">
        <v>560</v>
      </c>
      <c r="J289" s="86">
        <v>670</v>
      </c>
      <c r="K289" s="249">
        <v>290</v>
      </c>
    </row>
    <row r="290" spans="1:11" ht="15" customHeight="1">
      <c r="A290" s="36"/>
      <c r="B290" s="62" t="s">
        <v>310</v>
      </c>
      <c r="C290" s="403">
        <v>500</v>
      </c>
      <c r="D290" s="86">
        <v>530</v>
      </c>
      <c r="E290" s="86">
        <v>920</v>
      </c>
      <c r="F290" s="86">
        <v>890</v>
      </c>
      <c r="G290" s="86">
        <v>750</v>
      </c>
      <c r="H290" s="87">
        <v>910</v>
      </c>
      <c r="I290" s="88">
        <v>1130</v>
      </c>
      <c r="J290" s="86">
        <v>1010</v>
      </c>
      <c r="K290" s="249">
        <v>470</v>
      </c>
    </row>
    <row r="291" spans="1:11" ht="15" customHeight="1">
      <c r="A291" s="36"/>
      <c r="B291" s="62" t="s">
        <v>311</v>
      </c>
      <c r="C291" s="403">
        <v>170</v>
      </c>
      <c r="D291" s="86">
        <v>180</v>
      </c>
      <c r="E291" s="86">
        <v>280</v>
      </c>
      <c r="F291" s="86">
        <v>220</v>
      </c>
      <c r="G291" s="86">
        <v>260</v>
      </c>
      <c r="H291" s="87">
        <v>380</v>
      </c>
      <c r="I291" s="88">
        <v>530</v>
      </c>
      <c r="J291" s="86">
        <v>610</v>
      </c>
      <c r="K291" s="249">
        <v>220</v>
      </c>
    </row>
    <row r="292" spans="1:11" ht="15" customHeight="1">
      <c r="A292" s="36"/>
      <c r="B292" s="62" t="s">
        <v>312</v>
      </c>
      <c r="C292" s="403">
        <v>290</v>
      </c>
      <c r="D292" s="86">
        <v>270</v>
      </c>
      <c r="E292" s="86">
        <v>340</v>
      </c>
      <c r="F292" s="86">
        <v>400</v>
      </c>
      <c r="G292" s="86">
        <v>500</v>
      </c>
      <c r="H292" s="87">
        <v>980</v>
      </c>
      <c r="I292" s="88">
        <v>870</v>
      </c>
      <c r="J292" s="86">
        <v>700</v>
      </c>
      <c r="K292" s="249">
        <v>330</v>
      </c>
    </row>
    <row r="293" spans="1:11" ht="15" customHeight="1">
      <c r="A293" s="36"/>
      <c r="B293" s="62" t="s">
        <v>313</v>
      </c>
      <c r="C293" s="403">
        <v>300</v>
      </c>
      <c r="D293" s="86">
        <v>330</v>
      </c>
      <c r="E293" s="86">
        <v>390</v>
      </c>
      <c r="F293" s="86">
        <v>430</v>
      </c>
      <c r="G293" s="86">
        <v>480</v>
      </c>
      <c r="H293" s="87">
        <v>660</v>
      </c>
      <c r="I293" s="88">
        <v>780</v>
      </c>
      <c r="J293" s="86">
        <v>780</v>
      </c>
      <c r="K293" s="249">
        <v>320</v>
      </c>
    </row>
    <row r="294" spans="1:11" ht="15" customHeight="1">
      <c r="A294" s="36"/>
      <c r="B294" s="62" t="s">
        <v>314</v>
      </c>
      <c r="C294" s="403">
        <v>290</v>
      </c>
      <c r="D294" s="86">
        <v>310</v>
      </c>
      <c r="E294" s="86">
        <v>390</v>
      </c>
      <c r="F294" s="86">
        <v>370</v>
      </c>
      <c r="G294" s="86">
        <v>530</v>
      </c>
      <c r="H294" s="87">
        <v>740</v>
      </c>
      <c r="I294" s="88">
        <v>920</v>
      </c>
      <c r="J294" s="86">
        <v>760</v>
      </c>
      <c r="K294" s="249">
        <v>340</v>
      </c>
    </row>
    <row r="295" spans="1:11" ht="15" customHeight="1">
      <c r="A295" s="36"/>
      <c r="B295" s="62" t="s">
        <v>315</v>
      </c>
      <c r="C295" s="403">
        <v>260</v>
      </c>
      <c r="D295" s="86">
        <v>280</v>
      </c>
      <c r="E295" s="86">
        <v>400</v>
      </c>
      <c r="F295" s="86">
        <v>340</v>
      </c>
      <c r="G295" s="86">
        <v>410</v>
      </c>
      <c r="H295" s="87">
        <v>840</v>
      </c>
      <c r="I295" s="88">
        <v>900</v>
      </c>
      <c r="J295" s="86">
        <v>1000</v>
      </c>
      <c r="K295" s="249">
        <v>360</v>
      </c>
    </row>
    <row r="296" spans="1:11" ht="15" customHeight="1">
      <c r="A296" s="36"/>
      <c r="B296" s="62" t="s">
        <v>316</v>
      </c>
      <c r="C296" s="403">
        <v>340</v>
      </c>
      <c r="D296" s="86">
        <v>350</v>
      </c>
      <c r="E296" s="86">
        <v>480</v>
      </c>
      <c r="F296" s="86">
        <v>430</v>
      </c>
      <c r="G296" s="86">
        <v>470</v>
      </c>
      <c r="H296" s="87">
        <v>870</v>
      </c>
      <c r="I296" s="88">
        <v>1120</v>
      </c>
      <c r="J296" s="86">
        <v>1130</v>
      </c>
      <c r="K296" s="249">
        <v>430</v>
      </c>
    </row>
    <row r="297" spans="1:11" ht="15" customHeight="1">
      <c r="A297" s="36"/>
      <c r="B297" s="62" t="s">
        <v>317</v>
      </c>
      <c r="C297" s="403">
        <v>160</v>
      </c>
      <c r="D297" s="86">
        <v>210</v>
      </c>
      <c r="E297" s="86">
        <v>240</v>
      </c>
      <c r="F297" s="86">
        <v>270</v>
      </c>
      <c r="G297" s="86">
        <v>320</v>
      </c>
      <c r="H297" s="87">
        <v>590</v>
      </c>
      <c r="I297" s="88">
        <v>590</v>
      </c>
      <c r="J297" s="86">
        <v>600</v>
      </c>
      <c r="K297" s="249">
        <v>260</v>
      </c>
    </row>
    <row r="298" spans="1:11" ht="15" customHeight="1">
      <c r="A298" s="36"/>
      <c r="B298" s="62" t="s">
        <v>318</v>
      </c>
      <c r="C298" s="403">
        <v>260</v>
      </c>
      <c r="D298" s="86">
        <v>320</v>
      </c>
      <c r="E298" s="86">
        <v>450</v>
      </c>
      <c r="F298" s="86">
        <v>410</v>
      </c>
      <c r="G298" s="86">
        <v>450</v>
      </c>
      <c r="H298" s="87">
        <v>760</v>
      </c>
      <c r="I298" s="88">
        <v>860</v>
      </c>
      <c r="J298" s="86">
        <v>920</v>
      </c>
      <c r="K298" s="249">
        <v>390</v>
      </c>
    </row>
    <row r="299" spans="1:11" ht="15" customHeight="1">
      <c r="A299" s="36"/>
      <c r="B299" s="62" t="s">
        <v>319</v>
      </c>
      <c r="C299" s="403">
        <v>270</v>
      </c>
      <c r="D299" s="86">
        <v>290</v>
      </c>
      <c r="E299" s="86">
        <v>290</v>
      </c>
      <c r="F299" s="86">
        <v>340</v>
      </c>
      <c r="G299" s="86">
        <v>450</v>
      </c>
      <c r="H299" s="87">
        <v>800</v>
      </c>
      <c r="I299" s="88">
        <v>820</v>
      </c>
      <c r="J299" s="86">
        <v>930</v>
      </c>
      <c r="K299" s="249">
        <v>330</v>
      </c>
    </row>
    <row r="300" spans="1:11" ht="15" customHeight="1">
      <c r="A300" s="36"/>
      <c r="B300" s="62" t="s">
        <v>320</v>
      </c>
      <c r="C300" s="403">
        <v>300</v>
      </c>
      <c r="D300" s="86">
        <v>320</v>
      </c>
      <c r="E300" s="86">
        <v>370</v>
      </c>
      <c r="F300" s="86">
        <v>320</v>
      </c>
      <c r="G300" s="86">
        <v>360</v>
      </c>
      <c r="H300" s="87">
        <v>620</v>
      </c>
      <c r="I300" s="88">
        <v>740</v>
      </c>
      <c r="J300" s="86">
        <v>720</v>
      </c>
      <c r="K300" s="249">
        <v>280</v>
      </c>
    </row>
    <row r="301" spans="1:11" ht="15" customHeight="1">
      <c r="A301" s="36"/>
      <c r="B301" s="62" t="s">
        <v>321</v>
      </c>
      <c r="C301" s="403">
        <v>280</v>
      </c>
      <c r="D301" s="86">
        <v>260</v>
      </c>
      <c r="E301" s="86">
        <v>350</v>
      </c>
      <c r="F301" s="86">
        <v>330</v>
      </c>
      <c r="G301" s="86">
        <v>350</v>
      </c>
      <c r="H301" s="87">
        <v>630</v>
      </c>
      <c r="I301" s="88">
        <v>740</v>
      </c>
      <c r="J301" s="86">
        <v>760</v>
      </c>
      <c r="K301" s="249">
        <v>260</v>
      </c>
    </row>
    <row r="302" spans="1:11" ht="15" customHeight="1">
      <c r="A302" s="36"/>
      <c r="B302" s="62" t="s">
        <v>322</v>
      </c>
      <c r="C302" s="403">
        <v>220</v>
      </c>
      <c r="D302" s="86">
        <v>190</v>
      </c>
      <c r="E302" s="86">
        <v>230</v>
      </c>
      <c r="F302" s="86">
        <v>220</v>
      </c>
      <c r="G302" s="86">
        <v>270</v>
      </c>
      <c r="H302" s="87">
        <v>590</v>
      </c>
      <c r="I302" s="88">
        <v>730</v>
      </c>
      <c r="J302" s="86">
        <v>720</v>
      </c>
      <c r="K302" s="249">
        <v>260</v>
      </c>
    </row>
    <row r="303" spans="1:11" ht="15" customHeight="1">
      <c r="A303" s="36"/>
      <c r="B303" s="62" t="s">
        <v>323</v>
      </c>
      <c r="C303" s="403">
        <v>220</v>
      </c>
      <c r="D303" s="86">
        <v>170</v>
      </c>
      <c r="E303" s="86">
        <v>200</v>
      </c>
      <c r="F303" s="86">
        <v>240</v>
      </c>
      <c r="G303" s="86">
        <v>300</v>
      </c>
      <c r="H303" s="87">
        <v>570</v>
      </c>
      <c r="I303" s="88">
        <v>690</v>
      </c>
      <c r="J303" s="86">
        <v>620</v>
      </c>
      <c r="K303" s="249">
        <v>250</v>
      </c>
    </row>
    <row r="304" spans="1:11" ht="15" customHeight="1">
      <c r="A304" s="36"/>
      <c r="B304" s="62" t="s">
        <v>324</v>
      </c>
      <c r="C304" s="403">
        <v>130</v>
      </c>
      <c r="D304" s="86">
        <v>150</v>
      </c>
      <c r="E304" s="86">
        <v>170</v>
      </c>
      <c r="F304" s="86">
        <v>180</v>
      </c>
      <c r="G304" s="86">
        <v>220</v>
      </c>
      <c r="H304" s="87">
        <v>410</v>
      </c>
      <c r="I304" s="88">
        <v>380</v>
      </c>
      <c r="J304" s="86">
        <v>430</v>
      </c>
      <c r="K304" s="249">
        <v>160</v>
      </c>
    </row>
    <row r="305" spans="1:11" ht="15" customHeight="1">
      <c r="A305" s="36"/>
      <c r="B305" s="62" t="s">
        <v>325</v>
      </c>
      <c r="C305" s="403">
        <v>340</v>
      </c>
      <c r="D305" s="86">
        <v>340</v>
      </c>
      <c r="E305" s="86">
        <v>450</v>
      </c>
      <c r="F305" s="86">
        <v>370</v>
      </c>
      <c r="G305" s="86">
        <v>370</v>
      </c>
      <c r="H305" s="87">
        <v>620</v>
      </c>
      <c r="I305" s="88">
        <v>800</v>
      </c>
      <c r="J305" s="86">
        <v>890</v>
      </c>
      <c r="K305" s="249">
        <v>340</v>
      </c>
    </row>
    <row r="306" spans="1:11" ht="15" customHeight="1">
      <c r="A306" s="36"/>
      <c r="B306" s="62" t="s">
        <v>326</v>
      </c>
      <c r="C306" s="403">
        <v>410</v>
      </c>
      <c r="D306" s="86">
        <v>370</v>
      </c>
      <c r="E306" s="86">
        <v>530</v>
      </c>
      <c r="F306" s="86">
        <v>590</v>
      </c>
      <c r="G306" s="86">
        <v>610</v>
      </c>
      <c r="H306" s="87">
        <v>840</v>
      </c>
      <c r="I306" s="88">
        <v>1100</v>
      </c>
      <c r="J306" s="86">
        <v>990</v>
      </c>
      <c r="K306" s="249">
        <v>390</v>
      </c>
    </row>
    <row r="307" spans="1:11" ht="15" customHeight="1">
      <c r="A307" s="36"/>
      <c r="B307" s="62" t="s">
        <v>327</v>
      </c>
      <c r="C307" s="403">
        <v>210</v>
      </c>
      <c r="D307" s="86">
        <v>230</v>
      </c>
      <c r="E307" s="86">
        <v>280</v>
      </c>
      <c r="F307" s="86">
        <v>310</v>
      </c>
      <c r="G307" s="86">
        <v>290</v>
      </c>
      <c r="H307" s="87">
        <v>720</v>
      </c>
      <c r="I307" s="88">
        <v>850</v>
      </c>
      <c r="J307" s="86">
        <v>740</v>
      </c>
      <c r="K307" s="249">
        <v>290</v>
      </c>
    </row>
    <row r="308" spans="1:11" ht="15" customHeight="1">
      <c r="A308" s="36"/>
      <c r="B308" s="62" t="s">
        <v>328</v>
      </c>
      <c r="C308" s="403">
        <v>270</v>
      </c>
      <c r="D308" s="86">
        <v>290</v>
      </c>
      <c r="E308" s="86">
        <v>370</v>
      </c>
      <c r="F308" s="86">
        <v>400</v>
      </c>
      <c r="G308" s="86">
        <v>390</v>
      </c>
      <c r="H308" s="87">
        <v>750</v>
      </c>
      <c r="I308" s="88">
        <v>830</v>
      </c>
      <c r="J308" s="86">
        <v>890</v>
      </c>
      <c r="K308" s="249">
        <v>360</v>
      </c>
    </row>
    <row r="309" spans="1:11" ht="15" customHeight="1">
      <c r="A309" s="36"/>
      <c r="B309" s="62" t="s">
        <v>329</v>
      </c>
      <c r="C309" s="403">
        <v>250</v>
      </c>
      <c r="D309" s="86">
        <v>280</v>
      </c>
      <c r="E309" s="86">
        <v>350</v>
      </c>
      <c r="F309" s="86">
        <v>370</v>
      </c>
      <c r="G309" s="86">
        <v>460</v>
      </c>
      <c r="H309" s="87">
        <v>740</v>
      </c>
      <c r="I309" s="88">
        <v>820</v>
      </c>
      <c r="J309" s="86">
        <v>690</v>
      </c>
      <c r="K309" s="249">
        <v>280</v>
      </c>
    </row>
    <row r="310" spans="1:11" ht="15" customHeight="1">
      <c r="A310" s="36"/>
      <c r="B310" s="62" t="s">
        <v>330</v>
      </c>
      <c r="C310" s="403">
        <v>400</v>
      </c>
      <c r="D310" s="86">
        <v>380</v>
      </c>
      <c r="E310" s="86">
        <v>400</v>
      </c>
      <c r="F310" s="86">
        <v>390</v>
      </c>
      <c r="G310" s="86">
        <v>390</v>
      </c>
      <c r="H310" s="87">
        <v>560</v>
      </c>
      <c r="I310" s="88">
        <v>700</v>
      </c>
      <c r="J310" s="86">
        <v>790</v>
      </c>
      <c r="K310" s="249">
        <v>300</v>
      </c>
    </row>
    <row r="311" spans="1:11" ht="15" customHeight="1">
      <c r="A311" s="36"/>
      <c r="B311" s="62" t="s">
        <v>331</v>
      </c>
      <c r="C311" s="403">
        <v>270</v>
      </c>
      <c r="D311" s="86">
        <v>320</v>
      </c>
      <c r="E311" s="86">
        <v>460</v>
      </c>
      <c r="F311" s="86">
        <v>420</v>
      </c>
      <c r="G311" s="86">
        <v>460</v>
      </c>
      <c r="H311" s="87">
        <v>730</v>
      </c>
      <c r="I311" s="88">
        <v>850</v>
      </c>
      <c r="J311" s="86">
        <v>830</v>
      </c>
      <c r="K311" s="249">
        <v>370</v>
      </c>
    </row>
    <row r="312" spans="1:11" ht="15" customHeight="1">
      <c r="A312" s="36"/>
      <c r="B312" s="62" t="s">
        <v>332</v>
      </c>
      <c r="C312" s="403">
        <v>300</v>
      </c>
      <c r="D312" s="86">
        <v>280</v>
      </c>
      <c r="E312" s="86">
        <v>290</v>
      </c>
      <c r="F312" s="86">
        <v>370</v>
      </c>
      <c r="G312" s="86">
        <v>330</v>
      </c>
      <c r="H312" s="87">
        <v>560</v>
      </c>
      <c r="I312" s="88">
        <v>730</v>
      </c>
      <c r="J312" s="86">
        <v>730</v>
      </c>
      <c r="K312" s="249">
        <v>350</v>
      </c>
    </row>
    <row r="313" spans="1:11" ht="15" customHeight="1">
      <c r="A313" s="36"/>
      <c r="B313" s="62" t="s">
        <v>333</v>
      </c>
      <c r="C313" s="403">
        <v>310</v>
      </c>
      <c r="D313" s="86">
        <v>400</v>
      </c>
      <c r="E313" s="86">
        <v>440</v>
      </c>
      <c r="F313" s="86">
        <v>410</v>
      </c>
      <c r="G313" s="86">
        <v>410</v>
      </c>
      <c r="H313" s="87">
        <v>730</v>
      </c>
      <c r="I313" s="88">
        <v>1060</v>
      </c>
      <c r="J313" s="86">
        <v>1030</v>
      </c>
      <c r="K313" s="249">
        <v>400</v>
      </c>
    </row>
    <row r="314" spans="1:11" ht="15" customHeight="1">
      <c r="A314" s="36"/>
      <c r="B314" s="62" t="s">
        <v>334</v>
      </c>
      <c r="C314" s="403">
        <v>220</v>
      </c>
      <c r="D314" s="86">
        <v>240</v>
      </c>
      <c r="E314" s="86">
        <v>270</v>
      </c>
      <c r="F314" s="86">
        <v>270</v>
      </c>
      <c r="G314" s="86">
        <v>290</v>
      </c>
      <c r="H314" s="87">
        <v>640</v>
      </c>
      <c r="I314" s="88">
        <v>600</v>
      </c>
      <c r="J314" s="86">
        <v>620</v>
      </c>
      <c r="K314" s="249">
        <v>220</v>
      </c>
    </row>
    <row r="315" spans="1:11" ht="15" customHeight="1">
      <c r="A315" s="36"/>
      <c r="B315" s="62" t="s">
        <v>335</v>
      </c>
      <c r="C315" s="403">
        <v>320</v>
      </c>
      <c r="D315" s="86">
        <v>280</v>
      </c>
      <c r="E315" s="86">
        <v>330</v>
      </c>
      <c r="F315" s="86">
        <v>340</v>
      </c>
      <c r="G315" s="86">
        <v>380</v>
      </c>
      <c r="H315" s="87">
        <v>600</v>
      </c>
      <c r="I315" s="88">
        <v>710</v>
      </c>
      <c r="J315" s="86">
        <v>740</v>
      </c>
      <c r="K315" s="249">
        <v>290</v>
      </c>
    </row>
    <row r="316" spans="1:11" ht="15" customHeight="1">
      <c r="A316" s="36"/>
      <c r="B316" s="62" t="s">
        <v>336</v>
      </c>
      <c r="C316" s="403">
        <v>360</v>
      </c>
      <c r="D316" s="86">
        <v>430</v>
      </c>
      <c r="E316" s="86">
        <v>460</v>
      </c>
      <c r="F316" s="86">
        <v>490</v>
      </c>
      <c r="G316" s="86">
        <v>550</v>
      </c>
      <c r="H316" s="87">
        <v>900</v>
      </c>
      <c r="I316" s="88">
        <v>1170</v>
      </c>
      <c r="J316" s="86">
        <v>1230</v>
      </c>
      <c r="K316" s="249">
        <v>410</v>
      </c>
    </row>
    <row r="317" spans="1:11" ht="15" customHeight="1">
      <c r="A317" s="36"/>
      <c r="B317" s="62" t="s">
        <v>337</v>
      </c>
      <c r="C317" s="403">
        <v>250</v>
      </c>
      <c r="D317" s="86">
        <v>310</v>
      </c>
      <c r="E317" s="86">
        <v>420</v>
      </c>
      <c r="F317" s="86">
        <v>410</v>
      </c>
      <c r="G317" s="86">
        <v>460</v>
      </c>
      <c r="H317" s="87">
        <v>770</v>
      </c>
      <c r="I317" s="88">
        <v>840</v>
      </c>
      <c r="J317" s="86">
        <v>800</v>
      </c>
      <c r="K317" s="249">
        <v>340</v>
      </c>
    </row>
    <row r="318" spans="1:11" ht="15" customHeight="1">
      <c r="A318" s="36"/>
      <c r="B318" s="62" t="s">
        <v>338</v>
      </c>
      <c r="C318" s="403">
        <v>250</v>
      </c>
      <c r="D318" s="86">
        <v>330</v>
      </c>
      <c r="E318" s="86">
        <v>430</v>
      </c>
      <c r="F318" s="86">
        <v>410</v>
      </c>
      <c r="G318" s="86">
        <v>460</v>
      </c>
      <c r="H318" s="87">
        <v>700</v>
      </c>
      <c r="I318" s="88">
        <v>980</v>
      </c>
      <c r="J318" s="86">
        <v>810</v>
      </c>
      <c r="K318" s="249">
        <v>330</v>
      </c>
    </row>
    <row r="319" spans="1:11" ht="15" customHeight="1">
      <c r="A319" s="36"/>
      <c r="B319" s="62" t="s">
        <v>339</v>
      </c>
      <c r="C319" s="403">
        <v>220</v>
      </c>
      <c r="D319" s="86">
        <v>270</v>
      </c>
      <c r="E319" s="86">
        <v>350</v>
      </c>
      <c r="F319" s="86">
        <v>310</v>
      </c>
      <c r="G319" s="86">
        <v>370</v>
      </c>
      <c r="H319" s="87">
        <v>550</v>
      </c>
      <c r="I319" s="88">
        <v>730</v>
      </c>
      <c r="J319" s="86">
        <v>640</v>
      </c>
      <c r="K319" s="249">
        <v>260</v>
      </c>
    </row>
    <row r="320" spans="1:11" ht="15" customHeight="1">
      <c r="A320" s="36"/>
      <c r="B320" s="62" t="s">
        <v>340</v>
      </c>
      <c r="C320" s="403">
        <v>340</v>
      </c>
      <c r="D320" s="86">
        <v>340</v>
      </c>
      <c r="E320" s="86">
        <v>440</v>
      </c>
      <c r="F320" s="86">
        <v>470</v>
      </c>
      <c r="G320" s="86">
        <v>520</v>
      </c>
      <c r="H320" s="87">
        <v>840</v>
      </c>
      <c r="I320" s="88">
        <v>980</v>
      </c>
      <c r="J320" s="86">
        <v>1070</v>
      </c>
      <c r="K320" s="249">
        <v>360</v>
      </c>
    </row>
    <row r="321" spans="1:11" ht="15" customHeight="1">
      <c r="A321" s="36"/>
      <c r="B321" s="62" t="s">
        <v>341</v>
      </c>
      <c r="C321" s="403">
        <v>240</v>
      </c>
      <c r="D321" s="86">
        <v>250</v>
      </c>
      <c r="E321" s="86">
        <v>310</v>
      </c>
      <c r="F321" s="86">
        <v>400</v>
      </c>
      <c r="G321" s="86">
        <v>490</v>
      </c>
      <c r="H321" s="87">
        <v>790</v>
      </c>
      <c r="I321" s="88">
        <v>850</v>
      </c>
      <c r="J321" s="86">
        <v>780</v>
      </c>
      <c r="K321" s="249">
        <v>350</v>
      </c>
    </row>
    <row r="322" spans="1:11" ht="15" customHeight="1">
      <c r="A322" s="36"/>
      <c r="B322" s="62" t="s">
        <v>342</v>
      </c>
      <c r="C322" s="403">
        <v>260</v>
      </c>
      <c r="D322" s="86">
        <v>230</v>
      </c>
      <c r="E322" s="86">
        <v>280</v>
      </c>
      <c r="F322" s="86">
        <v>320</v>
      </c>
      <c r="G322" s="86">
        <v>410</v>
      </c>
      <c r="H322" s="87">
        <v>750</v>
      </c>
      <c r="I322" s="88">
        <v>740</v>
      </c>
      <c r="J322" s="86">
        <v>900</v>
      </c>
      <c r="K322" s="249">
        <v>310</v>
      </c>
    </row>
    <row r="323" spans="1:11" ht="15" customHeight="1">
      <c r="A323" s="36"/>
      <c r="B323" s="62" t="s">
        <v>343</v>
      </c>
      <c r="C323" s="403">
        <v>220</v>
      </c>
      <c r="D323" s="86">
        <v>240</v>
      </c>
      <c r="E323" s="86">
        <v>290</v>
      </c>
      <c r="F323" s="86">
        <v>320</v>
      </c>
      <c r="G323" s="86">
        <v>370</v>
      </c>
      <c r="H323" s="87">
        <v>620</v>
      </c>
      <c r="I323" s="88">
        <v>660</v>
      </c>
      <c r="J323" s="86">
        <v>730</v>
      </c>
      <c r="K323" s="249">
        <v>250</v>
      </c>
    </row>
    <row r="324" spans="1:11" ht="15" customHeight="1">
      <c r="A324" s="36"/>
      <c r="B324" s="62" t="s">
        <v>344</v>
      </c>
      <c r="C324" s="403">
        <v>280</v>
      </c>
      <c r="D324" s="86">
        <v>290</v>
      </c>
      <c r="E324" s="86">
        <v>400</v>
      </c>
      <c r="F324" s="86">
        <v>420</v>
      </c>
      <c r="G324" s="86">
        <v>560</v>
      </c>
      <c r="H324" s="87">
        <v>770</v>
      </c>
      <c r="I324" s="88">
        <v>900</v>
      </c>
      <c r="J324" s="86">
        <v>890</v>
      </c>
      <c r="K324" s="249">
        <v>350</v>
      </c>
    </row>
    <row r="325" spans="1:11" ht="15" customHeight="1">
      <c r="A325" s="36"/>
      <c r="B325" s="62" t="s">
        <v>345</v>
      </c>
      <c r="C325" s="403">
        <v>210</v>
      </c>
      <c r="D325" s="86">
        <v>270</v>
      </c>
      <c r="E325" s="86">
        <v>310</v>
      </c>
      <c r="F325" s="86">
        <v>290</v>
      </c>
      <c r="G325" s="86">
        <v>360</v>
      </c>
      <c r="H325" s="87">
        <v>580</v>
      </c>
      <c r="I325" s="88">
        <v>580</v>
      </c>
      <c r="J325" s="86">
        <v>580</v>
      </c>
      <c r="K325" s="249">
        <v>270</v>
      </c>
    </row>
    <row r="326" spans="1:11" ht="15" customHeight="1">
      <c r="A326" s="36"/>
      <c r="B326" s="62" t="s">
        <v>346</v>
      </c>
      <c r="C326" s="403">
        <v>470</v>
      </c>
      <c r="D326" s="86">
        <v>480</v>
      </c>
      <c r="E326" s="86">
        <v>440</v>
      </c>
      <c r="F326" s="86">
        <v>370</v>
      </c>
      <c r="G326" s="86">
        <v>450</v>
      </c>
      <c r="H326" s="87">
        <v>570</v>
      </c>
      <c r="I326" s="88">
        <v>770</v>
      </c>
      <c r="J326" s="86">
        <v>830</v>
      </c>
      <c r="K326" s="249">
        <v>340</v>
      </c>
    </row>
    <row r="327" spans="1:11" ht="15" customHeight="1">
      <c r="A327" s="36"/>
      <c r="B327" s="62" t="s">
        <v>347</v>
      </c>
      <c r="C327" s="403">
        <v>250</v>
      </c>
      <c r="D327" s="86">
        <v>300</v>
      </c>
      <c r="E327" s="86">
        <v>340</v>
      </c>
      <c r="F327" s="86">
        <v>360</v>
      </c>
      <c r="G327" s="86">
        <v>370</v>
      </c>
      <c r="H327" s="87">
        <v>580</v>
      </c>
      <c r="I327" s="88">
        <v>650</v>
      </c>
      <c r="J327" s="86">
        <v>680</v>
      </c>
      <c r="K327" s="249">
        <v>340</v>
      </c>
    </row>
    <row r="328" spans="1:11" ht="15" customHeight="1">
      <c r="A328" s="36"/>
      <c r="B328" s="62" t="s">
        <v>348</v>
      </c>
      <c r="C328" s="403">
        <v>300</v>
      </c>
      <c r="D328" s="86">
        <v>280</v>
      </c>
      <c r="E328" s="86">
        <v>360</v>
      </c>
      <c r="F328" s="86">
        <v>330</v>
      </c>
      <c r="G328" s="86">
        <v>380</v>
      </c>
      <c r="H328" s="87">
        <v>570</v>
      </c>
      <c r="I328" s="88">
        <v>640</v>
      </c>
      <c r="J328" s="86">
        <v>810</v>
      </c>
      <c r="K328" s="249">
        <v>320</v>
      </c>
    </row>
    <row r="329" spans="1:11" ht="15" customHeight="1">
      <c r="A329" s="36"/>
      <c r="B329" s="62" t="s">
        <v>349</v>
      </c>
      <c r="C329" s="403">
        <v>310</v>
      </c>
      <c r="D329" s="86">
        <v>320</v>
      </c>
      <c r="E329" s="86">
        <v>400</v>
      </c>
      <c r="F329" s="86">
        <v>430</v>
      </c>
      <c r="G329" s="86">
        <v>440</v>
      </c>
      <c r="H329" s="87">
        <v>700</v>
      </c>
      <c r="I329" s="88">
        <v>840</v>
      </c>
      <c r="J329" s="86">
        <v>870</v>
      </c>
      <c r="K329" s="249">
        <v>320</v>
      </c>
    </row>
    <row r="330" spans="1:11" ht="15" customHeight="1">
      <c r="A330" s="36"/>
      <c r="B330" s="62" t="s">
        <v>350</v>
      </c>
      <c r="C330" s="403">
        <v>210</v>
      </c>
      <c r="D330" s="86">
        <v>180</v>
      </c>
      <c r="E330" s="86">
        <v>260</v>
      </c>
      <c r="F330" s="86">
        <v>220</v>
      </c>
      <c r="G330" s="86">
        <v>280</v>
      </c>
      <c r="H330" s="87">
        <v>480</v>
      </c>
      <c r="I330" s="88">
        <v>490</v>
      </c>
      <c r="J330" s="86">
        <v>500</v>
      </c>
      <c r="K330" s="249">
        <v>190</v>
      </c>
    </row>
    <row r="331" spans="1:11" ht="15" customHeight="1">
      <c r="A331" s="36"/>
      <c r="B331" s="62" t="s">
        <v>351</v>
      </c>
      <c r="C331" s="403">
        <v>300</v>
      </c>
      <c r="D331" s="86">
        <v>350</v>
      </c>
      <c r="E331" s="86">
        <v>440</v>
      </c>
      <c r="F331" s="86">
        <v>410</v>
      </c>
      <c r="G331" s="86">
        <v>510</v>
      </c>
      <c r="H331" s="87">
        <v>820</v>
      </c>
      <c r="I331" s="88">
        <v>1140</v>
      </c>
      <c r="J331" s="86">
        <v>990</v>
      </c>
      <c r="K331" s="249">
        <v>370</v>
      </c>
    </row>
    <row r="332" spans="1:11" ht="15" customHeight="1">
      <c r="A332" s="36"/>
      <c r="B332" s="62" t="s">
        <v>352</v>
      </c>
      <c r="C332" s="403">
        <v>200</v>
      </c>
      <c r="D332" s="86">
        <v>200</v>
      </c>
      <c r="E332" s="86">
        <v>270</v>
      </c>
      <c r="F332" s="86">
        <v>300</v>
      </c>
      <c r="G332" s="86">
        <v>300</v>
      </c>
      <c r="H332" s="87">
        <v>520</v>
      </c>
      <c r="I332" s="88">
        <v>600</v>
      </c>
      <c r="J332" s="86">
        <v>630</v>
      </c>
      <c r="K332" s="249">
        <v>240</v>
      </c>
    </row>
    <row r="333" spans="1:11" ht="15" customHeight="1">
      <c r="A333" s="36"/>
      <c r="B333" s="62" t="s">
        <v>353</v>
      </c>
      <c r="C333" s="403">
        <v>140</v>
      </c>
      <c r="D333" s="86">
        <v>170</v>
      </c>
      <c r="E333" s="86">
        <v>180</v>
      </c>
      <c r="F333" s="86">
        <v>200</v>
      </c>
      <c r="G333" s="86">
        <v>250</v>
      </c>
      <c r="H333" s="87">
        <v>430</v>
      </c>
      <c r="I333" s="88">
        <v>510</v>
      </c>
      <c r="J333" s="86">
        <v>470</v>
      </c>
      <c r="K333" s="249">
        <v>170</v>
      </c>
    </row>
    <row r="334" spans="1:11" ht="15" customHeight="1">
      <c r="A334" s="36"/>
      <c r="B334" s="62" t="s">
        <v>354</v>
      </c>
      <c r="C334" s="403">
        <v>310</v>
      </c>
      <c r="D334" s="86">
        <v>300</v>
      </c>
      <c r="E334" s="86">
        <v>360</v>
      </c>
      <c r="F334" s="86">
        <v>360</v>
      </c>
      <c r="G334" s="86">
        <v>380</v>
      </c>
      <c r="H334" s="87">
        <v>680</v>
      </c>
      <c r="I334" s="88">
        <v>810</v>
      </c>
      <c r="J334" s="86">
        <v>830</v>
      </c>
      <c r="K334" s="249">
        <v>330</v>
      </c>
    </row>
    <row r="335" spans="1:11" ht="15" customHeight="1">
      <c r="A335" s="36"/>
      <c r="B335" s="62" t="s">
        <v>355</v>
      </c>
      <c r="C335" s="403">
        <v>300</v>
      </c>
      <c r="D335" s="86">
        <v>310</v>
      </c>
      <c r="E335" s="86">
        <v>450</v>
      </c>
      <c r="F335" s="86">
        <v>450</v>
      </c>
      <c r="G335" s="86">
        <v>490</v>
      </c>
      <c r="H335" s="87">
        <v>760</v>
      </c>
      <c r="I335" s="88">
        <v>850</v>
      </c>
      <c r="J335" s="86">
        <v>770</v>
      </c>
      <c r="K335" s="249">
        <v>350</v>
      </c>
    </row>
    <row r="336" spans="1:11" ht="15" customHeight="1">
      <c r="A336" s="36"/>
      <c r="B336" s="62" t="s">
        <v>356</v>
      </c>
      <c r="C336" s="403">
        <v>210</v>
      </c>
      <c r="D336" s="86">
        <v>240</v>
      </c>
      <c r="E336" s="86">
        <v>360</v>
      </c>
      <c r="F336" s="86">
        <v>420</v>
      </c>
      <c r="G336" s="86">
        <v>430</v>
      </c>
      <c r="H336" s="87">
        <v>830</v>
      </c>
      <c r="I336" s="88">
        <v>910</v>
      </c>
      <c r="J336" s="86">
        <v>940</v>
      </c>
      <c r="K336" s="249">
        <v>350</v>
      </c>
    </row>
    <row r="337" spans="1:11" ht="15" customHeight="1">
      <c r="A337" s="36"/>
      <c r="B337" s="62" t="s">
        <v>357</v>
      </c>
      <c r="C337" s="403">
        <v>240</v>
      </c>
      <c r="D337" s="86">
        <v>190</v>
      </c>
      <c r="E337" s="86">
        <v>300</v>
      </c>
      <c r="F337" s="86">
        <v>270</v>
      </c>
      <c r="G337" s="86">
        <v>380</v>
      </c>
      <c r="H337" s="87">
        <v>790</v>
      </c>
      <c r="I337" s="88">
        <v>750</v>
      </c>
      <c r="J337" s="86">
        <v>810</v>
      </c>
      <c r="K337" s="249">
        <v>270</v>
      </c>
    </row>
    <row r="338" spans="1:11" ht="15" customHeight="1">
      <c r="A338" s="36"/>
      <c r="B338" s="62" t="s">
        <v>358</v>
      </c>
      <c r="C338" s="403">
        <v>370</v>
      </c>
      <c r="D338" s="86">
        <v>360</v>
      </c>
      <c r="E338" s="86">
        <v>520</v>
      </c>
      <c r="F338" s="86">
        <v>510</v>
      </c>
      <c r="G338" s="86">
        <v>540</v>
      </c>
      <c r="H338" s="87">
        <v>880</v>
      </c>
      <c r="I338" s="88">
        <v>920</v>
      </c>
      <c r="J338" s="86">
        <v>1020</v>
      </c>
      <c r="K338" s="249">
        <v>450</v>
      </c>
    </row>
    <row r="339" spans="1:11" ht="15" customHeight="1">
      <c r="A339" s="36"/>
      <c r="B339" s="62" t="s">
        <v>359</v>
      </c>
      <c r="C339" s="403">
        <v>240</v>
      </c>
      <c r="D339" s="86">
        <v>230</v>
      </c>
      <c r="E339" s="86">
        <v>240</v>
      </c>
      <c r="F339" s="86">
        <v>250</v>
      </c>
      <c r="G339" s="86">
        <v>310</v>
      </c>
      <c r="H339" s="87">
        <v>660</v>
      </c>
      <c r="I339" s="88">
        <v>660</v>
      </c>
      <c r="J339" s="86">
        <v>640</v>
      </c>
      <c r="K339" s="249">
        <v>250</v>
      </c>
    </row>
    <row r="340" spans="1:11" ht="15" customHeight="1">
      <c r="A340" s="36"/>
      <c r="B340" s="62" t="s">
        <v>360</v>
      </c>
      <c r="C340" s="403">
        <v>340</v>
      </c>
      <c r="D340" s="86">
        <v>340</v>
      </c>
      <c r="E340" s="86">
        <v>480</v>
      </c>
      <c r="F340" s="86">
        <v>460</v>
      </c>
      <c r="G340" s="86">
        <v>460</v>
      </c>
      <c r="H340" s="87">
        <v>730</v>
      </c>
      <c r="I340" s="88">
        <v>990</v>
      </c>
      <c r="J340" s="86">
        <v>920</v>
      </c>
      <c r="K340" s="249">
        <v>400</v>
      </c>
    </row>
    <row r="341" spans="1:11" ht="15" customHeight="1">
      <c r="A341" s="36"/>
      <c r="B341" s="62" t="s">
        <v>361</v>
      </c>
      <c r="C341" s="403">
        <v>270</v>
      </c>
      <c r="D341" s="86">
        <v>320</v>
      </c>
      <c r="E341" s="86">
        <v>360</v>
      </c>
      <c r="F341" s="86">
        <v>350</v>
      </c>
      <c r="G341" s="86">
        <v>440</v>
      </c>
      <c r="H341" s="87">
        <v>770</v>
      </c>
      <c r="I341" s="88">
        <v>830</v>
      </c>
      <c r="J341" s="86">
        <v>750</v>
      </c>
      <c r="K341" s="249">
        <v>270</v>
      </c>
    </row>
    <row r="342" spans="1:11" s="64" customFormat="1" ht="15" customHeight="1">
      <c r="A342" s="73"/>
      <c r="B342" s="36" t="s">
        <v>74</v>
      </c>
      <c r="C342" s="419">
        <v>15940</v>
      </c>
      <c r="D342" s="420">
        <v>16800</v>
      </c>
      <c r="E342" s="420">
        <v>21030</v>
      </c>
      <c r="F342" s="420">
        <v>21170</v>
      </c>
      <c r="G342" s="420">
        <v>23730</v>
      </c>
      <c r="H342" s="163">
        <v>39760</v>
      </c>
      <c r="I342" s="421">
        <v>45820</v>
      </c>
      <c r="J342" s="420">
        <v>46220</v>
      </c>
      <c r="K342" s="254">
        <v>18240</v>
      </c>
    </row>
    <row r="343" spans="1:11" ht="15" customHeight="1">
      <c r="A343" s="33"/>
      <c r="B343" s="53"/>
      <c r="C343" s="412"/>
      <c r="D343" s="413"/>
      <c r="E343" s="413"/>
      <c r="F343" s="413"/>
      <c r="G343" s="413"/>
      <c r="H343" s="91"/>
      <c r="I343" s="414"/>
      <c r="J343" s="413"/>
      <c r="K343" s="255"/>
    </row>
    <row r="344" spans="1:11" ht="15" customHeight="1">
      <c r="A344" s="37" t="s">
        <v>36</v>
      </c>
      <c r="B344" s="62"/>
      <c r="C344" s="403"/>
      <c r="D344" s="86"/>
      <c r="E344" s="86"/>
      <c r="F344" s="86"/>
      <c r="G344" s="86"/>
      <c r="H344" s="87"/>
      <c r="I344" s="88"/>
      <c r="J344" s="86"/>
      <c r="K344" s="249"/>
    </row>
    <row r="345" spans="1:11" ht="15" customHeight="1">
      <c r="A345" s="36"/>
      <c r="B345" s="62" t="s">
        <v>362</v>
      </c>
      <c r="C345" s="403">
        <v>230</v>
      </c>
      <c r="D345" s="86">
        <v>190</v>
      </c>
      <c r="E345" s="86">
        <v>320</v>
      </c>
      <c r="F345" s="86">
        <v>370</v>
      </c>
      <c r="G345" s="86">
        <v>460</v>
      </c>
      <c r="H345" s="87">
        <v>930</v>
      </c>
      <c r="I345" s="88">
        <v>1030</v>
      </c>
      <c r="J345" s="86">
        <v>1160</v>
      </c>
      <c r="K345" s="249">
        <v>470</v>
      </c>
    </row>
    <row r="346" spans="1:11" ht="15" customHeight="1">
      <c r="A346" s="36"/>
      <c r="B346" s="62" t="s">
        <v>363</v>
      </c>
      <c r="C346" s="403">
        <v>100</v>
      </c>
      <c r="D346" s="86">
        <v>80</v>
      </c>
      <c r="E346" s="86">
        <v>110</v>
      </c>
      <c r="F346" s="86">
        <v>150</v>
      </c>
      <c r="G346" s="86">
        <v>160</v>
      </c>
      <c r="H346" s="87">
        <v>340</v>
      </c>
      <c r="I346" s="88">
        <v>370</v>
      </c>
      <c r="J346" s="86">
        <v>330</v>
      </c>
      <c r="K346" s="249">
        <v>110</v>
      </c>
    </row>
    <row r="347" spans="1:11" ht="15" customHeight="1">
      <c r="A347" s="36"/>
      <c r="B347" s="62" t="s">
        <v>364</v>
      </c>
      <c r="C347" s="403">
        <v>150</v>
      </c>
      <c r="D347" s="86">
        <v>160</v>
      </c>
      <c r="E347" s="86">
        <v>210</v>
      </c>
      <c r="F347" s="86">
        <v>240</v>
      </c>
      <c r="G347" s="86">
        <v>270</v>
      </c>
      <c r="H347" s="87">
        <v>400</v>
      </c>
      <c r="I347" s="88">
        <v>450</v>
      </c>
      <c r="J347" s="86">
        <v>470</v>
      </c>
      <c r="K347" s="249">
        <v>200</v>
      </c>
    </row>
    <row r="348" spans="1:11" ht="15" customHeight="1">
      <c r="A348" s="36"/>
      <c r="B348" s="62" t="s">
        <v>365</v>
      </c>
      <c r="C348" s="403">
        <v>140</v>
      </c>
      <c r="D348" s="86">
        <v>160</v>
      </c>
      <c r="E348" s="86">
        <v>180</v>
      </c>
      <c r="F348" s="86">
        <v>270</v>
      </c>
      <c r="G348" s="86">
        <v>320</v>
      </c>
      <c r="H348" s="87">
        <v>680</v>
      </c>
      <c r="I348" s="88">
        <v>800</v>
      </c>
      <c r="J348" s="86">
        <v>840</v>
      </c>
      <c r="K348" s="249">
        <v>250</v>
      </c>
    </row>
    <row r="349" spans="1:11" ht="15" customHeight="1">
      <c r="A349" s="36"/>
      <c r="B349" s="62" t="s">
        <v>366</v>
      </c>
      <c r="C349" s="403">
        <v>180</v>
      </c>
      <c r="D349" s="86">
        <v>160</v>
      </c>
      <c r="E349" s="86">
        <v>200</v>
      </c>
      <c r="F349" s="86">
        <v>310</v>
      </c>
      <c r="G349" s="86">
        <v>380</v>
      </c>
      <c r="H349" s="87">
        <v>790</v>
      </c>
      <c r="I349" s="88">
        <v>780</v>
      </c>
      <c r="J349" s="86">
        <v>710</v>
      </c>
      <c r="K349" s="249">
        <v>290</v>
      </c>
    </row>
    <row r="350" spans="1:11" ht="15" customHeight="1">
      <c r="A350" s="36"/>
      <c r="B350" s="62" t="s">
        <v>367</v>
      </c>
      <c r="C350" s="403">
        <v>240</v>
      </c>
      <c r="D350" s="86">
        <v>260</v>
      </c>
      <c r="E350" s="86">
        <v>340</v>
      </c>
      <c r="F350" s="86">
        <v>310</v>
      </c>
      <c r="G350" s="86">
        <v>380</v>
      </c>
      <c r="H350" s="87">
        <v>630</v>
      </c>
      <c r="I350" s="88">
        <v>740</v>
      </c>
      <c r="J350" s="86">
        <v>790</v>
      </c>
      <c r="K350" s="249">
        <v>280</v>
      </c>
    </row>
    <row r="351" spans="1:11" ht="15" customHeight="1">
      <c r="A351" s="36"/>
      <c r="B351" s="62" t="s">
        <v>368</v>
      </c>
      <c r="C351" s="403">
        <v>170</v>
      </c>
      <c r="D351" s="86">
        <v>140</v>
      </c>
      <c r="E351" s="86">
        <v>180</v>
      </c>
      <c r="F351" s="86">
        <v>290</v>
      </c>
      <c r="G351" s="86">
        <v>280</v>
      </c>
      <c r="H351" s="87">
        <v>690</v>
      </c>
      <c r="I351" s="88">
        <v>840</v>
      </c>
      <c r="J351" s="86">
        <v>750</v>
      </c>
      <c r="K351" s="249">
        <v>240</v>
      </c>
    </row>
    <row r="352" spans="1:11" ht="15" customHeight="1">
      <c r="A352" s="36"/>
      <c r="B352" s="62" t="s">
        <v>369</v>
      </c>
      <c r="C352" s="403">
        <v>100</v>
      </c>
      <c r="D352" s="86">
        <v>110</v>
      </c>
      <c r="E352" s="86">
        <v>160</v>
      </c>
      <c r="F352" s="86">
        <v>180</v>
      </c>
      <c r="G352" s="86">
        <v>230</v>
      </c>
      <c r="H352" s="87">
        <v>630</v>
      </c>
      <c r="I352" s="88">
        <v>710</v>
      </c>
      <c r="J352" s="86">
        <v>590</v>
      </c>
      <c r="K352" s="249">
        <v>200</v>
      </c>
    </row>
    <row r="353" spans="1:11" ht="15" customHeight="1">
      <c r="A353" s="36"/>
      <c r="B353" s="62" t="s">
        <v>370</v>
      </c>
      <c r="C353" s="403">
        <v>150</v>
      </c>
      <c r="D353" s="86">
        <v>170</v>
      </c>
      <c r="E353" s="86">
        <v>260</v>
      </c>
      <c r="F353" s="86">
        <v>260</v>
      </c>
      <c r="G353" s="86">
        <v>270</v>
      </c>
      <c r="H353" s="87">
        <v>540</v>
      </c>
      <c r="I353" s="88">
        <v>620</v>
      </c>
      <c r="J353" s="86">
        <v>530</v>
      </c>
      <c r="K353" s="249">
        <v>210</v>
      </c>
    </row>
    <row r="354" spans="1:11" ht="15" customHeight="1">
      <c r="A354" s="36"/>
      <c r="B354" s="62" t="s">
        <v>371</v>
      </c>
      <c r="C354" s="403">
        <v>140</v>
      </c>
      <c r="D354" s="86">
        <v>190</v>
      </c>
      <c r="E354" s="86">
        <v>240</v>
      </c>
      <c r="F354" s="86">
        <v>250</v>
      </c>
      <c r="G354" s="86">
        <v>260</v>
      </c>
      <c r="H354" s="87">
        <v>460</v>
      </c>
      <c r="I354" s="88">
        <v>550</v>
      </c>
      <c r="J354" s="86">
        <v>570</v>
      </c>
      <c r="K354" s="249">
        <v>210</v>
      </c>
    </row>
    <row r="355" spans="1:11" ht="15" customHeight="1">
      <c r="A355" s="36"/>
      <c r="B355" s="62" t="s">
        <v>372</v>
      </c>
      <c r="C355" s="403">
        <v>130</v>
      </c>
      <c r="D355" s="86">
        <v>110</v>
      </c>
      <c r="E355" s="86">
        <v>190</v>
      </c>
      <c r="F355" s="86">
        <v>260</v>
      </c>
      <c r="G355" s="86">
        <v>320</v>
      </c>
      <c r="H355" s="87">
        <v>790</v>
      </c>
      <c r="I355" s="88">
        <v>870</v>
      </c>
      <c r="J355" s="86">
        <v>840</v>
      </c>
      <c r="K355" s="249">
        <v>300</v>
      </c>
    </row>
    <row r="356" spans="1:11" ht="15" customHeight="1">
      <c r="A356" s="36"/>
      <c r="B356" s="62" t="s">
        <v>373</v>
      </c>
      <c r="C356" s="403">
        <v>290</v>
      </c>
      <c r="D356" s="86">
        <v>210</v>
      </c>
      <c r="E356" s="86">
        <v>300</v>
      </c>
      <c r="F356" s="86">
        <v>320</v>
      </c>
      <c r="G356" s="86">
        <v>400</v>
      </c>
      <c r="H356" s="87">
        <v>680</v>
      </c>
      <c r="I356" s="88">
        <v>720</v>
      </c>
      <c r="J356" s="86">
        <v>690</v>
      </c>
      <c r="K356" s="249">
        <v>240</v>
      </c>
    </row>
    <row r="357" spans="1:11" ht="15" customHeight="1">
      <c r="A357" s="36"/>
      <c r="B357" s="62" t="s">
        <v>374</v>
      </c>
      <c r="C357" s="403">
        <v>50</v>
      </c>
      <c r="D357" s="86">
        <v>70</v>
      </c>
      <c r="E357" s="86">
        <v>80</v>
      </c>
      <c r="F357" s="86">
        <v>80</v>
      </c>
      <c r="G357" s="86">
        <v>100</v>
      </c>
      <c r="H357" s="87">
        <v>230</v>
      </c>
      <c r="I357" s="88">
        <v>220</v>
      </c>
      <c r="J357" s="86">
        <v>200</v>
      </c>
      <c r="K357" s="249">
        <v>70</v>
      </c>
    </row>
    <row r="358" spans="1:11" ht="15" customHeight="1">
      <c r="A358" s="36"/>
      <c r="B358" s="62" t="s">
        <v>375</v>
      </c>
      <c r="C358" s="403">
        <v>180</v>
      </c>
      <c r="D358" s="86">
        <v>180</v>
      </c>
      <c r="E358" s="86">
        <v>230</v>
      </c>
      <c r="F358" s="86">
        <v>290</v>
      </c>
      <c r="G358" s="86">
        <v>340</v>
      </c>
      <c r="H358" s="87">
        <v>530</v>
      </c>
      <c r="I358" s="88">
        <v>540</v>
      </c>
      <c r="J358" s="86">
        <v>550</v>
      </c>
      <c r="K358" s="249">
        <v>250</v>
      </c>
    </row>
    <row r="359" spans="1:11" ht="15" customHeight="1">
      <c r="A359" s="36"/>
      <c r="B359" s="62" t="s">
        <v>376</v>
      </c>
      <c r="C359" s="403">
        <v>140</v>
      </c>
      <c r="D359" s="86">
        <v>110</v>
      </c>
      <c r="E359" s="86">
        <v>160</v>
      </c>
      <c r="F359" s="86">
        <v>180</v>
      </c>
      <c r="G359" s="86">
        <v>170</v>
      </c>
      <c r="H359" s="87">
        <v>380</v>
      </c>
      <c r="I359" s="88">
        <v>480</v>
      </c>
      <c r="J359" s="86">
        <v>390</v>
      </c>
      <c r="K359" s="249">
        <v>160</v>
      </c>
    </row>
    <row r="360" spans="1:11" ht="15" customHeight="1">
      <c r="A360" s="36"/>
      <c r="B360" s="62" t="s">
        <v>377</v>
      </c>
      <c r="C360" s="403">
        <v>150</v>
      </c>
      <c r="D360" s="86">
        <v>170</v>
      </c>
      <c r="E360" s="86">
        <v>160</v>
      </c>
      <c r="F360" s="86">
        <v>150</v>
      </c>
      <c r="G360" s="86">
        <v>240</v>
      </c>
      <c r="H360" s="87">
        <v>570</v>
      </c>
      <c r="I360" s="88">
        <v>520</v>
      </c>
      <c r="J360" s="86">
        <v>450</v>
      </c>
      <c r="K360" s="249">
        <v>180</v>
      </c>
    </row>
    <row r="361" spans="1:11" ht="15" customHeight="1">
      <c r="A361" s="36"/>
      <c r="B361" s="62" t="s">
        <v>378</v>
      </c>
      <c r="C361" s="403">
        <v>280</v>
      </c>
      <c r="D361" s="86">
        <v>250</v>
      </c>
      <c r="E361" s="86">
        <v>360</v>
      </c>
      <c r="F361" s="86">
        <v>400</v>
      </c>
      <c r="G361" s="86">
        <v>490</v>
      </c>
      <c r="H361" s="87">
        <v>820</v>
      </c>
      <c r="I361" s="88">
        <v>1010</v>
      </c>
      <c r="J361" s="86">
        <v>950</v>
      </c>
      <c r="K361" s="249">
        <v>320</v>
      </c>
    </row>
    <row r="362" spans="1:11" ht="15" customHeight="1">
      <c r="A362" s="36"/>
      <c r="B362" s="62" t="s">
        <v>379</v>
      </c>
      <c r="C362" s="403">
        <v>200</v>
      </c>
      <c r="D362" s="86">
        <v>200</v>
      </c>
      <c r="E362" s="86">
        <v>260</v>
      </c>
      <c r="F362" s="86">
        <v>350</v>
      </c>
      <c r="G362" s="86">
        <v>400</v>
      </c>
      <c r="H362" s="87">
        <v>920</v>
      </c>
      <c r="I362" s="88">
        <v>1070</v>
      </c>
      <c r="J362" s="86">
        <v>1080</v>
      </c>
      <c r="K362" s="249">
        <v>310</v>
      </c>
    </row>
    <row r="363" spans="1:11" ht="15" customHeight="1">
      <c r="A363" s="36"/>
      <c r="B363" s="62" t="s">
        <v>380</v>
      </c>
      <c r="C363" s="403">
        <v>200</v>
      </c>
      <c r="D363" s="86">
        <v>190</v>
      </c>
      <c r="E363" s="86">
        <v>260</v>
      </c>
      <c r="F363" s="86">
        <v>290</v>
      </c>
      <c r="G363" s="86">
        <v>340</v>
      </c>
      <c r="H363" s="87">
        <v>530</v>
      </c>
      <c r="I363" s="88">
        <v>670</v>
      </c>
      <c r="J363" s="86">
        <v>660</v>
      </c>
      <c r="K363" s="249">
        <v>250</v>
      </c>
    </row>
    <row r="364" spans="1:11" ht="15" customHeight="1">
      <c r="A364" s="36"/>
      <c r="B364" s="62" t="s">
        <v>381</v>
      </c>
      <c r="C364" s="403">
        <v>250</v>
      </c>
      <c r="D364" s="86">
        <v>270</v>
      </c>
      <c r="E364" s="86">
        <v>350</v>
      </c>
      <c r="F364" s="86">
        <v>370</v>
      </c>
      <c r="G364" s="86">
        <v>450</v>
      </c>
      <c r="H364" s="87">
        <v>770</v>
      </c>
      <c r="I364" s="88">
        <v>860</v>
      </c>
      <c r="J364" s="86">
        <v>950</v>
      </c>
      <c r="K364" s="249">
        <v>390</v>
      </c>
    </row>
    <row r="365" spans="1:11" ht="15" customHeight="1">
      <c r="A365" s="36"/>
      <c r="B365" s="62" t="s">
        <v>382</v>
      </c>
      <c r="C365" s="403">
        <v>110</v>
      </c>
      <c r="D365" s="86">
        <v>110</v>
      </c>
      <c r="E365" s="86">
        <v>160</v>
      </c>
      <c r="F365" s="86">
        <v>190</v>
      </c>
      <c r="G365" s="86">
        <v>230</v>
      </c>
      <c r="H365" s="87">
        <v>520</v>
      </c>
      <c r="I365" s="88">
        <v>570</v>
      </c>
      <c r="J365" s="86">
        <v>530</v>
      </c>
      <c r="K365" s="249">
        <v>170</v>
      </c>
    </row>
    <row r="366" spans="1:11" ht="15" customHeight="1">
      <c r="A366" s="36"/>
      <c r="B366" s="62" t="s">
        <v>383</v>
      </c>
      <c r="C366" s="403">
        <v>70</v>
      </c>
      <c r="D366" s="86">
        <v>90</v>
      </c>
      <c r="E366" s="86">
        <v>130</v>
      </c>
      <c r="F366" s="86">
        <v>160</v>
      </c>
      <c r="G366" s="86">
        <v>180</v>
      </c>
      <c r="H366" s="87">
        <v>450</v>
      </c>
      <c r="I366" s="88">
        <v>440</v>
      </c>
      <c r="J366" s="86">
        <v>420</v>
      </c>
      <c r="K366" s="249">
        <v>150</v>
      </c>
    </row>
    <row r="367" spans="1:11" ht="15" customHeight="1">
      <c r="A367" s="36"/>
      <c r="B367" s="62" t="s">
        <v>384</v>
      </c>
      <c r="C367" s="403">
        <v>150</v>
      </c>
      <c r="D367" s="86">
        <v>190</v>
      </c>
      <c r="E367" s="86">
        <v>280</v>
      </c>
      <c r="F367" s="86">
        <v>280</v>
      </c>
      <c r="G367" s="86">
        <v>340</v>
      </c>
      <c r="H367" s="87">
        <v>790</v>
      </c>
      <c r="I367" s="88">
        <v>840</v>
      </c>
      <c r="J367" s="86">
        <v>690</v>
      </c>
      <c r="K367" s="249">
        <v>290</v>
      </c>
    </row>
    <row r="368" spans="1:11" ht="15" customHeight="1">
      <c r="A368" s="36"/>
      <c r="B368" s="62" t="s">
        <v>385</v>
      </c>
      <c r="C368" s="403">
        <v>90</v>
      </c>
      <c r="D368" s="86">
        <v>130</v>
      </c>
      <c r="E368" s="86">
        <v>140</v>
      </c>
      <c r="F368" s="86">
        <v>200</v>
      </c>
      <c r="G368" s="86">
        <v>220</v>
      </c>
      <c r="H368" s="87">
        <v>530</v>
      </c>
      <c r="I368" s="88">
        <v>600</v>
      </c>
      <c r="J368" s="86">
        <v>560</v>
      </c>
      <c r="K368" s="249">
        <v>250</v>
      </c>
    </row>
    <row r="369" spans="1:11" ht="15" customHeight="1">
      <c r="A369" s="36"/>
      <c r="B369" s="62" t="s">
        <v>386</v>
      </c>
      <c r="C369" s="403">
        <v>210</v>
      </c>
      <c r="D369" s="86">
        <v>150</v>
      </c>
      <c r="E369" s="86">
        <v>260</v>
      </c>
      <c r="F369" s="86">
        <v>310</v>
      </c>
      <c r="G369" s="86">
        <v>370</v>
      </c>
      <c r="H369" s="87">
        <v>930</v>
      </c>
      <c r="I369" s="88">
        <v>1000</v>
      </c>
      <c r="J369" s="86">
        <v>960</v>
      </c>
      <c r="K369" s="249">
        <v>410</v>
      </c>
    </row>
    <row r="370" spans="1:11" ht="15" customHeight="1">
      <c r="A370" s="36"/>
      <c r="B370" s="62" t="s">
        <v>387</v>
      </c>
      <c r="C370" s="403">
        <v>130</v>
      </c>
      <c r="D370" s="86">
        <v>140</v>
      </c>
      <c r="E370" s="86">
        <v>170</v>
      </c>
      <c r="F370" s="86">
        <v>250</v>
      </c>
      <c r="G370" s="86">
        <v>280</v>
      </c>
      <c r="H370" s="87">
        <v>640</v>
      </c>
      <c r="I370" s="88">
        <v>780</v>
      </c>
      <c r="J370" s="86">
        <v>770</v>
      </c>
      <c r="K370" s="249">
        <v>320</v>
      </c>
    </row>
    <row r="371" spans="1:11" ht="15" customHeight="1">
      <c r="A371" s="36"/>
      <c r="B371" s="62" t="s">
        <v>388</v>
      </c>
      <c r="C371" s="403">
        <v>240</v>
      </c>
      <c r="D371" s="86">
        <v>230</v>
      </c>
      <c r="E371" s="86">
        <v>280</v>
      </c>
      <c r="F371" s="86">
        <v>290</v>
      </c>
      <c r="G371" s="86">
        <v>360</v>
      </c>
      <c r="H371" s="87">
        <v>640</v>
      </c>
      <c r="I371" s="88">
        <v>720</v>
      </c>
      <c r="J371" s="86">
        <v>660</v>
      </c>
      <c r="K371" s="249">
        <v>220</v>
      </c>
    </row>
    <row r="372" spans="1:11" ht="15" customHeight="1">
      <c r="A372" s="36"/>
      <c r="B372" s="62" t="s">
        <v>389</v>
      </c>
      <c r="C372" s="403">
        <v>190</v>
      </c>
      <c r="D372" s="86">
        <v>180</v>
      </c>
      <c r="E372" s="86">
        <v>190</v>
      </c>
      <c r="F372" s="86">
        <v>220</v>
      </c>
      <c r="G372" s="86">
        <v>280</v>
      </c>
      <c r="H372" s="87">
        <v>570</v>
      </c>
      <c r="I372" s="88">
        <v>660</v>
      </c>
      <c r="J372" s="86">
        <v>710</v>
      </c>
      <c r="K372" s="249">
        <v>260</v>
      </c>
    </row>
    <row r="373" spans="1:11" ht="15" customHeight="1">
      <c r="A373" s="36"/>
      <c r="B373" s="62" t="s">
        <v>390</v>
      </c>
      <c r="C373" s="403">
        <v>100</v>
      </c>
      <c r="D373" s="86">
        <v>80</v>
      </c>
      <c r="E373" s="86">
        <v>110</v>
      </c>
      <c r="F373" s="86">
        <v>150</v>
      </c>
      <c r="G373" s="86">
        <v>150</v>
      </c>
      <c r="H373" s="87">
        <v>340</v>
      </c>
      <c r="I373" s="88">
        <v>400</v>
      </c>
      <c r="J373" s="86">
        <v>370</v>
      </c>
      <c r="K373" s="249">
        <v>140</v>
      </c>
    </row>
    <row r="374" spans="1:11" ht="15" customHeight="1">
      <c r="A374" s="36"/>
      <c r="B374" s="62" t="s">
        <v>391</v>
      </c>
      <c r="C374" s="403">
        <v>220</v>
      </c>
      <c r="D374" s="86">
        <v>220</v>
      </c>
      <c r="E374" s="86">
        <v>280</v>
      </c>
      <c r="F374" s="86">
        <v>310</v>
      </c>
      <c r="G374" s="86">
        <v>390</v>
      </c>
      <c r="H374" s="87">
        <v>960</v>
      </c>
      <c r="I374" s="88">
        <v>1110</v>
      </c>
      <c r="J374" s="86">
        <v>1060</v>
      </c>
      <c r="K374" s="249">
        <v>330</v>
      </c>
    </row>
    <row r="375" spans="1:11" ht="15" customHeight="1">
      <c r="A375" s="36"/>
      <c r="B375" s="62" t="s">
        <v>392</v>
      </c>
      <c r="C375" s="403">
        <v>240</v>
      </c>
      <c r="D375" s="86">
        <v>380</v>
      </c>
      <c r="E375" s="86">
        <v>360</v>
      </c>
      <c r="F375" s="86">
        <v>370</v>
      </c>
      <c r="G375" s="86">
        <v>450</v>
      </c>
      <c r="H375" s="87">
        <v>760</v>
      </c>
      <c r="I375" s="88">
        <v>1110</v>
      </c>
      <c r="J375" s="86">
        <v>930</v>
      </c>
      <c r="K375" s="249">
        <v>420</v>
      </c>
    </row>
    <row r="376" spans="1:11" ht="15" customHeight="1">
      <c r="A376" s="36"/>
      <c r="B376" s="62" t="s">
        <v>393</v>
      </c>
      <c r="C376" s="403">
        <v>60</v>
      </c>
      <c r="D376" s="86">
        <v>60</v>
      </c>
      <c r="E376" s="86">
        <v>90</v>
      </c>
      <c r="F376" s="86">
        <v>130</v>
      </c>
      <c r="G376" s="86">
        <v>130</v>
      </c>
      <c r="H376" s="87">
        <v>300</v>
      </c>
      <c r="I376" s="88">
        <v>330</v>
      </c>
      <c r="J376" s="86">
        <v>370</v>
      </c>
      <c r="K376" s="249">
        <v>120</v>
      </c>
    </row>
    <row r="377" spans="1:11" ht="15" customHeight="1">
      <c r="A377" s="36"/>
      <c r="B377" s="62" t="s">
        <v>394</v>
      </c>
      <c r="C377" s="403">
        <v>130</v>
      </c>
      <c r="D377" s="86">
        <v>130</v>
      </c>
      <c r="E377" s="86">
        <v>160</v>
      </c>
      <c r="F377" s="86">
        <v>190</v>
      </c>
      <c r="G377" s="86">
        <v>310</v>
      </c>
      <c r="H377" s="87">
        <v>720</v>
      </c>
      <c r="I377" s="88">
        <v>880</v>
      </c>
      <c r="J377" s="86">
        <v>860</v>
      </c>
      <c r="K377" s="249">
        <v>280</v>
      </c>
    </row>
    <row r="378" spans="1:11" ht="15" customHeight="1">
      <c r="A378" s="36"/>
      <c r="B378" s="62" t="s">
        <v>395</v>
      </c>
      <c r="C378" s="403">
        <v>120</v>
      </c>
      <c r="D378" s="86">
        <v>100</v>
      </c>
      <c r="E378" s="86">
        <v>120</v>
      </c>
      <c r="F378" s="86">
        <v>180</v>
      </c>
      <c r="G378" s="86">
        <v>230</v>
      </c>
      <c r="H378" s="87">
        <v>560</v>
      </c>
      <c r="I378" s="88">
        <v>630</v>
      </c>
      <c r="J378" s="86">
        <v>510</v>
      </c>
      <c r="K378" s="249">
        <v>200</v>
      </c>
    </row>
    <row r="379" spans="1:11" ht="15" customHeight="1">
      <c r="A379" s="36"/>
      <c r="B379" s="62" t="s">
        <v>396</v>
      </c>
      <c r="C379" s="403">
        <v>130</v>
      </c>
      <c r="D379" s="86">
        <v>130</v>
      </c>
      <c r="E379" s="86">
        <v>150</v>
      </c>
      <c r="F379" s="86">
        <v>210</v>
      </c>
      <c r="G379" s="86">
        <v>240</v>
      </c>
      <c r="H379" s="87">
        <v>580</v>
      </c>
      <c r="I379" s="88">
        <v>690</v>
      </c>
      <c r="J379" s="86">
        <v>670</v>
      </c>
      <c r="K379" s="249">
        <v>240</v>
      </c>
    </row>
    <row r="380" spans="1:11" ht="15" customHeight="1">
      <c r="A380" s="36"/>
      <c r="B380" s="62" t="s">
        <v>397</v>
      </c>
      <c r="C380" s="403">
        <v>120</v>
      </c>
      <c r="D380" s="86">
        <v>110</v>
      </c>
      <c r="E380" s="86">
        <v>180</v>
      </c>
      <c r="F380" s="86">
        <v>200</v>
      </c>
      <c r="G380" s="86">
        <v>250</v>
      </c>
      <c r="H380" s="87">
        <v>510</v>
      </c>
      <c r="I380" s="88">
        <v>540</v>
      </c>
      <c r="J380" s="86">
        <v>410</v>
      </c>
      <c r="K380" s="249">
        <v>160</v>
      </c>
    </row>
    <row r="381" spans="1:11" ht="15" customHeight="1">
      <c r="A381" s="36"/>
      <c r="B381" s="62" t="s">
        <v>398</v>
      </c>
      <c r="C381" s="403">
        <v>80</v>
      </c>
      <c r="D381" s="86">
        <v>70</v>
      </c>
      <c r="E381" s="86">
        <v>80</v>
      </c>
      <c r="F381" s="86">
        <v>120</v>
      </c>
      <c r="G381" s="86">
        <v>130</v>
      </c>
      <c r="H381" s="87">
        <v>320</v>
      </c>
      <c r="I381" s="88">
        <v>360</v>
      </c>
      <c r="J381" s="86">
        <v>380</v>
      </c>
      <c r="K381" s="249">
        <v>130</v>
      </c>
    </row>
    <row r="382" spans="1:11" ht="15" customHeight="1">
      <c r="A382" s="36"/>
      <c r="B382" s="62" t="s">
        <v>399</v>
      </c>
      <c r="C382" s="403">
        <v>120</v>
      </c>
      <c r="D382" s="86">
        <v>100</v>
      </c>
      <c r="E382" s="86">
        <v>140</v>
      </c>
      <c r="F382" s="86">
        <v>160</v>
      </c>
      <c r="G382" s="86">
        <v>200</v>
      </c>
      <c r="H382" s="87">
        <v>450</v>
      </c>
      <c r="I382" s="88">
        <v>490</v>
      </c>
      <c r="J382" s="86">
        <v>430</v>
      </c>
      <c r="K382" s="249">
        <v>140</v>
      </c>
    </row>
    <row r="383" spans="1:11" ht="15" customHeight="1">
      <c r="A383" s="36"/>
      <c r="B383" s="62" t="s">
        <v>400</v>
      </c>
      <c r="C383" s="403">
        <v>120</v>
      </c>
      <c r="D383" s="86">
        <v>130</v>
      </c>
      <c r="E383" s="86">
        <v>150</v>
      </c>
      <c r="F383" s="86">
        <v>160</v>
      </c>
      <c r="G383" s="86">
        <v>170</v>
      </c>
      <c r="H383" s="87">
        <v>520</v>
      </c>
      <c r="I383" s="88">
        <v>510</v>
      </c>
      <c r="J383" s="86">
        <v>450</v>
      </c>
      <c r="K383" s="249">
        <v>160</v>
      </c>
    </row>
    <row r="384" spans="1:11" ht="15" customHeight="1">
      <c r="A384" s="36"/>
      <c r="B384" s="62" t="s">
        <v>401</v>
      </c>
      <c r="C384" s="403">
        <v>220</v>
      </c>
      <c r="D384" s="86">
        <v>270</v>
      </c>
      <c r="E384" s="86">
        <v>330</v>
      </c>
      <c r="F384" s="86">
        <v>360</v>
      </c>
      <c r="G384" s="86">
        <v>440</v>
      </c>
      <c r="H384" s="87">
        <v>770</v>
      </c>
      <c r="I384" s="88">
        <v>940</v>
      </c>
      <c r="J384" s="86">
        <v>930</v>
      </c>
      <c r="K384" s="249">
        <v>430</v>
      </c>
    </row>
    <row r="385" spans="1:11" ht="15" customHeight="1">
      <c r="A385" s="36"/>
      <c r="B385" s="62" t="s">
        <v>402</v>
      </c>
      <c r="C385" s="403">
        <v>120</v>
      </c>
      <c r="D385" s="86">
        <v>100</v>
      </c>
      <c r="E385" s="86">
        <v>160</v>
      </c>
      <c r="F385" s="86">
        <v>180</v>
      </c>
      <c r="G385" s="86">
        <v>230</v>
      </c>
      <c r="H385" s="87">
        <v>510</v>
      </c>
      <c r="I385" s="88">
        <v>610</v>
      </c>
      <c r="J385" s="86">
        <v>570</v>
      </c>
      <c r="K385" s="249">
        <v>210</v>
      </c>
    </row>
    <row r="386" spans="1:11" ht="15" customHeight="1">
      <c r="A386" s="36"/>
      <c r="B386" s="62" t="s">
        <v>403</v>
      </c>
      <c r="C386" s="403">
        <v>110</v>
      </c>
      <c r="D386" s="86">
        <v>130</v>
      </c>
      <c r="E386" s="86">
        <v>140</v>
      </c>
      <c r="F386" s="86">
        <v>180</v>
      </c>
      <c r="G386" s="86">
        <v>300</v>
      </c>
      <c r="H386" s="87">
        <v>540</v>
      </c>
      <c r="I386" s="88">
        <v>540</v>
      </c>
      <c r="J386" s="86">
        <v>500</v>
      </c>
      <c r="K386" s="249">
        <v>200</v>
      </c>
    </row>
    <row r="387" spans="1:11" ht="15" customHeight="1">
      <c r="A387" s="36"/>
      <c r="B387" s="62" t="s">
        <v>404</v>
      </c>
      <c r="C387" s="403">
        <v>260</v>
      </c>
      <c r="D387" s="86">
        <v>260</v>
      </c>
      <c r="E387" s="86">
        <v>320</v>
      </c>
      <c r="F387" s="86">
        <v>310</v>
      </c>
      <c r="G387" s="86">
        <v>370</v>
      </c>
      <c r="H387" s="87">
        <v>600</v>
      </c>
      <c r="I387" s="88">
        <v>710</v>
      </c>
      <c r="J387" s="86">
        <v>800</v>
      </c>
      <c r="K387" s="249">
        <v>390</v>
      </c>
    </row>
    <row r="388" spans="1:11" ht="15" customHeight="1">
      <c r="A388" s="36"/>
      <c r="B388" s="62" t="s">
        <v>405</v>
      </c>
      <c r="C388" s="403">
        <v>90</v>
      </c>
      <c r="D388" s="86">
        <v>90</v>
      </c>
      <c r="E388" s="86">
        <v>100</v>
      </c>
      <c r="F388" s="86">
        <v>160</v>
      </c>
      <c r="G388" s="86">
        <v>180</v>
      </c>
      <c r="H388" s="87">
        <v>470</v>
      </c>
      <c r="I388" s="88">
        <v>530</v>
      </c>
      <c r="J388" s="86">
        <v>430</v>
      </c>
      <c r="K388" s="249">
        <v>160</v>
      </c>
    </row>
    <row r="389" spans="1:11" ht="15" customHeight="1">
      <c r="A389" s="36"/>
      <c r="B389" s="62" t="s">
        <v>406</v>
      </c>
      <c r="C389" s="403">
        <v>140</v>
      </c>
      <c r="D389" s="86">
        <v>140</v>
      </c>
      <c r="E389" s="86">
        <v>210</v>
      </c>
      <c r="F389" s="86">
        <v>260</v>
      </c>
      <c r="G389" s="86">
        <v>270</v>
      </c>
      <c r="H389" s="87">
        <v>480</v>
      </c>
      <c r="I389" s="88">
        <v>580</v>
      </c>
      <c r="J389" s="86">
        <v>560</v>
      </c>
      <c r="K389" s="249">
        <v>230</v>
      </c>
    </row>
    <row r="390" spans="1:11" ht="15" customHeight="1">
      <c r="A390" s="36"/>
      <c r="B390" s="62" t="s">
        <v>407</v>
      </c>
      <c r="C390" s="403">
        <v>140</v>
      </c>
      <c r="D390" s="86">
        <v>140</v>
      </c>
      <c r="E390" s="86">
        <v>190</v>
      </c>
      <c r="F390" s="86">
        <v>250</v>
      </c>
      <c r="G390" s="86">
        <v>270</v>
      </c>
      <c r="H390" s="87">
        <v>550</v>
      </c>
      <c r="I390" s="88">
        <v>620</v>
      </c>
      <c r="J390" s="86">
        <v>710</v>
      </c>
      <c r="K390" s="249">
        <v>260</v>
      </c>
    </row>
    <row r="391" spans="1:11" ht="15" customHeight="1">
      <c r="A391" s="36"/>
      <c r="B391" s="62" t="s">
        <v>408</v>
      </c>
      <c r="C391" s="403">
        <v>100</v>
      </c>
      <c r="D391" s="86">
        <v>100</v>
      </c>
      <c r="E391" s="86">
        <v>120</v>
      </c>
      <c r="F391" s="86">
        <v>170</v>
      </c>
      <c r="G391" s="86">
        <v>190</v>
      </c>
      <c r="H391" s="87">
        <v>420</v>
      </c>
      <c r="I391" s="88">
        <v>430</v>
      </c>
      <c r="J391" s="86">
        <v>430</v>
      </c>
      <c r="K391" s="249">
        <v>150</v>
      </c>
    </row>
    <row r="392" spans="1:11" ht="15" customHeight="1">
      <c r="A392" s="36"/>
      <c r="B392" s="62" t="s">
        <v>409</v>
      </c>
      <c r="C392" s="403">
        <v>100</v>
      </c>
      <c r="D392" s="86">
        <v>130</v>
      </c>
      <c r="E392" s="86">
        <v>120</v>
      </c>
      <c r="F392" s="86">
        <v>170</v>
      </c>
      <c r="G392" s="86">
        <v>220</v>
      </c>
      <c r="H392" s="87">
        <v>450</v>
      </c>
      <c r="I392" s="88">
        <v>460</v>
      </c>
      <c r="J392" s="86">
        <v>450</v>
      </c>
      <c r="K392" s="249">
        <v>160</v>
      </c>
    </row>
    <row r="393" spans="1:11" ht="15" customHeight="1">
      <c r="A393" s="36"/>
      <c r="B393" s="62" t="s">
        <v>410</v>
      </c>
      <c r="C393" s="403">
        <v>100</v>
      </c>
      <c r="D393" s="86">
        <v>90</v>
      </c>
      <c r="E393" s="86">
        <v>80</v>
      </c>
      <c r="F393" s="86">
        <v>110</v>
      </c>
      <c r="G393" s="86">
        <v>130</v>
      </c>
      <c r="H393" s="87">
        <v>260</v>
      </c>
      <c r="I393" s="88">
        <v>280</v>
      </c>
      <c r="J393" s="86">
        <v>240</v>
      </c>
      <c r="K393" s="249">
        <v>90</v>
      </c>
    </row>
    <row r="394" spans="1:11" ht="15" customHeight="1">
      <c r="A394" s="33"/>
      <c r="B394" s="33" t="s">
        <v>411</v>
      </c>
      <c r="C394" s="403">
        <v>150</v>
      </c>
      <c r="D394" s="86">
        <v>160</v>
      </c>
      <c r="E394" s="86">
        <v>240</v>
      </c>
      <c r="F394" s="86">
        <v>260</v>
      </c>
      <c r="G394" s="86">
        <v>240</v>
      </c>
      <c r="H394" s="87">
        <v>490</v>
      </c>
      <c r="I394" s="88">
        <v>500</v>
      </c>
      <c r="J394" s="86">
        <v>490</v>
      </c>
      <c r="K394" s="249">
        <v>200</v>
      </c>
    </row>
    <row r="395" spans="1:11" ht="15" customHeight="1">
      <c r="A395" s="33"/>
      <c r="B395" s="33" t="s">
        <v>412</v>
      </c>
      <c r="C395" s="403">
        <v>130</v>
      </c>
      <c r="D395" s="86">
        <v>120</v>
      </c>
      <c r="E395" s="86">
        <v>190</v>
      </c>
      <c r="F395" s="86">
        <v>270</v>
      </c>
      <c r="G395" s="86">
        <v>290</v>
      </c>
      <c r="H395" s="87">
        <v>590</v>
      </c>
      <c r="I395" s="88">
        <v>850</v>
      </c>
      <c r="J395" s="86">
        <v>790</v>
      </c>
      <c r="K395" s="249">
        <v>300</v>
      </c>
    </row>
    <row r="396" spans="1:11" ht="15" customHeight="1">
      <c r="A396" s="33"/>
      <c r="B396" s="33" t="s">
        <v>413</v>
      </c>
      <c r="C396" s="403">
        <v>180</v>
      </c>
      <c r="D396" s="86">
        <v>150</v>
      </c>
      <c r="E396" s="86">
        <v>210</v>
      </c>
      <c r="F396" s="86">
        <v>280</v>
      </c>
      <c r="G396" s="86">
        <v>310</v>
      </c>
      <c r="H396" s="87">
        <v>610</v>
      </c>
      <c r="I396" s="88">
        <v>820</v>
      </c>
      <c r="J396" s="86">
        <v>720</v>
      </c>
      <c r="K396" s="249">
        <v>300</v>
      </c>
    </row>
    <row r="397" spans="1:11" ht="15" customHeight="1">
      <c r="A397" s="33"/>
      <c r="B397" s="33" t="s">
        <v>414</v>
      </c>
      <c r="C397" s="403">
        <v>180</v>
      </c>
      <c r="D397" s="86">
        <v>170</v>
      </c>
      <c r="E397" s="86">
        <v>230</v>
      </c>
      <c r="F397" s="86">
        <v>260</v>
      </c>
      <c r="G397" s="86">
        <v>340</v>
      </c>
      <c r="H397" s="87">
        <v>610</v>
      </c>
      <c r="I397" s="88">
        <v>810</v>
      </c>
      <c r="J397" s="86">
        <v>690</v>
      </c>
      <c r="K397" s="249">
        <v>280</v>
      </c>
    </row>
    <row r="398" spans="1:11" ht="15" customHeight="1">
      <c r="A398" s="33"/>
      <c r="B398" s="33" t="s">
        <v>415</v>
      </c>
      <c r="C398" s="403">
        <v>100</v>
      </c>
      <c r="D398" s="86">
        <v>90</v>
      </c>
      <c r="E398" s="86">
        <v>170</v>
      </c>
      <c r="F398" s="86">
        <v>190</v>
      </c>
      <c r="G398" s="86">
        <v>270</v>
      </c>
      <c r="H398" s="87">
        <v>550</v>
      </c>
      <c r="I398" s="88">
        <v>670</v>
      </c>
      <c r="J398" s="86">
        <v>610</v>
      </c>
      <c r="K398" s="249">
        <v>230</v>
      </c>
    </row>
    <row r="399" spans="1:11" ht="15" customHeight="1">
      <c r="A399" s="33"/>
      <c r="B399" s="33" t="s">
        <v>416</v>
      </c>
      <c r="C399" s="403">
        <v>180</v>
      </c>
      <c r="D399" s="86">
        <v>200</v>
      </c>
      <c r="E399" s="86">
        <v>240</v>
      </c>
      <c r="F399" s="86">
        <v>340</v>
      </c>
      <c r="G399" s="86">
        <v>320</v>
      </c>
      <c r="H399" s="87">
        <v>720</v>
      </c>
      <c r="I399" s="88">
        <v>740</v>
      </c>
      <c r="J399" s="86">
        <v>740</v>
      </c>
      <c r="K399" s="249">
        <v>240</v>
      </c>
    </row>
    <row r="400" spans="1:11" ht="15" customHeight="1">
      <c r="A400" s="33"/>
      <c r="B400" s="33" t="s">
        <v>417</v>
      </c>
      <c r="C400" s="403">
        <v>250</v>
      </c>
      <c r="D400" s="86">
        <v>270</v>
      </c>
      <c r="E400" s="86">
        <v>310</v>
      </c>
      <c r="F400" s="86">
        <v>280</v>
      </c>
      <c r="G400" s="86">
        <v>370</v>
      </c>
      <c r="H400" s="87">
        <v>650</v>
      </c>
      <c r="I400" s="88">
        <v>690</v>
      </c>
      <c r="J400" s="86">
        <v>700</v>
      </c>
      <c r="K400" s="249">
        <v>300</v>
      </c>
    </row>
    <row r="401" spans="1:11" ht="15" customHeight="1">
      <c r="A401" s="33"/>
      <c r="B401" s="33" t="s">
        <v>418</v>
      </c>
      <c r="C401" s="403">
        <v>150</v>
      </c>
      <c r="D401" s="86">
        <v>180</v>
      </c>
      <c r="E401" s="86">
        <v>230</v>
      </c>
      <c r="F401" s="86">
        <v>280</v>
      </c>
      <c r="G401" s="86">
        <v>330</v>
      </c>
      <c r="H401" s="87">
        <v>460</v>
      </c>
      <c r="I401" s="88">
        <v>590</v>
      </c>
      <c r="J401" s="86">
        <v>590</v>
      </c>
      <c r="K401" s="249">
        <v>230</v>
      </c>
    </row>
    <row r="402" spans="1:11" ht="15" customHeight="1">
      <c r="A402" s="33"/>
      <c r="B402" s="33" t="s">
        <v>419</v>
      </c>
      <c r="C402" s="403">
        <v>190</v>
      </c>
      <c r="D402" s="86">
        <v>180</v>
      </c>
      <c r="E402" s="86">
        <v>260</v>
      </c>
      <c r="F402" s="86">
        <v>300</v>
      </c>
      <c r="G402" s="86">
        <v>400</v>
      </c>
      <c r="H402" s="87">
        <v>890</v>
      </c>
      <c r="I402" s="88">
        <v>910</v>
      </c>
      <c r="J402" s="86">
        <v>850</v>
      </c>
      <c r="K402" s="249">
        <v>380</v>
      </c>
    </row>
    <row r="403" spans="1:11" ht="15" customHeight="1">
      <c r="A403" s="33"/>
      <c r="B403" s="33" t="s">
        <v>420</v>
      </c>
      <c r="C403" s="403">
        <v>70</v>
      </c>
      <c r="D403" s="86">
        <v>70</v>
      </c>
      <c r="E403" s="86">
        <v>100</v>
      </c>
      <c r="F403" s="86">
        <v>130</v>
      </c>
      <c r="G403" s="86">
        <v>140</v>
      </c>
      <c r="H403" s="87">
        <v>290</v>
      </c>
      <c r="I403" s="88">
        <v>330</v>
      </c>
      <c r="J403" s="86">
        <v>300</v>
      </c>
      <c r="K403" s="249">
        <v>100</v>
      </c>
    </row>
    <row r="404" spans="1:11" ht="15" customHeight="1">
      <c r="A404" s="33"/>
      <c r="B404" s="33" t="s">
        <v>421</v>
      </c>
      <c r="C404" s="403">
        <v>100</v>
      </c>
      <c r="D404" s="86">
        <v>90</v>
      </c>
      <c r="E404" s="86">
        <v>120</v>
      </c>
      <c r="F404" s="86">
        <v>120</v>
      </c>
      <c r="G404" s="86">
        <v>130</v>
      </c>
      <c r="H404" s="87">
        <v>220</v>
      </c>
      <c r="I404" s="88">
        <v>270</v>
      </c>
      <c r="J404" s="86">
        <v>250</v>
      </c>
      <c r="K404" s="249">
        <v>100</v>
      </c>
    </row>
    <row r="405" spans="1:11" ht="15" customHeight="1">
      <c r="A405" s="33"/>
      <c r="B405" s="33" t="s">
        <v>422</v>
      </c>
      <c r="C405" s="403">
        <v>250</v>
      </c>
      <c r="D405" s="86">
        <v>230</v>
      </c>
      <c r="E405" s="86">
        <v>320</v>
      </c>
      <c r="F405" s="86">
        <v>300</v>
      </c>
      <c r="G405" s="86">
        <v>390</v>
      </c>
      <c r="H405" s="87">
        <v>580</v>
      </c>
      <c r="I405" s="88">
        <v>710</v>
      </c>
      <c r="J405" s="86">
        <v>800</v>
      </c>
      <c r="K405" s="249">
        <v>380</v>
      </c>
    </row>
    <row r="406" spans="1:11" ht="15" customHeight="1">
      <c r="A406" s="33"/>
      <c r="B406" s="33" t="s">
        <v>423</v>
      </c>
      <c r="C406" s="403">
        <v>120</v>
      </c>
      <c r="D406" s="86">
        <v>160</v>
      </c>
      <c r="E406" s="86">
        <v>170</v>
      </c>
      <c r="F406" s="86">
        <v>210</v>
      </c>
      <c r="G406" s="86">
        <v>220</v>
      </c>
      <c r="H406" s="87">
        <v>440</v>
      </c>
      <c r="I406" s="88">
        <v>480</v>
      </c>
      <c r="J406" s="86">
        <v>430</v>
      </c>
      <c r="K406" s="249">
        <v>170</v>
      </c>
    </row>
    <row r="407" spans="1:11" ht="15" customHeight="1">
      <c r="A407" s="33"/>
      <c r="B407" s="33" t="s">
        <v>424</v>
      </c>
      <c r="C407" s="403">
        <v>110</v>
      </c>
      <c r="D407" s="86">
        <v>110</v>
      </c>
      <c r="E407" s="86">
        <v>140</v>
      </c>
      <c r="F407" s="86">
        <v>180</v>
      </c>
      <c r="G407" s="86">
        <v>200</v>
      </c>
      <c r="H407" s="87">
        <v>540</v>
      </c>
      <c r="I407" s="88">
        <v>600</v>
      </c>
      <c r="J407" s="86">
        <v>530</v>
      </c>
      <c r="K407" s="249">
        <v>180</v>
      </c>
    </row>
    <row r="408" spans="1:11" ht="15" customHeight="1">
      <c r="A408" s="33"/>
      <c r="B408" s="33" t="s">
        <v>425</v>
      </c>
      <c r="C408" s="403">
        <v>180</v>
      </c>
      <c r="D408" s="86">
        <v>200</v>
      </c>
      <c r="E408" s="86">
        <v>250</v>
      </c>
      <c r="F408" s="86">
        <v>280</v>
      </c>
      <c r="G408" s="86">
        <v>310</v>
      </c>
      <c r="H408" s="87">
        <v>530</v>
      </c>
      <c r="I408" s="88">
        <v>580</v>
      </c>
      <c r="J408" s="86">
        <v>560</v>
      </c>
      <c r="K408" s="249">
        <v>220</v>
      </c>
    </row>
    <row r="409" spans="1:11" ht="15" customHeight="1">
      <c r="A409" s="33"/>
      <c r="B409" s="33" t="s">
        <v>426</v>
      </c>
      <c r="C409" s="403">
        <v>80</v>
      </c>
      <c r="D409" s="86">
        <v>70</v>
      </c>
      <c r="E409" s="86">
        <v>100</v>
      </c>
      <c r="F409" s="86">
        <v>120</v>
      </c>
      <c r="G409" s="86">
        <v>140</v>
      </c>
      <c r="H409" s="87">
        <v>300</v>
      </c>
      <c r="I409" s="88">
        <v>350</v>
      </c>
      <c r="J409" s="86">
        <v>380</v>
      </c>
      <c r="K409" s="249">
        <v>120</v>
      </c>
    </row>
    <row r="410" spans="1:11" ht="15" customHeight="1">
      <c r="A410" s="33"/>
      <c r="B410" s="33" t="s">
        <v>427</v>
      </c>
      <c r="C410" s="403">
        <v>140</v>
      </c>
      <c r="D410" s="86">
        <v>130</v>
      </c>
      <c r="E410" s="86">
        <v>170</v>
      </c>
      <c r="F410" s="86">
        <v>240</v>
      </c>
      <c r="G410" s="86">
        <v>330</v>
      </c>
      <c r="H410" s="87">
        <v>790</v>
      </c>
      <c r="I410" s="88">
        <v>820</v>
      </c>
      <c r="J410" s="86">
        <v>760</v>
      </c>
      <c r="K410" s="249">
        <v>250</v>
      </c>
    </row>
    <row r="411" spans="1:11" ht="15" customHeight="1">
      <c r="A411" s="33"/>
      <c r="B411" s="33" t="s">
        <v>428</v>
      </c>
      <c r="C411" s="403">
        <v>130</v>
      </c>
      <c r="D411" s="86">
        <v>150</v>
      </c>
      <c r="E411" s="86">
        <v>170</v>
      </c>
      <c r="F411" s="86">
        <v>180</v>
      </c>
      <c r="G411" s="86">
        <v>190</v>
      </c>
      <c r="H411" s="87">
        <v>340</v>
      </c>
      <c r="I411" s="88">
        <v>390</v>
      </c>
      <c r="J411" s="86">
        <v>350</v>
      </c>
      <c r="K411" s="249">
        <v>150</v>
      </c>
    </row>
    <row r="412" spans="1:11" ht="15" customHeight="1">
      <c r="A412" s="33"/>
      <c r="B412" s="33" t="s">
        <v>429</v>
      </c>
      <c r="C412" s="403">
        <v>230</v>
      </c>
      <c r="D412" s="86">
        <v>240</v>
      </c>
      <c r="E412" s="86">
        <v>320</v>
      </c>
      <c r="F412" s="86">
        <v>370</v>
      </c>
      <c r="G412" s="86">
        <v>410</v>
      </c>
      <c r="H412" s="87">
        <v>680</v>
      </c>
      <c r="I412" s="88">
        <v>800</v>
      </c>
      <c r="J412" s="86">
        <v>720</v>
      </c>
      <c r="K412" s="249">
        <v>300</v>
      </c>
    </row>
    <row r="413" spans="1:11" ht="15" customHeight="1">
      <c r="A413" s="33"/>
      <c r="B413" s="33" t="s">
        <v>430</v>
      </c>
      <c r="C413" s="403">
        <v>120</v>
      </c>
      <c r="D413" s="86">
        <v>100</v>
      </c>
      <c r="E413" s="86">
        <v>140</v>
      </c>
      <c r="F413" s="86">
        <v>190</v>
      </c>
      <c r="G413" s="86">
        <v>250</v>
      </c>
      <c r="H413" s="87">
        <v>500</v>
      </c>
      <c r="I413" s="88">
        <v>640</v>
      </c>
      <c r="J413" s="86">
        <v>580</v>
      </c>
      <c r="K413" s="249">
        <v>200</v>
      </c>
    </row>
    <row r="414" spans="1:11" ht="15" customHeight="1">
      <c r="A414" s="33"/>
      <c r="B414" s="33" t="s">
        <v>431</v>
      </c>
      <c r="C414" s="403">
        <v>140</v>
      </c>
      <c r="D414" s="86">
        <v>160</v>
      </c>
      <c r="E414" s="86">
        <v>200</v>
      </c>
      <c r="F414" s="86">
        <v>260</v>
      </c>
      <c r="G414" s="86">
        <v>320</v>
      </c>
      <c r="H414" s="87">
        <v>630</v>
      </c>
      <c r="I414" s="88">
        <v>710</v>
      </c>
      <c r="J414" s="86">
        <v>690</v>
      </c>
      <c r="K414" s="249">
        <v>300</v>
      </c>
    </row>
    <row r="415" spans="1:11" ht="15" customHeight="1">
      <c r="A415" s="33"/>
      <c r="B415" s="33" t="s">
        <v>432</v>
      </c>
      <c r="C415" s="403">
        <v>210</v>
      </c>
      <c r="D415" s="86">
        <v>190</v>
      </c>
      <c r="E415" s="86">
        <v>310</v>
      </c>
      <c r="F415" s="86">
        <v>380</v>
      </c>
      <c r="G415" s="86">
        <v>430</v>
      </c>
      <c r="H415" s="87">
        <v>1060</v>
      </c>
      <c r="I415" s="88">
        <v>1210</v>
      </c>
      <c r="J415" s="86">
        <v>1190</v>
      </c>
      <c r="K415" s="249">
        <v>470</v>
      </c>
    </row>
    <row r="416" spans="1:11" ht="15" customHeight="1">
      <c r="A416" s="33"/>
      <c r="B416" s="33" t="s">
        <v>433</v>
      </c>
      <c r="C416" s="403">
        <v>110</v>
      </c>
      <c r="D416" s="86">
        <v>80</v>
      </c>
      <c r="E416" s="86">
        <v>100</v>
      </c>
      <c r="F416" s="86">
        <v>120</v>
      </c>
      <c r="G416" s="86">
        <v>180</v>
      </c>
      <c r="H416" s="87">
        <v>310</v>
      </c>
      <c r="I416" s="88">
        <v>330</v>
      </c>
      <c r="J416" s="86">
        <v>270</v>
      </c>
      <c r="K416" s="249">
        <v>110</v>
      </c>
    </row>
    <row r="417" spans="1:11" ht="15" customHeight="1">
      <c r="A417" s="33"/>
      <c r="B417" s="33" t="s">
        <v>434</v>
      </c>
      <c r="C417" s="403">
        <v>90</v>
      </c>
      <c r="D417" s="86">
        <v>60</v>
      </c>
      <c r="E417" s="86">
        <v>100</v>
      </c>
      <c r="F417" s="86">
        <v>150</v>
      </c>
      <c r="G417" s="86">
        <v>110</v>
      </c>
      <c r="H417" s="87">
        <v>240</v>
      </c>
      <c r="I417" s="88">
        <v>260</v>
      </c>
      <c r="J417" s="86">
        <v>230</v>
      </c>
      <c r="K417" s="249">
        <v>80</v>
      </c>
    </row>
    <row r="418" spans="1:11" ht="15" customHeight="1">
      <c r="A418" s="33"/>
      <c r="B418" s="36" t="s">
        <v>74</v>
      </c>
      <c r="C418" s="407">
        <v>11010</v>
      </c>
      <c r="D418" s="408">
        <v>11090</v>
      </c>
      <c r="E418" s="408">
        <v>14520</v>
      </c>
      <c r="F418" s="408">
        <v>17180</v>
      </c>
      <c r="G418" s="408">
        <v>20350</v>
      </c>
      <c r="H418" s="89">
        <v>41400</v>
      </c>
      <c r="I418" s="409">
        <v>47230</v>
      </c>
      <c r="J418" s="408">
        <v>45070</v>
      </c>
      <c r="K418" s="254">
        <v>17100</v>
      </c>
    </row>
    <row r="419" spans="1:11" ht="15" customHeight="1">
      <c r="A419" s="53"/>
      <c r="B419" s="53"/>
      <c r="C419" s="412"/>
      <c r="D419" s="413"/>
      <c r="E419" s="413"/>
      <c r="F419" s="413"/>
      <c r="G419" s="413"/>
      <c r="H419" s="91"/>
      <c r="I419" s="414"/>
      <c r="J419" s="413"/>
      <c r="K419" s="255"/>
    </row>
    <row r="420" spans="1:11" ht="15" customHeight="1">
      <c r="A420" s="37" t="s">
        <v>37</v>
      </c>
      <c r="B420" s="62"/>
      <c r="C420" s="403"/>
      <c r="D420" s="86"/>
      <c r="E420" s="86"/>
      <c r="F420" s="86"/>
      <c r="G420" s="86"/>
      <c r="H420" s="87"/>
      <c r="I420" s="88"/>
      <c r="J420" s="86"/>
      <c r="K420" s="249"/>
    </row>
    <row r="421" spans="1:11" ht="15" customHeight="1">
      <c r="A421" s="36"/>
      <c r="B421" s="62" t="s">
        <v>435</v>
      </c>
      <c r="C421" s="403">
        <v>250</v>
      </c>
      <c r="D421" s="86">
        <v>380</v>
      </c>
      <c r="E421" s="86">
        <v>750</v>
      </c>
      <c r="F421" s="86">
        <v>600</v>
      </c>
      <c r="G421" s="86">
        <v>640</v>
      </c>
      <c r="H421" s="87">
        <v>810</v>
      </c>
      <c r="I421" s="88">
        <v>1100</v>
      </c>
      <c r="J421" s="86">
        <v>1130</v>
      </c>
      <c r="K421" s="249">
        <v>390</v>
      </c>
    </row>
    <row r="422" spans="1:11" ht="15" customHeight="1">
      <c r="A422" s="36"/>
      <c r="B422" s="62" t="s">
        <v>436</v>
      </c>
      <c r="C422" s="403">
        <v>190</v>
      </c>
      <c r="D422" s="86">
        <v>230</v>
      </c>
      <c r="E422" s="86">
        <v>280</v>
      </c>
      <c r="F422" s="86">
        <v>310</v>
      </c>
      <c r="G422" s="86">
        <v>300</v>
      </c>
      <c r="H422" s="87">
        <v>470</v>
      </c>
      <c r="I422" s="88">
        <v>480</v>
      </c>
      <c r="J422" s="86">
        <v>470</v>
      </c>
      <c r="K422" s="249">
        <v>190</v>
      </c>
    </row>
    <row r="423" spans="1:11" ht="15" customHeight="1">
      <c r="A423" s="36"/>
      <c r="B423" s="62" t="s">
        <v>437</v>
      </c>
      <c r="C423" s="403">
        <v>300</v>
      </c>
      <c r="D423" s="86">
        <v>330</v>
      </c>
      <c r="E423" s="86">
        <v>390</v>
      </c>
      <c r="F423" s="86">
        <v>440</v>
      </c>
      <c r="G423" s="86">
        <v>470</v>
      </c>
      <c r="H423" s="87">
        <v>770</v>
      </c>
      <c r="I423" s="88">
        <v>1340</v>
      </c>
      <c r="J423" s="86">
        <v>1130</v>
      </c>
      <c r="K423" s="249">
        <v>300</v>
      </c>
    </row>
    <row r="424" spans="1:11" ht="15" customHeight="1">
      <c r="A424" s="36"/>
      <c r="B424" s="62" t="s">
        <v>438</v>
      </c>
      <c r="C424" s="403">
        <v>440</v>
      </c>
      <c r="D424" s="86">
        <v>480</v>
      </c>
      <c r="E424" s="86">
        <v>460</v>
      </c>
      <c r="F424" s="86">
        <v>670</v>
      </c>
      <c r="G424" s="86">
        <v>740</v>
      </c>
      <c r="H424" s="87">
        <v>760</v>
      </c>
      <c r="I424" s="88">
        <v>810</v>
      </c>
      <c r="J424" s="86">
        <v>980</v>
      </c>
      <c r="K424" s="249">
        <v>360</v>
      </c>
    </row>
    <row r="425" spans="1:11" ht="15" customHeight="1">
      <c r="A425" s="36"/>
      <c r="B425" s="62" t="s">
        <v>439</v>
      </c>
      <c r="C425" s="403">
        <v>320</v>
      </c>
      <c r="D425" s="86">
        <v>340</v>
      </c>
      <c r="E425" s="86">
        <v>500</v>
      </c>
      <c r="F425" s="86">
        <v>620</v>
      </c>
      <c r="G425" s="86">
        <v>590</v>
      </c>
      <c r="H425" s="87">
        <v>790</v>
      </c>
      <c r="I425" s="88">
        <v>1010</v>
      </c>
      <c r="J425" s="86">
        <v>1010</v>
      </c>
      <c r="K425" s="249">
        <v>360</v>
      </c>
    </row>
    <row r="426" spans="1:11" ht="15" customHeight="1">
      <c r="A426" s="36"/>
      <c r="B426" s="62" t="s">
        <v>440</v>
      </c>
      <c r="C426" s="403">
        <v>280</v>
      </c>
      <c r="D426" s="86">
        <v>300</v>
      </c>
      <c r="E426" s="86">
        <v>460</v>
      </c>
      <c r="F426" s="86">
        <v>450</v>
      </c>
      <c r="G426" s="86">
        <v>510</v>
      </c>
      <c r="H426" s="87">
        <v>910</v>
      </c>
      <c r="I426" s="88">
        <v>1060</v>
      </c>
      <c r="J426" s="86">
        <v>950</v>
      </c>
      <c r="K426" s="249">
        <v>410</v>
      </c>
    </row>
    <row r="427" spans="1:11" ht="15" customHeight="1">
      <c r="A427" s="36"/>
      <c r="B427" s="62" t="s">
        <v>441</v>
      </c>
      <c r="C427" s="403">
        <v>240</v>
      </c>
      <c r="D427" s="86">
        <v>260</v>
      </c>
      <c r="E427" s="86">
        <v>290</v>
      </c>
      <c r="F427" s="86">
        <v>290</v>
      </c>
      <c r="G427" s="86">
        <v>290</v>
      </c>
      <c r="H427" s="87">
        <v>450</v>
      </c>
      <c r="I427" s="88">
        <v>490</v>
      </c>
      <c r="J427" s="86">
        <v>540</v>
      </c>
      <c r="K427" s="249">
        <v>210</v>
      </c>
    </row>
    <row r="428" spans="1:11" ht="15" customHeight="1">
      <c r="A428" s="36"/>
      <c r="B428" s="62" t="s">
        <v>442</v>
      </c>
      <c r="C428" s="403">
        <v>240</v>
      </c>
      <c r="D428" s="86">
        <v>250</v>
      </c>
      <c r="E428" s="86">
        <v>310</v>
      </c>
      <c r="F428" s="86">
        <v>350</v>
      </c>
      <c r="G428" s="86">
        <v>350</v>
      </c>
      <c r="H428" s="87">
        <v>610</v>
      </c>
      <c r="I428" s="88">
        <v>640</v>
      </c>
      <c r="J428" s="86">
        <v>640</v>
      </c>
      <c r="K428" s="249">
        <v>240</v>
      </c>
    </row>
    <row r="429" spans="1:11" ht="15" customHeight="1">
      <c r="A429" s="36"/>
      <c r="B429" s="62" t="s">
        <v>443</v>
      </c>
      <c r="C429" s="403">
        <v>260</v>
      </c>
      <c r="D429" s="86">
        <v>290</v>
      </c>
      <c r="E429" s="86">
        <v>420</v>
      </c>
      <c r="F429" s="86">
        <v>390</v>
      </c>
      <c r="G429" s="86">
        <v>460</v>
      </c>
      <c r="H429" s="87">
        <v>850</v>
      </c>
      <c r="I429" s="88">
        <v>910</v>
      </c>
      <c r="J429" s="86">
        <v>980</v>
      </c>
      <c r="K429" s="249">
        <v>380</v>
      </c>
    </row>
    <row r="430" spans="1:11" ht="15" customHeight="1">
      <c r="A430" s="36"/>
      <c r="B430" s="62" t="s">
        <v>444</v>
      </c>
      <c r="C430" s="403">
        <v>370</v>
      </c>
      <c r="D430" s="86">
        <v>330</v>
      </c>
      <c r="E430" s="86">
        <v>400</v>
      </c>
      <c r="F430" s="86">
        <v>440</v>
      </c>
      <c r="G430" s="86">
        <v>510</v>
      </c>
      <c r="H430" s="87">
        <v>800</v>
      </c>
      <c r="I430" s="88">
        <v>840</v>
      </c>
      <c r="J430" s="86">
        <v>950</v>
      </c>
      <c r="K430" s="249">
        <v>360</v>
      </c>
    </row>
    <row r="431" spans="1:11" ht="15" customHeight="1">
      <c r="A431" s="36"/>
      <c r="B431" s="62" t="s">
        <v>445</v>
      </c>
      <c r="C431" s="403">
        <v>300</v>
      </c>
      <c r="D431" s="86">
        <v>280</v>
      </c>
      <c r="E431" s="86">
        <v>340</v>
      </c>
      <c r="F431" s="86">
        <v>370</v>
      </c>
      <c r="G431" s="86">
        <v>350</v>
      </c>
      <c r="H431" s="87">
        <v>640</v>
      </c>
      <c r="I431" s="88">
        <v>710</v>
      </c>
      <c r="J431" s="86">
        <v>760</v>
      </c>
      <c r="K431" s="249">
        <v>240</v>
      </c>
    </row>
    <row r="432" spans="1:11" ht="15" customHeight="1">
      <c r="A432" s="36"/>
      <c r="B432" s="62" t="s">
        <v>446</v>
      </c>
      <c r="C432" s="403">
        <v>200</v>
      </c>
      <c r="D432" s="86">
        <v>190</v>
      </c>
      <c r="E432" s="86">
        <v>220</v>
      </c>
      <c r="F432" s="86">
        <v>240</v>
      </c>
      <c r="G432" s="86">
        <v>240</v>
      </c>
      <c r="H432" s="87">
        <v>520</v>
      </c>
      <c r="I432" s="88">
        <v>540</v>
      </c>
      <c r="J432" s="86">
        <v>520</v>
      </c>
      <c r="K432" s="249">
        <v>150</v>
      </c>
    </row>
    <row r="433" spans="1:11" ht="15" customHeight="1">
      <c r="A433" s="36"/>
      <c r="B433" s="62" t="s">
        <v>447</v>
      </c>
      <c r="C433" s="403">
        <v>290</v>
      </c>
      <c r="D433" s="86">
        <v>250</v>
      </c>
      <c r="E433" s="86">
        <v>300</v>
      </c>
      <c r="F433" s="86">
        <v>320</v>
      </c>
      <c r="G433" s="86">
        <v>360</v>
      </c>
      <c r="H433" s="87">
        <v>470</v>
      </c>
      <c r="I433" s="88">
        <v>480</v>
      </c>
      <c r="J433" s="86">
        <v>520</v>
      </c>
      <c r="K433" s="249">
        <v>210</v>
      </c>
    </row>
    <row r="434" spans="1:11" ht="15" customHeight="1">
      <c r="A434" s="36"/>
      <c r="B434" s="62" t="s">
        <v>448</v>
      </c>
      <c r="C434" s="403">
        <v>160</v>
      </c>
      <c r="D434" s="86">
        <v>230</v>
      </c>
      <c r="E434" s="86">
        <v>240</v>
      </c>
      <c r="F434" s="86">
        <v>260</v>
      </c>
      <c r="G434" s="86">
        <v>310</v>
      </c>
      <c r="H434" s="87">
        <v>540</v>
      </c>
      <c r="I434" s="88">
        <v>570</v>
      </c>
      <c r="J434" s="86">
        <v>610</v>
      </c>
      <c r="K434" s="249">
        <v>210</v>
      </c>
    </row>
    <row r="435" spans="1:11" ht="15" customHeight="1">
      <c r="A435" s="36"/>
      <c r="B435" s="62" t="s">
        <v>449</v>
      </c>
      <c r="C435" s="403">
        <v>200</v>
      </c>
      <c r="D435" s="86">
        <v>280</v>
      </c>
      <c r="E435" s="86">
        <v>340</v>
      </c>
      <c r="F435" s="86">
        <v>340</v>
      </c>
      <c r="G435" s="86">
        <v>420</v>
      </c>
      <c r="H435" s="87">
        <v>820</v>
      </c>
      <c r="I435" s="88">
        <v>900</v>
      </c>
      <c r="J435" s="86">
        <v>850</v>
      </c>
      <c r="K435" s="249">
        <v>280</v>
      </c>
    </row>
    <row r="436" spans="1:11" ht="15" customHeight="1">
      <c r="A436" s="36"/>
      <c r="B436" s="62" t="s">
        <v>450</v>
      </c>
      <c r="C436" s="403">
        <v>180</v>
      </c>
      <c r="D436" s="86">
        <v>200</v>
      </c>
      <c r="E436" s="86">
        <v>220</v>
      </c>
      <c r="F436" s="86">
        <v>230</v>
      </c>
      <c r="G436" s="86">
        <v>230</v>
      </c>
      <c r="H436" s="87">
        <v>360</v>
      </c>
      <c r="I436" s="88">
        <v>390</v>
      </c>
      <c r="J436" s="86">
        <v>420</v>
      </c>
      <c r="K436" s="249">
        <v>180</v>
      </c>
    </row>
    <row r="437" spans="1:11" ht="15" customHeight="1">
      <c r="A437" s="36"/>
      <c r="B437" s="62" t="s">
        <v>451</v>
      </c>
      <c r="C437" s="403">
        <v>230</v>
      </c>
      <c r="D437" s="86">
        <v>270</v>
      </c>
      <c r="E437" s="86">
        <v>330</v>
      </c>
      <c r="F437" s="86">
        <v>350</v>
      </c>
      <c r="G437" s="86">
        <v>330</v>
      </c>
      <c r="H437" s="87">
        <v>560</v>
      </c>
      <c r="I437" s="88">
        <v>550</v>
      </c>
      <c r="J437" s="86">
        <v>600</v>
      </c>
      <c r="K437" s="249">
        <v>250</v>
      </c>
    </row>
    <row r="438" spans="1:11" ht="15" customHeight="1">
      <c r="A438" s="36"/>
      <c r="B438" s="62" t="s">
        <v>452</v>
      </c>
      <c r="C438" s="403">
        <v>300</v>
      </c>
      <c r="D438" s="86">
        <v>280</v>
      </c>
      <c r="E438" s="86">
        <v>340</v>
      </c>
      <c r="F438" s="86">
        <v>430</v>
      </c>
      <c r="G438" s="86">
        <v>450</v>
      </c>
      <c r="H438" s="87">
        <v>770</v>
      </c>
      <c r="I438" s="88">
        <v>850</v>
      </c>
      <c r="J438" s="86">
        <v>820</v>
      </c>
      <c r="K438" s="249">
        <v>300</v>
      </c>
    </row>
    <row r="439" spans="1:11" ht="15" customHeight="1">
      <c r="A439" s="36"/>
      <c r="B439" s="62" t="s">
        <v>453</v>
      </c>
      <c r="C439" s="403">
        <v>240</v>
      </c>
      <c r="D439" s="86">
        <v>280</v>
      </c>
      <c r="E439" s="86">
        <v>330</v>
      </c>
      <c r="F439" s="86">
        <v>330</v>
      </c>
      <c r="G439" s="86">
        <v>330</v>
      </c>
      <c r="H439" s="87">
        <v>680</v>
      </c>
      <c r="I439" s="88">
        <v>830</v>
      </c>
      <c r="J439" s="86">
        <v>770</v>
      </c>
      <c r="K439" s="249">
        <v>300</v>
      </c>
    </row>
    <row r="440" spans="1:11" ht="15" customHeight="1">
      <c r="A440" s="36"/>
      <c r="B440" s="62" t="s">
        <v>454</v>
      </c>
      <c r="C440" s="403">
        <v>290</v>
      </c>
      <c r="D440" s="86">
        <v>320</v>
      </c>
      <c r="E440" s="86">
        <v>380</v>
      </c>
      <c r="F440" s="86">
        <v>340</v>
      </c>
      <c r="G440" s="86">
        <v>440</v>
      </c>
      <c r="H440" s="87">
        <v>680</v>
      </c>
      <c r="I440" s="88">
        <v>790</v>
      </c>
      <c r="J440" s="86">
        <v>880</v>
      </c>
      <c r="K440" s="249">
        <v>370</v>
      </c>
    </row>
    <row r="441" spans="1:11" ht="15" customHeight="1">
      <c r="A441" s="36"/>
      <c r="B441" s="62" t="s">
        <v>455</v>
      </c>
      <c r="C441" s="403">
        <v>190</v>
      </c>
      <c r="D441" s="86">
        <v>180</v>
      </c>
      <c r="E441" s="86">
        <v>280</v>
      </c>
      <c r="F441" s="86">
        <v>260</v>
      </c>
      <c r="G441" s="86">
        <v>280</v>
      </c>
      <c r="H441" s="87">
        <v>440</v>
      </c>
      <c r="I441" s="88">
        <v>490</v>
      </c>
      <c r="J441" s="86">
        <v>520</v>
      </c>
      <c r="K441" s="249">
        <v>300</v>
      </c>
    </row>
    <row r="442" spans="1:11" ht="15" customHeight="1">
      <c r="A442" s="36"/>
      <c r="B442" s="62" t="s">
        <v>456</v>
      </c>
      <c r="C442" s="403">
        <v>230</v>
      </c>
      <c r="D442" s="86">
        <v>190</v>
      </c>
      <c r="E442" s="86">
        <v>260</v>
      </c>
      <c r="F442" s="86">
        <v>290</v>
      </c>
      <c r="G442" s="86">
        <v>360</v>
      </c>
      <c r="H442" s="87">
        <v>580</v>
      </c>
      <c r="I442" s="88">
        <v>630</v>
      </c>
      <c r="J442" s="86">
        <v>660</v>
      </c>
      <c r="K442" s="249">
        <v>260</v>
      </c>
    </row>
    <row r="443" spans="1:11" ht="15" customHeight="1">
      <c r="A443" s="36"/>
      <c r="B443" s="62" t="s">
        <v>457</v>
      </c>
      <c r="C443" s="403">
        <v>280</v>
      </c>
      <c r="D443" s="86">
        <v>250</v>
      </c>
      <c r="E443" s="86">
        <v>310</v>
      </c>
      <c r="F443" s="86">
        <v>390</v>
      </c>
      <c r="G443" s="86">
        <v>400</v>
      </c>
      <c r="H443" s="87">
        <v>560</v>
      </c>
      <c r="I443" s="88">
        <v>790</v>
      </c>
      <c r="J443" s="86">
        <v>770</v>
      </c>
      <c r="K443" s="249">
        <v>270</v>
      </c>
    </row>
    <row r="444" spans="1:11" ht="15" customHeight="1">
      <c r="A444" s="36"/>
      <c r="B444" s="62" t="s">
        <v>458</v>
      </c>
      <c r="C444" s="403">
        <v>330</v>
      </c>
      <c r="D444" s="86">
        <v>370</v>
      </c>
      <c r="E444" s="86">
        <v>450</v>
      </c>
      <c r="F444" s="86">
        <v>540</v>
      </c>
      <c r="G444" s="86">
        <v>510</v>
      </c>
      <c r="H444" s="87">
        <v>880</v>
      </c>
      <c r="I444" s="88">
        <v>930</v>
      </c>
      <c r="J444" s="86">
        <v>920</v>
      </c>
      <c r="K444" s="249">
        <v>290</v>
      </c>
    </row>
    <row r="445" spans="1:11" ht="15" customHeight="1">
      <c r="A445" s="36"/>
      <c r="B445" s="62" t="s">
        <v>459</v>
      </c>
      <c r="C445" s="403">
        <v>360</v>
      </c>
      <c r="D445" s="86">
        <v>450</v>
      </c>
      <c r="E445" s="86">
        <v>430</v>
      </c>
      <c r="F445" s="86">
        <v>470</v>
      </c>
      <c r="G445" s="86">
        <v>550</v>
      </c>
      <c r="H445" s="87">
        <v>900</v>
      </c>
      <c r="I445" s="88">
        <v>910</v>
      </c>
      <c r="J445" s="86">
        <v>1010</v>
      </c>
      <c r="K445" s="249">
        <v>400</v>
      </c>
    </row>
    <row r="446" spans="1:11" ht="15" customHeight="1">
      <c r="A446" s="36"/>
      <c r="B446" s="62" t="s">
        <v>460</v>
      </c>
      <c r="C446" s="403">
        <v>160</v>
      </c>
      <c r="D446" s="86">
        <v>190</v>
      </c>
      <c r="E446" s="86">
        <v>250</v>
      </c>
      <c r="F446" s="86">
        <v>200</v>
      </c>
      <c r="G446" s="86">
        <v>260</v>
      </c>
      <c r="H446" s="87">
        <v>350</v>
      </c>
      <c r="I446" s="88">
        <v>490</v>
      </c>
      <c r="J446" s="86">
        <v>510</v>
      </c>
      <c r="K446" s="249">
        <v>190</v>
      </c>
    </row>
    <row r="447" spans="1:11" ht="15" customHeight="1">
      <c r="A447" s="36"/>
      <c r="B447" s="62" t="s">
        <v>461</v>
      </c>
      <c r="C447" s="403">
        <v>150</v>
      </c>
      <c r="D447" s="86">
        <v>140</v>
      </c>
      <c r="E447" s="86">
        <v>190</v>
      </c>
      <c r="F447" s="86">
        <v>180</v>
      </c>
      <c r="G447" s="86">
        <v>220</v>
      </c>
      <c r="H447" s="87">
        <v>370</v>
      </c>
      <c r="I447" s="88">
        <v>380</v>
      </c>
      <c r="J447" s="86">
        <v>380</v>
      </c>
      <c r="K447" s="249">
        <v>180</v>
      </c>
    </row>
    <row r="448" spans="1:11" ht="15" customHeight="1">
      <c r="A448" s="36"/>
      <c r="B448" s="62" t="s">
        <v>462</v>
      </c>
      <c r="C448" s="403">
        <v>270</v>
      </c>
      <c r="D448" s="86">
        <v>350</v>
      </c>
      <c r="E448" s="86">
        <v>310</v>
      </c>
      <c r="F448" s="86">
        <v>390</v>
      </c>
      <c r="G448" s="86">
        <v>420</v>
      </c>
      <c r="H448" s="87">
        <v>710</v>
      </c>
      <c r="I448" s="88">
        <v>860</v>
      </c>
      <c r="J448" s="86">
        <v>860</v>
      </c>
      <c r="K448" s="249">
        <v>350</v>
      </c>
    </row>
    <row r="449" spans="1:11" ht="15" customHeight="1">
      <c r="A449" s="36"/>
      <c r="B449" s="62" t="s">
        <v>463</v>
      </c>
      <c r="C449" s="403">
        <v>180</v>
      </c>
      <c r="D449" s="86">
        <v>220</v>
      </c>
      <c r="E449" s="86">
        <v>300</v>
      </c>
      <c r="F449" s="86">
        <v>300</v>
      </c>
      <c r="G449" s="86">
        <v>310</v>
      </c>
      <c r="H449" s="87">
        <v>660</v>
      </c>
      <c r="I449" s="88">
        <v>680</v>
      </c>
      <c r="J449" s="86">
        <v>720</v>
      </c>
      <c r="K449" s="249">
        <v>240</v>
      </c>
    </row>
    <row r="450" spans="1:11" ht="15" customHeight="1">
      <c r="A450" s="36"/>
      <c r="B450" s="62" t="s">
        <v>464</v>
      </c>
      <c r="C450" s="403">
        <v>300</v>
      </c>
      <c r="D450" s="86">
        <v>290</v>
      </c>
      <c r="E450" s="86">
        <v>380</v>
      </c>
      <c r="F450" s="86">
        <v>380</v>
      </c>
      <c r="G450" s="86">
        <v>420</v>
      </c>
      <c r="H450" s="87">
        <v>760</v>
      </c>
      <c r="I450" s="88">
        <v>1030</v>
      </c>
      <c r="J450" s="86">
        <v>1070</v>
      </c>
      <c r="K450" s="249">
        <v>330</v>
      </c>
    </row>
    <row r="451" spans="1:11" ht="15" customHeight="1">
      <c r="A451" s="36"/>
      <c r="B451" s="62" t="s">
        <v>465</v>
      </c>
      <c r="C451" s="403">
        <v>220</v>
      </c>
      <c r="D451" s="86">
        <v>250</v>
      </c>
      <c r="E451" s="86">
        <v>360</v>
      </c>
      <c r="F451" s="86">
        <v>310</v>
      </c>
      <c r="G451" s="86">
        <v>410</v>
      </c>
      <c r="H451" s="87">
        <v>700</v>
      </c>
      <c r="I451" s="88">
        <v>800</v>
      </c>
      <c r="J451" s="86">
        <v>740</v>
      </c>
      <c r="K451" s="249">
        <v>320</v>
      </c>
    </row>
    <row r="452" spans="1:11" ht="15" customHeight="1">
      <c r="A452" s="36"/>
      <c r="B452" s="62" t="s">
        <v>466</v>
      </c>
      <c r="C452" s="403">
        <v>1120</v>
      </c>
      <c r="D452" s="86">
        <v>1590</v>
      </c>
      <c r="E452" s="86">
        <v>1880</v>
      </c>
      <c r="F452" s="86">
        <v>2090</v>
      </c>
      <c r="G452" s="86">
        <v>2080</v>
      </c>
      <c r="H452" s="87">
        <v>1730</v>
      </c>
      <c r="I452" s="88">
        <v>2040</v>
      </c>
      <c r="J452" s="86">
        <v>2150</v>
      </c>
      <c r="K452" s="249">
        <v>1040</v>
      </c>
    </row>
    <row r="453" spans="1:11" ht="15" customHeight="1">
      <c r="A453" s="36"/>
      <c r="B453" s="62" t="s">
        <v>467</v>
      </c>
      <c r="C453" s="403">
        <v>210</v>
      </c>
      <c r="D453" s="86">
        <v>300</v>
      </c>
      <c r="E453" s="86">
        <v>320</v>
      </c>
      <c r="F453" s="86">
        <v>270</v>
      </c>
      <c r="G453" s="86">
        <v>380</v>
      </c>
      <c r="H453" s="87">
        <v>600</v>
      </c>
      <c r="I453" s="88">
        <v>700</v>
      </c>
      <c r="J453" s="86">
        <v>800</v>
      </c>
      <c r="K453" s="249">
        <v>300</v>
      </c>
    </row>
    <row r="454" spans="1:11" ht="15" customHeight="1">
      <c r="A454" s="36"/>
      <c r="B454" s="62" t="s">
        <v>468</v>
      </c>
      <c r="C454" s="403">
        <v>170</v>
      </c>
      <c r="D454" s="86">
        <v>200</v>
      </c>
      <c r="E454" s="86">
        <v>260</v>
      </c>
      <c r="F454" s="86">
        <v>240</v>
      </c>
      <c r="G454" s="86">
        <v>230</v>
      </c>
      <c r="H454" s="87">
        <v>410</v>
      </c>
      <c r="I454" s="88">
        <v>440</v>
      </c>
      <c r="J454" s="86">
        <v>460</v>
      </c>
      <c r="K454" s="249">
        <v>190</v>
      </c>
    </row>
    <row r="455" spans="1:11" ht="15" customHeight="1">
      <c r="A455" s="36"/>
      <c r="B455" s="62" t="s">
        <v>469</v>
      </c>
      <c r="C455" s="403">
        <v>280</v>
      </c>
      <c r="D455" s="86">
        <v>220</v>
      </c>
      <c r="E455" s="86">
        <v>340</v>
      </c>
      <c r="F455" s="86">
        <v>370</v>
      </c>
      <c r="G455" s="86">
        <v>430</v>
      </c>
      <c r="H455" s="87">
        <v>980</v>
      </c>
      <c r="I455" s="88">
        <v>870</v>
      </c>
      <c r="J455" s="86">
        <v>860</v>
      </c>
      <c r="K455" s="249">
        <v>290</v>
      </c>
    </row>
    <row r="456" spans="1:11" ht="15" customHeight="1">
      <c r="A456" s="36"/>
      <c r="B456" s="62" t="s">
        <v>470</v>
      </c>
      <c r="C456" s="403">
        <v>250</v>
      </c>
      <c r="D456" s="86">
        <v>280</v>
      </c>
      <c r="E456" s="86">
        <v>290</v>
      </c>
      <c r="F456" s="86">
        <v>380</v>
      </c>
      <c r="G456" s="86">
        <v>420</v>
      </c>
      <c r="H456" s="87">
        <v>650</v>
      </c>
      <c r="I456" s="88">
        <v>900</v>
      </c>
      <c r="J456" s="86">
        <v>860</v>
      </c>
      <c r="K456" s="249">
        <v>350</v>
      </c>
    </row>
    <row r="457" spans="1:11" ht="15" customHeight="1">
      <c r="A457" s="36"/>
      <c r="B457" s="62" t="s">
        <v>471</v>
      </c>
      <c r="C457" s="403">
        <v>230</v>
      </c>
      <c r="D457" s="86">
        <v>240</v>
      </c>
      <c r="E457" s="86">
        <v>280</v>
      </c>
      <c r="F457" s="86">
        <v>310</v>
      </c>
      <c r="G457" s="86">
        <v>310</v>
      </c>
      <c r="H457" s="87">
        <v>460</v>
      </c>
      <c r="I457" s="88">
        <v>570</v>
      </c>
      <c r="J457" s="86">
        <v>580</v>
      </c>
      <c r="K457" s="249">
        <v>240</v>
      </c>
    </row>
    <row r="458" spans="1:11" ht="15" customHeight="1">
      <c r="A458" s="36"/>
      <c r="B458" s="62" t="s">
        <v>472</v>
      </c>
      <c r="C458" s="403">
        <v>240</v>
      </c>
      <c r="D458" s="86">
        <v>280</v>
      </c>
      <c r="E458" s="86">
        <v>350</v>
      </c>
      <c r="F458" s="86">
        <v>330</v>
      </c>
      <c r="G458" s="86">
        <v>380</v>
      </c>
      <c r="H458" s="87">
        <v>530</v>
      </c>
      <c r="I458" s="88">
        <v>590</v>
      </c>
      <c r="J458" s="86">
        <v>620</v>
      </c>
      <c r="K458" s="249">
        <v>260</v>
      </c>
    </row>
    <row r="459" spans="1:11" ht="15" customHeight="1">
      <c r="A459" s="36"/>
      <c r="B459" s="62" t="s">
        <v>473</v>
      </c>
      <c r="C459" s="403">
        <v>230</v>
      </c>
      <c r="D459" s="86">
        <v>200</v>
      </c>
      <c r="E459" s="86">
        <v>270</v>
      </c>
      <c r="F459" s="86">
        <v>290</v>
      </c>
      <c r="G459" s="86">
        <v>330</v>
      </c>
      <c r="H459" s="87">
        <v>520</v>
      </c>
      <c r="I459" s="88">
        <v>670</v>
      </c>
      <c r="J459" s="86">
        <v>630</v>
      </c>
      <c r="K459" s="249">
        <v>210</v>
      </c>
    </row>
    <row r="460" spans="1:11" ht="15" customHeight="1">
      <c r="A460" s="36"/>
      <c r="B460" s="62" t="s">
        <v>474</v>
      </c>
      <c r="C460" s="403">
        <v>890</v>
      </c>
      <c r="D460" s="86">
        <v>730</v>
      </c>
      <c r="E460" s="86">
        <v>860</v>
      </c>
      <c r="F460" s="86">
        <v>860</v>
      </c>
      <c r="G460" s="86">
        <v>820</v>
      </c>
      <c r="H460" s="87">
        <v>1690</v>
      </c>
      <c r="I460" s="88">
        <v>1760</v>
      </c>
      <c r="J460" s="86">
        <v>1630</v>
      </c>
      <c r="K460" s="249">
        <v>620</v>
      </c>
    </row>
    <row r="461" spans="1:11" ht="15" customHeight="1">
      <c r="A461" s="36"/>
      <c r="B461" s="62" t="s">
        <v>475</v>
      </c>
      <c r="C461" s="403">
        <v>230</v>
      </c>
      <c r="D461" s="86">
        <v>210</v>
      </c>
      <c r="E461" s="86">
        <v>270</v>
      </c>
      <c r="F461" s="86">
        <v>270</v>
      </c>
      <c r="G461" s="86">
        <v>250</v>
      </c>
      <c r="H461" s="87">
        <v>580</v>
      </c>
      <c r="I461" s="88">
        <v>540</v>
      </c>
      <c r="J461" s="86">
        <v>540</v>
      </c>
      <c r="K461" s="249">
        <v>190</v>
      </c>
    </row>
    <row r="462" spans="1:11" ht="15" customHeight="1">
      <c r="A462" s="36"/>
      <c r="B462" s="62" t="s">
        <v>476</v>
      </c>
      <c r="C462" s="403">
        <v>190</v>
      </c>
      <c r="D462" s="86">
        <v>240</v>
      </c>
      <c r="E462" s="86">
        <v>300</v>
      </c>
      <c r="F462" s="86">
        <v>300</v>
      </c>
      <c r="G462" s="86">
        <v>320</v>
      </c>
      <c r="H462" s="87">
        <v>440</v>
      </c>
      <c r="I462" s="88">
        <v>520</v>
      </c>
      <c r="J462" s="86">
        <v>570</v>
      </c>
      <c r="K462" s="249">
        <v>250</v>
      </c>
    </row>
    <row r="463" spans="1:11" ht="15" customHeight="1">
      <c r="A463" s="36"/>
      <c r="B463" s="62" t="s">
        <v>477</v>
      </c>
      <c r="C463" s="403">
        <v>200</v>
      </c>
      <c r="D463" s="86">
        <v>230</v>
      </c>
      <c r="E463" s="86">
        <v>270</v>
      </c>
      <c r="F463" s="86">
        <v>260</v>
      </c>
      <c r="G463" s="86">
        <v>290</v>
      </c>
      <c r="H463" s="87">
        <v>560</v>
      </c>
      <c r="I463" s="88">
        <v>690</v>
      </c>
      <c r="J463" s="86">
        <v>720</v>
      </c>
      <c r="K463" s="249">
        <v>240</v>
      </c>
    </row>
    <row r="464" spans="1:11" ht="15" customHeight="1">
      <c r="A464" s="36"/>
      <c r="B464" s="62" t="s">
        <v>478</v>
      </c>
      <c r="C464" s="403">
        <v>270</v>
      </c>
      <c r="D464" s="86">
        <v>330</v>
      </c>
      <c r="E464" s="86">
        <v>410</v>
      </c>
      <c r="F464" s="86">
        <v>540</v>
      </c>
      <c r="G464" s="86">
        <v>610</v>
      </c>
      <c r="H464" s="87">
        <v>710</v>
      </c>
      <c r="I464" s="88">
        <v>910</v>
      </c>
      <c r="J464" s="86">
        <v>860</v>
      </c>
      <c r="K464" s="249">
        <v>370</v>
      </c>
    </row>
    <row r="465" spans="1:11" ht="15" customHeight="1">
      <c r="A465" s="36"/>
      <c r="B465" s="62" t="s">
        <v>479</v>
      </c>
      <c r="C465" s="403">
        <v>210</v>
      </c>
      <c r="D465" s="86">
        <v>260</v>
      </c>
      <c r="E465" s="86">
        <v>310</v>
      </c>
      <c r="F465" s="86">
        <v>350</v>
      </c>
      <c r="G465" s="86">
        <v>300</v>
      </c>
      <c r="H465" s="87">
        <v>520</v>
      </c>
      <c r="I465" s="88">
        <v>580</v>
      </c>
      <c r="J465" s="86">
        <v>560</v>
      </c>
      <c r="K465" s="249">
        <v>200</v>
      </c>
    </row>
    <row r="466" spans="1:11" ht="15" customHeight="1">
      <c r="A466" s="36"/>
      <c r="B466" s="62" t="s">
        <v>480</v>
      </c>
      <c r="C466" s="403">
        <v>370</v>
      </c>
      <c r="D466" s="86">
        <v>460</v>
      </c>
      <c r="E466" s="86">
        <v>500</v>
      </c>
      <c r="F466" s="86">
        <v>550</v>
      </c>
      <c r="G466" s="86">
        <v>540</v>
      </c>
      <c r="H466" s="87">
        <v>960</v>
      </c>
      <c r="I466" s="88">
        <v>1170</v>
      </c>
      <c r="J466" s="86">
        <v>1190</v>
      </c>
      <c r="K466" s="249">
        <v>300</v>
      </c>
    </row>
    <row r="467" spans="1:11" ht="15" customHeight="1">
      <c r="A467" s="36"/>
      <c r="B467" s="62" t="s">
        <v>481</v>
      </c>
      <c r="C467" s="403">
        <v>380</v>
      </c>
      <c r="D467" s="86">
        <v>450</v>
      </c>
      <c r="E467" s="86">
        <v>540</v>
      </c>
      <c r="F467" s="86">
        <v>540</v>
      </c>
      <c r="G467" s="86">
        <v>570</v>
      </c>
      <c r="H467" s="87">
        <v>1020</v>
      </c>
      <c r="I467" s="88">
        <v>1060</v>
      </c>
      <c r="J467" s="86">
        <v>1130</v>
      </c>
      <c r="K467" s="249">
        <v>320</v>
      </c>
    </row>
    <row r="468" spans="1:11" ht="15" customHeight="1">
      <c r="A468" s="36"/>
      <c r="B468" s="62" t="s">
        <v>482</v>
      </c>
      <c r="C468" s="403">
        <v>160</v>
      </c>
      <c r="D468" s="86">
        <v>140</v>
      </c>
      <c r="E468" s="86">
        <v>180</v>
      </c>
      <c r="F468" s="86">
        <v>190</v>
      </c>
      <c r="G468" s="86">
        <v>210</v>
      </c>
      <c r="H468" s="87">
        <v>270</v>
      </c>
      <c r="I468" s="88">
        <v>360</v>
      </c>
      <c r="J468" s="86">
        <v>390</v>
      </c>
      <c r="K468" s="249">
        <v>170</v>
      </c>
    </row>
    <row r="469" spans="1:11" ht="15" customHeight="1">
      <c r="A469" s="36"/>
      <c r="B469" s="62" t="s">
        <v>483</v>
      </c>
      <c r="C469" s="403">
        <v>330</v>
      </c>
      <c r="D469" s="86">
        <v>400</v>
      </c>
      <c r="E469" s="86">
        <v>430</v>
      </c>
      <c r="F469" s="86">
        <v>520</v>
      </c>
      <c r="G469" s="86">
        <v>530</v>
      </c>
      <c r="H469" s="87">
        <v>910</v>
      </c>
      <c r="I469" s="88">
        <v>960</v>
      </c>
      <c r="J469" s="86">
        <v>900</v>
      </c>
      <c r="K469" s="249">
        <v>380</v>
      </c>
    </row>
    <row r="470" spans="1:11" ht="15" customHeight="1">
      <c r="A470" s="36"/>
      <c r="B470" s="62" t="s">
        <v>484</v>
      </c>
      <c r="C470" s="403">
        <v>220</v>
      </c>
      <c r="D470" s="86">
        <v>240</v>
      </c>
      <c r="E470" s="86">
        <v>290</v>
      </c>
      <c r="F470" s="86">
        <v>300</v>
      </c>
      <c r="G470" s="86">
        <v>370</v>
      </c>
      <c r="H470" s="87">
        <v>580</v>
      </c>
      <c r="I470" s="88">
        <v>650</v>
      </c>
      <c r="J470" s="86">
        <v>700</v>
      </c>
      <c r="K470" s="249">
        <v>270</v>
      </c>
    </row>
    <row r="471" spans="1:11" ht="15" customHeight="1">
      <c r="A471" s="36"/>
      <c r="B471" s="62" t="s">
        <v>485</v>
      </c>
      <c r="C471" s="403">
        <v>290</v>
      </c>
      <c r="D471" s="86">
        <v>370</v>
      </c>
      <c r="E471" s="86">
        <v>470</v>
      </c>
      <c r="F471" s="86">
        <v>490</v>
      </c>
      <c r="G471" s="86">
        <v>480</v>
      </c>
      <c r="H471" s="87">
        <v>710</v>
      </c>
      <c r="I471" s="88">
        <v>790</v>
      </c>
      <c r="J471" s="86">
        <v>820</v>
      </c>
      <c r="K471" s="249">
        <v>410</v>
      </c>
    </row>
    <row r="472" spans="1:11" ht="15" customHeight="1">
      <c r="A472" s="36"/>
      <c r="B472" s="62" t="s">
        <v>486</v>
      </c>
      <c r="C472" s="403">
        <v>170</v>
      </c>
      <c r="D472" s="86">
        <v>210</v>
      </c>
      <c r="E472" s="86">
        <v>250</v>
      </c>
      <c r="F472" s="86">
        <v>250</v>
      </c>
      <c r="G472" s="86">
        <v>300</v>
      </c>
      <c r="H472" s="87">
        <v>520</v>
      </c>
      <c r="I472" s="88">
        <v>570</v>
      </c>
      <c r="J472" s="86">
        <v>620</v>
      </c>
      <c r="K472" s="249">
        <v>290</v>
      </c>
    </row>
    <row r="473" spans="1:11" ht="15" customHeight="1">
      <c r="A473" s="36"/>
      <c r="B473" s="62" t="s">
        <v>487</v>
      </c>
      <c r="C473" s="403">
        <v>220</v>
      </c>
      <c r="D473" s="86">
        <v>290</v>
      </c>
      <c r="E473" s="86">
        <v>310</v>
      </c>
      <c r="F473" s="86">
        <v>280</v>
      </c>
      <c r="G473" s="86">
        <v>460</v>
      </c>
      <c r="H473" s="87">
        <v>950</v>
      </c>
      <c r="I473" s="88">
        <v>960</v>
      </c>
      <c r="J473" s="86">
        <v>1040</v>
      </c>
      <c r="K473" s="249">
        <v>350</v>
      </c>
    </row>
    <row r="474" spans="1:11" ht="15" customHeight="1">
      <c r="A474" s="36"/>
      <c r="B474" s="62" t="s">
        <v>488</v>
      </c>
      <c r="C474" s="403">
        <v>230</v>
      </c>
      <c r="D474" s="86">
        <v>390</v>
      </c>
      <c r="E474" s="86">
        <v>570</v>
      </c>
      <c r="F474" s="86">
        <v>650</v>
      </c>
      <c r="G474" s="86">
        <v>990</v>
      </c>
      <c r="H474" s="87">
        <v>930</v>
      </c>
      <c r="I474" s="88">
        <v>870</v>
      </c>
      <c r="J474" s="86">
        <v>1020</v>
      </c>
      <c r="K474" s="249">
        <v>500</v>
      </c>
    </row>
    <row r="475" spans="1:11" ht="15" customHeight="1">
      <c r="A475" s="36"/>
      <c r="B475" s="62" t="s">
        <v>489</v>
      </c>
      <c r="C475" s="403">
        <v>210</v>
      </c>
      <c r="D475" s="86">
        <v>270</v>
      </c>
      <c r="E475" s="86">
        <v>260</v>
      </c>
      <c r="F475" s="86">
        <v>260</v>
      </c>
      <c r="G475" s="86">
        <v>350</v>
      </c>
      <c r="H475" s="87">
        <v>630</v>
      </c>
      <c r="I475" s="88">
        <v>730</v>
      </c>
      <c r="J475" s="86">
        <v>710</v>
      </c>
      <c r="K475" s="249">
        <v>250</v>
      </c>
    </row>
    <row r="476" spans="1:11" ht="15" customHeight="1">
      <c r="A476" s="36"/>
      <c r="B476" s="62" t="s">
        <v>490</v>
      </c>
      <c r="C476" s="403">
        <v>270</v>
      </c>
      <c r="D476" s="86">
        <v>310</v>
      </c>
      <c r="E476" s="86">
        <v>310</v>
      </c>
      <c r="F476" s="86">
        <v>340</v>
      </c>
      <c r="G476" s="86">
        <v>350</v>
      </c>
      <c r="H476" s="87">
        <v>500</v>
      </c>
      <c r="I476" s="88">
        <v>620</v>
      </c>
      <c r="J476" s="86">
        <v>600</v>
      </c>
      <c r="K476" s="249">
        <v>280</v>
      </c>
    </row>
    <row r="477" spans="1:11" ht="15" customHeight="1">
      <c r="A477" s="36"/>
      <c r="B477" s="62" t="s">
        <v>491</v>
      </c>
      <c r="C477" s="403">
        <v>290</v>
      </c>
      <c r="D477" s="86">
        <v>370</v>
      </c>
      <c r="E477" s="86">
        <v>350</v>
      </c>
      <c r="F477" s="86">
        <v>390</v>
      </c>
      <c r="G477" s="86">
        <v>400</v>
      </c>
      <c r="H477" s="87">
        <v>790</v>
      </c>
      <c r="I477" s="88">
        <v>1110</v>
      </c>
      <c r="J477" s="86">
        <v>1100</v>
      </c>
      <c r="K477" s="249">
        <v>420</v>
      </c>
    </row>
    <row r="478" spans="1:11" ht="15" customHeight="1">
      <c r="A478" s="36"/>
      <c r="B478" s="62" t="s">
        <v>492</v>
      </c>
      <c r="C478" s="403">
        <v>190</v>
      </c>
      <c r="D478" s="86">
        <v>230</v>
      </c>
      <c r="E478" s="86">
        <v>230</v>
      </c>
      <c r="F478" s="86">
        <v>270</v>
      </c>
      <c r="G478" s="86">
        <v>280</v>
      </c>
      <c r="H478" s="87">
        <v>610</v>
      </c>
      <c r="I478" s="88">
        <v>990</v>
      </c>
      <c r="J478" s="86">
        <v>870</v>
      </c>
      <c r="K478" s="249">
        <v>270</v>
      </c>
    </row>
    <row r="479" spans="1:11" ht="15" customHeight="1">
      <c r="A479" s="36"/>
      <c r="B479" s="62" t="s">
        <v>493</v>
      </c>
      <c r="C479" s="403">
        <v>230</v>
      </c>
      <c r="D479" s="86">
        <v>250</v>
      </c>
      <c r="E479" s="86">
        <v>340</v>
      </c>
      <c r="F479" s="86">
        <v>370</v>
      </c>
      <c r="G479" s="86">
        <v>410</v>
      </c>
      <c r="H479" s="87">
        <v>790</v>
      </c>
      <c r="I479" s="88">
        <v>740</v>
      </c>
      <c r="J479" s="86">
        <v>790</v>
      </c>
      <c r="K479" s="249">
        <v>320</v>
      </c>
    </row>
    <row r="480" spans="1:11" ht="15" customHeight="1">
      <c r="A480" s="36"/>
      <c r="B480" s="62" t="s">
        <v>494</v>
      </c>
      <c r="C480" s="403">
        <v>380</v>
      </c>
      <c r="D480" s="86">
        <v>340</v>
      </c>
      <c r="E480" s="86">
        <v>480</v>
      </c>
      <c r="F480" s="86">
        <v>480</v>
      </c>
      <c r="G480" s="86">
        <v>580</v>
      </c>
      <c r="H480" s="87">
        <v>920</v>
      </c>
      <c r="I480" s="88">
        <v>1080</v>
      </c>
      <c r="J480" s="86">
        <v>1030</v>
      </c>
      <c r="K480" s="249">
        <v>410</v>
      </c>
    </row>
    <row r="481" spans="1:11" ht="15" customHeight="1">
      <c r="A481" s="36"/>
      <c r="B481" s="62" t="s">
        <v>495</v>
      </c>
      <c r="C481" s="403">
        <v>140</v>
      </c>
      <c r="D481" s="86">
        <v>170</v>
      </c>
      <c r="E481" s="86">
        <v>220</v>
      </c>
      <c r="F481" s="86">
        <v>210</v>
      </c>
      <c r="G481" s="86">
        <v>230</v>
      </c>
      <c r="H481" s="87">
        <v>410</v>
      </c>
      <c r="I481" s="88">
        <v>470</v>
      </c>
      <c r="J481" s="86">
        <v>460</v>
      </c>
      <c r="K481" s="249">
        <v>170</v>
      </c>
    </row>
    <row r="482" spans="1:11" ht="15" customHeight="1">
      <c r="A482" s="36"/>
      <c r="B482" s="62" t="s">
        <v>496</v>
      </c>
      <c r="C482" s="403">
        <v>560</v>
      </c>
      <c r="D482" s="86">
        <v>600</v>
      </c>
      <c r="E482" s="86">
        <v>660</v>
      </c>
      <c r="F482" s="86">
        <v>700</v>
      </c>
      <c r="G482" s="86">
        <v>840</v>
      </c>
      <c r="H482" s="87">
        <v>1200</v>
      </c>
      <c r="I482" s="88">
        <v>1330</v>
      </c>
      <c r="J482" s="86">
        <v>1580</v>
      </c>
      <c r="K482" s="249">
        <v>540</v>
      </c>
    </row>
    <row r="483" spans="1:11" ht="15" customHeight="1">
      <c r="A483" s="36"/>
      <c r="B483" s="62" t="s">
        <v>497</v>
      </c>
      <c r="C483" s="403">
        <v>190</v>
      </c>
      <c r="D483" s="86">
        <v>220</v>
      </c>
      <c r="E483" s="86">
        <v>320</v>
      </c>
      <c r="F483" s="86">
        <v>500</v>
      </c>
      <c r="G483" s="86">
        <v>470</v>
      </c>
      <c r="H483" s="87">
        <v>770</v>
      </c>
      <c r="I483" s="88">
        <v>840</v>
      </c>
      <c r="J483" s="86">
        <v>740</v>
      </c>
      <c r="K483" s="249">
        <v>370</v>
      </c>
    </row>
    <row r="484" spans="1:11" ht="15" customHeight="1">
      <c r="A484" s="36"/>
      <c r="B484" s="62" t="s">
        <v>498</v>
      </c>
      <c r="C484" s="403">
        <v>150</v>
      </c>
      <c r="D484" s="86">
        <v>170</v>
      </c>
      <c r="E484" s="86">
        <v>220</v>
      </c>
      <c r="F484" s="86">
        <v>250</v>
      </c>
      <c r="G484" s="86">
        <v>200</v>
      </c>
      <c r="H484" s="87">
        <v>340</v>
      </c>
      <c r="I484" s="88">
        <v>500</v>
      </c>
      <c r="J484" s="86">
        <v>510</v>
      </c>
      <c r="K484" s="249">
        <v>230</v>
      </c>
    </row>
    <row r="485" spans="1:11" ht="15" customHeight="1">
      <c r="A485" s="36"/>
      <c r="B485" s="62" t="s">
        <v>499</v>
      </c>
      <c r="C485" s="403">
        <v>150</v>
      </c>
      <c r="D485" s="86">
        <v>150</v>
      </c>
      <c r="E485" s="86">
        <v>200</v>
      </c>
      <c r="F485" s="86">
        <v>210</v>
      </c>
      <c r="G485" s="86">
        <v>220</v>
      </c>
      <c r="H485" s="87">
        <v>440</v>
      </c>
      <c r="I485" s="88">
        <v>510</v>
      </c>
      <c r="J485" s="86">
        <v>550</v>
      </c>
      <c r="K485" s="249">
        <v>190</v>
      </c>
    </row>
    <row r="486" spans="1:11" ht="15" customHeight="1">
      <c r="A486" s="36"/>
      <c r="B486" s="62" t="s">
        <v>500</v>
      </c>
      <c r="C486" s="403">
        <v>260</v>
      </c>
      <c r="D486" s="86">
        <v>340</v>
      </c>
      <c r="E486" s="86">
        <v>470</v>
      </c>
      <c r="F486" s="86">
        <v>370</v>
      </c>
      <c r="G486" s="86">
        <v>440</v>
      </c>
      <c r="H486" s="87">
        <v>750</v>
      </c>
      <c r="I486" s="88">
        <v>1090</v>
      </c>
      <c r="J486" s="86">
        <v>1070</v>
      </c>
      <c r="K486" s="249">
        <v>430</v>
      </c>
    </row>
    <row r="487" spans="1:11" ht="15" customHeight="1">
      <c r="A487" s="36"/>
      <c r="B487" s="62" t="s">
        <v>501</v>
      </c>
      <c r="C487" s="403">
        <v>290</v>
      </c>
      <c r="D487" s="86">
        <v>370</v>
      </c>
      <c r="E487" s="86">
        <v>400</v>
      </c>
      <c r="F487" s="86">
        <v>430</v>
      </c>
      <c r="G487" s="86">
        <v>460</v>
      </c>
      <c r="H487" s="87">
        <v>730</v>
      </c>
      <c r="I487" s="88">
        <v>960</v>
      </c>
      <c r="J487" s="86">
        <v>1010</v>
      </c>
      <c r="K487" s="249">
        <v>410</v>
      </c>
    </row>
    <row r="488" spans="1:11" ht="15" customHeight="1">
      <c r="A488" s="36"/>
      <c r="B488" s="62" t="s">
        <v>502</v>
      </c>
      <c r="C488" s="403">
        <v>210</v>
      </c>
      <c r="D488" s="86">
        <v>280</v>
      </c>
      <c r="E488" s="86">
        <v>280</v>
      </c>
      <c r="F488" s="86">
        <v>290</v>
      </c>
      <c r="G488" s="86">
        <v>360</v>
      </c>
      <c r="H488" s="87">
        <v>620</v>
      </c>
      <c r="I488" s="88">
        <v>780</v>
      </c>
      <c r="J488" s="86">
        <v>870</v>
      </c>
      <c r="K488" s="249">
        <v>350</v>
      </c>
    </row>
    <row r="489" spans="1:11" ht="15" customHeight="1">
      <c r="A489" s="36"/>
      <c r="B489" s="62" t="s">
        <v>503</v>
      </c>
      <c r="C489" s="403">
        <v>180</v>
      </c>
      <c r="D489" s="86">
        <v>180</v>
      </c>
      <c r="E489" s="86">
        <v>210</v>
      </c>
      <c r="F489" s="86">
        <v>220</v>
      </c>
      <c r="G489" s="86">
        <v>220</v>
      </c>
      <c r="H489" s="87">
        <v>360</v>
      </c>
      <c r="I489" s="88">
        <v>420</v>
      </c>
      <c r="J489" s="86">
        <v>490</v>
      </c>
      <c r="K489" s="249">
        <v>190</v>
      </c>
    </row>
    <row r="490" spans="1:11" ht="15" customHeight="1">
      <c r="A490" s="36"/>
      <c r="B490" s="62" t="s">
        <v>504</v>
      </c>
      <c r="C490" s="403">
        <v>350</v>
      </c>
      <c r="D490" s="86">
        <v>420</v>
      </c>
      <c r="E490" s="86">
        <v>420</v>
      </c>
      <c r="F490" s="86">
        <v>430</v>
      </c>
      <c r="G490" s="86">
        <v>530</v>
      </c>
      <c r="H490" s="87">
        <v>890</v>
      </c>
      <c r="I490" s="88">
        <v>970</v>
      </c>
      <c r="J490" s="86">
        <v>1060</v>
      </c>
      <c r="K490" s="249">
        <v>400</v>
      </c>
    </row>
    <row r="491" spans="1:11" ht="15" customHeight="1">
      <c r="A491" s="36"/>
      <c r="B491" s="62" t="s">
        <v>505</v>
      </c>
      <c r="C491" s="403">
        <v>270</v>
      </c>
      <c r="D491" s="86">
        <v>340</v>
      </c>
      <c r="E491" s="86">
        <v>350</v>
      </c>
      <c r="F491" s="86">
        <v>380</v>
      </c>
      <c r="G491" s="86">
        <v>430</v>
      </c>
      <c r="H491" s="87">
        <v>820</v>
      </c>
      <c r="I491" s="88">
        <v>890</v>
      </c>
      <c r="J491" s="86">
        <v>880</v>
      </c>
      <c r="K491" s="249">
        <v>340</v>
      </c>
    </row>
    <row r="492" spans="1:11" ht="15" customHeight="1">
      <c r="A492" s="36"/>
      <c r="B492" s="62" t="s">
        <v>506</v>
      </c>
      <c r="C492" s="403">
        <v>260</v>
      </c>
      <c r="D492" s="86">
        <v>230</v>
      </c>
      <c r="E492" s="86">
        <v>290</v>
      </c>
      <c r="F492" s="86">
        <v>320</v>
      </c>
      <c r="G492" s="86">
        <v>370</v>
      </c>
      <c r="H492" s="87">
        <v>570</v>
      </c>
      <c r="I492" s="88">
        <v>630</v>
      </c>
      <c r="J492" s="86">
        <v>670</v>
      </c>
      <c r="K492" s="249">
        <v>300</v>
      </c>
    </row>
    <row r="493" spans="1:11" ht="15" customHeight="1">
      <c r="A493" s="36"/>
      <c r="B493" s="62" t="s">
        <v>507</v>
      </c>
      <c r="C493" s="403">
        <v>320</v>
      </c>
      <c r="D493" s="86">
        <v>330</v>
      </c>
      <c r="E493" s="86">
        <v>770</v>
      </c>
      <c r="F493" s="86">
        <v>1030</v>
      </c>
      <c r="G493" s="86">
        <v>1360</v>
      </c>
      <c r="H493" s="87">
        <v>890</v>
      </c>
      <c r="I493" s="88">
        <v>980</v>
      </c>
      <c r="J493" s="86">
        <v>1030</v>
      </c>
      <c r="K493" s="249">
        <v>690</v>
      </c>
    </row>
    <row r="494" spans="1:11" ht="15" customHeight="1">
      <c r="A494" s="36"/>
      <c r="B494" s="62" t="s">
        <v>508</v>
      </c>
      <c r="C494" s="403">
        <v>140</v>
      </c>
      <c r="D494" s="86">
        <v>170</v>
      </c>
      <c r="E494" s="86">
        <v>220</v>
      </c>
      <c r="F494" s="86">
        <v>220</v>
      </c>
      <c r="G494" s="86">
        <v>240</v>
      </c>
      <c r="H494" s="87">
        <v>390</v>
      </c>
      <c r="I494" s="88">
        <v>480</v>
      </c>
      <c r="J494" s="86">
        <v>550</v>
      </c>
      <c r="K494" s="249">
        <v>200</v>
      </c>
    </row>
    <row r="495" spans="1:11" ht="15" customHeight="1">
      <c r="A495" s="36"/>
      <c r="B495" s="62" t="s">
        <v>509</v>
      </c>
      <c r="C495" s="403">
        <v>130</v>
      </c>
      <c r="D495" s="86">
        <v>150</v>
      </c>
      <c r="E495" s="86">
        <v>210</v>
      </c>
      <c r="F495" s="86">
        <v>240</v>
      </c>
      <c r="G495" s="86">
        <v>210</v>
      </c>
      <c r="H495" s="87">
        <v>360</v>
      </c>
      <c r="I495" s="88">
        <v>450</v>
      </c>
      <c r="J495" s="86">
        <v>520</v>
      </c>
      <c r="K495" s="249">
        <v>190</v>
      </c>
    </row>
    <row r="496" spans="1:11" ht="15" customHeight="1">
      <c r="A496" s="36"/>
      <c r="B496" s="62" t="s">
        <v>510</v>
      </c>
      <c r="C496" s="403">
        <v>300</v>
      </c>
      <c r="D496" s="86">
        <v>350</v>
      </c>
      <c r="E496" s="86">
        <v>300</v>
      </c>
      <c r="F496" s="86">
        <v>380</v>
      </c>
      <c r="G496" s="86">
        <v>410</v>
      </c>
      <c r="H496" s="87">
        <v>600</v>
      </c>
      <c r="I496" s="88">
        <v>760</v>
      </c>
      <c r="J496" s="86">
        <v>800</v>
      </c>
      <c r="K496" s="249">
        <v>350</v>
      </c>
    </row>
    <row r="497" spans="1:11" ht="15" customHeight="1">
      <c r="A497" s="36"/>
      <c r="B497" s="62" t="s">
        <v>511</v>
      </c>
      <c r="C497" s="403">
        <v>230</v>
      </c>
      <c r="D497" s="86">
        <v>300</v>
      </c>
      <c r="E497" s="86">
        <v>340</v>
      </c>
      <c r="F497" s="86">
        <v>340</v>
      </c>
      <c r="G497" s="86">
        <v>350</v>
      </c>
      <c r="H497" s="87">
        <v>690</v>
      </c>
      <c r="I497" s="88">
        <v>670</v>
      </c>
      <c r="J497" s="86">
        <v>750</v>
      </c>
      <c r="K497" s="249">
        <v>230</v>
      </c>
    </row>
    <row r="498" spans="1:11" ht="15" customHeight="1">
      <c r="A498" s="36"/>
      <c r="B498" s="62" t="s">
        <v>512</v>
      </c>
      <c r="C498" s="403">
        <v>190</v>
      </c>
      <c r="D498" s="86">
        <v>180</v>
      </c>
      <c r="E498" s="86">
        <v>210</v>
      </c>
      <c r="F498" s="86">
        <v>460</v>
      </c>
      <c r="G498" s="86">
        <v>970</v>
      </c>
      <c r="H498" s="87">
        <v>800</v>
      </c>
      <c r="I498" s="88">
        <v>960</v>
      </c>
      <c r="J498" s="86">
        <v>1020</v>
      </c>
      <c r="K498" s="249">
        <v>340</v>
      </c>
    </row>
    <row r="499" spans="1:11" ht="15" customHeight="1">
      <c r="A499" s="36"/>
      <c r="B499" s="62" t="s">
        <v>513</v>
      </c>
      <c r="C499" s="403">
        <v>190</v>
      </c>
      <c r="D499" s="86">
        <v>220</v>
      </c>
      <c r="E499" s="86">
        <v>230</v>
      </c>
      <c r="F499" s="86">
        <v>270</v>
      </c>
      <c r="G499" s="86">
        <v>320</v>
      </c>
      <c r="H499" s="87">
        <v>500</v>
      </c>
      <c r="I499" s="88">
        <v>540</v>
      </c>
      <c r="J499" s="86">
        <v>640</v>
      </c>
      <c r="K499" s="249">
        <v>220</v>
      </c>
    </row>
    <row r="500" spans="1:11" ht="15" customHeight="1">
      <c r="A500" s="36"/>
      <c r="B500" s="62" t="s">
        <v>514</v>
      </c>
      <c r="C500" s="403">
        <v>290</v>
      </c>
      <c r="D500" s="86">
        <v>350</v>
      </c>
      <c r="E500" s="86">
        <v>370</v>
      </c>
      <c r="F500" s="86">
        <v>460</v>
      </c>
      <c r="G500" s="86">
        <v>530</v>
      </c>
      <c r="H500" s="87">
        <v>620</v>
      </c>
      <c r="I500" s="88">
        <v>780</v>
      </c>
      <c r="J500" s="86">
        <v>840</v>
      </c>
      <c r="K500" s="249">
        <v>360</v>
      </c>
    </row>
    <row r="501" spans="1:11" ht="15" customHeight="1">
      <c r="A501" s="36"/>
      <c r="B501" s="62" t="s">
        <v>515</v>
      </c>
      <c r="C501" s="403">
        <v>190</v>
      </c>
      <c r="D501" s="86">
        <v>180</v>
      </c>
      <c r="E501" s="86">
        <v>240</v>
      </c>
      <c r="F501" s="86">
        <v>320</v>
      </c>
      <c r="G501" s="86">
        <v>360</v>
      </c>
      <c r="H501" s="87">
        <v>580</v>
      </c>
      <c r="I501" s="88">
        <v>680</v>
      </c>
      <c r="J501" s="86">
        <v>690</v>
      </c>
      <c r="K501" s="249">
        <v>240</v>
      </c>
    </row>
    <row r="502" spans="1:11" ht="15" customHeight="1">
      <c r="A502" s="36"/>
      <c r="B502" s="62" t="s">
        <v>516</v>
      </c>
      <c r="C502" s="403">
        <v>1420</v>
      </c>
      <c r="D502" s="86">
        <v>1680</v>
      </c>
      <c r="E502" s="86">
        <v>1850</v>
      </c>
      <c r="F502" s="86">
        <v>2160</v>
      </c>
      <c r="G502" s="86">
        <v>2450</v>
      </c>
      <c r="H502" s="87">
        <v>2240</v>
      </c>
      <c r="I502" s="88">
        <v>2140</v>
      </c>
      <c r="J502" s="86">
        <v>2370</v>
      </c>
      <c r="K502" s="249">
        <v>980</v>
      </c>
    </row>
    <row r="503" spans="1:11" ht="15" customHeight="1">
      <c r="A503" s="36"/>
      <c r="B503" s="62" t="s">
        <v>517</v>
      </c>
      <c r="C503" s="403">
        <v>200</v>
      </c>
      <c r="D503" s="86">
        <v>220</v>
      </c>
      <c r="E503" s="86">
        <v>310</v>
      </c>
      <c r="F503" s="86">
        <v>350</v>
      </c>
      <c r="G503" s="86">
        <v>330</v>
      </c>
      <c r="H503" s="87">
        <v>520</v>
      </c>
      <c r="I503" s="88">
        <v>760</v>
      </c>
      <c r="J503" s="86">
        <v>790</v>
      </c>
      <c r="K503" s="249">
        <v>240</v>
      </c>
    </row>
    <row r="504" spans="1:11" ht="15" customHeight="1">
      <c r="A504" s="36"/>
      <c r="B504" s="62" t="s">
        <v>518</v>
      </c>
      <c r="C504" s="403">
        <v>280</v>
      </c>
      <c r="D504" s="86">
        <v>320</v>
      </c>
      <c r="E504" s="86">
        <v>320</v>
      </c>
      <c r="F504" s="86">
        <v>310</v>
      </c>
      <c r="G504" s="86">
        <v>420</v>
      </c>
      <c r="H504" s="87">
        <v>650</v>
      </c>
      <c r="I504" s="88">
        <v>600</v>
      </c>
      <c r="J504" s="86">
        <v>670</v>
      </c>
      <c r="K504" s="249">
        <v>230</v>
      </c>
    </row>
    <row r="505" spans="1:11" ht="15" customHeight="1">
      <c r="A505" s="73"/>
      <c r="B505" s="36" t="s">
        <v>74</v>
      </c>
      <c r="C505" s="419">
        <v>23440</v>
      </c>
      <c r="D505" s="420">
        <v>26520</v>
      </c>
      <c r="E505" s="420">
        <v>32160</v>
      </c>
      <c r="F505" s="420">
        <v>35040</v>
      </c>
      <c r="G505" s="420">
        <v>39120</v>
      </c>
      <c r="H505" s="163">
        <v>58340</v>
      </c>
      <c r="I505" s="421">
        <v>66850</v>
      </c>
      <c r="J505" s="420">
        <v>68960</v>
      </c>
      <c r="K505" s="254">
        <v>26640</v>
      </c>
    </row>
    <row r="506" spans="1:11" s="64" customFormat="1" ht="15" customHeight="1">
      <c r="A506" s="33"/>
      <c r="B506" s="53"/>
      <c r="C506" s="412"/>
      <c r="D506" s="413"/>
      <c r="E506" s="413"/>
      <c r="F506" s="413"/>
      <c r="G506" s="413"/>
      <c r="H506" s="91"/>
      <c r="I506" s="414"/>
      <c r="J506" s="413"/>
      <c r="K506" s="255"/>
    </row>
    <row r="507" spans="1:11" ht="15" customHeight="1">
      <c r="A507" s="37" t="s">
        <v>38</v>
      </c>
      <c r="B507" s="62"/>
      <c r="C507" s="403"/>
      <c r="D507" s="86"/>
      <c r="E507" s="86"/>
      <c r="F507" s="86"/>
      <c r="G507" s="86"/>
      <c r="H507" s="87"/>
      <c r="I507" s="88"/>
      <c r="J507" s="86"/>
      <c r="K507" s="249"/>
    </row>
    <row r="508" spans="1:11" ht="15" customHeight="1">
      <c r="A508" s="33"/>
      <c r="B508" s="62" t="s">
        <v>519</v>
      </c>
      <c r="C508" s="403">
        <v>140</v>
      </c>
      <c r="D508" s="86">
        <v>160</v>
      </c>
      <c r="E508" s="86">
        <v>180</v>
      </c>
      <c r="F508" s="86">
        <v>220</v>
      </c>
      <c r="G508" s="86">
        <v>290</v>
      </c>
      <c r="H508" s="87">
        <v>460</v>
      </c>
      <c r="I508" s="88">
        <v>490</v>
      </c>
      <c r="J508" s="86">
        <v>450</v>
      </c>
      <c r="K508" s="249">
        <v>180</v>
      </c>
    </row>
    <row r="509" spans="1:11" ht="15" customHeight="1">
      <c r="A509" s="36"/>
      <c r="B509" s="62" t="s">
        <v>520</v>
      </c>
      <c r="C509" s="403">
        <v>220</v>
      </c>
      <c r="D509" s="86">
        <v>230</v>
      </c>
      <c r="E509" s="86">
        <v>360</v>
      </c>
      <c r="F509" s="86">
        <v>420</v>
      </c>
      <c r="G509" s="86">
        <v>530</v>
      </c>
      <c r="H509" s="87">
        <v>920</v>
      </c>
      <c r="I509" s="88">
        <v>940</v>
      </c>
      <c r="J509" s="86">
        <v>1080</v>
      </c>
      <c r="K509" s="249">
        <v>430</v>
      </c>
    </row>
    <row r="510" spans="1:11" ht="15" customHeight="1">
      <c r="A510" s="36"/>
      <c r="B510" s="62" t="s">
        <v>521</v>
      </c>
      <c r="C510" s="403">
        <v>250</v>
      </c>
      <c r="D510" s="86">
        <v>260</v>
      </c>
      <c r="E510" s="86">
        <v>360</v>
      </c>
      <c r="F510" s="86">
        <v>440</v>
      </c>
      <c r="G510" s="86">
        <v>550</v>
      </c>
      <c r="H510" s="87">
        <v>820</v>
      </c>
      <c r="I510" s="88">
        <v>870</v>
      </c>
      <c r="J510" s="86">
        <v>1100</v>
      </c>
      <c r="K510" s="249">
        <v>410</v>
      </c>
    </row>
    <row r="511" spans="1:11" ht="15" customHeight="1">
      <c r="A511" s="36"/>
      <c r="B511" s="62" t="s">
        <v>522</v>
      </c>
      <c r="C511" s="403">
        <v>360</v>
      </c>
      <c r="D511" s="86">
        <v>390</v>
      </c>
      <c r="E511" s="86">
        <v>490</v>
      </c>
      <c r="F511" s="86">
        <v>490</v>
      </c>
      <c r="G511" s="86">
        <v>620</v>
      </c>
      <c r="H511" s="87">
        <v>1030</v>
      </c>
      <c r="I511" s="88">
        <v>1140</v>
      </c>
      <c r="J511" s="86">
        <v>1060</v>
      </c>
      <c r="K511" s="249">
        <v>360</v>
      </c>
    </row>
    <row r="512" spans="1:11" ht="15" customHeight="1">
      <c r="A512" s="36"/>
      <c r="B512" s="62" t="s">
        <v>523</v>
      </c>
      <c r="C512" s="403">
        <v>270</v>
      </c>
      <c r="D512" s="86">
        <v>360</v>
      </c>
      <c r="E512" s="86">
        <v>410</v>
      </c>
      <c r="F512" s="86">
        <v>440</v>
      </c>
      <c r="G512" s="86">
        <v>590</v>
      </c>
      <c r="H512" s="87">
        <v>1050</v>
      </c>
      <c r="I512" s="88">
        <v>1100</v>
      </c>
      <c r="J512" s="86">
        <v>1040</v>
      </c>
      <c r="K512" s="249">
        <v>410</v>
      </c>
    </row>
    <row r="513" spans="1:11" ht="15" customHeight="1">
      <c r="A513" s="36"/>
      <c r="B513" s="62" t="s">
        <v>524</v>
      </c>
      <c r="C513" s="403">
        <v>190</v>
      </c>
      <c r="D513" s="86">
        <v>250</v>
      </c>
      <c r="E513" s="86">
        <v>340</v>
      </c>
      <c r="F513" s="86">
        <v>330</v>
      </c>
      <c r="G513" s="86">
        <v>500</v>
      </c>
      <c r="H513" s="87">
        <v>800</v>
      </c>
      <c r="I513" s="88">
        <v>840</v>
      </c>
      <c r="J513" s="86">
        <v>780</v>
      </c>
      <c r="K513" s="249">
        <v>310</v>
      </c>
    </row>
    <row r="514" spans="1:11" ht="15" customHeight="1">
      <c r="A514" s="36"/>
      <c r="B514" s="62" t="s">
        <v>525</v>
      </c>
      <c r="C514" s="403">
        <v>340</v>
      </c>
      <c r="D514" s="86">
        <v>430</v>
      </c>
      <c r="E514" s="86">
        <v>480</v>
      </c>
      <c r="F514" s="86">
        <v>540</v>
      </c>
      <c r="G514" s="86">
        <v>760</v>
      </c>
      <c r="H514" s="87">
        <v>1100</v>
      </c>
      <c r="I514" s="88">
        <v>1250</v>
      </c>
      <c r="J514" s="86">
        <v>1110</v>
      </c>
      <c r="K514" s="249">
        <v>410</v>
      </c>
    </row>
    <row r="515" spans="1:11" ht="15" customHeight="1">
      <c r="A515" s="36"/>
      <c r="B515" s="62" t="s">
        <v>526</v>
      </c>
      <c r="C515" s="403">
        <v>110</v>
      </c>
      <c r="D515" s="86">
        <v>140</v>
      </c>
      <c r="E515" s="86">
        <v>190</v>
      </c>
      <c r="F515" s="86">
        <v>230</v>
      </c>
      <c r="G515" s="86">
        <v>260</v>
      </c>
      <c r="H515" s="87">
        <v>570</v>
      </c>
      <c r="I515" s="88">
        <v>610</v>
      </c>
      <c r="J515" s="86">
        <v>540</v>
      </c>
      <c r="K515" s="249">
        <v>200</v>
      </c>
    </row>
    <row r="516" spans="1:11" ht="15" customHeight="1">
      <c r="A516" s="36"/>
      <c r="B516" s="62" t="s">
        <v>527</v>
      </c>
      <c r="C516" s="403">
        <v>320</v>
      </c>
      <c r="D516" s="86">
        <v>360</v>
      </c>
      <c r="E516" s="86">
        <v>540</v>
      </c>
      <c r="F516" s="86">
        <v>450</v>
      </c>
      <c r="G516" s="86">
        <v>600</v>
      </c>
      <c r="H516" s="87">
        <v>800</v>
      </c>
      <c r="I516" s="88">
        <v>960</v>
      </c>
      <c r="J516" s="86">
        <v>810</v>
      </c>
      <c r="K516" s="249">
        <v>360</v>
      </c>
    </row>
    <row r="517" spans="1:11" ht="15" customHeight="1">
      <c r="A517" s="36"/>
      <c r="B517" s="62" t="s">
        <v>528</v>
      </c>
      <c r="C517" s="403">
        <v>280</v>
      </c>
      <c r="D517" s="86">
        <v>340</v>
      </c>
      <c r="E517" s="86">
        <v>370</v>
      </c>
      <c r="F517" s="86">
        <v>380</v>
      </c>
      <c r="G517" s="86">
        <v>510</v>
      </c>
      <c r="H517" s="87">
        <v>720</v>
      </c>
      <c r="I517" s="88">
        <v>780</v>
      </c>
      <c r="J517" s="86">
        <v>690</v>
      </c>
      <c r="K517" s="249">
        <v>360</v>
      </c>
    </row>
    <row r="518" spans="1:11" ht="15" customHeight="1">
      <c r="A518" s="36"/>
      <c r="B518" s="62" t="s">
        <v>529</v>
      </c>
      <c r="C518" s="403">
        <v>230</v>
      </c>
      <c r="D518" s="86">
        <v>220</v>
      </c>
      <c r="E518" s="86">
        <v>310</v>
      </c>
      <c r="F518" s="86">
        <v>290</v>
      </c>
      <c r="G518" s="86">
        <v>340</v>
      </c>
      <c r="H518" s="87">
        <v>590</v>
      </c>
      <c r="I518" s="88">
        <v>730</v>
      </c>
      <c r="J518" s="86">
        <v>700</v>
      </c>
      <c r="K518" s="249">
        <v>280</v>
      </c>
    </row>
    <row r="519" spans="1:11" ht="15" customHeight="1">
      <c r="A519" s="36"/>
      <c r="B519" s="62" t="s">
        <v>530</v>
      </c>
      <c r="C519" s="403">
        <v>240</v>
      </c>
      <c r="D519" s="86">
        <v>240</v>
      </c>
      <c r="E519" s="86">
        <v>370</v>
      </c>
      <c r="F519" s="86">
        <v>380</v>
      </c>
      <c r="G519" s="86">
        <v>460</v>
      </c>
      <c r="H519" s="87">
        <v>690</v>
      </c>
      <c r="I519" s="88">
        <v>670</v>
      </c>
      <c r="J519" s="86">
        <v>700</v>
      </c>
      <c r="K519" s="249">
        <v>280</v>
      </c>
    </row>
    <row r="520" spans="1:11" ht="15" customHeight="1">
      <c r="A520" s="36"/>
      <c r="B520" s="62" t="s">
        <v>531</v>
      </c>
      <c r="C520" s="403">
        <v>190</v>
      </c>
      <c r="D520" s="86">
        <v>210</v>
      </c>
      <c r="E520" s="86">
        <v>290</v>
      </c>
      <c r="F520" s="86">
        <v>320</v>
      </c>
      <c r="G520" s="86">
        <v>460</v>
      </c>
      <c r="H520" s="87">
        <v>640</v>
      </c>
      <c r="I520" s="88">
        <v>680</v>
      </c>
      <c r="J520" s="86">
        <v>660</v>
      </c>
      <c r="K520" s="249">
        <v>300</v>
      </c>
    </row>
    <row r="521" spans="1:11" ht="15" customHeight="1">
      <c r="A521" s="36"/>
      <c r="B521" s="62" t="s">
        <v>532</v>
      </c>
      <c r="C521" s="403">
        <v>560</v>
      </c>
      <c r="D521" s="86">
        <v>660</v>
      </c>
      <c r="E521" s="86">
        <v>920</v>
      </c>
      <c r="F521" s="86">
        <v>1210</v>
      </c>
      <c r="G521" s="86">
        <v>1590</v>
      </c>
      <c r="H521" s="87">
        <v>1870</v>
      </c>
      <c r="I521" s="88">
        <v>2070</v>
      </c>
      <c r="J521" s="86">
        <v>2160</v>
      </c>
      <c r="K521" s="249">
        <v>740</v>
      </c>
    </row>
    <row r="522" spans="1:11" ht="15" customHeight="1">
      <c r="A522" s="36"/>
      <c r="B522" s="62" t="s">
        <v>533</v>
      </c>
      <c r="C522" s="403">
        <v>590</v>
      </c>
      <c r="D522" s="86">
        <v>750</v>
      </c>
      <c r="E522" s="86">
        <v>810</v>
      </c>
      <c r="F522" s="86">
        <v>1200</v>
      </c>
      <c r="G522" s="86">
        <v>1310</v>
      </c>
      <c r="H522" s="87">
        <v>1360</v>
      </c>
      <c r="I522" s="88">
        <v>1460</v>
      </c>
      <c r="J522" s="86">
        <v>1520</v>
      </c>
      <c r="K522" s="249">
        <v>720</v>
      </c>
    </row>
    <row r="523" spans="1:11" ht="15" customHeight="1">
      <c r="A523" s="36"/>
      <c r="B523" s="62" t="s">
        <v>534</v>
      </c>
      <c r="C523" s="403">
        <v>380</v>
      </c>
      <c r="D523" s="86">
        <v>450</v>
      </c>
      <c r="E523" s="86">
        <v>450</v>
      </c>
      <c r="F523" s="86">
        <v>490</v>
      </c>
      <c r="G523" s="86">
        <v>680</v>
      </c>
      <c r="H523" s="87">
        <v>900</v>
      </c>
      <c r="I523" s="88">
        <v>950</v>
      </c>
      <c r="J523" s="86">
        <v>890</v>
      </c>
      <c r="K523" s="249">
        <v>410</v>
      </c>
    </row>
    <row r="524" spans="1:11" ht="15" customHeight="1">
      <c r="A524" s="36"/>
      <c r="B524" s="62" t="s">
        <v>535</v>
      </c>
      <c r="C524" s="403">
        <v>230</v>
      </c>
      <c r="D524" s="86">
        <v>280</v>
      </c>
      <c r="E524" s="86">
        <v>320</v>
      </c>
      <c r="F524" s="86">
        <v>420</v>
      </c>
      <c r="G524" s="86">
        <v>490</v>
      </c>
      <c r="H524" s="87">
        <v>850</v>
      </c>
      <c r="I524" s="88">
        <v>820</v>
      </c>
      <c r="J524" s="86">
        <v>820</v>
      </c>
      <c r="K524" s="249">
        <v>340</v>
      </c>
    </row>
    <row r="525" spans="1:11" ht="15" customHeight="1">
      <c r="A525" s="36"/>
      <c r="B525" s="62" t="s">
        <v>536</v>
      </c>
      <c r="C525" s="403">
        <v>260</v>
      </c>
      <c r="D525" s="86">
        <v>280</v>
      </c>
      <c r="E525" s="86">
        <v>350</v>
      </c>
      <c r="F525" s="86">
        <v>350</v>
      </c>
      <c r="G525" s="86">
        <v>400</v>
      </c>
      <c r="H525" s="87">
        <v>630</v>
      </c>
      <c r="I525" s="88">
        <v>760</v>
      </c>
      <c r="J525" s="86">
        <v>790</v>
      </c>
      <c r="K525" s="249">
        <v>350</v>
      </c>
    </row>
    <row r="526" spans="1:11" ht="15" customHeight="1">
      <c r="A526" s="36"/>
      <c r="B526" s="62" t="s">
        <v>537</v>
      </c>
      <c r="C526" s="403">
        <v>360</v>
      </c>
      <c r="D526" s="86">
        <v>380</v>
      </c>
      <c r="E526" s="86">
        <v>510</v>
      </c>
      <c r="F526" s="86">
        <v>510</v>
      </c>
      <c r="G526" s="86">
        <v>760</v>
      </c>
      <c r="H526" s="87">
        <v>1050</v>
      </c>
      <c r="I526" s="88">
        <v>1300</v>
      </c>
      <c r="J526" s="86">
        <v>1390</v>
      </c>
      <c r="K526" s="249">
        <v>580</v>
      </c>
    </row>
    <row r="527" spans="1:11" ht="15" customHeight="1">
      <c r="A527" s="36"/>
      <c r="B527" s="62" t="s">
        <v>538</v>
      </c>
      <c r="C527" s="403">
        <v>300</v>
      </c>
      <c r="D527" s="86">
        <v>390</v>
      </c>
      <c r="E527" s="86">
        <v>410</v>
      </c>
      <c r="F527" s="86">
        <v>460</v>
      </c>
      <c r="G527" s="86">
        <v>610</v>
      </c>
      <c r="H527" s="87">
        <v>930</v>
      </c>
      <c r="I527" s="88">
        <v>1110</v>
      </c>
      <c r="J527" s="86">
        <v>1080</v>
      </c>
      <c r="K527" s="249">
        <v>480</v>
      </c>
    </row>
    <row r="528" spans="1:11" ht="15" customHeight="1">
      <c r="A528" s="36"/>
      <c r="B528" s="62" t="s">
        <v>539</v>
      </c>
      <c r="C528" s="403">
        <v>260</v>
      </c>
      <c r="D528" s="86">
        <v>270</v>
      </c>
      <c r="E528" s="86">
        <v>350</v>
      </c>
      <c r="F528" s="86">
        <v>360</v>
      </c>
      <c r="G528" s="86">
        <v>470</v>
      </c>
      <c r="H528" s="87">
        <v>590</v>
      </c>
      <c r="I528" s="88">
        <v>670</v>
      </c>
      <c r="J528" s="86">
        <v>720</v>
      </c>
      <c r="K528" s="249">
        <v>350</v>
      </c>
    </row>
    <row r="529" spans="1:11" ht="15" customHeight="1">
      <c r="A529" s="36"/>
      <c r="B529" s="62" t="s">
        <v>540</v>
      </c>
      <c r="C529" s="403">
        <v>410</v>
      </c>
      <c r="D529" s="86">
        <v>420</v>
      </c>
      <c r="E529" s="86">
        <v>430</v>
      </c>
      <c r="F529" s="86">
        <v>500</v>
      </c>
      <c r="G529" s="86">
        <v>610</v>
      </c>
      <c r="H529" s="87">
        <v>890</v>
      </c>
      <c r="I529" s="88">
        <v>1010</v>
      </c>
      <c r="J529" s="86">
        <v>980</v>
      </c>
      <c r="K529" s="249">
        <v>380</v>
      </c>
    </row>
    <row r="530" spans="1:11" ht="15" customHeight="1">
      <c r="A530" s="36"/>
      <c r="B530" s="62" t="s">
        <v>541</v>
      </c>
      <c r="C530" s="403">
        <v>310</v>
      </c>
      <c r="D530" s="86">
        <v>380</v>
      </c>
      <c r="E530" s="86">
        <v>490</v>
      </c>
      <c r="F530" s="86">
        <v>460</v>
      </c>
      <c r="G530" s="86">
        <v>500</v>
      </c>
      <c r="H530" s="87">
        <v>830</v>
      </c>
      <c r="I530" s="88">
        <v>1110</v>
      </c>
      <c r="J530" s="86">
        <v>960</v>
      </c>
      <c r="K530" s="249">
        <v>350</v>
      </c>
    </row>
    <row r="531" spans="1:11" ht="15" customHeight="1">
      <c r="A531" s="36"/>
      <c r="B531" s="62" t="s">
        <v>542</v>
      </c>
      <c r="C531" s="403">
        <v>350</v>
      </c>
      <c r="D531" s="86">
        <v>350</v>
      </c>
      <c r="E531" s="86">
        <v>400</v>
      </c>
      <c r="F531" s="86">
        <v>370</v>
      </c>
      <c r="G531" s="86">
        <v>450</v>
      </c>
      <c r="H531" s="87">
        <v>650</v>
      </c>
      <c r="I531" s="88">
        <v>850</v>
      </c>
      <c r="J531" s="86">
        <v>760</v>
      </c>
      <c r="K531" s="249">
        <v>340</v>
      </c>
    </row>
    <row r="532" spans="1:11" ht="15" customHeight="1">
      <c r="A532" s="36"/>
      <c r="B532" s="62" t="s">
        <v>543</v>
      </c>
      <c r="C532" s="403">
        <v>2090</v>
      </c>
      <c r="D532" s="86">
        <v>850</v>
      </c>
      <c r="E532" s="86">
        <v>1110</v>
      </c>
      <c r="F532" s="86">
        <v>1330</v>
      </c>
      <c r="G532" s="86">
        <v>1670</v>
      </c>
      <c r="H532" s="87">
        <v>2160</v>
      </c>
      <c r="I532" s="88">
        <v>1910</v>
      </c>
      <c r="J532" s="86">
        <v>1400</v>
      </c>
      <c r="K532" s="249">
        <v>760</v>
      </c>
    </row>
    <row r="533" spans="1:11" ht="15" customHeight="1">
      <c r="A533" s="36"/>
      <c r="B533" s="62" t="s">
        <v>544</v>
      </c>
      <c r="C533" s="403">
        <v>250</v>
      </c>
      <c r="D533" s="86">
        <v>290</v>
      </c>
      <c r="E533" s="86">
        <v>340</v>
      </c>
      <c r="F533" s="86">
        <v>330</v>
      </c>
      <c r="G533" s="86">
        <v>390</v>
      </c>
      <c r="H533" s="87">
        <v>570</v>
      </c>
      <c r="I533" s="88">
        <v>710</v>
      </c>
      <c r="J533" s="86">
        <v>670</v>
      </c>
      <c r="K533" s="249">
        <v>280</v>
      </c>
    </row>
    <row r="534" spans="1:11" ht="15" customHeight="1">
      <c r="A534" s="36"/>
      <c r="B534" s="62" t="s">
        <v>545</v>
      </c>
      <c r="C534" s="403">
        <v>230</v>
      </c>
      <c r="D534" s="86">
        <v>320</v>
      </c>
      <c r="E534" s="86">
        <v>340</v>
      </c>
      <c r="F534" s="86">
        <v>390</v>
      </c>
      <c r="G534" s="86">
        <v>510</v>
      </c>
      <c r="H534" s="87">
        <v>780</v>
      </c>
      <c r="I534" s="88">
        <v>830</v>
      </c>
      <c r="J534" s="86">
        <v>760</v>
      </c>
      <c r="K534" s="249">
        <v>350</v>
      </c>
    </row>
    <row r="535" spans="1:11" ht="15" customHeight="1">
      <c r="A535" s="36"/>
      <c r="B535" s="62" t="s">
        <v>546</v>
      </c>
      <c r="C535" s="403">
        <v>250</v>
      </c>
      <c r="D535" s="86">
        <v>360</v>
      </c>
      <c r="E535" s="86">
        <v>450</v>
      </c>
      <c r="F535" s="86">
        <v>470</v>
      </c>
      <c r="G535" s="86">
        <v>580</v>
      </c>
      <c r="H535" s="87">
        <v>880</v>
      </c>
      <c r="I535" s="88">
        <v>1040</v>
      </c>
      <c r="J535" s="86">
        <v>930</v>
      </c>
      <c r="K535" s="249">
        <v>410</v>
      </c>
    </row>
    <row r="536" spans="1:11" ht="15" customHeight="1">
      <c r="A536" s="36"/>
      <c r="B536" s="62" t="s">
        <v>547</v>
      </c>
      <c r="C536" s="403">
        <v>180</v>
      </c>
      <c r="D536" s="86">
        <v>220</v>
      </c>
      <c r="E536" s="86">
        <v>280</v>
      </c>
      <c r="F536" s="86">
        <v>300</v>
      </c>
      <c r="G536" s="86">
        <v>370</v>
      </c>
      <c r="H536" s="87">
        <v>520</v>
      </c>
      <c r="I536" s="88">
        <v>520</v>
      </c>
      <c r="J536" s="86">
        <v>560</v>
      </c>
      <c r="K536" s="249">
        <v>230</v>
      </c>
    </row>
    <row r="537" spans="1:11" ht="15" customHeight="1">
      <c r="A537" s="36"/>
      <c r="B537" s="62" t="s">
        <v>548</v>
      </c>
      <c r="C537" s="403">
        <v>430</v>
      </c>
      <c r="D537" s="86">
        <v>530</v>
      </c>
      <c r="E537" s="86">
        <v>550</v>
      </c>
      <c r="F537" s="86">
        <v>680</v>
      </c>
      <c r="G537" s="86">
        <v>880</v>
      </c>
      <c r="H537" s="87">
        <v>1190</v>
      </c>
      <c r="I537" s="88">
        <v>1530</v>
      </c>
      <c r="J537" s="86">
        <v>1330</v>
      </c>
      <c r="K537" s="249">
        <v>570</v>
      </c>
    </row>
    <row r="538" spans="1:11" ht="15" customHeight="1">
      <c r="A538" s="36"/>
      <c r="B538" s="62" t="s">
        <v>549</v>
      </c>
      <c r="C538" s="403">
        <v>440</v>
      </c>
      <c r="D538" s="86">
        <v>420</v>
      </c>
      <c r="E538" s="86">
        <v>500</v>
      </c>
      <c r="F538" s="86">
        <v>660</v>
      </c>
      <c r="G538" s="86">
        <v>870</v>
      </c>
      <c r="H538" s="87">
        <v>1280</v>
      </c>
      <c r="I538" s="88">
        <v>1520</v>
      </c>
      <c r="J538" s="86">
        <v>1350</v>
      </c>
      <c r="K538" s="249">
        <v>500</v>
      </c>
    </row>
    <row r="539" spans="1:11" ht="15" customHeight="1">
      <c r="A539" s="36"/>
      <c r="B539" s="62" t="s">
        <v>550</v>
      </c>
      <c r="C539" s="403">
        <v>240</v>
      </c>
      <c r="D539" s="86">
        <v>290</v>
      </c>
      <c r="E539" s="86">
        <v>360</v>
      </c>
      <c r="F539" s="86">
        <v>370</v>
      </c>
      <c r="G539" s="86">
        <v>480</v>
      </c>
      <c r="H539" s="87">
        <v>740</v>
      </c>
      <c r="I539" s="88">
        <v>810</v>
      </c>
      <c r="J539" s="86">
        <v>980</v>
      </c>
      <c r="K539" s="249">
        <v>390</v>
      </c>
    </row>
    <row r="540" spans="1:11" ht="15" customHeight="1">
      <c r="A540" s="36"/>
      <c r="B540" s="62" t="s">
        <v>551</v>
      </c>
      <c r="C540" s="403">
        <v>240</v>
      </c>
      <c r="D540" s="86">
        <v>240</v>
      </c>
      <c r="E540" s="86">
        <v>320</v>
      </c>
      <c r="F540" s="86">
        <v>330</v>
      </c>
      <c r="G540" s="86">
        <v>430</v>
      </c>
      <c r="H540" s="87">
        <v>570</v>
      </c>
      <c r="I540" s="88">
        <v>610</v>
      </c>
      <c r="J540" s="86">
        <v>660</v>
      </c>
      <c r="K540" s="249">
        <v>280</v>
      </c>
    </row>
    <row r="541" spans="1:11" ht="15" customHeight="1">
      <c r="A541" s="36"/>
      <c r="B541" s="62" t="s">
        <v>552</v>
      </c>
      <c r="C541" s="403">
        <v>290</v>
      </c>
      <c r="D541" s="86">
        <v>350</v>
      </c>
      <c r="E541" s="86">
        <v>420</v>
      </c>
      <c r="F541" s="86">
        <v>530</v>
      </c>
      <c r="G541" s="86">
        <v>530</v>
      </c>
      <c r="H541" s="87">
        <v>750</v>
      </c>
      <c r="I541" s="88">
        <v>860</v>
      </c>
      <c r="J541" s="86">
        <v>810</v>
      </c>
      <c r="K541" s="249">
        <v>340</v>
      </c>
    </row>
    <row r="542" spans="1:11" ht="15" customHeight="1">
      <c r="A542" s="36"/>
      <c r="B542" s="62" t="s">
        <v>553</v>
      </c>
      <c r="C542" s="403">
        <v>760</v>
      </c>
      <c r="D542" s="86">
        <v>1080</v>
      </c>
      <c r="E542" s="86">
        <v>1310</v>
      </c>
      <c r="F542" s="86">
        <v>1550</v>
      </c>
      <c r="G542" s="86">
        <v>1920</v>
      </c>
      <c r="H542" s="87">
        <v>1680</v>
      </c>
      <c r="I542" s="88">
        <v>2060</v>
      </c>
      <c r="J542" s="86">
        <v>1860</v>
      </c>
      <c r="K542" s="249">
        <v>730</v>
      </c>
    </row>
    <row r="543" spans="1:11" ht="15" customHeight="1">
      <c r="A543" s="36"/>
      <c r="B543" s="62" t="s">
        <v>554</v>
      </c>
      <c r="C543" s="403">
        <v>540</v>
      </c>
      <c r="D543" s="86">
        <v>640</v>
      </c>
      <c r="E543" s="86">
        <v>660</v>
      </c>
      <c r="F543" s="86">
        <v>800</v>
      </c>
      <c r="G543" s="86">
        <v>830</v>
      </c>
      <c r="H543" s="87">
        <v>980</v>
      </c>
      <c r="I543" s="88">
        <v>1230</v>
      </c>
      <c r="J543" s="86">
        <v>1060</v>
      </c>
      <c r="K543" s="249">
        <v>480</v>
      </c>
    </row>
    <row r="544" spans="1:11" ht="15" customHeight="1">
      <c r="A544" s="36"/>
      <c r="B544" s="62" t="s">
        <v>555</v>
      </c>
      <c r="C544" s="403">
        <v>240</v>
      </c>
      <c r="D544" s="86">
        <v>300</v>
      </c>
      <c r="E544" s="86">
        <v>380</v>
      </c>
      <c r="F544" s="86">
        <v>460</v>
      </c>
      <c r="G544" s="86">
        <v>500</v>
      </c>
      <c r="H544" s="87">
        <v>760</v>
      </c>
      <c r="I544" s="88">
        <v>950</v>
      </c>
      <c r="J544" s="86">
        <v>910</v>
      </c>
      <c r="K544" s="249">
        <v>380</v>
      </c>
    </row>
    <row r="545" spans="1:11" ht="15" customHeight="1">
      <c r="A545" s="36"/>
      <c r="B545" s="62" t="s">
        <v>556</v>
      </c>
      <c r="C545" s="403">
        <v>400</v>
      </c>
      <c r="D545" s="86">
        <v>470</v>
      </c>
      <c r="E545" s="86">
        <v>460</v>
      </c>
      <c r="F545" s="86">
        <v>520</v>
      </c>
      <c r="G545" s="86">
        <v>780</v>
      </c>
      <c r="H545" s="87">
        <v>1010</v>
      </c>
      <c r="I545" s="88">
        <v>1260</v>
      </c>
      <c r="J545" s="86">
        <v>1050</v>
      </c>
      <c r="K545" s="249">
        <v>510</v>
      </c>
    </row>
    <row r="546" spans="1:11" ht="15" customHeight="1">
      <c r="A546" s="36"/>
      <c r="B546" s="62" t="s">
        <v>557</v>
      </c>
      <c r="C546" s="403">
        <v>400</v>
      </c>
      <c r="D546" s="86">
        <v>430</v>
      </c>
      <c r="E546" s="86">
        <v>600</v>
      </c>
      <c r="F546" s="86">
        <v>630</v>
      </c>
      <c r="G546" s="86">
        <v>940</v>
      </c>
      <c r="H546" s="87">
        <v>1280</v>
      </c>
      <c r="I546" s="88">
        <v>1460</v>
      </c>
      <c r="J546" s="86">
        <v>1040</v>
      </c>
      <c r="K546" s="249">
        <v>520</v>
      </c>
    </row>
    <row r="547" spans="1:11" ht="15" customHeight="1">
      <c r="A547" s="36"/>
      <c r="B547" s="62" t="s">
        <v>558</v>
      </c>
      <c r="C547" s="403">
        <v>360</v>
      </c>
      <c r="D547" s="86">
        <v>400</v>
      </c>
      <c r="E547" s="86">
        <v>550</v>
      </c>
      <c r="F547" s="86">
        <v>560</v>
      </c>
      <c r="G547" s="86">
        <v>650</v>
      </c>
      <c r="H547" s="87">
        <v>1030</v>
      </c>
      <c r="I547" s="88">
        <v>1230</v>
      </c>
      <c r="J547" s="86">
        <v>1130</v>
      </c>
      <c r="K547" s="249">
        <v>410</v>
      </c>
    </row>
    <row r="548" spans="1:11" ht="15" customHeight="1">
      <c r="A548" s="36"/>
      <c r="B548" s="62" t="s">
        <v>559</v>
      </c>
      <c r="C548" s="403">
        <v>290</v>
      </c>
      <c r="D548" s="86">
        <v>370</v>
      </c>
      <c r="E548" s="86">
        <v>440</v>
      </c>
      <c r="F548" s="86">
        <v>450</v>
      </c>
      <c r="G548" s="86">
        <v>570</v>
      </c>
      <c r="H548" s="87">
        <v>710</v>
      </c>
      <c r="I548" s="88">
        <v>800</v>
      </c>
      <c r="J548" s="86">
        <v>760</v>
      </c>
      <c r="K548" s="249">
        <v>350</v>
      </c>
    </row>
    <row r="549" spans="1:11" ht="15" customHeight="1">
      <c r="A549" s="36"/>
      <c r="B549" s="62" t="s">
        <v>560</v>
      </c>
      <c r="C549" s="403">
        <v>300</v>
      </c>
      <c r="D549" s="86">
        <v>320</v>
      </c>
      <c r="E549" s="86">
        <v>430</v>
      </c>
      <c r="F549" s="86">
        <v>420</v>
      </c>
      <c r="G549" s="86">
        <v>520</v>
      </c>
      <c r="H549" s="87">
        <v>600</v>
      </c>
      <c r="I549" s="88">
        <v>780</v>
      </c>
      <c r="J549" s="86">
        <v>790</v>
      </c>
      <c r="K549" s="249">
        <v>350</v>
      </c>
    </row>
    <row r="550" spans="1:11" ht="15" customHeight="1">
      <c r="A550" s="36"/>
      <c r="B550" s="62" t="s">
        <v>561</v>
      </c>
      <c r="C550" s="403">
        <v>350</v>
      </c>
      <c r="D550" s="86">
        <v>420</v>
      </c>
      <c r="E550" s="86">
        <v>500</v>
      </c>
      <c r="F550" s="86">
        <v>530</v>
      </c>
      <c r="G550" s="86">
        <v>660</v>
      </c>
      <c r="H550" s="87">
        <v>950</v>
      </c>
      <c r="I550" s="88">
        <v>1050</v>
      </c>
      <c r="J550" s="86">
        <v>1090</v>
      </c>
      <c r="K550" s="249">
        <v>420</v>
      </c>
    </row>
    <row r="551" spans="1:11" ht="15" customHeight="1">
      <c r="A551" s="36"/>
      <c r="B551" s="62" t="s">
        <v>562</v>
      </c>
      <c r="C551" s="403">
        <v>250</v>
      </c>
      <c r="D551" s="86">
        <v>240</v>
      </c>
      <c r="E551" s="86">
        <v>370</v>
      </c>
      <c r="F551" s="86">
        <v>380</v>
      </c>
      <c r="G551" s="86">
        <v>460</v>
      </c>
      <c r="H551" s="87">
        <v>740</v>
      </c>
      <c r="I551" s="88">
        <v>870</v>
      </c>
      <c r="J551" s="86">
        <v>870</v>
      </c>
      <c r="K551" s="249">
        <v>370</v>
      </c>
    </row>
    <row r="552" spans="1:11" ht="15" customHeight="1">
      <c r="A552" s="36"/>
      <c r="B552" s="62" t="s">
        <v>563</v>
      </c>
      <c r="C552" s="403">
        <v>250</v>
      </c>
      <c r="D552" s="86">
        <v>260</v>
      </c>
      <c r="E552" s="86">
        <v>260</v>
      </c>
      <c r="F552" s="86">
        <v>300</v>
      </c>
      <c r="G552" s="86">
        <v>350</v>
      </c>
      <c r="H552" s="87">
        <v>540</v>
      </c>
      <c r="I552" s="88">
        <v>570</v>
      </c>
      <c r="J552" s="86">
        <v>570</v>
      </c>
      <c r="K552" s="249">
        <v>270</v>
      </c>
    </row>
    <row r="553" spans="1:11" ht="15" customHeight="1">
      <c r="A553" s="36"/>
      <c r="B553" s="62" t="s">
        <v>564</v>
      </c>
      <c r="C553" s="403">
        <v>250</v>
      </c>
      <c r="D553" s="86">
        <v>280</v>
      </c>
      <c r="E553" s="86">
        <v>350</v>
      </c>
      <c r="F553" s="86">
        <v>390</v>
      </c>
      <c r="G553" s="86">
        <v>460</v>
      </c>
      <c r="H553" s="87">
        <v>790</v>
      </c>
      <c r="I553" s="88">
        <v>900</v>
      </c>
      <c r="J553" s="86">
        <v>720</v>
      </c>
      <c r="K553" s="249">
        <v>350</v>
      </c>
    </row>
    <row r="554" spans="1:11" ht="15" customHeight="1">
      <c r="A554" s="36"/>
      <c r="B554" s="62" t="s">
        <v>565</v>
      </c>
      <c r="C554" s="403">
        <v>280</v>
      </c>
      <c r="D554" s="86">
        <v>380</v>
      </c>
      <c r="E554" s="86">
        <v>460</v>
      </c>
      <c r="F554" s="86">
        <v>400</v>
      </c>
      <c r="G554" s="86">
        <v>560</v>
      </c>
      <c r="H554" s="87">
        <v>790</v>
      </c>
      <c r="I554" s="88">
        <v>910</v>
      </c>
      <c r="J554" s="86">
        <v>810</v>
      </c>
      <c r="K554" s="249">
        <v>460</v>
      </c>
    </row>
    <row r="555" spans="1:11" ht="15" customHeight="1">
      <c r="A555" s="36"/>
      <c r="B555" s="62" t="s">
        <v>566</v>
      </c>
      <c r="C555" s="403">
        <v>410</v>
      </c>
      <c r="D555" s="86">
        <v>500</v>
      </c>
      <c r="E555" s="86">
        <v>560</v>
      </c>
      <c r="F555" s="86">
        <v>580</v>
      </c>
      <c r="G555" s="86">
        <v>710</v>
      </c>
      <c r="H555" s="87">
        <v>1170</v>
      </c>
      <c r="I555" s="88">
        <v>1270</v>
      </c>
      <c r="J555" s="86">
        <v>1210</v>
      </c>
      <c r="K555" s="249">
        <v>450</v>
      </c>
    </row>
    <row r="556" spans="1:11" ht="15" customHeight="1">
      <c r="A556" s="36"/>
      <c r="B556" s="62" t="s">
        <v>567</v>
      </c>
      <c r="C556" s="403">
        <v>310</v>
      </c>
      <c r="D556" s="86">
        <v>420</v>
      </c>
      <c r="E556" s="86">
        <v>400</v>
      </c>
      <c r="F556" s="86">
        <v>400</v>
      </c>
      <c r="G556" s="86">
        <v>590</v>
      </c>
      <c r="H556" s="87">
        <v>930</v>
      </c>
      <c r="I556" s="88">
        <v>1060</v>
      </c>
      <c r="J556" s="86">
        <v>910</v>
      </c>
      <c r="K556" s="249">
        <v>430</v>
      </c>
    </row>
    <row r="557" spans="1:11" ht="15" customHeight="1">
      <c r="A557" s="36"/>
      <c r="B557" s="62" t="s">
        <v>568</v>
      </c>
      <c r="C557" s="403">
        <v>270</v>
      </c>
      <c r="D557" s="86">
        <v>270</v>
      </c>
      <c r="E557" s="86">
        <v>330</v>
      </c>
      <c r="F557" s="86">
        <v>330</v>
      </c>
      <c r="G557" s="86">
        <v>450</v>
      </c>
      <c r="H557" s="87">
        <v>700</v>
      </c>
      <c r="I557" s="88">
        <v>820</v>
      </c>
      <c r="J557" s="86">
        <v>700</v>
      </c>
      <c r="K557" s="249">
        <v>320</v>
      </c>
    </row>
    <row r="558" spans="1:11" ht="15" customHeight="1">
      <c r="A558" s="36"/>
      <c r="B558" s="62" t="s">
        <v>569</v>
      </c>
      <c r="C558" s="403">
        <v>310</v>
      </c>
      <c r="D558" s="86">
        <v>360</v>
      </c>
      <c r="E558" s="86">
        <v>470</v>
      </c>
      <c r="F558" s="86">
        <v>440</v>
      </c>
      <c r="G558" s="86">
        <v>600</v>
      </c>
      <c r="H558" s="87">
        <v>700</v>
      </c>
      <c r="I558" s="88">
        <v>930</v>
      </c>
      <c r="J558" s="86">
        <v>720</v>
      </c>
      <c r="K558" s="249">
        <v>330</v>
      </c>
    </row>
    <row r="559" spans="1:11" ht="15" customHeight="1">
      <c r="A559" s="36"/>
      <c r="B559" s="62" t="s">
        <v>570</v>
      </c>
      <c r="C559" s="403">
        <v>290</v>
      </c>
      <c r="D559" s="86">
        <v>330</v>
      </c>
      <c r="E559" s="86">
        <v>410</v>
      </c>
      <c r="F559" s="86">
        <v>410</v>
      </c>
      <c r="G559" s="86">
        <v>480</v>
      </c>
      <c r="H559" s="87">
        <v>890</v>
      </c>
      <c r="I559" s="88">
        <v>1020</v>
      </c>
      <c r="J559" s="86">
        <v>1000</v>
      </c>
      <c r="K559" s="249">
        <v>400</v>
      </c>
    </row>
    <row r="560" spans="1:11" ht="15" customHeight="1">
      <c r="A560" s="36"/>
      <c r="B560" s="62" t="s">
        <v>571</v>
      </c>
      <c r="C560" s="403">
        <v>280</v>
      </c>
      <c r="D560" s="86">
        <v>350</v>
      </c>
      <c r="E560" s="86">
        <v>440</v>
      </c>
      <c r="F560" s="86">
        <v>430</v>
      </c>
      <c r="G560" s="86">
        <v>520</v>
      </c>
      <c r="H560" s="87">
        <v>680</v>
      </c>
      <c r="I560" s="88">
        <v>880</v>
      </c>
      <c r="J560" s="86">
        <v>810</v>
      </c>
      <c r="K560" s="249">
        <v>370</v>
      </c>
    </row>
    <row r="561" spans="1:11" ht="15" customHeight="1">
      <c r="A561" s="36"/>
      <c r="B561" s="62" t="s">
        <v>572</v>
      </c>
      <c r="C561" s="403">
        <v>310</v>
      </c>
      <c r="D561" s="86">
        <v>400</v>
      </c>
      <c r="E561" s="86">
        <v>540</v>
      </c>
      <c r="F561" s="86">
        <v>550</v>
      </c>
      <c r="G561" s="86">
        <v>700</v>
      </c>
      <c r="H561" s="87">
        <v>1240</v>
      </c>
      <c r="I561" s="88">
        <v>1270</v>
      </c>
      <c r="J561" s="86">
        <v>1120</v>
      </c>
      <c r="K561" s="249">
        <v>490</v>
      </c>
    </row>
    <row r="562" spans="1:11" ht="15" customHeight="1">
      <c r="A562" s="36"/>
      <c r="B562" s="62" t="s">
        <v>573</v>
      </c>
      <c r="C562" s="403">
        <v>440</v>
      </c>
      <c r="D562" s="86">
        <v>500</v>
      </c>
      <c r="E562" s="86">
        <v>620</v>
      </c>
      <c r="F562" s="86">
        <v>630</v>
      </c>
      <c r="G562" s="86">
        <v>770</v>
      </c>
      <c r="H562" s="87">
        <v>1010</v>
      </c>
      <c r="I562" s="88">
        <v>1170</v>
      </c>
      <c r="J562" s="86">
        <v>1190</v>
      </c>
      <c r="K562" s="249">
        <v>490</v>
      </c>
    </row>
    <row r="563" spans="1:11" ht="15" customHeight="1">
      <c r="A563" s="73"/>
      <c r="B563" s="36" t="s">
        <v>74</v>
      </c>
      <c r="C563" s="419">
        <v>19050</v>
      </c>
      <c r="D563" s="420">
        <v>20810</v>
      </c>
      <c r="E563" s="420">
        <v>25280</v>
      </c>
      <c r="F563" s="420">
        <v>27790</v>
      </c>
      <c r="G563" s="420">
        <v>35020</v>
      </c>
      <c r="H563" s="163">
        <v>49330</v>
      </c>
      <c r="I563" s="421">
        <v>55950</v>
      </c>
      <c r="J563" s="420">
        <v>52540</v>
      </c>
      <c r="K563" s="254">
        <v>22270</v>
      </c>
    </row>
    <row r="564" spans="1:11" s="64" customFormat="1" ht="15" customHeight="1">
      <c r="A564" s="33"/>
      <c r="B564" s="71"/>
      <c r="C564" s="412"/>
      <c r="D564" s="413"/>
      <c r="E564" s="413"/>
      <c r="F564" s="422"/>
      <c r="G564" s="413"/>
      <c r="H564" s="91"/>
      <c r="I564" s="414"/>
      <c r="J564" s="413"/>
      <c r="K564" s="255"/>
    </row>
    <row r="565" spans="1:11" ht="15" customHeight="1">
      <c r="A565" s="74" t="s">
        <v>39</v>
      </c>
      <c r="B565" s="74"/>
      <c r="C565" s="423">
        <v>172600</v>
      </c>
      <c r="D565" s="424">
        <v>181800</v>
      </c>
      <c r="E565" s="424">
        <v>221500</v>
      </c>
      <c r="F565" s="424">
        <v>237100</v>
      </c>
      <c r="G565" s="424">
        <v>276900</v>
      </c>
      <c r="H565" s="92">
        <v>453000</v>
      </c>
      <c r="I565" s="425">
        <v>515000</v>
      </c>
      <c r="J565" s="424">
        <v>504200</v>
      </c>
      <c r="K565" s="256">
        <v>191900</v>
      </c>
    </row>
    <row r="566" spans="1:11" s="64" customFormat="1" ht="15" customHeight="1">
      <c r="A566" s="33"/>
      <c r="B566" s="62"/>
      <c r="C566" s="423"/>
      <c r="D566" s="424"/>
      <c r="E566" s="424"/>
      <c r="F566" s="424"/>
      <c r="G566" s="408"/>
      <c r="H566" s="92"/>
      <c r="I566" s="425"/>
      <c r="J566" s="408"/>
      <c r="K566" s="255"/>
    </row>
    <row r="567" spans="1:11" ht="15" customHeight="1">
      <c r="A567" s="71" t="s">
        <v>40</v>
      </c>
      <c r="B567" s="72"/>
      <c r="C567" s="412">
        <v>2350</v>
      </c>
      <c r="D567" s="413">
        <v>2640</v>
      </c>
      <c r="E567" s="413">
        <v>3220</v>
      </c>
      <c r="F567" s="413">
        <v>2810</v>
      </c>
      <c r="G567" s="413">
        <v>2790</v>
      </c>
      <c r="H567" s="91">
        <v>4220</v>
      </c>
      <c r="I567" s="414">
        <v>5600</v>
      </c>
      <c r="J567" s="413">
        <v>6040</v>
      </c>
      <c r="K567" s="255">
        <v>4360</v>
      </c>
    </row>
    <row r="568" spans="1:11" ht="15" customHeight="1" thickBot="1">
      <c r="A568" s="75"/>
      <c r="B568" s="76"/>
      <c r="C568" s="124"/>
      <c r="D568" s="124"/>
      <c r="E568" s="124"/>
      <c r="F568" s="124"/>
      <c r="G568" s="124"/>
      <c r="H568" s="124"/>
      <c r="I568" s="88"/>
      <c r="J568" s="124"/>
      <c r="K568" s="426"/>
    </row>
    <row r="569" spans="1:11" ht="15" customHeight="1" thickBot="1">
      <c r="A569" s="77" t="s">
        <v>41</v>
      </c>
      <c r="B569" s="78"/>
      <c r="C569" s="181">
        <v>175000</v>
      </c>
      <c r="D569" s="181">
        <v>184400</v>
      </c>
      <c r="E569" s="181">
        <v>224800</v>
      </c>
      <c r="F569" s="181">
        <v>239900</v>
      </c>
      <c r="G569" s="181">
        <v>279700</v>
      </c>
      <c r="H569" s="181">
        <v>457200</v>
      </c>
      <c r="I569" s="182">
        <v>520600</v>
      </c>
      <c r="J569" s="181">
        <v>510200</v>
      </c>
      <c r="K569" s="250">
        <v>196200</v>
      </c>
    </row>
    <row r="570" spans="1:11" s="64" customFormat="1" ht="15" customHeight="1">
      <c r="A570" s="36" t="s">
        <v>2</v>
      </c>
      <c r="B570" s="79"/>
      <c r="C570" s="55"/>
      <c r="D570" s="55"/>
      <c r="E570" s="55"/>
      <c r="F570" s="55"/>
      <c r="G570" s="55"/>
      <c r="H570" s="55"/>
      <c r="I570" s="55"/>
      <c r="K570" s="189"/>
    </row>
    <row r="571" spans="1:12" s="35" customFormat="1" ht="30" customHeight="1">
      <c r="A571" s="353" t="s">
        <v>42</v>
      </c>
      <c r="B571" s="353"/>
      <c r="C571" s="353"/>
      <c r="D571" s="353"/>
      <c r="E571" s="353"/>
      <c r="F571" s="353"/>
      <c r="G571" s="353"/>
      <c r="H571" s="353"/>
      <c r="I571" s="353"/>
      <c r="J571" s="353"/>
      <c r="K571" s="353"/>
      <c r="L571" s="279"/>
    </row>
    <row r="572" spans="1:11" s="35" customFormat="1" ht="15" customHeight="1">
      <c r="A572" s="354" t="s">
        <v>918</v>
      </c>
      <c r="B572" s="355"/>
      <c r="C572" s="355"/>
      <c r="D572" s="355"/>
      <c r="E572" s="355"/>
      <c r="F572" s="355"/>
      <c r="G572" s="355"/>
      <c r="H572" s="355"/>
      <c r="I572" s="355"/>
      <c r="J572" s="355"/>
      <c r="K572" s="355"/>
    </row>
    <row r="573" spans="1:11" ht="15" customHeight="1">
      <c r="A573" s="352" t="s">
        <v>796</v>
      </c>
      <c r="B573" s="352"/>
      <c r="C573" s="352"/>
      <c r="D573" s="352"/>
      <c r="E573" s="352"/>
      <c r="F573" s="352"/>
      <c r="G573" s="352"/>
      <c r="H573" s="352"/>
      <c r="I573" s="352"/>
      <c r="J573" s="352"/>
      <c r="K573" s="352"/>
    </row>
    <row r="574" spans="1:11" ht="30" customHeight="1">
      <c r="A574" s="352" t="s">
        <v>801</v>
      </c>
      <c r="B574" s="352"/>
      <c r="C574" s="352"/>
      <c r="D574" s="352"/>
      <c r="E574" s="352"/>
      <c r="F574" s="352"/>
      <c r="G574" s="352"/>
      <c r="H574" s="352"/>
      <c r="I574" s="352"/>
      <c r="J574" s="352"/>
      <c r="K574" s="352"/>
    </row>
    <row r="575" spans="1:11" ht="30" customHeight="1">
      <c r="A575" s="351" t="s">
        <v>798</v>
      </c>
      <c r="B575" s="351"/>
      <c r="C575" s="351"/>
      <c r="D575" s="351"/>
      <c r="E575" s="351"/>
      <c r="F575" s="351"/>
      <c r="G575" s="351"/>
      <c r="H575" s="351"/>
      <c r="I575" s="351"/>
      <c r="J575" s="351"/>
      <c r="K575" s="351"/>
    </row>
    <row r="576" spans="1:11" s="60" customFormat="1" ht="15" customHeight="1">
      <c r="A576" s="351" t="s">
        <v>799</v>
      </c>
      <c r="B576" s="351"/>
      <c r="C576" s="351"/>
      <c r="D576" s="351"/>
      <c r="E576" s="351"/>
      <c r="F576" s="351"/>
      <c r="G576" s="351"/>
      <c r="H576" s="351"/>
      <c r="I576" s="351"/>
      <c r="J576" s="351"/>
      <c r="K576" s="351"/>
    </row>
    <row r="577" spans="1:11" s="60" customFormat="1" ht="15" customHeight="1">
      <c r="A577" s="352" t="s">
        <v>800</v>
      </c>
      <c r="B577" s="352"/>
      <c r="C577" s="352"/>
      <c r="D577" s="352"/>
      <c r="E577" s="352"/>
      <c r="F577" s="352"/>
      <c r="G577" s="352"/>
      <c r="H577" s="352"/>
      <c r="I577" s="352"/>
      <c r="J577" s="352"/>
      <c r="K577" s="352"/>
    </row>
    <row r="578" spans="1:11" ht="12.75" customHeight="1">
      <c r="A578" s="352"/>
      <c r="B578" s="352"/>
      <c r="C578" s="352"/>
      <c r="D578" s="352"/>
      <c r="E578" s="352"/>
      <c r="F578" s="352"/>
      <c r="G578" s="352"/>
      <c r="H578" s="352"/>
      <c r="I578" s="352"/>
      <c r="J578" s="352"/>
      <c r="K578" s="222"/>
    </row>
    <row r="579" ht="12.75">
      <c r="K579" s="222"/>
    </row>
    <row r="580" ht="12.75">
      <c r="K580" s="34"/>
    </row>
  </sheetData>
  <sheetProtection/>
  <mergeCells count="8">
    <mergeCell ref="A576:K576"/>
    <mergeCell ref="A577:K577"/>
    <mergeCell ref="A578:J578"/>
    <mergeCell ref="A571:K571"/>
    <mergeCell ref="A572:K572"/>
    <mergeCell ref="A573:K573"/>
    <mergeCell ref="A574:K574"/>
    <mergeCell ref="A575:K575"/>
  </mergeCells>
  <hyperlinks>
    <hyperlink ref="A572" r:id="rId1" display="http://webarchive.nationalarchives.gov.uk/20140107201041/http://www.thedataservice.org.uk/NR/rdonlyres/C05DCDD5-67EE-4AD0-88B9-BEBC8F7F3300/0/SILR_Effects_SFR_Learners_June12.pdf "/>
  </hyperlinks>
  <printOptions/>
  <pageMargins left="0.7480314960629921" right="0.7480314960629921" top="0.7874015748031497" bottom="0.7874015748031497" header="0.5118110236220472" footer="0.5118110236220472"/>
  <pageSetup fitToHeight="0" horizontalDpi="600" verticalDpi="600" orientation="portrait" paperSize="9" scale="48" r:id="rId2"/>
  <rowBreaks count="1" manualBreakCount="1">
    <brk id="484" max="10" man="1"/>
  </rowBreaks>
</worksheet>
</file>

<file path=xl/worksheets/sheet4.xml><?xml version="1.0" encoding="utf-8"?>
<worksheet xmlns="http://schemas.openxmlformats.org/spreadsheetml/2006/main" xmlns:r="http://schemas.openxmlformats.org/officeDocument/2006/relationships">
  <sheetPr>
    <pageSetUpPr fitToPage="1"/>
  </sheetPr>
  <dimension ref="A1:M405"/>
  <sheetViews>
    <sheetView showGridLines="0" zoomScale="85" zoomScaleNormal="85" zoomScalePageLayoutView="0" workbookViewId="0" topLeftCell="A1">
      <pane ySplit="4" topLeftCell="A5" activePane="bottomLeft" state="frozen"/>
      <selection pane="topLeft" activeCell="A1" sqref="A1"/>
      <selection pane="bottomLeft" activeCell="A1" sqref="A1"/>
    </sheetView>
  </sheetViews>
  <sheetFormatPr defaultColWidth="12.7109375" defaultRowHeight="15"/>
  <cols>
    <col min="1" max="1" width="30.140625" style="34" customWidth="1"/>
    <col min="2" max="2" width="35.7109375" style="80" customWidth="1"/>
    <col min="3" max="5" width="12.7109375" style="100" customWidth="1"/>
    <col min="6" max="8" width="12.7109375" style="34" customWidth="1"/>
    <col min="9" max="11" width="12.7109375" style="187" customWidth="1"/>
    <col min="12" max="12" width="10.57421875" style="242" bestFit="1" customWidth="1"/>
    <col min="13" max="248" width="9.140625" style="34" customWidth="1"/>
    <col min="249" max="249" width="30.140625" style="34" customWidth="1"/>
    <col min="250" max="250" width="35.00390625" style="34" customWidth="1"/>
    <col min="251" max="16384" width="12.7109375" style="34" customWidth="1"/>
  </cols>
  <sheetData>
    <row r="1" spans="1:9" ht="15" customHeight="1">
      <c r="A1" s="81" t="s">
        <v>901</v>
      </c>
      <c r="B1" s="62"/>
      <c r="C1" s="49"/>
      <c r="D1" s="49"/>
      <c r="E1" s="49"/>
      <c r="F1" s="33"/>
      <c r="G1" s="33"/>
      <c r="H1" s="33"/>
      <c r="I1" s="214"/>
    </row>
    <row r="2" spans="1:9" ht="15" customHeight="1">
      <c r="A2" s="36"/>
      <c r="B2" s="62"/>
      <c r="C2" s="49"/>
      <c r="D2" s="49"/>
      <c r="E2" s="49"/>
      <c r="F2" s="33"/>
      <c r="G2" s="33"/>
      <c r="H2" s="33"/>
      <c r="I2" s="214"/>
    </row>
    <row r="3" spans="1:12" s="64" customFormat="1" ht="15" customHeight="1">
      <c r="A3" s="37" t="s">
        <v>20</v>
      </c>
      <c r="B3" s="356" t="s">
        <v>915</v>
      </c>
      <c r="C3" s="82" t="s">
        <v>21</v>
      </c>
      <c r="D3" s="82" t="s">
        <v>22</v>
      </c>
      <c r="E3" s="82" t="s">
        <v>23</v>
      </c>
      <c r="F3" s="39" t="s">
        <v>24</v>
      </c>
      <c r="G3" s="40" t="s">
        <v>25</v>
      </c>
      <c r="H3" s="40" t="s">
        <v>26</v>
      </c>
      <c r="I3" s="264" t="s">
        <v>27</v>
      </c>
      <c r="J3" s="262" t="s">
        <v>28</v>
      </c>
      <c r="K3" s="262" t="s">
        <v>807</v>
      </c>
      <c r="L3" s="243"/>
    </row>
    <row r="4" spans="1:11" ht="45" customHeight="1">
      <c r="A4" s="43"/>
      <c r="B4" s="357"/>
      <c r="C4" s="44" t="s">
        <v>29</v>
      </c>
      <c r="D4" s="45" t="s">
        <v>29</v>
      </c>
      <c r="E4" s="45" t="s">
        <v>29</v>
      </c>
      <c r="F4" s="45" t="s">
        <v>29</v>
      </c>
      <c r="G4" s="46" t="s">
        <v>29</v>
      </c>
      <c r="H4" s="47" t="s">
        <v>29</v>
      </c>
      <c r="I4" s="215" t="s">
        <v>29</v>
      </c>
      <c r="J4" s="263" t="s">
        <v>29</v>
      </c>
      <c r="K4" s="261" t="s">
        <v>908</v>
      </c>
    </row>
    <row r="5" spans="1:11" ht="15" customHeight="1">
      <c r="A5" s="84" t="s">
        <v>30</v>
      </c>
      <c r="B5" s="62"/>
      <c r="C5" s="50"/>
      <c r="D5" s="51"/>
      <c r="E5" s="51"/>
      <c r="F5" s="68"/>
      <c r="G5" s="67"/>
      <c r="H5" s="85"/>
      <c r="I5" s="237"/>
      <c r="J5" s="253"/>
      <c r="K5" s="253"/>
    </row>
    <row r="6" spans="1:11" ht="15" customHeight="1">
      <c r="A6" s="223"/>
      <c r="B6" s="33" t="s">
        <v>50</v>
      </c>
      <c r="C6" s="224">
        <v>440</v>
      </c>
      <c r="D6" s="224">
        <v>480</v>
      </c>
      <c r="E6" s="224">
        <v>710</v>
      </c>
      <c r="F6" s="224">
        <v>680</v>
      </c>
      <c r="G6" s="224">
        <v>690</v>
      </c>
      <c r="H6" s="224">
        <v>1430</v>
      </c>
      <c r="I6" s="238">
        <v>1850</v>
      </c>
      <c r="J6" s="249">
        <v>1550</v>
      </c>
      <c r="K6" s="230">
        <v>500</v>
      </c>
    </row>
    <row r="7" spans="1:11" ht="15" customHeight="1">
      <c r="A7" s="223"/>
      <c r="B7" s="33" t="s">
        <v>574</v>
      </c>
      <c r="C7" s="224">
        <v>2550</v>
      </c>
      <c r="D7" s="224">
        <v>2360</v>
      </c>
      <c r="E7" s="224">
        <v>3130</v>
      </c>
      <c r="F7" s="224">
        <v>3190</v>
      </c>
      <c r="G7" s="224">
        <v>3310</v>
      </c>
      <c r="H7" s="224">
        <v>6980</v>
      </c>
      <c r="I7" s="238">
        <v>7940</v>
      </c>
      <c r="J7" s="249">
        <v>7260</v>
      </c>
      <c r="K7" s="230">
        <v>2470</v>
      </c>
    </row>
    <row r="8" spans="1:11" ht="15" customHeight="1">
      <c r="A8" s="223"/>
      <c r="B8" s="33" t="s">
        <v>52</v>
      </c>
      <c r="C8" s="224">
        <v>990</v>
      </c>
      <c r="D8" s="224">
        <v>900</v>
      </c>
      <c r="E8" s="224">
        <v>1290</v>
      </c>
      <c r="F8" s="224">
        <v>1270</v>
      </c>
      <c r="G8" s="224">
        <v>1420</v>
      </c>
      <c r="H8" s="224">
        <v>2660</v>
      </c>
      <c r="I8" s="238">
        <v>2780</v>
      </c>
      <c r="J8" s="249">
        <v>2560</v>
      </c>
      <c r="K8" s="230">
        <v>1040</v>
      </c>
    </row>
    <row r="9" spans="1:11" ht="15" customHeight="1">
      <c r="A9" s="223"/>
      <c r="B9" s="33" t="s">
        <v>53</v>
      </c>
      <c r="C9" s="224">
        <v>570</v>
      </c>
      <c r="D9" s="224">
        <v>500</v>
      </c>
      <c r="E9" s="224">
        <v>710</v>
      </c>
      <c r="F9" s="224">
        <v>750</v>
      </c>
      <c r="G9" s="224">
        <v>670</v>
      </c>
      <c r="H9" s="224">
        <v>1080</v>
      </c>
      <c r="I9" s="238">
        <v>1400</v>
      </c>
      <c r="J9" s="249">
        <v>1240</v>
      </c>
      <c r="K9" s="230">
        <v>580</v>
      </c>
    </row>
    <row r="10" spans="1:11" ht="15" customHeight="1">
      <c r="A10" s="223"/>
      <c r="B10" s="33" t="s">
        <v>57</v>
      </c>
      <c r="C10" s="224">
        <v>740</v>
      </c>
      <c r="D10" s="224">
        <v>760</v>
      </c>
      <c r="E10" s="224">
        <v>960</v>
      </c>
      <c r="F10" s="224">
        <v>1070</v>
      </c>
      <c r="G10" s="224">
        <v>1020</v>
      </c>
      <c r="H10" s="224">
        <v>1750</v>
      </c>
      <c r="I10" s="238">
        <v>1890</v>
      </c>
      <c r="J10" s="249">
        <v>1900</v>
      </c>
      <c r="K10" s="230">
        <v>590</v>
      </c>
    </row>
    <row r="11" spans="1:11" ht="15" customHeight="1">
      <c r="A11" s="223"/>
      <c r="B11" s="33" t="s">
        <v>575</v>
      </c>
      <c r="C11" s="224">
        <v>1050</v>
      </c>
      <c r="D11" s="224">
        <v>1050</v>
      </c>
      <c r="E11" s="224">
        <v>1390</v>
      </c>
      <c r="F11" s="224">
        <v>1440</v>
      </c>
      <c r="G11" s="224">
        <v>1650</v>
      </c>
      <c r="H11" s="224">
        <v>3010</v>
      </c>
      <c r="I11" s="238">
        <v>3240</v>
      </c>
      <c r="J11" s="249">
        <v>2900</v>
      </c>
      <c r="K11" s="230">
        <v>1120</v>
      </c>
    </row>
    <row r="12" spans="1:11" ht="15" customHeight="1">
      <c r="A12" s="223"/>
      <c r="B12" s="33" t="s">
        <v>63</v>
      </c>
      <c r="C12" s="224">
        <v>930</v>
      </c>
      <c r="D12" s="224">
        <v>870</v>
      </c>
      <c r="E12" s="224">
        <v>1230</v>
      </c>
      <c r="F12" s="224">
        <v>1250</v>
      </c>
      <c r="G12" s="224">
        <v>1550</v>
      </c>
      <c r="H12" s="224">
        <v>2920</v>
      </c>
      <c r="I12" s="238">
        <v>3130</v>
      </c>
      <c r="J12" s="249">
        <v>2870</v>
      </c>
      <c r="K12" s="230">
        <v>1110</v>
      </c>
    </row>
    <row r="13" spans="1:11" ht="15" customHeight="1">
      <c r="A13" s="223"/>
      <c r="B13" s="33" t="s">
        <v>576</v>
      </c>
      <c r="C13" s="224">
        <v>1590</v>
      </c>
      <c r="D13" s="224">
        <v>1480</v>
      </c>
      <c r="E13" s="224">
        <v>1910</v>
      </c>
      <c r="F13" s="224">
        <v>2100</v>
      </c>
      <c r="G13" s="224">
        <v>2230</v>
      </c>
      <c r="H13" s="224">
        <v>3860</v>
      </c>
      <c r="I13" s="238">
        <v>4510</v>
      </c>
      <c r="J13" s="249">
        <v>4410</v>
      </c>
      <c r="K13" s="230">
        <v>1670</v>
      </c>
    </row>
    <row r="14" spans="1:11" ht="15" customHeight="1">
      <c r="A14" s="223"/>
      <c r="B14" s="33" t="s">
        <v>577</v>
      </c>
      <c r="C14" s="224">
        <v>790</v>
      </c>
      <c r="D14" s="224">
        <v>790</v>
      </c>
      <c r="E14" s="224">
        <v>940</v>
      </c>
      <c r="F14" s="224">
        <v>940</v>
      </c>
      <c r="G14" s="224">
        <v>970</v>
      </c>
      <c r="H14" s="224">
        <v>1860</v>
      </c>
      <c r="I14" s="238">
        <v>2050</v>
      </c>
      <c r="J14" s="249">
        <v>2120</v>
      </c>
      <c r="K14" s="230">
        <v>780</v>
      </c>
    </row>
    <row r="15" spans="1:11" ht="15" customHeight="1">
      <c r="A15" s="223"/>
      <c r="B15" s="33" t="s">
        <v>578</v>
      </c>
      <c r="C15" s="224">
        <v>1040</v>
      </c>
      <c r="D15" s="224">
        <v>890</v>
      </c>
      <c r="E15" s="224">
        <v>1200</v>
      </c>
      <c r="F15" s="224">
        <v>1110</v>
      </c>
      <c r="G15" s="224">
        <v>1260</v>
      </c>
      <c r="H15" s="224">
        <v>2270</v>
      </c>
      <c r="I15" s="238">
        <v>2450</v>
      </c>
      <c r="J15" s="249">
        <v>2260</v>
      </c>
      <c r="K15" s="230">
        <v>910</v>
      </c>
    </row>
    <row r="16" spans="1:11" ht="15" customHeight="1">
      <c r="A16" s="223"/>
      <c r="B16" s="33" t="s">
        <v>579</v>
      </c>
      <c r="C16" s="224">
        <v>1060</v>
      </c>
      <c r="D16" s="224">
        <v>1020</v>
      </c>
      <c r="E16" s="224">
        <v>1250</v>
      </c>
      <c r="F16" s="224">
        <v>1260</v>
      </c>
      <c r="G16" s="224">
        <v>1270</v>
      </c>
      <c r="H16" s="224">
        <v>2290</v>
      </c>
      <c r="I16" s="238">
        <v>2680</v>
      </c>
      <c r="J16" s="249">
        <v>2720</v>
      </c>
      <c r="K16" s="230">
        <v>1020</v>
      </c>
    </row>
    <row r="17" spans="1:11" ht="15" customHeight="1">
      <c r="A17" s="223"/>
      <c r="B17" s="33" t="s">
        <v>580</v>
      </c>
      <c r="C17" s="224">
        <v>1720</v>
      </c>
      <c r="D17" s="224">
        <v>1530</v>
      </c>
      <c r="E17" s="224">
        <v>1930</v>
      </c>
      <c r="F17" s="224">
        <v>2160</v>
      </c>
      <c r="G17" s="224">
        <v>2480</v>
      </c>
      <c r="H17" s="224">
        <v>4440</v>
      </c>
      <c r="I17" s="238">
        <v>4420</v>
      </c>
      <c r="J17" s="249">
        <v>4090</v>
      </c>
      <c r="K17" s="230">
        <v>1550</v>
      </c>
    </row>
    <row r="18" spans="1:11" s="64" customFormat="1" ht="15" customHeight="1">
      <c r="A18" s="73"/>
      <c r="B18" s="36" t="s">
        <v>74</v>
      </c>
      <c r="C18" s="225">
        <v>13460</v>
      </c>
      <c r="D18" s="225">
        <v>12640</v>
      </c>
      <c r="E18" s="225">
        <v>16650</v>
      </c>
      <c r="F18" s="225">
        <v>17230</v>
      </c>
      <c r="G18" s="225">
        <v>18510</v>
      </c>
      <c r="H18" s="225">
        <v>34550</v>
      </c>
      <c r="I18" s="239">
        <v>38340</v>
      </c>
      <c r="J18" s="254">
        <v>35870</v>
      </c>
      <c r="K18" s="284">
        <v>13340</v>
      </c>
    </row>
    <row r="19" spans="1:11" ht="15" customHeight="1">
      <c r="A19" s="33"/>
      <c r="B19" s="90"/>
      <c r="C19" s="226"/>
      <c r="D19" s="226"/>
      <c r="E19" s="226"/>
      <c r="F19" s="227"/>
      <c r="G19" s="227"/>
      <c r="H19" s="227"/>
      <c r="I19" s="240"/>
      <c r="J19" s="255"/>
      <c r="K19" s="227"/>
    </row>
    <row r="20" spans="1:11" ht="15" customHeight="1">
      <c r="A20" s="37" t="s">
        <v>31</v>
      </c>
      <c r="B20" s="62"/>
      <c r="C20" s="228"/>
      <c r="D20" s="228"/>
      <c r="E20" s="228"/>
      <c r="F20" s="229"/>
      <c r="G20" s="229"/>
      <c r="H20" s="229"/>
      <c r="I20" s="238"/>
      <c r="J20" s="249"/>
      <c r="K20" s="230"/>
    </row>
    <row r="21" spans="1:11" ht="15" customHeight="1">
      <c r="A21" s="223"/>
      <c r="B21" s="33" t="s">
        <v>581</v>
      </c>
      <c r="C21" s="224">
        <v>490</v>
      </c>
      <c r="D21" s="224">
        <v>610</v>
      </c>
      <c r="E21" s="224">
        <v>690</v>
      </c>
      <c r="F21" s="224">
        <v>800</v>
      </c>
      <c r="G21" s="224">
        <v>950</v>
      </c>
      <c r="H21" s="224">
        <v>1550</v>
      </c>
      <c r="I21" s="238">
        <v>1900</v>
      </c>
      <c r="J21" s="249">
        <v>1930</v>
      </c>
      <c r="K21" s="230">
        <v>880</v>
      </c>
    </row>
    <row r="22" spans="1:11" ht="15" customHeight="1">
      <c r="A22" s="223"/>
      <c r="B22" s="33" t="s">
        <v>582</v>
      </c>
      <c r="C22" s="224">
        <v>550</v>
      </c>
      <c r="D22" s="224">
        <v>790</v>
      </c>
      <c r="E22" s="224">
        <v>960</v>
      </c>
      <c r="F22" s="224">
        <v>940</v>
      </c>
      <c r="G22" s="224">
        <v>1300</v>
      </c>
      <c r="H22" s="224">
        <v>1800</v>
      </c>
      <c r="I22" s="238">
        <v>1940</v>
      </c>
      <c r="J22" s="249">
        <v>2000</v>
      </c>
      <c r="K22" s="230">
        <v>670</v>
      </c>
    </row>
    <row r="23" spans="1:11" ht="15" customHeight="1">
      <c r="A23" s="223"/>
      <c r="B23" s="33" t="s">
        <v>583</v>
      </c>
      <c r="C23" s="224">
        <v>1340</v>
      </c>
      <c r="D23" s="224">
        <v>1380</v>
      </c>
      <c r="E23" s="224">
        <v>1630</v>
      </c>
      <c r="F23" s="224">
        <v>1520</v>
      </c>
      <c r="G23" s="224">
        <v>1770</v>
      </c>
      <c r="H23" s="224">
        <v>2820</v>
      </c>
      <c r="I23" s="238">
        <v>3280</v>
      </c>
      <c r="J23" s="249">
        <v>3250</v>
      </c>
      <c r="K23" s="230">
        <v>1020</v>
      </c>
    </row>
    <row r="24" spans="1:11" ht="15" customHeight="1">
      <c r="A24" s="223"/>
      <c r="B24" s="33" t="s">
        <v>584</v>
      </c>
      <c r="C24" s="224">
        <v>780</v>
      </c>
      <c r="D24" s="224">
        <v>860</v>
      </c>
      <c r="E24" s="224">
        <v>880</v>
      </c>
      <c r="F24" s="224">
        <v>960</v>
      </c>
      <c r="G24" s="224">
        <v>1250</v>
      </c>
      <c r="H24" s="224">
        <v>1720</v>
      </c>
      <c r="I24" s="238">
        <v>2050</v>
      </c>
      <c r="J24" s="249">
        <v>2120</v>
      </c>
      <c r="K24" s="230">
        <v>600</v>
      </c>
    </row>
    <row r="25" spans="1:11" ht="15" customHeight="1">
      <c r="A25" s="223"/>
      <c r="B25" s="33" t="s">
        <v>585</v>
      </c>
      <c r="C25" s="224">
        <v>1320</v>
      </c>
      <c r="D25" s="224">
        <v>1270</v>
      </c>
      <c r="E25" s="224">
        <v>1570</v>
      </c>
      <c r="F25" s="230">
        <v>1530</v>
      </c>
      <c r="G25" s="230">
        <v>1860</v>
      </c>
      <c r="H25" s="224">
        <v>3080</v>
      </c>
      <c r="I25" s="238">
        <v>3730</v>
      </c>
      <c r="J25" s="249">
        <v>3570</v>
      </c>
      <c r="K25" s="230">
        <v>1330</v>
      </c>
    </row>
    <row r="26" spans="1:11" ht="15" customHeight="1">
      <c r="A26" s="223"/>
      <c r="B26" s="33" t="s">
        <v>586</v>
      </c>
      <c r="C26" s="224">
        <v>1320</v>
      </c>
      <c r="D26" s="224">
        <v>1390</v>
      </c>
      <c r="E26" s="224">
        <v>1530</v>
      </c>
      <c r="F26" s="230">
        <v>1580</v>
      </c>
      <c r="G26" s="230">
        <v>1790</v>
      </c>
      <c r="H26" s="224">
        <v>3290</v>
      </c>
      <c r="I26" s="238">
        <v>3770</v>
      </c>
      <c r="J26" s="249">
        <v>3570</v>
      </c>
      <c r="K26" s="230">
        <v>1400</v>
      </c>
    </row>
    <row r="27" spans="1:11" ht="15" customHeight="1">
      <c r="A27" s="223"/>
      <c r="B27" s="33" t="s">
        <v>587</v>
      </c>
      <c r="C27" s="224">
        <v>2260</v>
      </c>
      <c r="D27" s="224">
        <v>2650</v>
      </c>
      <c r="E27" s="224">
        <v>2830</v>
      </c>
      <c r="F27" s="224">
        <v>3130</v>
      </c>
      <c r="G27" s="224">
        <v>3350</v>
      </c>
      <c r="H27" s="224">
        <v>5280</v>
      </c>
      <c r="I27" s="238">
        <v>5840</v>
      </c>
      <c r="J27" s="249">
        <v>5730</v>
      </c>
      <c r="K27" s="230">
        <v>2790</v>
      </c>
    </row>
    <row r="28" spans="1:11" ht="15" customHeight="1">
      <c r="A28" s="266"/>
      <c r="B28" s="265" t="s">
        <v>808</v>
      </c>
      <c r="C28" s="311"/>
      <c r="D28" s="311"/>
      <c r="E28" s="311"/>
      <c r="F28" s="311"/>
      <c r="G28" s="311"/>
      <c r="H28" s="312"/>
      <c r="I28" s="311"/>
      <c r="J28" s="249">
        <v>1170</v>
      </c>
      <c r="K28" s="230">
        <v>580</v>
      </c>
    </row>
    <row r="29" spans="1:11" ht="15" customHeight="1">
      <c r="A29" s="266"/>
      <c r="B29" s="265" t="s">
        <v>809</v>
      </c>
      <c r="C29" s="311"/>
      <c r="D29" s="311"/>
      <c r="E29" s="311"/>
      <c r="F29" s="311"/>
      <c r="G29" s="311"/>
      <c r="H29" s="312"/>
      <c r="I29" s="311"/>
      <c r="J29" s="249">
        <v>1030</v>
      </c>
      <c r="K29" s="230">
        <v>450</v>
      </c>
    </row>
    <row r="30" spans="1:11" ht="15" customHeight="1">
      <c r="A30" s="266"/>
      <c r="B30" s="265" t="s">
        <v>90</v>
      </c>
      <c r="C30" s="311"/>
      <c r="D30" s="311"/>
      <c r="E30" s="311"/>
      <c r="F30" s="311"/>
      <c r="G30" s="311"/>
      <c r="H30" s="312"/>
      <c r="I30" s="311"/>
      <c r="J30" s="249">
        <v>1180</v>
      </c>
      <c r="K30" s="230">
        <v>630</v>
      </c>
    </row>
    <row r="31" spans="1:11" ht="15" customHeight="1">
      <c r="A31" s="266"/>
      <c r="B31" s="265" t="s">
        <v>95</v>
      </c>
      <c r="C31" s="311"/>
      <c r="D31" s="311"/>
      <c r="E31" s="311"/>
      <c r="F31" s="311"/>
      <c r="G31" s="311"/>
      <c r="H31" s="312"/>
      <c r="I31" s="311"/>
      <c r="J31" s="249">
        <v>880</v>
      </c>
      <c r="K31" s="230">
        <v>470</v>
      </c>
    </row>
    <row r="32" spans="1:11" ht="15" customHeight="1">
      <c r="A32" s="266"/>
      <c r="B32" s="265" t="s">
        <v>810</v>
      </c>
      <c r="C32" s="311"/>
      <c r="D32" s="311"/>
      <c r="E32" s="311"/>
      <c r="F32" s="311"/>
      <c r="G32" s="311"/>
      <c r="H32" s="312"/>
      <c r="I32" s="311"/>
      <c r="J32" s="249">
        <v>500</v>
      </c>
      <c r="K32" s="230">
        <v>250</v>
      </c>
    </row>
    <row r="33" spans="1:11" ht="15" customHeight="1">
      <c r="A33" s="266"/>
      <c r="B33" s="265" t="s">
        <v>811</v>
      </c>
      <c r="C33" s="311"/>
      <c r="D33" s="311"/>
      <c r="E33" s="311"/>
      <c r="F33" s="311"/>
      <c r="G33" s="311"/>
      <c r="H33" s="312"/>
      <c r="I33" s="311"/>
      <c r="J33" s="249">
        <v>980</v>
      </c>
      <c r="K33" s="230">
        <v>420</v>
      </c>
    </row>
    <row r="34" spans="1:11" ht="15" customHeight="1">
      <c r="A34" s="223"/>
      <c r="B34" s="33" t="s">
        <v>102</v>
      </c>
      <c r="C34" s="224">
        <v>520</v>
      </c>
      <c r="D34" s="224">
        <v>610</v>
      </c>
      <c r="E34" s="224">
        <v>720</v>
      </c>
      <c r="F34" s="224">
        <v>720</v>
      </c>
      <c r="G34" s="224">
        <v>1070</v>
      </c>
      <c r="H34" s="224">
        <v>1810</v>
      </c>
      <c r="I34" s="238">
        <v>2010</v>
      </c>
      <c r="J34" s="249">
        <v>1630</v>
      </c>
      <c r="K34" s="230">
        <v>650</v>
      </c>
    </row>
    <row r="35" spans="1:11" ht="15" customHeight="1">
      <c r="A35" s="223"/>
      <c r="B35" s="33" t="s">
        <v>106</v>
      </c>
      <c r="C35" s="224">
        <v>850</v>
      </c>
      <c r="D35" s="224">
        <v>830</v>
      </c>
      <c r="E35" s="224">
        <v>990</v>
      </c>
      <c r="F35" s="224">
        <v>1130</v>
      </c>
      <c r="G35" s="224">
        <v>1430</v>
      </c>
      <c r="H35" s="224">
        <v>2580</v>
      </c>
      <c r="I35" s="238">
        <v>2910</v>
      </c>
      <c r="J35" s="249">
        <v>2560</v>
      </c>
      <c r="K35" s="230">
        <v>880</v>
      </c>
    </row>
    <row r="36" spans="1:11" ht="15" customHeight="1">
      <c r="A36" s="223"/>
      <c r="B36" s="33" t="s">
        <v>588</v>
      </c>
      <c r="C36" s="224">
        <v>4570</v>
      </c>
      <c r="D36" s="224">
        <v>5560</v>
      </c>
      <c r="E36" s="224">
        <v>5770</v>
      </c>
      <c r="F36" s="224">
        <v>6080</v>
      </c>
      <c r="G36" s="224">
        <v>7460</v>
      </c>
      <c r="H36" s="224">
        <v>11920</v>
      </c>
      <c r="I36" s="238">
        <v>13230</v>
      </c>
      <c r="J36" s="249">
        <v>13930</v>
      </c>
      <c r="K36" s="230">
        <v>5130</v>
      </c>
    </row>
    <row r="37" spans="1:11" ht="15" customHeight="1">
      <c r="A37" s="266"/>
      <c r="B37" s="265" t="s">
        <v>87</v>
      </c>
      <c r="C37" s="311"/>
      <c r="D37" s="311"/>
      <c r="E37" s="311"/>
      <c r="F37" s="311"/>
      <c r="G37" s="311"/>
      <c r="H37" s="311"/>
      <c r="I37" s="313"/>
      <c r="J37" s="249">
        <v>1290</v>
      </c>
      <c r="K37" s="230">
        <v>490</v>
      </c>
    </row>
    <row r="38" spans="1:11" ht="15" customHeight="1">
      <c r="A38" s="266"/>
      <c r="B38" s="265" t="s">
        <v>92</v>
      </c>
      <c r="C38" s="311"/>
      <c r="D38" s="311"/>
      <c r="E38" s="311"/>
      <c r="F38" s="311"/>
      <c r="G38" s="311"/>
      <c r="H38" s="311"/>
      <c r="I38" s="313"/>
      <c r="J38" s="249">
        <v>1190</v>
      </c>
      <c r="K38" s="230">
        <v>410</v>
      </c>
    </row>
    <row r="39" spans="1:11" ht="15" customHeight="1">
      <c r="A39" s="266"/>
      <c r="B39" s="265" t="s">
        <v>100</v>
      </c>
      <c r="C39" s="311"/>
      <c r="D39" s="311"/>
      <c r="E39" s="311"/>
      <c r="F39" s="311"/>
      <c r="G39" s="311"/>
      <c r="H39" s="311"/>
      <c r="I39" s="313"/>
      <c r="J39" s="249">
        <v>810</v>
      </c>
      <c r="K39" s="230">
        <v>310</v>
      </c>
    </row>
    <row r="40" spans="1:11" ht="15" customHeight="1">
      <c r="A40" s="266"/>
      <c r="B40" s="265" t="s">
        <v>105</v>
      </c>
      <c r="C40" s="311"/>
      <c r="D40" s="311"/>
      <c r="E40" s="311"/>
      <c r="F40" s="311"/>
      <c r="G40" s="311"/>
      <c r="H40" s="311"/>
      <c r="I40" s="313"/>
      <c r="J40" s="249">
        <v>1270</v>
      </c>
      <c r="K40" s="230">
        <v>510</v>
      </c>
    </row>
    <row r="41" spans="1:11" ht="15" customHeight="1">
      <c r="A41" s="266"/>
      <c r="B41" s="265" t="s">
        <v>812</v>
      </c>
      <c r="C41" s="311"/>
      <c r="D41" s="311"/>
      <c r="E41" s="311"/>
      <c r="F41" s="311"/>
      <c r="G41" s="311"/>
      <c r="H41" s="311"/>
      <c r="I41" s="313"/>
      <c r="J41" s="249">
        <v>1470</v>
      </c>
      <c r="K41" s="230">
        <v>540</v>
      </c>
    </row>
    <row r="42" spans="1:11" ht="15" customHeight="1">
      <c r="A42" s="266"/>
      <c r="B42" s="265" t="s">
        <v>121</v>
      </c>
      <c r="C42" s="311"/>
      <c r="D42" s="311"/>
      <c r="E42" s="311"/>
      <c r="F42" s="311"/>
      <c r="G42" s="311"/>
      <c r="H42" s="311"/>
      <c r="I42" s="313"/>
      <c r="J42" s="249">
        <v>1150</v>
      </c>
      <c r="K42" s="230">
        <v>440</v>
      </c>
    </row>
    <row r="43" spans="1:11" ht="15" customHeight="1">
      <c r="A43" s="266"/>
      <c r="B43" s="265" t="s">
        <v>123</v>
      </c>
      <c r="C43" s="311"/>
      <c r="D43" s="311"/>
      <c r="E43" s="311"/>
      <c r="F43" s="311"/>
      <c r="G43" s="311"/>
      <c r="H43" s="311"/>
      <c r="I43" s="313"/>
      <c r="J43" s="249">
        <v>1550</v>
      </c>
      <c r="K43" s="230">
        <v>600</v>
      </c>
    </row>
    <row r="44" spans="1:11" ht="15" customHeight="1">
      <c r="A44" s="266"/>
      <c r="B44" s="265" t="s">
        <v>124</v>
      </c>
      <c r="C44" s="311"/>
      <c r="D44" s="311"/>
      <c r="E44" s="311"/>
      <c r="F44" s="311"/>
      <c r="G44" s="311"/>
      <c r="H44" s="311"/>
      <c r="I44" s="313"/>
      <c r="J44" s="249">
        <v>620</v>
      </c>
      <c r="K44" s="230">
        <v>250</v>
      </c>
    </row>
    <row r="45" spans="1:11" ht="15" customHeight="1">
      <c r="A45" s="266"/>
      <c r="B45" s="265" t="s">
        <v>813</v>
      </c>
      <c r="C45" s="311"/>
      <c r="D45" s="311"/>
      <c r="E45" s="311"/>
      <c r="F45" s="311"/>
      <c r="G45" s="311"/>
      <c r="H45" s="311"/>
      <c r="I45" s="313"/>
      <c r="J45" s="249">
        <v>890</v>
      </c>
      <c r="K45" s="230">
        <v>300</v>
      </c>
    </row>
    <row r="46" spans="1:11" ht="15" customHeight="1">
      <c r="A46" s="266"/>
      <c r="B46" s="265" t="s">
        <v>129</v>
      </c>
      <c r="C46" s="311"/>
      <c r="D46" s="311"/>
      <c r="E46" s="311"/>
      <c r="F46" s="311"/>
      <c r="G46" s="311"/>
      <c r="H46" s="311"/>
      <c r="I46" s="313"/>
      <c r="J46" s="249">
        <v>1370</v>
      </c>
      <c r="K46" s="230">
        <v>490</v>
      </c>
    </row>
    <row r="47" spans="1:11" ht="15" customHeight="1">
      <c r="A47" s="266"/>
      <c r="B47" s="265" t="s">
        <v>141</v>
      </c>
      <c r="C47" s="311"/>
      <c r="D47" s="311"/>
      <c r="E47" s="311"/>
      <c r="F47" s="311"/>
      <c r="G47" s="311"/>
      <c r="H47" s="311"/>
      <c r="I47" s="313"/>
      <c r="J47" s="249">
        <v>1180</v>
      </c>
      <c r="K47" s="230">
        <v>390</v>
      </c>
    </row>
    <row r="48" spans="1:11" ht="15" customHeight="1">
      <c r="A48" s="266"/>
      <c r="B48" s="265" t="s">
        <v>814</v>
      </c>
      <c r="C48" s="311"/>
      <c r="D48" s="311"/>
      <c r="E48" s="311"/>
      <c r="F48" s="311"/>
      <c r="G48" s="311"/>
      <c r="H48" s="311"/>
      <c r="I48" s="313"/>
      <c r="J48" s="249">
        <v>1140</v>
      </c>
      <c r="K48" s="230">
        <v>420</v>
      </c>
    </row>
    <row r="49" spans="1:11" ht="15" customHeight="1">
      <c r="A49" s="223"/>
      <c r="B49" s="33" t="s">
        <v>589</v>
      </c>
      <c r="C49" s="224">
        <v>2110</v>
      </c>
      <c r="D49" s="224">
        <v>2410</v>
      </c>
      <c r="E49" s="224">
        <v>2640</v>
      </c>
      <c r="F49" s="224">
        <v>2740</v>
      </c>
      <c r="G49" s="224">
        <v>3470</v>
      </c>
      <c r="H49" s="224">
        <v>6470</v>
      </c>
      <c r="I49" s="238">
        <v>7290</v>
      </c>
      <c r="J49" s="249">
        <v>6120</v>
      </c>
      <c r="K49" s="230">
        <v>1910</v>
      </c>
    </row>
    <row r="50" spans="1:11" ht="15" customHeight="1">
      <c r="A50" s="223"/>
      <c r="B50" s="33" t="s">
        <v>590</v>
      </c>
      <c r="C50" s="224">
        <v>1320</v>
      </c>
      <c r="D50" s="224">
        <v>1240</v>
      </c>
      <c r="E50" s="224">
        <v>1420</v>
      </c>
      <c r="F50" s="224">
        <v>1660</v>
      </c>
      <c r="G50" s="224">
        <v>2580</v>
      </c>
      <c r="H50" s="224">
        <v>4760</v>
      </c>
      <c r="I50" s="238">
        <v>5190</v>
      </c>
      <c r="J50" s="249">
        <v>4790</v>
      </c>
      <c r="K50" s="230">
        <v>1740</v>
      </c>
    </row>
    <row r="51" spans="1:11" ht="15" customHeight="1">
      <c r="A51" s="223"/>
      <c r="B51" s="33" t="s">
        <v>591</v>
      </c>
      <c r="C51" s="224">
        <v>1100</v>
      </c>
      <c r="D51" s="224">
        <v>1100</v>
      </c>
      <c r="E51" s="224">
        <v>1080</v>
      </c>
      <c r="F51" s="224">
        <v>970</v>
      </c>
      <c r="G51" s="224">
        <v>1440</v>
      </c>
      <c r="H51" s="224">
        <v>2510</v>
      </c>
      <c r="I51" s="238">
        <v>2710</v>
      </c>
      <c r="J51" s="249">
        <v>2640</v>
      </c>
      <c r="K51" s="230">
        <v>930</v>
      </c>
    </row>
    <row r="52" spans="1:11" ht="15" customHeight="1">
      <c r="A52" s="223"/>
      <c r="B52" s="33" t="s">
        <v>125</v>
      </c>
      <c r="C52" s="224">
        <v>1150</v>
      </c>
      <c r="D52" s="224">
        <v>1050</v>
      </c>
      <c r="E52" s="224">
        <v>1040</v>
      </c>
      <c r="F52" s="224">
        <v>990</v>
      </c>
      <c r="G52" s="224">
        <v>1420</v>
      </c>
      <c r="H52" s="224">
        <v>2350</v>
      </c>
      <c r="I52" s="238">
        <v>2760</v>
      </c>
      <c r="J52" s="249">
        <v>2350</v>
      </c>
      <c r="K52" s="230">
        <v>870</v>
      </c>
    </row>
    <row r="53" spans="1:11" ht="15" customHeight="1">
      <c r="A53" s="223"/>
      <c r="B53" s="33" t="s">
        <v>592</v>
      </c>
      <c r="C53" s="224">
        <v>1090</v>
      </c>
      <c r="D53" s="224">
        <v>1100</v>
      </c>
      <c r="E53" s="224">
        <v>1090</v>
      </c>
      <c r="F53" s="224">
        <v>1160</v>
      </c>
      <c r="G53" s="224">
        <v>1660</v>
      </c>
      <c r="H53" s="224">
        <v>2710</v>
      </c>
      <c r="I53" s="238">
        <v>3150</v>
      </c>
      <c r="J53" s="249">
        <v>2880</v>
      </c>
      <c r="K53" s="230">
        <v>1080</v>
      </c>
    </row>
    <row r="54" spans="1:11" ht="15" customHeight="1">
      <c r="A54" s="223"/>
      <c r="B54" s="33" t="s">
        <v>593</v>
      </c>
      <c r="C54" s="224">
        <v>1370</v>
      </c>
      <c r="D54" s="224">
        <v>1440</v>
      </c>
      <c r="E54" s="224">
        <v>1470</v>
      </c>
      <c r="F54" s="224">
        <v>1480</v>
      </c>
      <c r="G54" s="224">
        <v>1970</v>
      </c>
      <c r="H54" s="224">
        <v>3370</v>
      </c>
      <c r="I54" s="238">
        <v>3840</v>
      </c>
      <c r="J54" s="249">
        <v>3860</v>
      </c>
      <c r="K54" s="230">
        <v>1130</v>
      </c>
    </row>
    <row r="55" spans="1:11" ht="15" customHeight="1">
      <c r="A55" s="223"/>
      <c r="B55" s="33" t="s">
        <v>594</v>
      </c>
      <c r="C55" s="224">
        <v>690</v>
      </c>
      <c r="D55" s="224">
        <v>760</v>
      </c>
      <c r="E55" s="224">
        <v>860</v>
      </c>
      <c r="F55" s="224">
        <v>870</v>
      </c>
      <c r="G55" s="224">
        <v>1260</v>
      </c>
      <c r="H55" s="224">
        <v>2070</v>
      </c>
      <c r="I55" s="238">
        <v>2850</v>
      </c>
      <c r="J55" s="249">
        <v>2330</v>
      </c>
      <c r="K55" s="230">
        <v>810</v>
      </c>
    </row>
    <row r="56" spans="1:11" ht="15" customHeight="1">
      <c r="A56" s="223"/>
      <c r="B56" s="33" t="s">
        <v>134</v>
      </c>
      <c r="C56" s="224">
        <v>1170</v>
      </c>
      <c r="D56" s="224">
        <v>1220</v>
      </c>
      <c r="E56" s="224">
        <v>1190</v>
      </c>
      <c r="F56" s="224">
        <v>1440</v>
      </c>
      <c r="G56" s="224">
        <v>1940</v>
      </c>
      <c r="H56" s="224">
        <v>3180</v>
      </c>
      <c r="I56" s="238">
        <v>3380</v>
      </c>
      <c r="J56" s="249">
        <v>2900</v>
      </c>
      <c r="K56" s="230">
        <v>1290</v>
      </c>
    </row>
    <row r="57" spans="1:11" ht="15" customHeight="1">
      <c r="A57" s="223"/>
      <c r="B57" s="33" t="s">
        <v>595</v>
      </c>
      <c r="C57" s="224">
        <v>1030</v>
      </c>
      <c r="D57" s="224">
        <v>1080</v>
      </c>
      <c r="E57" s="224">
        <v>1210</v>
      </c>
      <c r="F57" s="224">
        <v>1190</v>
      </c>
      <c r="G57" s="224">
        <v>1670</v>
      </c>
      <c r="H57" s="224">
        <v>3020</v>
      </c>
      <c r="I57" s="238">
        <v>3130</v>
      </c>
      <c r="J57" s="249">
        <v>2790</v>
      </c>
      <c r="K57" s="230">
        <v>1170</v>
      </c>
    </row>
    <row r="58" spans="1:11" ht="15" customHeight="1">
      <c r="A58" s="223"/>
      <c r="B58" s="33" t="s">
        <v>596</v>
      </c>
      <c r="C58" s="224">
        <v>680</v>
      </c>
      <c r="D58" s="224">
        <v>780</v>
      </c>
      <c r="E58" s="224">
        <v>870</v>
      </c>
      <c r="F58" s="224">
        <v>820</v>
      </c>
      <c r="G58" s="224">
        <v>980</v>
      </c>
      <c r="H58" s="224">
        <v>1660</v>
      </c>
      <c r="I58" s="238">
        <v>2130</v>
      </c>
      <c r="J58" s="249">
        <v>2150</v>
      </c>
      <c r="K58" s="230">
        <v>830</v>
      </c>
    </row>
    <row r="59" spans="1:11" ht="15" customHeight="1">
      <c r="A59" s="223"/>
      <c r="B59" s="33" t="s">
        <v>597</v>
      </c>
      <c r="C59" s="224">
        <v>780</v>
      </c>
      <c r="D59" s="224">
        <v>940</v>
      </c>
      <c r="E59" s="224">
        <v>1060</v>
      </c>
      <c r="F59" s="224">
        <v>1220</v>
      </c>
      <c r="G59" s="224">
        <v>1890</v>
      </c>
      <c r="H59" s="224">
        <v>2440</v>
      </c>
      <c r="I59" s="238">
        <v>2870</v>
      </c>
      <c r="J59" s="249">
        <v>2250</v>
      </c>
      <c r="K59" s="230">
        <v>980</v>
      </c>
    </row>
    <row r="60" spans="1:11" ht="15" customHeight="1">
      <c r="A60" s="223"/>
      <c r="B60" s="33" t="s">
        <v>143</v>
      </c>
      <c r="C60" s="224">
        <v>1460</v>
      </c>
      <c r="D60" s="224">
        <v>1550</v>
      </c>
      <c r="E60" s="224">
        <v>2040</v>
      </c>
      <c r="F60" s="224">
        <v>1790</v>
      </c>
      <c r="G60" s="224">
        <v>2550</v>
      </c>
      <c r="H60" s="224">
        <v>4150</v>
      </c>
      <c r="I60" s="238">
        <v>4510</v>
      </c>
      <c r="J60" s="249">
        <v>4300</v>
      </c>
      <c r="K60" s="230">
        <v>1650</v>
      </c>
    </row>
    <row r="61" spans="1:11" ht="15" customHeight="1">
      <c r="A61" s="223"/>
      <c r="B61" s="33" t="s">
        <v>598</v>
      </c>
      <c r="C61" s="224">
        <v>1700</v>
      </c>
      <c r="D61" s="224">
        <v>1620</v>
      </c>
      <c r="E61" s="224">
        <v>1950</v>
      </c>
      <c r="F61" s="224">
        <v>1810</v>
      </c>
      <c r="G61" s="224">
        <v>2210</v>
      </c>
      <c r="H61" s="224">
        <v>4140</v>
      </c>
      <c r="I61" s="238">
        <v>4870</v>
      </c>
      <c r="J61" s="249">
        <v>4510</v>
      </c>
      <c r="K61" s="230">
        <v>1480</v>
      </c>
    </row>
    <row r="62" spans="1:11" ht="15" customHeight="1">
      <c r="A62" s="33"/>
      <c r="B62" s="36" t="s">
        <v>74</v>
      </c>
      <c r="C62" s="231">
        <v>29630</v>
      </c>
      <c r="D62" s="231">
        <v>32220</v>
      </c>
      <c r="E62" s="231">
        <v>35480</v>
      </c>
      <c r="F62" s="231">
        <v>36530</v>
      </c>
      <c r="G62" s="231">
        <v>47280</v>
      </c>
      <c r="H62" s="231">
        <v>78660</v>
      </c>
      <c r="I62" s="239">
        <v>89310</v>
      </c>
      <c r="J62" s="254">
        <v>84180</v>
      </c>
      <c r="K62" s="284">
        <v>31200</v>
      </c>
    </row>
    <row r="63" spans="1:11" ht="15" customHeight="1">
      <c r="A63" s="90"/>
      <c r="B63" s="90"/>
      <c r="C63" s="226"/>
      <c r="D63" s="226"/>
      <c r="E63" s="226"/>
      <c r="F63" s="227"/>
      <c r="G63" s="227"/>
      <c r="H63" s="227"/>
      <c r="I63" s="240"/>
      <c r="J63" s="255"/>
      <c r="K63" s="227"/>
    </row>
    <row r="64" spans="1:11" ht="15" customHeight="1">
      <c r="A64" s="37" t="s">
        <v>32</v>
      </c>
      <c r="B64" s="62"/>
      <c r="C64" s="228"/>
      <c r="D64" s="228"/>
      <c r="E64" s="228"/>
      <c r="F64" s="229"/>
      <c r="G64" s="229"/>
      <c r="H64" s="229"/>
      <c r="I64" s="238"/>
      <c r="J64" s="249"/>
      <c r="K64" s="230"/>
    </row>
    <row r="65" spans="1:11" ht="15" customHeight="1">
      <c r="A65" s="223"/>
      <c r="B65" s="33" t="s">
        <v>599</v>
      </c>
      <c r="C65" s="224">
        <v>990</v>
      </c>
      <c r="D65" s="224">
        <v>1130</v>
      </c>
      <c r="E65" s="224">
        <v>1520</v>
      </c>
      <c r="F65" s="224">
        <v>1620</v>
      </c>
      <c r="G65" s="224">
        <v>1990</v>
      </c>
      <c r="H65" s="224">
        <v>2800</v>
      </c>
      <c r="I65" s="238">
        <v>3460</v>
      </c>
      <c r="J65" s="249">
        <v>3200</v>
      </c>
      <c r="K65" s="230">
        <v>1290</v>
      </c>
    </row>
    <row r="66" spans="1:11" ht="15" customHeight="1">
      <c r="A66" s="223"/>
      <c r="B66" s="33" t="s">
        <v>600</v>
      </c>
      <c r="C66" s="224">
        <v>1640</v>
      </c>
      <c r="D66" s="224">
        <v>1880</v>
      </c>
      <c r="E66" s="224">
        <v>2170</v>
      </c>
      <c r="F66" s="224">
        <v>2280</v>
      </c>
      <c r="G66" s="224">
        <v>2720</v>
      </c>
      <c r="H66" s="224">
        <v>4620</v>
      </c>
      <c r="I66" s="238">
        <v>4950</v>
      </c>
      <c r="J66" s="249">
        <v>4780</v>
      </c>
      <c r="K66" s="230">
        <v>1810</v>
      </c>
    </row>
    <row r="67" spans="1:11" ht="15" customHeight="1">
      <c r="A67" s="223"/>
      <c r="B67" s="33" t="s">
        <v>601</v>
      </c>
      <c r="C67" s="224">
        <v>810</v>
      </c>
      <c r="D67" s="224">
        <v>980</v>
      </c>
      <c r="E67" s="224">
        <v>1040</v>
      </c>
      <c r="F67" s="224">
        <v>1080</v>
      </c>
      <c r="G67" s="224">
        <v>1230</v>
      </c>
      <c r="H67" s="224">
        <v>2200</v>
      </c>
      <c r="I67" s="238">
        <v>2230</v>
      </c>
      <c r="J67" s="249">
        <v>2380</v>
      </c>
      <c r="K67" s="230">
        <v>970</v>
      </c>
    </row>
    <row r="68" spans="1:11" ht="15" customHeight="1">
      <c r="A68" s="223"/>
      <c r="B68" s="33" t="s">
        <v>602</v>
      </c>
      <c r="C68" s="224">
        <v>1840</v>
      </c>
      <c r="D68" s="224">
        <v>1630</v>
      </c>
      <c r="E68" s="224">
        <v>2030</v>
      </c>
      <c r="F68" s="224">
        <v>2340</v>
      </c>
      <c r="G68" s="224">
        <v>2440</v>
      </c>
      <c r="H68" s="224">
        <v>3610</v>
      </c>
      <c r="I68" s="238">
        <v>4550</v>
      </c>
      <c r="J68" s="249">
        <v>3640</v>
      </c>
      <c r="K68" s="230">
        <v>1340</v>
      </c>
    </row>
    <row r="69" spans="1:11" ht="15" customHeight="1">
      <c r="A69" s="223"/>
      <c r="B69" s="33" t="s">
        <v>603</v>
      </c>
      <c r="C69" s="224">
        <v>2750</v>
      </c>
      <c r="D69" s="224">
        <v>3200</v>
      </c>
      <c r="E69" s="224">
        <v>3760</v>
      </c>
      <c r="F69" s="224">
        <v>5120</v>
      </c>
      <c r="G69" s="224">
        <v>5400</v>
      </c>
      <c r="H69" s="224">
        <v>5530</v>
      </c>
      <c r="I69" s="238">
        <v>6040</v>
      </c>
      <c r="J69" s="249">
        <v>5010</v>
      </c>
      <c r="K69" s="230">
        <v>2160</v>
      </c>
    </row>
    <row r="70" spans="1:11" ht="15" customHeight="1">
      <c r="A70" s="223"/>
      <c r="B70" s="33" t="s">
        <v>604</v>
      </c>
      <c r="C70" s="224">
        <v>1400</v>
      </c>
      <c r="D70" s="224">
        <v>1310</v>
      </c>
      <c r="E70" s="224">
        <v>1590</v>
      </c>
      <c r="F70" s="224">
        <v>1790</v>
      </c>
      <c r="G70" s="224">
        <v>1970</v>
      </c>
      <c r="H70" s="224">
        <v>3170</v>
      </c>
      <c r="I70" s="238">
        <v>3440</v>
      </c>
      <c r="J70" s="249">
        <v>3200</v>
      </c>
      <c r="K70" s="230">
        <v>1040</v>
      </c>
    </row>
    <row r="71" spans="1:11" ht="15" customHeight="1">
      <c r="A71" s="223"/>
      <c r="B71" s="33" t="s">
        <v>605</v>
      </c>
      <c r="C71" s="224">
        <v>1480</v>
      </c>
      <c r="D71" s="224">
        <v>1800</v>
      </c>
      <c r="E71" s="224">
        <v>1980</v>
      </c>
      <c r="F71" s="224">
        <v>2360</v>
      </c>
      <c r="G71" s="224">
        <v>2600</v>
      </c>
      <c r="H71" s="224">
        <v>4310</v>
      </c>
      <c r="I71" s="238">
        <v>4780</v>
      </c>
      <c r="J71" s="249">
        <v>4150</v>
      </c>
      <c r="K71" s="230">
        <v>1780</v>
      </c>
    </row>
    <row r="72" spans="1:11" ht="15" customHeight="1">
      <c r="A72" s="223"/>
      <c r="B72" s="33" t="s">
        <v>606</v>
      </c>
      <c r="C72" s="224">
        <v>2100</v>
      </c>
      <c r="D72" s="224">
        <v>2320</v>
      </c>
      <c r="E72" s="224">
        <v>2770</v>
      </c>
      <c r="F72" s="224">
        <v>2830</v>
      </c>
      <c r="G72" s="224">
        <v>3650</v>
      </c>
      <c r="H72" s="224">
        <v>7030</v>
      </c>
      <c r="I72" s="238">
        <v>7310</v>
      </c>
      <c r="J72" s="249">
        <v>6850</v>
      </c>
      <c r="K72" s="230">
        <v>2470</v>
      </c>
    </row>
    <row r="73" spans="1:11" ht="15" customHeight="1">
      <c r="A73" s="223"/>
      <c r="B73" s="33" t="s">
        <v>607</v>
      </c>
      <c r="C73" s="224">
        <v>540</v>
      </c>
      <c r="D73" s="224">
        <v>610</v>
      </c>
      <c r="E73" s="224">
        <v>850</v>
      </c>
      <c r="F73" s="224">
        <v>740</v>
      </c>
      <c r="G73" s="224">
        <v>890</v>
      </c>
      <c r="H73" s="224">
        <v>1330</v>
      </c>
      <c r="I73" s="238">
        <v>1660</v>
      </c>
      <c r="J73" s="249">
        <v>1590</v>
      </c>
      <c r="K73" s="230">
        <v>640</v>
      </c>
    </row>
    <row r="74" spans="1:11" ht="15" customHeight="1">
      <c r="A74" s="223"/>
      <c r="B74" s="33" t="s">
        <v>608</v>
      </c>
      <c r="C74" s="224">
        <v>630</v>
      </c>
      <c r="D74" s="224">
        <v>750</v>
      </c>
      <c r="E74" s="224">
        <v>960</v>
      </c>
      <c r="F74" s="224">
        <v>810</v>
      </c>
      <c r="G74" s="224">
        <v>930</v>
      </c>
      <c r="H74" s="224">
        <v>1520</v>
      </c>
      <c r="I74" s="238">
        <v>1700</v>
      </c>
      <c r="J74" s="249">
        <v>1820</v>
      </c>
      <c r="K74" s="230">
        <v>680</v>
      </c>
    </row>
    <row r="75" spans="1:11" ht="15" customHeight="1">
      <c r="A75" s="223"/>
      <c r="B75" s="33" t="s">
        <v>609</v>
      </c>
      <c r="C75" s="224">
        <v>3490</v>
      </c>
      <c r="D75" s="224">
        <v>3550</v>
      </c>
      <c r="E75" s="224">
        <v>4190</v>
      </c>
      <c r="F75" s="224">
        <v>4080</v>
      </c>
      <c r="G75" s="224">
        <v>4430</v>
      </c>
      <c r="H75" s="224">
        <v>6420</v>
      </c>
      <c r="I75" s="238">
        <v>9740</v>
      </c>
      <c r="J75" s="249">
        <v>9940</v>
      </c>
      <c r="K75" s="230">
        <v>3790</v>
      </c>
    </row>
    <row r="76" spans="1:11" ht="15" customHeight="1">
      <c r="A76" s="266"/>
      <c r="B76" s="265" t="s">
        <v>815</v>
      </c>
      <c r="C76" s="311"/>
      <c r="D76" s="311"/>
      <c r="E76" s="311"/>
      <c r="F76" s="311"/>
      <c r="G76" s="311"/>
      <c r="H76" s="311"/>
      <c r="I76" s="313"/>
      <c r="J76" s="249">
        <v>430</v>
      </c>
      <c r="K76" s="230">
        <v>220</v>
      </c>
    </row>
    <row r="77" spans="1:11" ht="15" customHeight="1">
      <c r="A77" s="266"/>
      <c r="B77" s="265" t="s">
        <v>816</v>
      </c>
      <c r="C77" s="311"/>
      <c r="D77" s="311"/>
      <c r="E77" s="311"/>
      <c r="F77" s="311"/>
      <c r="G77" s="311"/>
      <c r="H77" s="311"/>
      <c r="I77" s="313"/>
      <c r="J77" s="249">
        <v>950</v>
      </c>
      <c r="K77" s="230">
        <v>340</v>
      </c>
    </row>
    <row r="78" spans="1:11" ht="15" customHeight="1">
      <c r="A78" s="266"/>
      <c r="B78" s="265" t="s">
        <v>817</v>
      </c>
      <c r="C78" s="311"/>
      <c r="D78" s="311"/>
      <c r="E78" s="311"/>
      <c r="F78" s="311"/>
      <c r="G78" s="311"/>
      <c r="H78" s="311"/>
      <c r="I78" s="313"/>
      <c r="J78" s="249">
        <v>1960</v>
      </c>
      <c r="K78" s="230">
        <v>520</v>
      </c>
    </row>
    <row r="79" spans="1:11" ht="15" customHeight="1">
      <c r="A79" s="266"/>
      <c r="B79" s="265" t="s">
        <v>818</v>
      </c>
      <c r="C79" s="311"/>
      <c r="D79" s="311"/>
      <c r="E79" s="311"/>
      <c r="F79" s="311"/>
      <c r="G79" s="311"/>
      <c r="H79" s="311"/>
      <c r="I79" s="313"/>
      <c r="J79" s="249">
        <v>4080</v>
      </c>
      <c r="K79" s="230">
        <v>1760</v>
      </c>
    </row>
    <row r="80" spans="1:11" ht="15" customHeight="1">
      <c r="A80" s="266"/>
      <c r="B80" s="265" t="s">
        <v>819</v>
      </c>
      <c r="C80" s="311"/>
      <c r="D80" s="311"/>
      <c r="E80" s="311"/>
      <c r="F80" s="311"/>
      <c r="G80" s="311"/>
      <c r="H80" s="311"/>
      <c r="I80" s="313"/>
      <c r="J80" s="249">
        <v>480</v>
      </c>
      <c r="K80" s="230">
        <v>230</v>
      </c>
    </row>
    <row r="81" spans="1:11" ht="15" customHeight="1">
      <c r="A81" s="266"/>
      <c r="B81" s="265" t="s">
        <v>820</v>
      </c>
      <c r="C81" s="311"/>
      <c r="D81" s="311"/>
      <c r="E81" s="311"/>
      <c r="F81" s="311"/>
      <c r="G81" s="311"/>
      <c r="H81" s="311"/>
      <c r="I81" s="313"/>
      <c r="J81" s="249">
        <v>1200</v>
      </c>
      <c r="K81" s="230">
        <v>410</v>
      </c>
    </row>
    <row r="82" spans="1:11" ht="15" customHeight="1">
      <c r="A82" s="266"/>
      <c r="B82" s="265" t="s">
        <v>821</v>
      </c>
      <c r="C82" s="311"/>
      <c r="D82" s="311"/>
      <c r="E82" s="311"/>
      <c r="F82" s="311"/>
      <c r="G82" s="311"/>
      <c r="H82" s="311"/>
      <c r="I82" s="313"/>
      <c r="J82" s="249">
        <v>850</v>
      </c>
      <c r="K82" s="230">
        <v>310</v>
      </c>
    </row>
    <row r="83" spans="1:11" ht="15" customHeight="1">
      <c r="A83" s="223"/>
      <c r="B83" s="33" t="s">
        <v>188</v>
      </c>
      <c r="C83" s="224">
        <v>1040</v>
      </c>
      <c r="D83" s="224">
        <v>1040</v>
      </c>
      <c r="E83" s="224">
        <v>1400</v>
      </c>
      <c r="F83" s="224">
        <v>1540</v>
      </c>
      <c r="G83" s="224">
        <v>1820</v>
      </c>
      <c r="H83" s="224">
        <v>2880</v>
      </c>
      <c r="I83" s="238">
        <v>3410</v>
      </c>
      <c r="J83" s="249">
        <v>3140</v>
      </c>
      <c r="K83" s="230">
        <v>1240</v>
      </c>
    </row>
    <row r="84" spans="1:11" ht="15" customHeight="1">
      <c r="A84" s="223"/>
      <c r="B84" s="33" t="s">
        <v>610</v>
      </c>
      <c r="C84" s="224">
        <v>2030</v>
      </c>
      <c r="D84" s="224">
        <v>1910</v>
      </c>
      <c r="E84" s="224">
        <v>2740</v>
      </c>
      <c r="F84" s="224">
        <v>3150</v>
      </c>
      <c r="G84" s="224">
        <v>3530</v>
      </c>
      <c r="H84" s="224">
        <v>5350</v>
      </c>
      <c r="I84" s="238">
        <v>5430</v>
      </c>
      <c r="J84" s="249">
        <v>5060</v>
      </c>
      <c r="K84" s="230">
        <v>2030</v>
      </c>
    </row>
    <row r="85" spans="1:11" ht="15" customHeight="1">
      <c r="A85" s="223"/>
      <c r="B85" s="33" t="s">
        <v>195</v>
      </c>
      <c r="C85" s="224">
        <v>1100</v>
      </c>
      <c r="D85" s="224">
        <v>1350</v>
      </c>
      <c r="E85" s="224">
        <v>1510</v>
      </c>
      <c r="F85" s="224">
        <v>1590</v>
      </c>
      <c r="G85" s="224">
        <v>1980</v>
      </c>
      <c r="H85" s="224">
        <v>3540</v>
      </c>
      <c r="I85" s="238">
        <v>3850</v>
      </c>
      <c r="J85" s="249">
        <v>3570</v>
      </c>
      <c r="K85" s="230">
        <v>1370</v>
      </c>
    </row>
    <row r="86" spans="1:11" ht="15" customHeight="1">
      <c r="A86" s="223"/>
      <c r="B86" s="33" t="s">
        <v>611</v>
      </c>
      <c r="C86" s="224">
        <v>590</v>
      </c>
      <c r="D86" s="224">
        <v>690</v>
      </c>
      <c r="E86" s="224">
        <v>780</v>
      </c>
      <c r="F86" s="224">
        <v>830</v>
      </c>
      <c r="G86" s="224">
        <v>950</v>
      </c>
      <c r="H86" s="224">
        <v>1490</v>
      </c>
      <c r="I86" s="238">
        <v>1660</v>
      </c>
      <c r="J86" s="249">
        <v>1580</v>
      </c>
      <c r="K86" s="230">
        <v>680</v>
      </c>
    </row>
    <row r="87" spans="1:12" s="64" customFormat="1" ht="15" customHeight="1">
      <c r="A87" s="73"/>
      <c r="B87" s="36" t="s">
        <v>74</v>
      </c>
      <c r="C87" s="225">
        <v>22420</v>
      </c>
      <c r="D87" s="225">
        <v>24140</v>
      </c>
      <c r="E87" s="225">
        <v>29300</v>
      </c>
      <c r="F87" s="225">
        <v>32170</v>
      </c>
      <c r="G87" s="225">
        <v>36530</v>
      </c>
      <c r="H87" s="225">
        <v>55800</v>
      </c>
      <c r="I87" s="239">
        <v>64200</v>
      </c>
      <c r="J87" s="254">
        <v>59900</v>
      </c>
      <c r="K87" s="285">
        <v>23270</v>
      </c>
      <c r="L87" s="242"/>
    </row>
    <row r="88" spans="1:11" ht="15" customHeight="1">
      <c r="A88" s="33"/>
      <c r="B88" s="90"/>
      <c r="C88" s="226"/>
      <c r="D88" s="226"/>
      <c r="E88" s="226"/>
      <c r="F88" s="227"/>
      <c r="G88" s="227"/>
      <c r="H88" s="227"/>
      <c r="I88" s="240"/>
      <c r="J88" s="255"/>
      <c r="K88" s="227"/>
    </row>
    <row r="89" spans="1:11" ht="15" customHeight="1">
      <c r="A89" s="37" t="s">
        <v>33</v>
      </c>
      <c r="B89" s="62"/>
      <c r="C89" s="228"/>
      <c r="D89" s="228"/>
      <c r="E89" s="228"/>
      <c r="F89" s="229"/>
      <c r="G89" s="229"/>
      <c r="H89" s="229"/>
      <c r="I89" s="238"/>
      <c r="J89" s="249"/>
      <c r="K89" s="230"/>
    </row>
    <row r="90" spans="1:11" ht="15" customHeight="1">
      <c r="A90" s="223"/>
      <c r="B90" s="33" t="s">
        <v>612</v>
      </c>
      <c r="C90" s="224">
        <v>860</v>
      </c>
      <c r="D90" s="224">
        <v>1050</v>
      </c>
      <c r="E90" s="224">
        <v>1420</v>
      </c>
      <c r="F90" s="224">
        <v>1520</v>
      </c>
      <c r="G90" s="224">
        <v>1780</v>
      </c>
      <c r="H90" s="224">
        <v>2600</v>
      </c>
      <c r="I90" s="238">
        <v>2800</v>
      </c>
      <c r="J90" s="249">
        <v>2600</v>
      </c>
      <c r="K90" s="230">
        <v>1020</v>
      </c>
    </row>
    <row r="91" spans="1:11" ht="15" customHeight="1">
      <c r="A91" s="223"/>
      <c r="B91" s="33" t="s">
        <v>613</v>
      </c>
      <c r="C91" s="224">
        <v>3250</v>
      </c>
      <c r="D91" s="224">
        <v>3230</v>
      </c>
      <c r="E91" s="224">
        <v>3880</v>
      </c>
      <c r="F91" s="224">
        <v>4180</v>
      </c>
      <c r="G91" s="224">
        <v>4680</v>
      </c>
      <c r="H91" s="224">
        <v>7750</v>
      </c>
      <c r="I91" s="238">
        <v>9100</v>
      </c>
      <c r="J91" s="249">
        <v>9100</v>
      </c>
      <c r="K91" s="230">
        <v>3500</v>
      </c>
    </row>
    <row r="92" spans="1:11" ht="15" customHeight="1">
      <c r="A92" s="223"/>
      <c r="B92" s="265" t="s">
        <v>199</v>
      </c>
      <c r="C92" s="311"/>
      <c r="D92" s="311"/>
      <c r="E92" s="311"/>
      <c r="F92" s="311"/>
      <c r="G92" s="311"/>
      <c r="H92" s="311"/>
      <c r="I92" s="313"/>
      <c r="J92" s="249">
        <v>1390</v>
      </c>
      <c r="K92" s="230">
        <v>510</v>
      </c>
    </row>
    <row r="93" spans="1:11" ht="15" customHeight="1">
      <c r="A93" s="223"/>
      <c r="B93" s="265" t="s">
        <v>202</v>
      </c>
      <c r="C93" s="311"/>
      <c r="D93" s="311"/>
      <c r="E93" s="311"/>
      <c r="F93" s="311"/>
      <c r="G93" s="311"/>
      <c r="H93" s="311"/>
      <c r="I93" s="313"/>
      <c r="J93" s="249">
        <v>1100</v>
      </c>
      <c r="K93" s="230">
        <v>360</v>
      </c>
    </row>
    <row r="94" spans="1:11" ht="15" customHeight="1">
      <c r="A94" s="223"/>
      <c r="B94" s="265" t="s">
        <v>207</v>
      </c>
      <c r="C94" s="311"/>
      <c r="D94" s="311"/>
      <c r="E94" s="311"/>
      <c r="F94" s="311"/>
      <c r="G94" s="311"/>
      <c r="H94" s="311"/>
      <c r="I94" s="313"/>
      <c r="J94" s="249">
        <v>1410</v>
      </c>
      <c r="K94" s="230">
        <v>540</v>
      </c>
    </row>
    <row r="95" spans="1:11" ht="15" customHeight="1">
      <c r="A95" s="223"/>
      <c r="B95" s="265" t="s">
        <v>212</v>
      </c>
      <c r="C95" s="311"/>
      <c r="D95" s="311"/>
      <c r="E95" s="311"/>
      <c r="F95" s="311"/>
      <c r="G95" s="311"/>
      <c r="H95" s="311"/>
      <c r="I95" s="313"/>
      <c r="J95" s="249">
        <v>610</v>
      </c>
      <c r="K95" s="230">
        <v>270</v>
      </c>
    </row>
    <row r="96" spans="1:11" ht="15" customHeight="1">
      <c r="A96" s="223"/>
      <c r="B96" s="265" t="s">
        <v>213</v>
      </c>
      <c r="C96" s="311"/>
      <c r="D96" s="311"/>
      <c r="E96" s="311"/>
      <c r="F96" s="311"/>
      <c r="G96" s="311"/>
      <c r="H96" s="311"/>
      <c r="I96" s="313"/>
      <c r="J96" s="249">
        <v>1390</v>
      </c>
      <c r="K96" s="230">
        <v>550</v>
      </c>
    </row>
    <row r="97" spans="1:11" ht="15" customHeight="1">
      <c r="A97" s="223"/>
      <c r="B97" s="265" t="s">
        <v>218</v>
      </c>
      <c r="C97" s="311"/>
      <c r="D97" s="311"/>
      <c r="E97" s="311"/>
      <c r="F97" s="311"/>
      <c r="G97" s="311"/>
      <c r="H97" s="311"/>
      <c r="I97" s="313"/>
      <c r="J97" s="249">
        <v>900</v>
      </c>
      <c r="K97" s="230">
        <v>390</v>
      </c>
    </row>
    <row r="98" spans="1:11" ht="15" customHeight="1">
      <c r="A98" s="223"/>
      <c r="B98" s="265" t="s">
        <v>229</v>
      </c>
      <c r="C98" s="311"/>
      <c r="D98" s="311"/>
      <c r="E98" s="311"/>
      <c r="F98" s="311"/>
      <c r="G98" s="311"/>
      <c r="H98" s="311"/>
      <c r="I98" s="313"/>
      <c r="J98" s="249">
        <v>1190</v>
      </c>
      <c r="K98" s="230">
        <v>480</v>
      </c>
    </row>
    <row r="99" spans="1:11" ht="15" customHeight="1">
      <c r="A99" s="223"/>
      <c r="B99" s="265" t="s">
        <v>240</v>
      </c>
      <c r="C99" s="311"/>
      <c r="D99" s="311"/>
      <c r="E99" s="311"/>
      <c r="F99" s="311"/>
      <c r="G99" s="311"/>
      <c r="H99" s="311"/>
      <c r="I99" s="313"/>
      <c r="J99" s="249">
        <v>1110</v>
      </c>
      <c r="K99" s="230">
        <v>390</v>
      </c>
    </row>
    <row r="100" spans="1:11" ht="15" customHeight="1">
      <c r="A100" s="223"/>
      <c r="B100" s="33" t="s">
        <v>614</v>
      </c>
      <c r="C100" s="224">
        <v>770</v>
      </c>
      <c r="D100" s="224">
        <v>720</v>
      </c>
      <c r="E100" s="224">
        <v>1070</v>
      </c>
      <c r="F100" s="224">
        <v>1110</v>
      </c>
      <c r="G100" s="224">
        <v>1220</v>
      </c>
      <c r="H100" s="224">
        <v>2540</v>
      </c>
      <c r="I100" s="238">
        <v>2940</v>
      </c>
      <c r="J100" s="249">
        <v>3010</v>
      </c>
      <c r="K100" s="230">
        <v>1000</v>
      </c>
    </row>
    <row r="101" spans="1:11" ht="15" customHeight="1">
      <c r="A101" s="223"/>
      <c r="B101" s="33" t="s">
        <v>615</v>
      </c>
      <c r="C101" s="224">
        <v>2070</v>
      </c>
      <c r="D101" s="224">
        <v>2270</v>
      </c>
      <c r="E101" s="224">
        <v>2820</v>
      </c>
      <c r="F101" s="224">
        <v>2600</v>
      </c>
      <c r="G101" s="224">
        <v>2840</v>
      </c>
      <c r="H101" s="224">
        <v>5710</v>
      </c>
      <c r="I101" s="238">
        <v>6180</v>
      </c>
      <c r="J101" s="249">
        <v>6640</v>
      </c>
      <c r="K101" s="230">
        <v>2330</v>
      </c>
    </row>
    <row r="102" spans="1:11" ht="15" customHeight="1">
      <c r="A102" s="223"/>
      <c r="B102" s="265" t="s">
        <v>822</v>
      </c>
      <c r="C102" s="311"/>
      <c r="D102" s="311"/>
      <c r="E102" s="311"/>
      <c r="F102" s="311"/>
      <c r="G102" s="311"/>
      <c r="H102" s="311"/>
      <c r="I102" s="313"/>
      <c r="J102" s="249">
        <v>990</v>
      </c>
      <c r="K102" s="230">
        <v>360</v>
      </c>
    </row>
    <row r="103" spans="1:11" ht="15" customHeight="1">
      <c r="A103" s="223"/>
      <c r="B103" s="265" t="s">
        <v>206</v>
      </c>
      <c r="C103" s="311"/>
      <c r="D103" s="311"/>
      <c r="E103" s="311"/>
      <c r="F103" s="311"/>
      <c r="G103" s="311"/>
      <c r="H103" s="311"/>
      <c r="I103" s="313"/>
      <c r="J103" s="249">
        <v>1620</v>
      </c>
      <c r="K103" s="230">
        <v>590</v>
      </c>
    </row>
    <row r="104" spans="1:11" ht="15" customHeight="1">
      <c r="A104" s="223"/>
      <c r="B104" s="265" t="s">
        <v>217</v>
      </c>
      <c r="C104" s="311"/>
      <c r="D104" s="311"/>
      <c r="E104" s="311"/>
      <c r="F104" s="311"/>
      <c r="G104" s="311"/>
      <c r="H104" s="311"/>
      <c r="I104" s="313"/>
      <c r="J104" s="249">
        <v>820</v>
      </c>
      <c r="K104" s="230">
        <v>260</v>
      </c>
    </row>
    <row r="105" spans="1:11" ht="15" customHeight="1">
      <c r="A105" s="223"/>
      <c r="B105" s="265" t="s">
        <v>823</v>
      </c>
      <c r="C105" s="311"/>
      <c r="D105" s="311"/>
      <c r="E105" s="311"/>
      <c r="F105" s="311"/>
      <c r="G105" s="311"/>
      <c r="H105" s="311"/>
      <c r="I105" s="313"/>
      <c r="J105" s="249">
        <v>1100</v>
      </c>
      <c r="K105" s="230">
        <v>400</v>
      </c>
    </row>
    <row r="106" spans="1:11" ht="15" customHeight="1">
      <c r="A106" s="223"/>
      <c r="B106" s="265" t="s">
        <v>824</v>
      </c>
      <c r="C106" s="311"/>
      <c r="D106" s="311"/>
      <c r="E106" s="311"/>
      <c r="F106" s="311"/>
      <c r="G106" s="311"/>
      <c r="H106" s="311"/>
      <c r="I106" s="313"/>
      <c r="J106" s="249">
        <v>540</v>
      </c>
      <c r="K106" s="230">
        <v>170</v>
      </c>
    </row>
    <row r="107" spans="1:11" ht="15" customHeight="1">
      <c r="A107" s="223"/>
      <c r="B107" s="265" t="s">
        <v>230</v>
      </c>
      <c r="C107" s="311"/>
      <c r="D107" s="311"/>
      <c r="E107" s="311"/>
      <c r="F107" s="311"/>
      <c r="G107" s="311"/>
      <c r="H107" s="311"/>
      <c r="I107" s="313"/>
      <c r="J107" s="249">
        <v>1040</v>
      </c>
      <c r="K107" s="230">
        <v>370</v>
      </c>
    </row>
    <row r="108" spans="1:11" ht="15" customHeight="1">
      <c r="A108" s="223"/>
      <c r="B108" s="265" t="s">
        <v>825</v>
      </c>
      <c r="C108" s="311"/>
      <c r="D108" s="311"/>
      <c r="E108" s="311"/>
      <c r="F108" s="311"/>
      <c r="G108" s="311"/>
      <c r="H108" s="311"/>
      <c r="I108" s="313"/>
      <c r="J108" s="249">
        <v>520</v>
      </c>
      <c r="K108" s="230">
        <v>180</v>
      </c>
    </row>
    <row r="109" spans="1:11" ht="15" customHeight="1">
      <c r="A109" s="223"/>
      <c r="B109" s="33" t="s">
        <v>616</v>
      </c>
      <c r="C109" s="224">
        <v>2580</v>
      </c>
      <c r="D109" s="224">
        <v>2750</v>
      </c>
      <c r="E109" s="224">
        <v>3340</v>
      </c>
      <c r="F109" s="224">
        <v>3500</v>
      </c>
      <c r="G109" s="224">
        <v>3910</v>
      </c>
      <c r="H109" s="224">
        <v>6070</v>
      </c>
      <c r="I109" s="238">
        <v>6920</v>
      </c>
      <c r="J109" s="249">
        <v>7330</v>
      </c>
      <c r="K109" s="230">
        <v>2630</v>
      </c>
    </row>
    <row r="110" spans="1:11" ht="15" customHeight="1">
      <c r="A110" s="223"/>
      <c r="B110" s="265" t="s">
        <v>826</v>
      </c>
      <c r="C110" s="311"/>
      <c r="D110" s="311"/>
      <c r="E110" s="311"/>
      <c r="F110" s="311"/>
      <c r="G110" s="311"/>
      <c r="H110" s="311"/>
      <c r="I110" s="313"/>
      <c r="J110" s="249">
        <v>560</v>
      </c>
      <c r="K110" s="230">
        <v>220</v>
      </c>
    </row>
    <row r="111" spans="1:11" ht="15" customHeight="1">
      <c r="A111" s="223"/>
      <c r="B111" s="265" t="s">
        <v>827</v>
      </c>
      <c r="C111" s="311"/>
      <c r="D111" s="311"/>
      <c r="E111" s="311"/>
      <c r="F111" s="311"/>
      <c r="G111" s="311"/>
      <c r="H111" s="311"/>
      <c r="I111" s="313"/>
      <c r="J111" s="249">
        <v>1340</v>
      </c>
      <c r="K111" s="230">
        <v>480</v>
      </c>
    </row>
    <row r="112" spans="1:11" ht="15" customHeight="1">
      <c r="A112" s="223"/>
      <c r="B112" s="265" t="s">
        <v>223</v>
      </c>
      <c r="C112" s="311"/>
      <c r="D112" s="311"/>
      <c r="E112" s="311"/>
      <c r="F112" s="311"/>
      <c r="G112" s="311"/>
      <c r="H112" s="311"/>
      <c r="I112" s="313"/>
      <c r="J112" s="249">
        <v>1170</v>
      </c>
      <c r="K112" s="230">
        <v>400</v>
      </c>
    </row>
    <row r="113" spans="1:11" ht="15" customHeight="1">
      <c r="A113" s="223"/>
      <c r="B113" s="265" t="s">
        <v>828</v>
      </c>
      <c r="C113" s="311"/>
      <c r="D113" s="311"/>
      <c r="E113" s="311"/>
      <c r="F113" s="311"/>
      <c r="G113" s="311"/>
      <c r="H113" s="311"/>
      <c r="I113" s="313"/>
      <c r="J113" s="249">
        <v>1280</v>
      </c>
      <c r="K113" s="230">
        <v>460</v>
      </c>
    </row>
    <row r="114" spans="1:11" ht="15" customHeight="1">
      <c r="A114" s="223"/>
      <c r="B114" s="265" t="s">
        <v>829</v>
      </c>
      <c r="C114" s="311"/>
      <c r="D114" s="311"/>
      <c r="E114" s="311"/>
      <c r="F114" s="311"/>
      <c r="G114" s="311"/>
      <c r="H114" s="311"/>
      <c r="I114" s="313"/>
      <c r="J114" s="249">
        <v>820</v>
      </c>
      <c r="K114" s="230">
        <v>290</v>
      </c>
    </row>
    <row r="115" spans="1:11" ht="15" customHeight="1">
      <c r="A115" s="223"/>
      <c r="B115" s="265" t="s">
        <v>830</v>
      </c>
      <c r="C115" s="311"/>
      <c r="D115" s="311"/>
      <c r="E115" s="311"/>
      <c r="F115" s="311"/>
      <c r="G115" s="311"/>
      <c r="H115" s="311"/>
      <c r="I115" s="313"/>
      <c r="J115" s="249">
        <v>1260</v>
      </c>
      <c r="K115" s="230">
        <v>440</v>
      </c>
    </row>
    <row r="116" spans="1:11" ht="15" customHeight="1">
      <c r="A116" s="223"/>
      <c r="B116" s="265" t="s">
        <v>831</v>
      </c>
      <c r="C116" s="311"/>
      <c r="D116" s="311"/>
      <c r="E116" s="311"/>
      <c r="F116" s="311"/>
      <c r="G116" s="311"/>
      <c r="H116" s="311"/>
      <c r="I116" s="313"/>
      <c r="J116" s="249">
        <v>900</v>
      </c>
      <c r="K116" s="230">
        <v>340</v>
      </c>
    </row>
    <row r="117" spans="1:11" ht="15" customHeight="1">
      <c r="A117" s="223"/>
      <c r="B117" s="33" t="s">
        <v>617</v>
      </c>
      <c r="C117" s="224">
        <v>2790</v>
      </c>
      <c r="D117" s="224">
        <v>2540</v>
      </c>
      <c r="E117" s="224">
        <v>3360</v>
      </c>
      <c r="F117" s="224">
        <v>3230</v>
      </c>
      <c r="G117" s="224">
        <v>3600</v>
      </c>
      <c r="H117" s="224">
        <v>5800</v>
      </c>
      <c r="I117" s="238">
        <v>7130</v>
      </c>
      <c r="J117" s="249">
        <v>7880</v>
      </c>
      <c r="K117" s="230">
        <v>2560</v>
      </c>
    </row>
    <row r="118" spans="1:11" ht="15" customHeight="1">
      <c r="A118" s="223"/>
      <c r="B118" s="265" t="s">
        <v>208</v>
      </c>
      <c r="C118" s="311"/>
      <c r="D118" s="311"/>
      <c r="E118" s="311"/>
      <c r="F118" s="311"/>
      <c r="G118" s="311"/>
      <c r="H118" s="311"/>
      <c r="I118" s="313"/>
      <c r="J118" s="249">
        <v>1020</v>
      </c>
      <c r="K118" s="230">
        <v>270</v>
      </c>
    </row>
    <row r="119" spans="1:11" ht="15" customHeight="1">
      <c r="A119" s="223"/>
      <c r="B119" s="265" t="s">
        <v>209</v>
      </c>
      <c r="C119" s="311"/>
      <c r="D119" s="311"/>
      <c r="E119" s="311"/>
      <c r="F119" s="311"/>
      <c r="G119" s="311"/>
      <c r="H119" s="311"/>
      <c r="I119" s="313"/>
      <c r="J119" s="249">
        <v>780</v>
      </c>
      <c r="K119" s="230">
        <v>300</v>
      </c>
    </row>
    <row r="120" spans="1:11" ht="15" customHeight="1">
      <c r="A120" s="223"/>
      <c r="B120" s="265" t="s">
        <v>832</v>
      </c>
      <c r="C120" s="311"/>
      <c r="D120" s="311"/>
      <c r="E120" s="311"/>
      <c r="F120" s="311"/>
      <c r="G120" s="311"/>
      <c r="H120" s="311"/>
      <c r="I120" s="313"/>
      <c r="J120" s="249">
        <v>880</v>
      </c>
      <c r="K120" s="230">
        <v>330</v>
      </c>
    </row>
    <row r="121" spans="1:11" ht="15" customHeight="1">
      <c r="A121" s="223"/>
      <c r="B121" s="265" t="s">
        <v>219</v>
      </c>
      <c r="C121" s="311"/>
      <c r="D121" s="311"/>
      <c r="E121" s="311"/>
      <c r="F121" s="311"/>
      <c r="G121" s="311"/>
      <c r="H121" s="311"/>
      <c r="I121" s="313"/>
      <c r="J121" s="249">
        <v>1030</v>
      </c>
      <c r="K121" s="230">
        <v>340</v>
      </c>
    </row>
    <row r="122" spans="1:11" ht="15" customHeight="1">
      <c r="A122" s="223"/>
      <c r="B122" s="265" t="s">
        <v>833</v>
      </c>
      <c r="C122" s="311"/>
      <c r="D122" s="311"/>
      <c r="E122" s="311"/>
      <c r="F122" s="311"/>
      <c r="G122" s="311"/>
      <c r="H122" s="311"/>
      <c r="I122" s="313"/>
      <c r="J122" s="249">
        <v>2660</v>
      </c>
      <c r="K122" s="230">
        <v>750</v>
      </c>
    </row>
    <row r="123" spans="1:11" ht="15" customHeight="1">
      <c r="A123" s="223"/>
      <c r="B123" s="265" t="s">
        <v>243</v>
      </c>
      <c r="C123" s="311"/>
      <c r="D123" s="311"/>
      <c r="E123" s="311"/>
      <c r="F123" s="311"/>
      <c r="G123" s="311"/>
      <c r="H123" s="311"/>
      <c r="I123" s="313"/>
      <c r="J123" s="249">
        <v>730</v>
      </c>
      <c r="K123" s="230">
        <v>310</v>
      </c>
    </row>
    <row r="124" spans="1:11" ht="15" customHeight="1">
      <c r="A124" s="223"/>
      <c r="B124" s="265" t="s">
        <v>244</v>
      </c>
      <c r="C124" s="311"/>
      <c r="D124" s="311"/>
      <c r="E124" s="311"/>
      <c r="F124" s="311"/>
      <c r="G124" s="311"/>
      <c r="H124" s="311"/>
      <c r="I124" s="313"/>
      <c r="J124" s="249">
        <v>770</v>
      </c>
      <c r="K124" s="230">
        <v>260</v>
      </c>
    </row>
    <row r="125" spans="1:11" ht="15" customHeight="1">
      <c r="A125" s="223"/>
      <c r="B125" s="33" t="s">
        <v>618</v>
      </c>
      <c r="C125" s="224">
        <v>1150</v>
      </c>
      <c r="D125" s="224">
        <v>1150</v>
      </c>
      <c r="E125" s="224">
        <v>1390</v>
      </c>
      <c r="F125" s="224">
        <v>1390</v>
      </c>
      <c r="G125" s="224">
        <v>1700</v>
      </c>
      <c r="H125" s="224">
        <v>2640</v>
      </c>
      <c r="I125" s="238">
        <v>2920</v>
      </c>
      <c r="J125" s="249">
        <v>3210</v>
      </c>
      <c r="K125" s="230">
        <v>1150</v>
      </c>
    </row>
    <row r="126" spans="1:11" ht="15" customHeight="1">
      <c r="A126" s="223"/>
      <c r="B126" s="33" t="s">
        <v>619</v>
      </c>
      <c r="C126" s="224">
        <v>3370</v>
      </c>
      <c r="D126" s="224">
        <v>3640</v>
      </c>
      <c r="E126" s="224">
        <v>4290</v>
      </c>
      <c r="F126" s="224">
        <v>4500</v>
      </c>
      <c r="G126" s="224">
        <v>4760</v>
      </c>
      <c r="H126" s="224">
        <v>7530</v>
      </c>
      <c r="I126" s="238">
        <v>8510</v>
      </c>
      <c r="J126" s="249">
        <v>8960</v>
      </c>
      <c r="K126" s="230">
        <v>3360</v>
      </c>
    </row>
    <row r="127" spans="1:11" ht="15" customHeight="1">
      <c r="A127" s="223"/>
      <c r="B127" s="265" t="s">
        <v>200</v>
      </c>
      <c r="C127" s="311"/>
      <c r="D127" s="311"/>
      <c r="E127" s="311"/>
      <c r="F127" s="311"/>
      <c r="G127" s="311"/>
      <c r="H127" s="311"/>
      <c r="I127" s="313"/>
      <c r="J127" s="249">
        <v>1650</v>
      </c>
      <c r="K127" s="230">
        <v>630</v>
      </c>
    </row>
    <row r="128" spans="1:11" ht="15" customHeight="1">
      <c r="A128" s="223"/>
      <c r="B128" s="265" t="s">
        <v>201</v>
      </c>
      <c r="C128" s="311"/>
      <c r="D128" s="311"/>
      <c r="E128" s="311"/>
      <c r="F128" s="311"/>
      <c r="G128" s="311"/>
      <c r="H128" s="311"/>
      <c r="I128" s="313"/>
      <c r="J128" s="249">
        <v>1290</v>
      </c>
      <c r="K128" s="230">
        <v>550</v>
      </c>
    </row>
    <row r="129" spans="1:11" ht="15" customHeight="1">
      <c r="A129" s="223"/>
      <c r="B129" s="265" t="s">
        <v>205</v>
      </c>
      <c r="C129" s="311"/>
      <c r="D129" s="311"/>
      <c r="E129" s="311"/>
      <c r="F129" s="311"/>
      <c r="G129" s="311"/>
      <c r="H129" s="311"/>
      <c r="I129" s="313"/>
      <c r="J129" s="249">
        <v>1090</v>
      </c>
      <c r="K129" s="230">
        <v>410</v>
      </c>
    </row>
    <row r="130" spans="1:11" ht="15" customHeight="1">
      <c r="A130" s="223"/>
      <c r="B130" s="265" t="s">
        <v>215</v>
      </c>
      <c r="C130" s="311"/>
      <c r="D130" s="311"/>
      <c r="E130" s="311"/>
      <c r="F130" s="311"/>
      <c r="G130" s="311"/>
      <c r="H130" s="311"/>
      <c r="I130" s="313"/>
      <c r="J130" s="249">
        <v>1250</v>
      </c>
      <c r="K130" s="230">
        <v>490</v>
      </c>
    </row>
    <row r="131" spans="1:11" ht="15" customHeight="1">
      <c r="A131" s="223"/>
      <c r="B131" s="265" t="s">
        <v>226</v>
      </c>
      <c r="C131" s="311"/>
      <c r="D131" s="311"/>
      <c r="E131" s="311"/>
      <c r="F131" s="311"/>
      <c r="G131" s="311"/>
      <c r="H131" s="311"/>
      <c r="I131" s="313"/>
      <c r="J131" s="249">
        <v>1430</v>
      </c>
      <c r="K131" s="230">
        <v>470</v>
      </c>
    </row>
    <row r="132" spans="1:11" ht="15" customHeight="1">
      <c r="A132" s="223"/>
      <c r="B132" s="265" t="s">
        <v>834</v>
      </c>
      <c r="C132" s="311"/>
      <c r="D132" s="311"/>
      <c r="E132" s="311"/>
      <c r="F132" s="311"/>
      <c r="G132" s="311"/>
      <c r="H132" s="311"/>
      <c r="I132" s="313"/>
      <c r="J132" s="249">
        <v>1420</v>
      </c>
      <c r="K132" s="230">
        <v>460</v>
      </c>
    </row>
    <row r="133" spans="1:11" ht="15" customHeight="1">
      <c r="A133" s="223"/>
      <c r="B133" s="265" t="s">
        <v>236</v>
      </c>
      <c r="C133" s="311"/>
      <c r="D133" s="311"/>
      <c r="E133" s="311"/>
      <c r="F133" s="311"/>
      <c r="G133" s="311"/>
      <c r="H133" s="311"/>
      <c r="I133" s="313"/>
      <c r="J133" s="249">
        <v>830</v>
      </c>
      <c r="K133" s="230">
        <v>350</v>
      </c>
    </row>
    <row r="134" spans="1:11" ht="15" customHeight="1">
      <c r="A134" s="223"/>
      <c r="B134" s="33" t="s">
        <v>620</v>
      </c>
      <c r="C134" s="224">
        <v>80</v>
      </c>
      <c r="D134" s="224">
        <v>80</v>
      </c>
      <c r="E134" s="224">
        <v>120</v>
      </c>
      <c r="F134" s="224">
        <v>150</v>
      </c>
      <c r="G134" s="224">
        <v>140</v>
      </c>
      <c r="H134" s="224">
        <v>230</v>
      </c>
      <c r="I134" s="238">
        <v>290</v>
      </c>
      <c r="J134" s="249">
        <v>280</v>
      </c>
      <c r="K134" s="230">
        <v>100</v>
      </c>
    </row>
    <row r="135" spans="1:12" s="64" customFormat="1" ht="15" customHeight="1">
      <c r="A135" s="73"/>
      <c r="B135" s="36" t="s">
        <v>74</v>
      </c>
      <c r="C135" s="225">
        <v>16920</v>
      </c>
      <c r="D135" s="225">
        <v>17430</v>
      </c>
      <c r="E135" s="225">
        <v>21700</v>
      </c>
      <c r="F135" s="225">
        <v>22180</v>
      </c>
      <c r="G135" s="225">
        <v>24620</v>
      </c>
      <c r="H135" s="225">
        <v>40860</v>
      </c>
      <c r="I135" s="239">
        <v>46790</v>
      </c>
      <c r="J135" s="254">
        <v>49010</v>
      </c>
      <c r="K135" s="285">
        <v>17650</v>
      </c>
      <c r="L135" s="242"/>
    </row>
    <row r="136" spans="1:11" ht="15" customHeight="1">
      <c r="A136" s="33"/>
      <c r="B136" s="90"/>
      <c r="C136" s="226"/>
      <c r="D136" s="226"/>
      <c r="E136" s="226"/>
      <c r="F136" s="227"/>
      <c r="G136" s="227"/>
      <c r="H136" s="227"/>
      <c r="I136" s="240"/>
      <c r="J136" s="255"/>
      <c r="K136" s="227"/>
    </row>
    <row r="137" spans="1:11" ht="15" customHeight="1">
      <c r="A137" s="37" t="s">
        <v>34</v>
      </c>
      <c r="B137" s="62"/>
      <c r="C137" s="228"/>
      <c r="D137" s="228"/>
      <c r="E137" s="228"/>
      <c r="F137" s="229"/>
      <c r="G137" s="229"/>
      <c r="H137" s="229"/>
      <c r="I137" s="238"/>
      <c r="J137" s="249"/>
      <c r="K137" s="230"/>
    </row>
    <row r="138" spans="1:11" ht="15" customHeight="1">
      <c r="A138" s="223"/>
      <c r="B138" s="33" t="s">
        <v>621</v>
      </c>
      <c r="C138" s="224">
        <v>2780</v>
      </c>
      <c r="D138" s="224">
        <v>3020</v>
      </c>
      <c r="E138" s="224">
        <v>3380</v>
      </c>
      <c r="F138" s="224">
        <v>4070</v>
      </c>
      <c r="G138" s="224">
        <v>5320</v>
      </c>
      <c r="H138" s="224">
        <v>9800</v>
      </c>
      <c r="I138" s="238">
        <v>10400</v>
      </c>
      <c r="J138" s="249">
        <v>10950</v>
      </c>
      <c r="K138" s="230">
        <v>3780</v>
      </c>
    </row>
    <row r="139" spans="1:11" ht="15" customHeight="1">
      <c r="A139" s="223"/>
      <c r="B139" s="33" t="s">
        <v>622</v>
      </c>
      <c r="C139" s="224">
        <v>1100</v>
      </c>
      <c r="D139" s="224">
        <v>1120</v>
      </c>
      <c r="E139" s="224">
        <v>1420</v>
      </c>
      <c r="F139" s="224">
        <v>1580</v>
      </c>
      <c r="G139" s="224">
        <v>1820</v>
      </c>
      <c r="H139" s="224">
        <v>3150</v>
      </c>
      <c r="I139" s="238">
        <v>3800</v>
      </c>
      <c r="J139" s="249">
        <v>3650</v>
      </c>
      <c r="K139" s="230">
        <v>1340</v>
      </c>
    </row>
    <row r="140" spans="1:11" ht="15" customHeight="1">
      <c r="A140" s="223"/>
      <c r="B140" s="33" t="s">
        <v>623</v>
      </c>
      <c r="C140" s="224">
        <v>1350</v>
      </c>
      <c r="D140" s="224">
        <v>1250</v>
      </c>
      <c r="E140" s="224">
        <v>1550</v>
      </c>
      <c r="F140" s="224">
        <v>1830</v>
      </c>
      <c r="G140" s="224">
        <v>2050</v>
      </c>
      <c r="H140" s="224">
        <v>3450</v>
      </c>
      <c r="I140" s="238">
        <v>3350</v>
      </c>
      <c r="J140" s="249">
        <v>3570</v>
      </c>
      <c r="K140" s="230">
        <v>1300</v>
      </c>
    </row>
    <row r="141" spans="1:11" ht="15" customHeight="1">
      <c r="A141" s="223"/>
      <c r="B141" s="33" t="s">
        <v>624</v>
      </c>
      <c r="C141" s="224">
        <v>810</v>
      </c>
      <c r="D141" s="224">
        <v>840</v>
      </c>
      <c r="E141" s="224">
        <v>960</v>
      </c>
      <c r="F141" s="224">
        <v>970</v>
      </c>
      <c r="G141" s="224">
        <v>1060</v>
      </c>
      <c r="H141" s="224">
        <v>1650</v>
      </c>
      <c r="I141" s="238">
        <v>2030</v>
      </c>
      <c r="J141" s="249">
        <v>1850</v>
      </c>
      <c r="K141" s="230">
        <v>840</v>
      </c>
    </row>
    <row r="142" spans="1:11" ht="15" customHeight="1">
      <c r="A142" s="223"/>
      <c r="B142" s="33" t="s">
        <v>625</v>
      </c>
      <c r="C142" s="224">
        <v>1370</v>
      </c>
      <c r="D142" s="224">
        <v>1180</v>
      </c>
      <c r="E142" s="224">
        <v>1380</v>
      </c>
      <c r="F142" s="224">
        <v>1670</v>
      </c>
      <c r="G142" s="224">
        <v>2050</v>
      </c>
      <c r="H142" s="224">
        <v>3640</v>
      </c>
      <c r="I142" s="238">
        <v>3820</v>
      </c>
      <c r="J142" s="249">
        <v>3870</v>
      </c>
      <c r="K142" s="230">
        <v>1340</v>
      </c>
    </row>
    <row r="143" spans="1:11" ht="15" customHeight="1">
      <c r="A143" s="223"/>
      <c r="B143" s="33" t="s">
        <v>626</v>
      </c>
      <c r="C143" s="224">
        <v>1430</v>
      </c>
      <c r="D143" s="224">
        <v>1300</v>
      </c>
      <c r="E143" s="224">
        <v>1810</v>
      </c>
      <c r="F143" s="224">
        <v>2170</v>
      </c>
      <c r="G143" s="224">
        <v>2490</v>
      </c>
      <c r="H143" s="224">
        <v>3440</v>
      </c>
      <c r="I143" s="238">
        <v>4010</v>
      </c>
      <c r="J143" s="249">
        <v>3810</v>
      </c>
      <c r="K143" s="230">
        <v>1420</v>
      </c>
    </row>
    <row r="144" spans="1:11" ht="15" customHeight="1">
      <c r="A144" s="223"/>
      <c r="B144" s="33" t="s">
        <v>278</v>
      </c>
      <c r="C144" s="224">
        <v>620</v>
      </c>
      <c r="D144" s="224">
        <v>720</v>
      </c>
      <c r="E144" s="224">
        <v>740</v>
      </c>
      <c r="F144" s="224">
        <v>990</v>
      </c>
      <c r="G144" s="224">
        <v>1080</v>
      </c>
      <c r="H144" s="224">
        <v>1630</v>
      </c>
      <c r="I144" s="238">
        <v>2070</v>
      </c>
      <c r="J144" s="249">
        <v>2220</v>
      </c>
      <c r="K144" s="230">
        <v>750</v>
      </c>
    </row>
    <row r="145" spans="1:11" ht="15" customHeight="1">
      <c r="A145" s="223"/>
      <c r="B145" s="33" t="s">
        <v>627</v>
      </c>
      <c r="C145" s="224">
        <v>3830</v>
      </c>
      <c r="D145" s="224">
        <v>3590</v>
      </c>
      <c r="E145" s="224">
        <v>4540</v>
      </c>
      <c r="F145" s="224">
        <v>4570</v>
      </c>
      <c r="G145" s="224">
        <v>4720</v>
      </c>
      <c r="H145" s="224">
        <v>8540</v>
      </c>
      <c r="I145" s="238">
        <v>9220</v>
      </c>
      <c r="J145" s="249">
        <v>9620</v>
      </c>
      <c r="K145" s="230">
        <v>3440</v>
      </c>
    </row>
    <row r="146" spans="1:11" ht="15" customHeight="1">
      <c r="A146" s="223"/>
      <c r="B146" s="265" t="s">
        <v>257</v>
      </c>
      <c r="C146" s="311"/>
      <c r="D146" s="311"/>
      <c r="E146" s="311"/>
      <c r="F146" s="311"/>
      <c r="G146" s="311"/>
      <c r="H146" s="311"/>
      <c r="I146" s="313"/>
      <c r="J146" s="249">
        <v>1410</v>
      </c>
      <c r="K146" s="230">
        <v>460</v>
      </c>
    </row>
    <row r="147" spans="1:11" ht="15" customHeight="1">
      <c r="A147" s="223"/>
      <c r="B147" s="265" t="s">
        <v>835</v>
      </c>
      <c r="C147" s="311"/>
      <c r="D147" s="311"/>
      <c r="E147" s="311"/>
      <c r="F147" s="311"/>
      <c r="G147" s="311"/>
      <c r="H147" s="311"/>
      <c r="I147" s="313"/>
      <c r="J147" s="249">
        <v>1220</v>
      </c>
      <c r="K147" s="230">
        <v>470</v>
      </c>
    </row>
    <row r="148" spans="1:11" ht="15" customHeight="1">
      <c r="A148" s="223"/>
      <c r="B148" s="265" t="s">
        <v>266</v>
      </c>
      <c r="C148" s="311"/>
      <c r="D148" s="311"/>
      <c r="E148" s="311"/>
      <c r="F148" s="311"/>
      <c r="G148" s="311"/>
      <c r="H148" s="311"/>
      <c r="I148" s="313"/>
      <c r="J148" s="249">
        <v>930</v>
      </c>
      <c r="K148" s="230">
        <v>410</v>
      </c>
    </row>
    <row r="149" spans="1:11" ht="15" customHeight="1">
      <c r="A149" s="223"/>
      <c r="B149" s="265" t="s">
        <v>270</v>
      </c>
      <c r="C149" s="311"/>
      <c r="D149" s="311"/>
      <c r="E149" s="311"/>
      <c r="F149" s="311"/>
      <c r="G149" s="311"/>
      <c r="H149" s="311"/>
      <c r="I149" s="313"/>
      <c r="J149" s="249">
        <v>1630</v>
      </c>
      <c r="K149" s="230">
        <v>550</v>
      </c>
    </row>
    <row r="150" spans="1:11" ht="15" customHeight="1">
      <c r="A150" s="223"/>
      <c r="B150" s="265" t="s">
        <v>279</v>
      </c>
      <c r="C150" s="311"/>
      <c r="D150" s="311"/>
      <c r="E150" s="311"/>
      <c r="F150" s="311"/>
      <c r="G150" s="311"/>
      <c r="H150" s="311"/>
      <c r="I150" s="313"/>
      <c r="J150" s="249">
        <v>1110</v>
      </c>
      <c r="K150" s="230">
        <v>440</v>
      </c>
    </row>
    <row r="151" spans="1:11" ht="15" customHeight="1">
      <c r="A151" s="223"/>
      <c r="B151" s="265" t="s">
        <v>280</v>
      </c>
      <c r="C151" s="311"/>
      <c r="D151" s="311"/>
      <c r="E151" s="311"/>
      <c r="F151" s="311"/>
      <c r="G151" s="311"/>
      <c r="H151" s="311"/>
      <c r="I151" s="313"/>
      <c r="J151" s="249">
        <v>1300</v>
      </c>
      <c r="K151" s="230">
        <v>400</v>
      </c>
    </row>
    <row r="152" spans="1:11" ht="15" customHeight="1">
      <c r="A152" s="223"/>
      <c r="B152" s="265" t="s">
        <v>281</v>
      </c>
      <c r="C152" s="311"/>
      <c r="D152" s="311"/>
      <c r="E152" s="311"/>
      <c r="F152" s="311"/>
      <c r="G152" s="311"/>
      <c r="H152" s="311"/>
      <c r="I152" s="313"/>
      <c r="J152" s="249">
        <v>1120</v>
      </c>
      <c r="K152" s="230">
        <v>400</v>
      </c>
    </row>
    <row r="153" spans="1:11" ht="15" customHeight="1">
      <c r="A153" s="223"/>
      <c r="B153" s="265" t="s">
        <v>289</v>
      </c>
      <c r="C153" s="311"/>
      <c r="D153" s="311"/>
      <c r="E153" s="311"/>
      <c r="F153" s="311"/>
      <c r="G153" s="311"/>
      <c r="H153" s="311"/>
      <c r="I153" s="313"/>
      <c r="J153" s="249">
        <v>910</v>
      </c>
      <c r="K153" s="230">
        <v>310</v>
      </c>
    </row>
    <row r="154" spans="1:11" ht="15" customHeight="1">
      <c r="A154" s="223"/>
      <c r="B154" s="33" t="s">
        <v>628</v>
      </c>
      <c r="C154" s="224">
        <v>1450</v>
      </c>
      <c r="D154" s="224">
        <v>1390</v>
      </c>
      <c r="E154" s="224">
        <v>1950</v>
      </c>
      <c r="F154" s="224">
        <v>1810</v>
      </c>
      <c r="G154" s="224">
        <v>1860</v>
      </c>
      <c r="H154" s="224">
        <v>2960</v>
      </c>
      <c r="I154" s="238">
        <v>3270</v>
      </c>
      <c r="J154" s="249">
        <v>3740</v>
      </c>
      <c r="K154" s="230">
        <v>1110</v>
      </c>
    </row>
    <row r="155" spans="1:11" ht="15" customHeight="1">
      <c r="A155" s="223"/>
      <c r="B155" s="33" t="s">
        <v>629</v>
      </c>
      <c r="C155" s="224">
        <v>660</v>
      </c>
      <c r="D155" s="224">
        <v>670</v>
      </c>
      <c r="E155" s="224">
        <v>890</v>
      </c>
      <c r="F155" s="224">
        <v>890</v>
      </c>
      <c r="G155" s="224">
        <v>980</v>
      </c>
      <c r="H155" s="224">
        <v>1730</v>
      </c>
      <c r="I155" s="238">
        <v>1960</v>
      </c>
      <c r="J155" s="249">
        <v>2350</v>
      </c>
      <c r="K155" s="230">
        <v>830</v>
      </c>
    </row>
    <row r="156" spans="1:11" ht="15" customHeight="1">
      <c r="A156" s="223"/>
      <c r="B156" s="33" t="s">
        <v>630</v>
      </c>
      <c r="C156" s="224">
        <v>1020</v>
      </c>
      <c r="D156" s="224">
        <v>960</v>
      </c>
      <c r="E156" s="224">
        <v>1320</v>
      </c>
      <c r="F156" s="224">
        <v>1310</v>
      </c>
      <c r="G156" s="224">
        <v>1680</v>
      </c>
      <c r="H156" s="224">
        <v>2740</v>
      </c>
      <c r="I156" s="238">
        <v>3250</v>
      </c>
      <c r="J156" s="249">
        <v>3090</v>
      </c>
      <c r="K156" s="230">
        <v>1020</v>
      </c>
    </row>
    <row r="157" spans="1:11" ht="15" customHeight="1">
      <c r="A157" s="223"/>
      <c r="B157" s="33" t="s">
        <v>631</v>
      </c>
      <c r="C157" s="224">
        <v>1810</v>
      </c>
      <c r="D157" s="224">
        <v>1610</v>
      </c>
      <c r="E157" s="224">
        <v>2260</v>
      </c>
      <c r="F157" s="224">
        <v>2460</v>
      </c>
      <c r="G157" s="224">
        <v>2470</v>
      </c>
      <c r="H157" s="224">
        <v>4100</v>
      </c>
      <c r="I157" s="238">
        <v>4690</v>
      </c>
      <c r="J157" s="249">
        <v>5300</v>
      </c>
      <c r="K157" s="230">
        <v>1830</v>
      </c>
    </row>
    <row r="158" spans="1:11" ht="15" customHeight="1">
      <c r="A158" s="223"/>
      <c r="B158" s="265" t="s">
        <v>273</v>
      </c>
      <c r="C158" s="311"/>
      <c r="D158" s="311"/>
      <c r="E158" s="311"/>
      <c r="F158" s="311"/>
      <c r="G158" s="311"/>
      <c r="H158" s="311"/>
      <c r="I158" s="313"/>
      <c r="J158" s="249">
        <v>660</v>
      </c>
      <c r="K158" s="230">
        <v>240</v>
      </c>
    </row>
    <row r="159" spans="1:11" ht="15" customHeight="1">
      <c r="A159" s="223"/>
      <c r="B159" s="265" t="s">
        <v>836</v>
      </c>
      <c r="C159" s="311"/>
      <c r="D159" s="311"/>
      <c r="E159" s="311"/>
      <c r="F159" s="311"/>
      <c r="G159" s="311"/>
      <c r="H159" s="311"/>
      <c r="I159" s="313"/>
      <c r="J159" s="249">
        <v>1550</v>
      </c>
      <c r="K159" s="230">
        <v>490</v>
      </c>
    </row>
    <row r="160" spans="1:11" ht="15" customHeight="1">
      <c r="A160" s="223"/>
      <c r="B160" s="265" t="s">
        <v>276</v>
      </c>
      <c r="C160" s="311"/>
      <c r="D160" s="311"/>
      <c r="E160" s="311"/>
      <c r="F160" s="311"/>
      <c r="G160" s="311"/>
      <c r="H160" s="311"/>
      <c r="I160" s="313"/>
      <c r="J160" s="249">
        <v>1110</v>
      </c>
      <c r="K160" s="230">
        <v>310</v>
      </c>
    </row>
    <row r="161" spans="1:11" ht="15" customHeight="1">
      <c r="A161" s="223"/>
      <c r="B161" s="265" t="s">
        <v>287</v>
      </c>
      <c r="C161" s="311"/>
      <c r="D161" s="311"/>
      <c r="E161" s="311"/>
      <c r="F161" s="311"/>
      <c r="G161" s="311"/>
      <c r="H161" s="311"/>
      <c r="I161" s="313"/>
      <c r="J161" s="249">
        <v>960</v>
      </c>
      <c r="K161" s="230">
        <v>390</v>
      </c>
    </row>
    <row r="162" spans="1:11" ht="15" customHeight="1">
      <c r="A162" s="223"/>
      <c r="B162" s="265" t="s">
        <v>837</v>
      </c>
      <c r="C162" s="311"/>
      <c r="D162" s="311"/>
      <c r="E162" s="311"/>
      <c r="F162" s="311"/>
      <c r="G162" s="311"/>
      <c r="H162" s="311"/>
      <c r="I162" s="313"/>
      <c r="J162" s="249">
        <v>1020</v>
      </c>
      <c r="K162" s="230">
        <v>410</v>
      </c>
    </row>
    <row r="163" spans="1:11" ht="15" customHeight="1">
      <c r="A163" s="223"/>
      <c r="B163" s="33" t="s">
        <v>632</v>
      </c>
      <c r="C163" s="224">
        <v>890</v>
      </c>
      <c r="D163" s="224">
        <v>890</v>
      </c>
      <c r="E163" s="224">
        <v>1160</v>
      </c>
      <c r="F163" s="224">
        <v>1280</v>
      </c>
      <c r="G163" s="224">
        <v>1560</v>
      </c>
      <c r="H163" s="224">
        <v>2530</v>
      </c>
      <c r="I163" s="238">
        <v>2940</v>
      </c>
      <c r="J163" s="249">
        <v>2730</v>
      </c>
      <c r="K163" s="230">
        <v>980</v>
      </c>
    </row>
    <row r="164" spans="1:11" ht="15" customHeight="1">
      <c r="A164" s="223"/>
      <c r="B164" s="33" t="s">
        <v>633</v>
      </c>
      <c r="C164" s="224">
        <v>1630</v>
      </c>
      <c r="D164" s="224">
        <v>1620</v>
      </c>
      <c r="E164" s="224">
        <v>2070</v>
      </c>
      <c r="F164" s="224">
        <v>2250</v>
      </c>
      <c r="G164" s="224">
        <v>2590</v>
      </c>
      <c r="H164" s="224">
        <v>4940</v>
      </c>
      <c r="I164" s="238">
        <v>5670</v>
      </c>
      <c r="J164" s="249">
        <v>5690</v>
      </c>
      <c r="K164" s="230">
        <v>2180</v>
      </c>
    </row>
    <row r="165" spans="1:11" ht="15" customHeight="1">
      <c r="A165" s="223"/>
      <c r="B165" s="265" t="s">
        <v>255</v>
      </c>
      <c r="C165" s="311"/>
      <c r="D165" s="311"/>
      <c r="E165" s="311"/>
      <c r="F165" s="311"/>
      <c r="G165" s="311"/>
      <c r="H165" s="311"/>
      <c r="I165" s="313"/>
      <c r="J165" s="249">
        <v>910</v>
      </c>
      <c r="K165" s="230">
        <v>350</v>
      </c>
    </row>
    <row r="166" spans="1:11" ht="15" customHeight="1">
      <c r="A166" s="223"/>
      <c r="B166" s="265" t="s">
        <v>841</v>
      </c>
      <c r="C166" s="311"/>
      <c r="D166" s="311"/>
      <c r="E166" s="311"/>
      <c r="F166" s="311"/>
      <c r="G166" s="311"/>
      <c r="H166" s="311"/>
      <c r="I166" s="313"/>
      <c r="J166" s="249">
        <v>610</v>
      </c>
      <c r="K166" s="230">
        <v>240</v>
      </c>
    </row>
    <row r="167" spans="1:11" ht="15" customHeight="1">
      <c r="A167" s="223"/>
      <c r="B167" s="265" t="s">
        <v>275</v>
      </c>
      <c r="C167" s="311"/>
      <c r="D167" s="311"/>
      <c r="E167" s="311"/>
      <c r="F167" s="311"/>
      <c r="G167" s="311"/>
      <c r="H167" s="311"/>
      <c r="I167" s="313"/>
      <c r="J167" s="249">
        <v>1090</v>
      </c>
      <c r="K167" s="230">
        <v>370</v>
      </c>
    </row>
    <row r="168" spans="1:11" ht="15" customHeight="1">
      <c r="A168" s="223"/>
      <c r="B168" s="265" t="s">
        <v>302</v>
      </c>
      <c r="C168" s="311"/>
      <c r="D168" s="311"/>
      <c r="E168" s="311"/>
      <c r="F168" s="311"/>
      <c r="G168" s="311"/>
      <c r="H168" s="311"/>
      <c r="I168" s="313"/>
      <c r="J168" s="249">
        <v>1010</v>
      </c>
      <c r="K168" s="230">
        <v>410</v>
      </c>
    </row>
    <row r="169" spans="1:11" ht="15" customHeight="1">
      <c r="A169" s="223"/>
      <c r="B169" s="265" t="s">
        <v>842</v>
      </c>
      <c r="C169" s="311"/>
      <c r="D169" s="311"/>
      <c r="E169" s="311"/>
      <c r="F169" s="311"/>
      <c r="G169" s="311"/>
      <c r="H169" s="311"/>
      <c r="I169" s="313"/>
      <c r="J169" s="249">
        <v>990</v>
      </c>
      <c r="K169" s="230">
        <v>410</v>
      </c>
    </row>
    <row r="170" spans="1:11" ht="15" customHeight="1">
      <c r="A170" s="223"/>
      <c r="B170" s="265" t="s">
        <v>303</v>
      </c>
      <c r="C170" s="311"/>
      <c r="D170" s="311"/>
      <c r="E170" s="311"/>
      <c r="F170" s="311"/>
      <c r="G170" s="311"/>
      <c r="H170" s="311"/>
      <c r="I170" s="313"/>
      <c r="J170" s="249">
        <v>1080</v>
      </c>
      <c r="K170" s="230">
        <v>410</v>
      </c>
    </row>
    <row r="171" spans="1:12" s="64" customFormat="1" ht="15" customHeight="1">
      <c r="A171" s="73"/>
      <c r="B171" s="36" t="s">
        <v>74</v>
      </c>
      <c r="C171" s="225">
        <v>20760</v>
      </c>
      <c r="D171" s="225">
        <v>20150</v>
      </c>
      <c r="E171" s="225">
        <v>25430</v>
      </c>
      <c r="F171" s="225">
        <v>27860</v>
      </c>
      <c r="G171" s="225">
        <v>31720</v>
      </c>
      <c r="H171" s="225">
        <v>54290</v>
      </c>
      <c r="I171" s="239">
        <v>60470</v>
      </c>
      <c r="J171" s="254">
        <v>62430</v>
      </c>
      <c r="K171" s="285">
        <v>22160</v>
      </c>
      <c r="L171" s="242"/>
    </row>
    <row r="172" spans="1:11" ht="15" customHeight="1">
      <c r="A172" s="71"/>
      <c r="B172" s="72"/>
      <c r="C172" s="226"/>
      <c r="D172" s="226"/>
      <c r="E172" s="226"/>
      <c r="F172" s="227"/>
      <c r="G172" s="227"/>
      <c r="H172" s="227"/>
      <c r="I172" s="240"/>
      <c r="J172" s="255"/>
      <c r="K172" s="227"/>
    </row>
    <row r="173" spans="1:11" ht="15" customHeight="1">
      <c r="A173" s="37" t="s">
        <v>35</v>
      </c>
      <c r="B173" s="62"/>
      <c r="C173" s="228"/>
      <c r="D173" s="228"/>
      <c r="E173" s="228"/>
      <c r="F173" s="229"/>
      <c r="G173" s="229"/>
      <c r="H173" s="229"/>
      <c r="I173" s="238"/>
      <c r="J173" s="249"/>
      <c r="K173" s="230"/>
    </row>
    <row r="174" spans="1:11" ht="15" customHeight="1">
      <c r="A174" s="223"/>
      <c r="B174" s="33" t="s">
        <v>634</v>
      </c>
      <c r="C174" s="224">
        <v>410</v>
      </c>
      <c r="D174" s="224">
        <v>380</v>
      </c>
      <c r="E174" s="224">
        <v>420</v>
      </c>
      <c r="F174" s="230">
        <v>530</v>
      </c>
      <c r="G174" s="230">
        <v>510</v>
      </c>
      <c r="H174" s="224">
        <v>850</v>
      </c>
      <c r="I174" s="238">
        <v>960</v>
      </c>
      <c r="J174" s="249">
        <v>1320</v>
      </c>
      <c r="K174" s="230">
        <v>450</v>
      </c>
    </row>
    <row r="175" spans="1:11" ht="15" customHeight="1">
      <c r="A175" s="223"/>
      <c r="B175" s="33" t="s">
        <v>635</v>
      </c>
      <c r="C175" s="224">
        <v>1680</v>
      </c>
      <c r="D175" s="224">
        <v>1870</v>
      </c>
      <c r="E175" s="224">
        <v>2130</v>
      </c>
      <c r="F175" s="224">
        <v>1860</v>
      </c>
      <c r="G175" s="224">
        <v>2110</v>
      </c>
      <c r="H175" s="224">
        <v>3220</v>
      </c>
      <c r="I175" s="238">
        <v>4180</v>
      </c>
      <c r="J175" s="249">
        <v>4400</v>
      </c>
      <c r="K175" s="230">
        <v>1780</v>
      </c>
    </row>
    <row r="176" spans="1:11" ht="15" customHeight="1">
      <c r="A176" s="223"/>
      <c r="B176" s="265" t="s">
        <v>311</v>
      </c>
      <c r="C176" s="311"/>
      <c r="D176" s="311"/>
      <c r="E176" s="311"/>
      <c r="F176" s="311"/>
      <c r="G176" s="311"/>
      <c r="H176" s="311"/>
      <c r="I176" s="313"/>
      <c r="J176" s="249">
        <v>650</v>
      </c>
      <c r="K176" s="230">
        <v>230</v>
      </c>
    </row>
    <row r="177" spans="1:11" ht="15" customHeight="1">
      <c r="A177" s="223"/>
      <c r="B177" s="265" t="s">
        <v>838</v>
      </c>
      <c r="C177" s="311"/>
      <c r="D177" s="311"/>
      <c r="E177" s="311"/>
      <c r="F177" s="311"/>
      <c r="G177" s="311"/>
      <c r="H177" s="311"/>
      <c r="I177" s="313"/>
      <c r="J177" s="249">
        <v>650</v>
      </c>
      <c r="K177" s="230">
        <v>270</v>
      </c>
    </row>
    <row r="178" spans="1:11" ht="15" customHeight="1">
      <c r="A178" s="223"/>
      <c r="B178" s="265" t="s">
        <v>839</v>
      </c>
      <c r="C178" s="311"/>
      <c r="D178" s="311"/>
      <c r="E178" s="311"/>
      <c r="F178" s="311"/>
      <c r="G178" s="311"/>
      <c r="H178" s="311"/>
      <c r="I178" s="313"/>
      <c r="J178" s="249">
        <v>880</v>
      </c>
      <c r="K178" s="230">
        <v>330</v>
      </c>
    </row>
    <row r="179" spans="1:11" ht="15" customHeight="1">
      <c r="A179" s="223"/>
      <c r="B179" s="265" t="s">
        <v>840</v>
      </c>
      <c r="C179" s="311"/>
      <c r="D179" s="311"/>
      <c r="E179" s="311"/>
      <c r="F179" s="311"/>
      <c r="G179" s="311"/>
      <c r="H179" s="311"/>
      <c r="I179" s="313"/>
      <c r="J179" s="249">
        <v>1360</v>
      </c>
      <c r="K179" s="230">
        <v>560</v>
      </c>
    </row>
    <row r="180" spans="1:11" ht="15" customHeight="1">
      <c r="A180" s="223"/>
      <c r="B180" s="265" t="s">
        <v>345</v>
      </c>
      <c r="C180" s="311"/>
      <c r="D180" s="311"/>
      <c r="E180" s="311"/>
      <c r="F180" s="311"/>
      <c r="G180" s="311"/>
      <c r="H180" s="311"/>
      <c r="I180" s="313"/>
      <c r="J180" s="249">
        <v>870</v>
      </c>
      <c r="K180" s="230">
        <v>390</v>
      </c>
    </row>
    <row r="181" spans="1:11" ht="15" customHeight="1">
      <c r="A181" s="223"/>
      <c r="B181" s="33" t="s">
        <v>636</v>
      </c>
      <c r="C181" s="224">
        <v>890</v>
      </c>
      <c r="D181" s="224">
        <v>870</v>
      </c>
      <c r="E181" s="224">
        <v>980</v>
      </c>
      <c r="F181" s="230">
        <v>1020</v>
      </c>
      <c r="G181" s="230">
        <v>1030</v>
      </c>
      <c r="H181" s="230">
        <v>1630</v>
      </c>
      <c r="I181" s="238">
        <v>1960</v>
      </c>
      <c r="J181" s="249">
        <v>2020</v>
      </c>
      <c r="K181" s="230">
        <v>820</v>
      </c>
    </row>
    <row r="182" spans="1:11" ht="15" customHeight="1">
      <c r="A182" s="223"/>
      <c r="B182" s="33" t="s">
        <v>637</v>
      </c>
      <c r="C182" s="224">
        <v>3860</v>
      </c>
      <c r="D182" s="224">
        <v>4180</v>
      </c>
      <c r="E182" s="224">
        <v>5020</v>
      </c>
      <c r="F182" s="224">
        <v>5190</v>
      </c>
      <c r="G182" s="224">
        <v>6410</v>
      </c>
      <c r="H182" s="224">
        <v>10930</v>
      </c>
      <c r="I182" s="238">
        <v>11920</v>
      </c>
      <c r="J182" s="249">
        <v>11760</v>
      </c>
      <c r="K182" s="230">
        <v>4600</v>
      </c>
    </row>
    <row r="183" spans="1:11" ht="15" customHeight="1">
      <c r="A183" s="223"/>
      <c r="B183" s="265" t="s">
        <v>843</v>
      </c>
      <c r="C183" s="311"/>
      <c r="D183" s="311"/>
      <c r="E183" s="311"/>
      <c r="F183" s="311"/>
      <c r="G183" s="311"/>
      <c r="H183" s="311"/>
      <c r="I183" s="313"/>
      <c r="J183" s="249">
        <v>1490</v>
      </c>
      <c r="K183" s="230">
        <v>630</v>
      </c>
    </row>
    <row r="184" spans="1:11" ht="15" customHeight="1">
      <c r="A184" s="223"/>
      <c r="B184" s="265" t="s">
        <v>306</v>
      </c>
      <c r="C184" s="311"/>
      <c r="D184" s="311"/>
      <c r="E184" s="311"/>
      <c r="F184" s="311"/>
      <c r="G184" s="311"/>
      <c r="H184" s="311"/>
      <c r="I184" s="313"/>
      <c r="J184" s="249">
        <v>1390</v>
      </c>
      <c r="K184" s="230">
        <v>480</v>
      </c>
    </row>
    <row r="185" spans="1:11" ht="15" customHeight="1">
      <c r="A185" s="223"/>
      <c r="B185" s="265" t="s">
        <v>844</v>
      </c>
      <c r="C185" s="311"/>
      <c r="D185" s="311"/>
      <c r="E185" s="311"/>
      <c r="F185" s="311"/>
      <c r="G185" s="311"/>
      <c r="H185" s="311"/>
      <c r="I185" s="313"/>
      <c r="J185" s="249">
        <v>450</v>
      </c>
      <c r="K185" s="230">
        <v>220</v>
      </c>
    </row>
    <row r="186" spans="1:11" ht="15" customHeight="1">
      <c r="A186" s="223"/>
      <c r="B186" s="265" t="s">
        <v>312</v>
      </c>
      <c r="C186" s="311"/>
      <c r="D186" s="311"/>
      <c r="E186" s="311"/>
      <c r="F186" s="311"/>
      <c r="G186" s="311"/>
      <c r="H186" s="311"/>
      <c r="I186" s="313"/>
      <c r="J186" s="249">
        <v>700</v>
      </c>
      <c r="K186" s="230">
        <v>330</v>
      </c>
    </row>
    <row r="187" spans="1:11" ht="15" customHeight="1">
      <c r="A187" s="223"/>
      <c r="B187" s="265" t="s">
        <v>314</v>
      </c>
      <c r="C187" s="311"/>
      <c r="D187" s="311"/>
      <c r="E187" s="311"/>
      <c r="F187" s="311"/>
      <c r="G187" s="311"/>
      <c r="H187" s="311"/>
      <c r="I187" s="313"/>
      <c r="J187" s="249">
        <v>1170</v>
      </c>
      <c r="K187" s="230">
        <v>500</v>
      </c>
    </row>
    <row r="188" spans="1:11" ht="15" customHeight="1">
      <c r="A188" s="223"/>
      <c r="B188" s="265" t="s">
        <v>316</v>
      </c>
      <c r="C188" s="311"/>
      <c r="D188" s="311"/>
      <c r="E188" s="311"/>
      <c r="F188" s="311"/>
      <c r="G188" s="311"/>
      <c r="H188" s="311"/>
      <c r="I188" s="313"/>
      <c r="J188" s="249">
        <v>1600</v>
      </c>
      <c r="K188" s="230">
        <v>600</v>
      </c>
    </row>
    <row r="189" spans="1:11" ht="15" customHeight="1">
      <c r="A189" s="223"/>
      <c r="B189" s="265" t="s">
        <v>317</v>
      </c>
      <c r="C189" s="311"/>
      <c r="D189" s="311"/>
      <c r="E189" s="311"/>
      <c r="F189" s="311"/>
      <c r="G189" s="311"/>
      <c r="H189" s="311"/>
      <c r="I189" s="313"/>
      <c r="J189" s="249">
        <v>810</v>
      </c>
      <c r="K189" s="230">
        <v>330</v>
      </c>
    </row>
    <row r="190" spans="1:11" ht="15" customHeight="1">
      <c r="A190" s="223"/>
      <c r="B190" s="265" t="s">
        <v>319</v>
      </c>
      <c r="C190" s="311"/>
      <c r="D190" s="311"/>
      <c r="E190" s="311"/>
      <c r="F190" s="311"/>
      <c r="G190" s="311"/>
      <c r="H190" s="311"/>
      <c r="I190" s="313"/>
      <c r="J190" s="249">
        <v>870</v>
      </c>
      <c r="K190" s="230">
        <v>300</v>
      </c>
    </row>
    <row r="191" spans="1:11" ht="15" customHeight="1">
      <c r="A191" s="223"/>
      <c r="B191" s="265" t="s">
        <v>329</v>
      </c>
      <c r="C191" s="311"/>
      <c r="D191" s="311"/>
      <c r="E191" s="311"/>
      <c r="F191" s="311"/>
      <c r="G191" s="311"/>
      <c r="H191" s="311"/>
      <c r="I191" s="313"/>
      <c r="J191" s="249">
        <v>510</v>
      </c>
      <c r="K191" s="230">
        <v>200</v>
      </c>
    </row>
    <row r="192" spans="1:11" ht="15" customHeight="1">
      <c r="A192" s="223"/>
      <c r="B192" s="265" t="s">
        <v>845</v>
      </c>
      <c r="C192" s="311"/>
      <c r="D192" s="311"/>
      <c r="E192" s="311"/>
      <c r="F192" s="311"/>
      <c r="G192" s="311"/>
      <c r="H192" s="311"/>
      <c r="I192" s="313"/>
      <c r="J192" s="249">
        <v>670</v>
      </c>
      <c r="K192" s="230">
        <v>270</v>
      </c>
    </row>
    <row r="193" spans="1:11" ht="15" customHeight="1">
      <c r="A193" s="223"/>
      <c r="B193" s="265" t="s">
        <v>846</v>
      </c>
      <c r="C193" s="311"/>
      <c r="D193" s="311"/>
      <c r="E193" s="311"/>
      <c r="F193" s="311"/>
      <c r="G193" s="311"/>
      <c r="H193" s="311"/>
      <c r="I193" s="313"/>
      <c r="J193" s="249">
        <v>1510</v>
      </c>
      <c r="K193" s="230">
        <v>550</v>
      </c>
    </row>
    <row r="194" spans="1:11" ht="15" customHeight="1">
      <c r="A194" s="223"/>
      <c r="B194" s="265" t="s">
        <v>847</v>
      </c>
      <c r="C194" s="311"/>
      <c r="D194" s="311"/>
      <c r="E194" s="311"/>
      <c r="F194" s="311"/>
      <c r="G194" s="311"/>
      <c r="H194" s="311"/>
      <c r="I194" s="313"/>
      <c r="J194" s="249">
        <v>580</v>
      </c>
      <c r="K194" s="230">
        <v>200</v>
      </c>
    </row>
    <row r="195" spans="1:11" ht="15" customHeight="1">
      <c r="A195" s="223"/>
      <c r="B195" s="33" t="s">
        <v>638</v>
      </c>
      <c r="C195" s="224">
        <v>2440</v>
      </c>
      <c r="D195" s="224">
        <v>2320</v>
      </c>
      <c r="E195" s="224">
        <v>2830</v>
      </c>
      <c r="F195" s="224">
        <v>2870</v>
      </c>
      <c r="G195" s="224">
        <v>3320</v>
      </c>
      <c r="H195" s="224">
        <v>6440</v>
      </c>
      <c r="I195" s="238">
        <v>6920</v>
      </c>
      <c r="J195" s="249">
        <v>7080</v>
      </c>
      <c r="K195" s="230">
        <v>2660</v>
      </c>
    </row>
    <row r="196" spans="1:11" ht="15" customHeight="1">
      <c r="A196" s="223"/>
      <c r="B196" s="265" t="s">
        <v>309</v>
      </c>
      <c r="C196" s="311"/>
      <c r="D196" s="311"/>
      <c r="E196" s="311"/>
      <c r="F196" s="311"/>
      <c r="G196" s="311"/>
      <c r="H196" s="311"/>
      <c r="I196" s="313"/>
      <c r="J196" s="249">
        <v>660</v>
      </c>
      <c r="K196" s="230">
        <v>290</v>
      </c>
    </row>
    <row r="197" spans="1:11" ht="15" customHeight="1">
      <c r="A197" s="223"/>
      <c r="B197" s="265" t="s">
        <v>848</v>
      </c>
      <c r="C197" s="311"/>
      <c r="D197" s="311"/>
      <c r="E197" s="311"/>
      <c r="F197" s="311"/>
      <c r="G197" s="311"/>
      <c r="H197" s="311"/>
      <c r="I197" s="313"/>
      <c r="J197" s="249">
        <v>960</v>
      </c>
      <c r="K197" s="230">
        <v>330</v>
      </c>
    </row>
    <row r="198" spans="1:11" ht="15" customHeight="1">
      <c r="A198" s="223"/>
      <c r="B198" s="265" t="s">
        <v>849</v>
      </c>
      <c r="C198" s="311"/>
      <c r="D198" s="311"/>
      <c r="E198" s="311"/>
      <c r="F198" s="311"/>
      <c r="G198" s="311"/>
      <c r="H198" s="311"/>
      <c r="I198" s="313"/>
      <c r="J198" s="249">
        <v>860</v>
      </c>
      <c r="K198" s="230">
        <v>330</v>
      </c>
    </row>
    <row r="199" spans="1:11" ht="15" customHeight="1">
      <c r="A199" s="223"/>
      <c r="B199" s="265" t="s">
        <v>323</v>
      </c>
      <c r="C199" s="311"/>
      <c r="D199" s="311"/>
      <c r="E199" s="311"/>
      <c r="F199" s="311"/>
      <c r="G199" s="311"/>
      <c r="H199" s="311"/>
      <c r="I199" s="313"/>
      <c r="J199" s="249">
        <v>620</v>
      </c>
      <c r="K199" s="230">
        <v>250</v>
      </c>
    </row>
    <row r="200" spans="1:11" ht="15" customHeight="1">
      <c r="A200" s="223"/>
      <c r="B200" s="265" t="s">
        <v>850</v>
      </c>
      <c r="C200" s="311"/>
      <c r="D200" s="311"/>
      <c r="E200" s="311"/>
      <c r="F200" s="311"/>
      <c r="G200" s="311"/>
      <c r="H200" s="311"/>
      <c r="I200" s="313"/>
      <c r="J200" s="249">
        <v>820</v>
      </c>
      <c r="K200" s="230">
        <v>280</v>
      </c>
    </row>
    <row r="201" spans="1:11" ht="15" customHeight="1">
      <c r="A201" s="223"/>
      <c r="B201" s="265" t="s">
        <v>904</v>
      </c>
      <c r="C201" s="311"/>
      <c r="D201" s="311"/>
      <c r="E201" s="311"/>
      <c r="F201" s="311"/>
      <c r="G201" s="311"/>
      <c r="H201" s="311"/>
      <c r="I201" s="313"/>
      <c r="J201" s="249">
        <v>590</v>
      </c>
      <c r="K201" s="230">
        <v>210</v>
      </c>
    </row>
    <row r="202" spans="1:11" ht="15" customHeight="1">
      <c r="A202" s="223"/>
      <c r="B202" s="265" t="s">
        <v>354</v>
      </c>
      <c r="C202" s="311"/>
      <c r="D202" s="311"/>
      <c r="E202" s="311"/>
      <c r="F202" s="311"/>
      <c r="G202" s="311"/>
      <c r="H202" s="311"/>
      <c r="I202" s="313"/>
      <c r="J202" s="249">
        <v>780</v>
      </c>
      <c r="K202" s="230">
        <v>320</v>
      </c>
    </row>
    <row r="203" spans="1:11" ht="15" customHeight="1">
      <c r="A203" s="223"/>
      <c r="B203" s="265" t="s">
        <v>851</v>
      </c>
      <c r="C203" s="311"/>
      <c r="D203" s="311"/>
      <c r="E203" s="311"/>
      <c r="F203" s="311"/>
      <c r="G203" s="311"/>
      <c r="H203" s="311"/>
      <c r="I203" s="313"/>
      <c r="J203" s="249">
        <v>500</v>
      </c>
      <c r="K203" s="230">
        <v>170</v>
      </c>
    </row>
    <row r="204" spans="1:11" ht="15" customHeight="1">
      <c r="A204" s="223"/>
      <c r="B204" s="265" t="s">
        <v>357</v>
      </c>
      <c r="C204" s="311"/>
      <c r="D204" s="311"/>
      <c r="E204" s="311"/>
      <c r="F204" s="311"/>
      <c r="G204" s="311"/>
      <c r="H204" s="311"/>
      <c r="I204" s="313"/>
      <c r="J204" s="249">
        <v>640</v>
      </c>
      <c r="K204" s="230">
        <v>230</v>
      </c>
    </row>
    <row r="205" spans="1:11" ht="15" customHeight="1">
      <c r="A205" s="223"/>
      <c r="B205" s="265" t="s">
        <v>905</v>
      </c>
      <c r="C205" s="311"/>
      <c r="D205" s="311"/>
      <c r="E205" s="311"/>
      <c r="F205" s="311"/>
      <c r="G205" s="311"/>
      <c r="H205" s="311"/>
      <c r="I205" s="313"/>
      <c r="J205" s="249">
        <v>660</v>
      </c>
      <c r="K205" s="230">
        <v>250</v>
      </c>
    </row>
    <row r="206" spans="1:11" ht="15" customHeight="1">
      <c r="A206" s="223"/>
      <c r="B206" s="33" t="s">
        <v>639</v>
      </c>
      <c r="C206" s="224">
        <v>470</v>
      </c>
      <c r="D206" s="224">
        <v>500</v>
      </c>
      <c r="E206" s="224">
        <v>630</v>
      </c>
      <c r="F206" s="224">
        <v>700</v>
      </c>
      <c r="G206" s="224">
        <v>660</v>
      </c>
      <c r="H206" s="224">
        <v>1430</v>
      </c>
      <c r="I206" s="238">
        <v>1640</v>
      </c>
      <c r="J206" s="249">
        <v>1580</v>
      </c>
      <c r="K206" s="230">
        <v>630</v>
      </c>
    </row>
    <row r="207" spans="1:11" ht="15" customHeight="1">
      <c r="A207" s="223"/>
      <c r="B207" s="33" t="s">
        <v>640</v>
      </c>
      <c r="C207" s="224">
        <v>2390</v>
      </c>
      <c r="D207" s="224">
        <v>2830</v>
      </c>
      <c r="E207" s="224">
        <v>3630</v>
      </c>
      <c r="F207" s="224">
        <v>3450</v>
      </c>
      <c r="G207" s="224">
        <v>3890</v>
      </c>
      <c r="H207" s="224">
        <v>6200</v>
      </c>
      <c r="I207" s="238">
        <v>7640</v>
      </c>
      <c r="J207" s="249">
        <v>7210</v>
      </c>
      <c r="K207" s="230">
        <v>3040</v>
      </c>
    </row>
    <row r="208" spans="1:11" ht="15" customHeight="1">
      <c r="A208" s="223"/>
      <c r="B208" s="265" t="s">
        <v>852</v>
      </c>
      <c r="C208" s="311"/>
      <c r="D208" s="311"/>
      <c r="E208" s="311"/>
      <c r="F208" s="311"/>
      <c r="G208" s="311"/>
      <c r="H208" s="311"/>
      <c r="I208" s="313"/>
      <c r="J208" s="249">
        <v>1110</v>
      </c>
      <c r="K208" s="230">
        <v>480</v>
      </c>
    </row>
    <row r="209" spans="1:11" ht="15" customHeight="1">
      <c r="A209" s="223"/>
      <c r="B209" s="265" t="s">
        <v>308</v>
      </c>
      <c r="C209" s="311"/>
      <c r="D209" s="311"/>
      <c r="E209" s="311"/>
      <c r="F209" s="311"/>
      <c r="G209" s="311"/>
      <c r="H209" s="311"/>
      <c r="I209" s="313"/>
      <c r="J209" s="249">
        <v>1000</v>
      </c>
      <c r="K209" s="230">
        <v>460</v>
      </c>
    </row>
    <row r="210" spans="1:11" ht="15" customHeight="1">
      <c r="A210" s="223"/>
      <c r="B210" s="265" t="s">
        <v>318</v>
      </c>
      <c r="C210" s="311"/>
      <c r="D210" s="311"/>
      <c r="E210" s="311"/>
      <c r="F210" s="311"/>
      <c r="G210" s="311"/>
      <c r="H210" s="311"/>
      <c r="I210" s="313"/>
      <c r="J210" s="249">
        <v>920</v>
      </c>
      <c r="K210" s="230">
        <v>390</v>
      </c>
    </row>
    <row r="211" spans="1:11" ht="15" customHeight="1">
      <c r="A211" s="223"/>
      <c r="B211" s="265" t="s">
        <v>853</v>
      </c>
      <c r="C211" s="311"/>
      <c r="D211" s="311"/>
      <c r="E211" s="311"/>
      <c r="F211" s="311"/>
      <c r="G211" s="311"/>
      <c r="H211" s="311"/>
      <c r="I211" s="313"/>
      <c r="J211" s="249">
        <v>1380</v>
      </c>
      <c r="K211" s="230">
        <v>530</v>
      </c>
    </row>
    <row r="212" spans="1:11" ht="15" customHeight="1">
      <c r="A212" s="223"/>
      <c r="B212" s="265" t="s">
        <v>335</v>
      </c>
      <c r="C212" s="311"/>
      <c r="D212" s="311"/>
      <c r="E212" s="311"/>
      <c r="F212" s="311"/>
      <c r="G212" s="311"/>
      <c r="H212" s="311"/>
      <c r="I212" s="313"/>
      <c r="J212" s="249">
        <v>900</v>
      </c>
      <c r="K212" s="230">
        <v>350</v>
      </c>
    </row>
    <row r="213" spans="1:11" ht="15" customHeight="1">
      <c r="A213" s="223"/>
      <c r="B213" s="265" t="s">
        <v>854</v>
      </c>
      <c r="C213" s="311"/>
      <c r="D213" s="311"/>
      <c r="E213" s="311"/>
      <c r="F213" s="311"/>
      <c r="G213" s="311"/>
      <c r="H213" s="311"/>
      <c r="I213" s="313"/>
      <c r="J213" s="249">
        <v>1040</v>
      </c>
      <c r="K213" s="230">
        <v>400</v>
      </c>
    </row>
    <row r="214" spans="1:11" ht="15" customHeight="1">
      <c r="A214" s="223"/>
      <c r="B214" s="265" t="s">
        <v>347</v>
      </c>
      <c r="C214" s="311"/>
      <c r="D214" s="311"/>
      <c r="E214" s="311"/>
      <c r="F214" s="311"/>
      <c r="G214" s="311"/>
      <c r="H214" s="311"/>
      <c r="I214" s="313"/>
      <c r="J214" s="249">
        <v>860</v>
      </c>
      <c r="K214" s="230">
        <v>430</v>
      </c>
    </row>
    <row r="215" spans="1:11" ht="15" customHeight="1">
      <c r="A215" s="223"/>
      <c r="B215" s="33" t="s">
        <v>340</v>
      </c>
      <c r="C215" s="224">
        <v>520</v>
      </c>
      <c r="D215" s="224">
        <v>570</v>
      </c>
      <c r="E215" s="224">
        <v>690</v>
      </c>
      <c r="F215" s="224">
        <v>740</v>
      </c>
      <c r="G215" s="224">
        <v>800</v>
      </c>
      <c r="H215" s="224">
        <v>1400</v>
      </c>
      <c r="I215" s="238">
        <v>1710</v>
      </c>
      <c r="J215" s="249">
        <v>1840</v>
      </c>
      <c r="K215" s="230">
        <v>560</v>
      </c>
    </row>
    <row r="216" spans="1:11" ht="15" customHeight="1">
      <c r="A216" s="223"/>
      <c r="B216" s="33" t="s">
        <v>641</v>
      </c>
      <c r="C216" s="224">
        <v>420</v>
      </c>
      <c r="D216" s="224">
        <v>400</v>
      </c>
      <c r="E216" s="224">
        <v>490</v>
      </c>
      <c r="F216" s="224">
        <v>550</v>
      </c>
      <c r="G216" s="224">
        <v>640</v>
      </c>
      <c r="H216" s="224">
        <v>1150</v>
      </c>
      <c r="I216" s="238">
        <v>1220</v>
      </c>
      <c r="J216" s="249">
        <v>1400</v>
      </c>
      <c r="K216" s="230">
        <v>490</v>
      </c>
    </row>
    <row r="217" spans="1:11" ht="15" customHeight="1">
      <c r="A217" s="223"/>
      <c r="B217" s="33" t="s">
        <v>642</v>
      </c>
      <c r="C217" s="224">
        <v>2530</v>
      </c>
      <c r="D217" s="224">
        <v>2530</v>
      </c>
      <c r="E217" s="224">
        <v>3670</v>
      </c>
      <c r="F217" s="224">
        <v>3670</v>
      </c>
      <c r="G217" s="224">
        <v>3710</v>
      </c>
      <c r="H217" s="224">
        <v>5360</v>
      </c>
      <c r="I217" s="238">
        <v>6400</v>
      </c>
      <c r="J217" s="249">
        <v>6320</v>
      </c>
      <c r="K217" s="230">
        <v>2700</v>
      </c>
    </row>
    <row r="218" spans="1:11" ht="15" customHeight="1">
      <c r="A218" s="223"/>
      <c r="B218" s="265" t="s">
        <v>855</v>
      </c>
      <c r="C218" s="311"/>
      <c r="D218" s="311"/>
      <c r="E218" s="311"/>
      <c r="F218" s="311"/>
      <c r="G218" s="311"/>
      <c r="H218" s="311"/>
      <c r="I218" s="313"/>
      <c r="J218" s="249">
        <v>780</v>
      </c>
      <c r="K218" s="230">
        <v>310</v>
      </c>
    </row>
    <row r="219" spans="1:11" ht="15" customHeight="1">
      <c r="A219" s="223"/>
      <c r="B219" s="265" t="s">
        <v>856</v>
      </c>
      <c r="C219" s="311"/>
      <c r="D219" s="311"/>
      <c r="E219" s="311"/>
      <c r="F219" s="311"/>
      <c r="G219" s="311"/>
      <c r="H219" s="311"/>
      <c r="I219" s="313"/>
      <c r="J219" s="249">
        <v>490</v>
      </c>
      <c r="K219" s="230">
        <v>210</v>
      </c>
    </row>
    <row r="220" spans="1:11" ht="15" customHeight="1">
      <c r="A220" s="223"/>
      <c r="B220" s="265" t="s">
        <v>326</v>
      </c>
      <c r="C220" s="311"/>
      <c r="D220" s="311"/>
      <c r="E220" s="311"/>
      <c r="F220" s="311"/>
      <c r="G220" s="311"/>
      <c r="H220" s="311"/>
      <c r="I220" s="313"/>
      <c r="J220" s="249">
        <v>1240</v>
      </c>
      <c r="K220" s="230">
        <v>490</v>
      </c>
    </row>
    <row r="221" spans="1:11" ht="15" customHeight="1">
      <c r="A221" s="223"/>
      <c r="B221" s="265" t="s">
        <v>857</v>
      </c>
      <c r="C221" s="311"/>
      <c r="D221" s="311"/>
      <c r="E221" s="311"/>
      <c r="F221" s="311"/>
      <c r="G221" s="311"/>
      <c r="H221" s="311"/>
      <c r="I221" s="313"/>
      <c r="J221" s="249">
        <v>780</v>
      </c>
      <c r="K221" s="230">
        <v>380</v>
      </c>
    </row>
    <row r="222" spans="1:11" ht="15" customHeight="1">
      <c r="A222" s="223"/>
      <c r="B222" s="265" t="s">
        <v>858</v>
      </c>
      <c r="C222" s="311"/>
      <c r="D222" s="311"/>
      <c r="E222" s="311"/>
      <c r="F222" s="311"/>
      <c r="G222" s="311"/>
      <c r="H222" s="311"/>
      <c r="I222" s="313"/>
      <c r="J222" s="249">
        <v>970</v>
      </c>
      <c r="K222" s="230">
        <v>410</v>
      </c>
    </row>
    <row r="223" spans="1:11" ht="15" customHeight="1">
      <c r="A223" s="223"/>
      <c r="B223" s="265" t="s">
        <v>355</v>
      </c>
      <c r="C223" s="311"/>
      <c r="D223" s="311"/>
      <c r="E223" s="311"/>
      <c r="F223" s="311"/>
      <c r="G223" s="311"/>
      <c r="H223" s="311"/>
      <c r="I223" s="313"/>
      <c r="J223" s="249">
        <v>940</v>
      </c>
      <c r="K223" s="230">
        <v>420</v>
      </c>
    </row>
    <row r="224" spans="1:11" ht="15" customHeight="1">
      <c r="A224" s="223"/>
      <c r="B224" s="265" t="s">
        <v>358</v>
      </c>
      <c r="C224" s="311"/>
      <c r="D224" s="311"/>
      <c r="E224" s="311"/>
      <c r="F224" s="311"/>
      <c r="G224" s="311"/>
      <c r="H224" s="311"/>
      <c r="I224" s="313"/>
      <c r="J224" s="249">
        <v>1120</v>
      </c>
      <c r="K224" s="230">
        <v>480</v>
      </c>
    </row>
    <row r="225" spans="1:11" ht="15" customHeight="1">
      <c r="A225" s="223"/>
      <c r="B225" s="33" t="s">
        <v>356</v>
      </c>
      <c r="C225" s="224">
        <v>330</v>
      </c>
      <c r="D225" s="224">
        <v>350</v>
      </c>
      <c r="E225" s="224">
        <v>540</v>
      </c>
      <c r="F225" s="224">
        <v>600</v>
      </c>
      <c r="G225" s="224">
        <v>670</v>
      </c>
      <c r="H225" s="224">
        <v>1150</v>
      </c>
      <c r="I225" s="238">
        <v>1270</v>
      </c>
      <c r="J225" s="249">
        <v>1310</v>
      </c>
      <c r="K225" s="230">
        <v>520</v>
      </c>
    </row>
    <row r="226" spans="1:11" ht="15" customHeight="1">
      <c r="A226" s="33"/>
      <c r="B226" s="36" t="s">
        <v>74</v>
      </c>
      <c r="C226" s="231">
        <v>15940</v>
      </c>
      <c r="D226" s="231">
        <v>16800</v>
      </c>
      <c r="E226" s="231">
        <v>21030</v>
      </c>
      <c r="F226" s="231">
        <v>21170</v>
      </c>
      <c r="G226" s="231">
        <v>23730</v>
      </c>
      <c r="H226" s="231">
        <v>39760</v>
      </c>
      <c r="I226" s="239">
        <v>45820</v>
      </c>
      <c r="J226" s="254">
        <v>46220</v>
      </c>
      <c r="K226" s="285">
        <v>18240</v>
      </c>
    </row>
    <row r="227" spans="1:11" ht="15" customHeight="1">
      <c r="A227" s="90"/>
      <c r="B227" s="90"/>
      <c r="C227" s="226"/>
      <c r="D227" s="226"/>
      <c r="E227" s="226"/>
      <c r="F227" s="227"/>
      <c r="G227" s="227"/>
      <c r="H227" s="227"/>
      <c r="I227" s="240"/>
      <c r="J227" s="255"/>
      <c r="K227" s="227"/>
    </row>
    <row r="228" spans="1:11" ht="15" customHeight="1">
      <c r="A228" s="37" t="s">
        <v>643</v>
      </c>
      <c r="B228" s="62"/>
      <c r="C228" s="228"/>
      <c r="D228" s="228"/>
      <c r="E228" s="228"/>
      <c r="F228" s="229"/>
      <c r="G228" s="229"/>
      <c r="H228" s="229"/>
      <c r="I228" s="238"/>
      <c r="J228" s="249"/>
      <c r="K228" s="230"/>
    </row>
    <row r="229" spans="1:11" ht="15" customHeight="1">
      <c r="A229" s="223"/>
      <c r="B229" s="33" t="s">
        <v>644</v>
      </c>
      <c r="C229" s="224">
        <v>150</v>
      </c>
      <c r="D229" s="224">
        <v>160</v>
      </c>
      <c r="E229" s="224">
        <v>170</v>
      </c>
      <c r="F229" s="224">
        <v>240</v>
      </c>
      <c r="G229" s="224">
        <v>370</v>
      </c>
      <c r="H229" s="224">
        <v>700</v>
      </c>
      <c r="I229" s="238">
        <v>720</v>
      </c>
      <c r="J229" s="249">
        <v>690</v>
      </c>
      <c r="K229" s="230">
        <v>270</v>
      </c>
    </row>
    <row r="230" spans="1:11" ht="15" customHeight="1">
      <c r="A230" s="223"/>
      <c r="B230" s="33" t="s">
        <v>645</v>
      </c>
      <c r="C230" s="224" t="s">
        <v>646</v>
      </c>
      <c r="D230" s="224" t="s">
        <v>646</v>
      </c>
      <c r="E230" s="224">
        <v>10</v>
      </c>
      <c r="F230" s="224">
        <v>10</v>
      </c>
      <c r="G230" s="224">
        <v>10</v>
      </c>
      <c r="H230" s="224">
        <v>40</v>
      </c>
      <c r="I230" s="238">
        <v>20</v>
      </c>
      <c r="J230" s="249">
        <v>20</v>
      </c>
      <c r="K230" s="230">
        <v>20</v>
      </c>
    </row>
    <row r="231" spans="1:11" ht="15" customHeight="1">
      <c r="A231" s="223"/>
      <c r="B231" s="33" t="s">
        <v>647</v>
      </c>
      <c r="C231" s="224">
        <v>250</v>
      </c>
      <c r="D231" s="224">
        <v>230</v>
      </c>
      <c r="E231" s="224">
        <v>270</v>
      </c>
      <c r="F231" s="224">
        <v>390</v>
      </c>
      <c r="G231" s="224">
        <v>460</v>
      </c>
      <c r="H231" s="224">
        <v>1140</v>
      </c>
      <c r="I231" s="238">
        <v>1320</v>
      </c>
      <c r="J231" s="249">
        <v>1180</v>
      </c>
      <c r="K231" s="230">
        <v>440</v>
      </c>
    </row>
    <row r="232" spans="1:11" ht="15" customHeight="1">
      <c r="A232" s="223"/>
      <c r="B232" s="33" t="s">
        <v>648</v>
      </c>
      <c r="C232" s="224">
        <v>160</v>
      </c>
      <c r="D232" s="224">
        <v>160</v>
      </c>
      <c r="E232" s="224">
        <v>240</v>
      </c>
      <c r="F232" s="224">
        <v>260</v>
      </c>
      <c r="G232" s="224">
        <v>340</v>
      </c>
      <c r="H232" s="224">
        <v>690</v>
      </c>
      <c r="I232" s="238">
        <v>720</v>
      </c>
      <c r="J232" s="249">
        <v>570</v>
      </c>
      <c r="K232" s="230">
        <v>210</v>
      </c>
    </row>
    <row r="233" spans="1:11" ht="15" customHeight="1">
      <c r="A233" s="223"/>
      <c r="B233" s="33" t="s">
        <v>649</v>
      </c>
      <c r="C233" s="224">
        <v>230</v>
      </c>
      <c r="D233" s="224">
        <v>220</v>
      </c>
      <c r="E233" s="224">
        <v>270</v>
      </c>
      <c r="F233" s="224">
        <v>400</v>
      </c>
      <c r="G233" s="224">
        <v>510</v>
      </c>
      <c r="H233" s="224">
        <v>1260</v>
      </c>
      <c r="I233" s="238">
        <v>1350</v>
      </c>
      <c r="J233" s="249">
        <v>1190</v>
      </c>
      <c r="K233" s="230">
        <v>410</v>
      </c>
    </row>
    <row r="234" spans="1:11" ht="15" customHeight="1">
      <c r="A234" s="223"/>
      <c r="B234" s="33" t="s">
        <v>650</v>
      </c>
      <c r="C234" s="224">
        <v>200</v>
      </c>
      <c r="D234" s="224">
        <v>230</v>
      </c>
      <c r="E234" s="224">
        <v>240</v>
      </c>
      <c r="F234" s="224">
        <v>350</v>
      </c>
      <c r="G234" s="224">
        <v>410</v>
      </c>
      <c r="H234" s="224">
        <v>870</v>
      </c>
      <c r="I234" s="238">
        <v>890</v>
      </c>
      <c r="J234" s="249">
        <v>890</v>
      </c>
      <c r="K234" s="230">
        <v>310</v>
      </c>
    </row>
    <row r="235" spans="1:11" ht="15" customHeight="1">
      <c r="A235" s="223"/>
      <c r="B235" s="33" t="s">
        <v>651</v>
      </c>
      <c r="C235" s="224">
        <v>110</v>
      </c>
      <c r="D235" s="224">
        <v>110</v>
      </c>
      <c r="E235" s="224">
        <v>100</v>
      </c>
      <c r="F235" s="224">
        <v>120</v>
      </c>
      <c r="G235" s="224">
        <v>150</v>
      </c>
      <c r="H235" s="224">
        <v>310</v>
      </c>
      <c r="I235" s="238">
        <v>330</v>
      </c>
      <c r="J235" s="249">
        <v>280</v>
      </c>
      <c r="K235" s="230">
        <v>110</v>
      </c>
    </row>
    <row r="236" spans="1:11" ht="15" customHeight="1">
      <c r="A236" s="223"/>
      <c r="B236" s="33" t="s">
        <v>652</v>
      </c>
      <c r="C236" s="224">
        <v>300</v>
      </c>
      <c r="D236" s="224">
        <v>290</v>
      </c>
      <c r="E236" s="224">
        <v>390</v>
      </c>
      <c r="F236" s="224">
        <v>510</v>
      </c>
      <c r="G236" s="224">
        <v>640</v>
      </c>
      <c r="H236" s="224">
        <v>1450</v>
      </c>
      <c r="I236" s="238">
        <v>1700</v>
      </c>
      <c r="J236" s="249">
        <v>1520</v>
      </c>
      <c r="K236" s="230">
        <v>500</v>
      </c>
    </row>
    <row r="237" spans="1:11" ht="15" customHeight="1">
      <c r="A237" s="223"/>
      <c r="B237" s="33" t="s">
        <v>653</v>
      </c>
      <c r="C237" s="224">
        <v>420</v>
      </c>
      <c r="D237" s="224">
        <v>380</v>
      </c>
      <c r="E237" s="224">
        <v>530</v>
      </c>
      <c r="F237" s="224">
        <v>690</v>
      </c>
      <c r="G237" s="224">
        <v>820</v>
      </c>
      <c r="H237" s="224">
        <v>1580</v>
      </c>
      <c r="I237" s="238">
        <v>2170</v>
      </c>
      <c r="J237" s="249">
        <v>1910</v>
      </c>
      <c r="K237" s="230">
        <v>770</v>
      </c>
    </row>
    <row r="238" spans="1:11" ht="15" customHeight="1">
      <c r="A238" s="223"/>
      <c r="B238" s="33" t="s">
        <v>654</v>
      </c>
      <c r="C238" s="224">
        <v>420</v>
      </c>
      <c r="D238" s="224">
        <v>340</v>
      </c>
      <c r="E238" s="224">
        <v>570</v>
      </c>
      <c r="F238" s="224">
        <v>690</v>
      </c>
      <c r="G238" s="224">
        <v>800</v>
      </c>
      <c r="H238" s="224">
        <v>1990</v>
      </c>
      <c r="I238" s="238">
        <v>2210</v>
      </c>
      <c r="J238" s="249">
        <v>2150</v>
      </c>
      <c r="K238" s="230">
        <v>880</v>
      </c>
    </row>
    <row r="239" spans="1:11" ht="15" customHeight="1">
      <c r="A239" s="223"/>
      <c r="B239" s="33" t="s">
        <v>655</v>
      </c>
      <c r="C239" s="224">
        <v>290</v>
      </c>
      <c r="D239" s="224">
        <v>290</v>
      </c>
      <c r="E239" s="224">
        <v>410</v>
      </c>
      <c r="F239" s="224">
        <v>570</v>
      </c>
      <c r="G239" s="224">
        <v>680</v>
      </c>
      <c r="H239" s="224">
        <v>1590</v>
      </c>
      <c r="I239" s="238">
        <v>1780</v>
      </c>
      <c r="J239" s="249">
        <v>1790</v>
      </c>
      <c r="K239" s="230">
        <v>590</v>
      </c>
    </row>
    <row r="240" spans="1:11" ht="15" customHeight="1">
      <c r="A240" s="223"/>
      <c r="B240" s="33" t="s">
        <v>656</v>
      </c>
      <c r="C240" s="224">
        <v>380</v>
      </c>
      <c r="D240" s="224">
        <v>340</v>
      </c>
      <c r="E240" s="224">
        <v>460</v>
      </c>
      <c r="F240" s="224">
        <v>610</v>
      </c>
      <c r="G240" s="224">
        <v>780</v>
      </c>
      <c r="H240" s="224">
        <v>1690</v>
      </c>
      <c r="I240" s="238">
        <v>1690</v>
      </c>
      <c r="J240" s="249">
        <v>1560</v>
      </c>
      <c r="K240" s="230">
        <v>670</v>
      </c>
    </row>
    <row r="241" spans="1:11" ht="15" customHeight="1">
      <c r="A241" s="223"/>
      <c r="B241" s="33" t="s">
        <v>657</v>
      </c>
      <c r="C241" s="224">
        <v>250</v>
      </c>
      <c r="D241" s="224">
        <v>220</v>
      </c>
      <c r="E241" s="224">
        <v>320</v>
      </c>
      <c r="F241" s="224">
        <v>390</v>
      </c>
      <c r="G241" s="224">
        <v>440</v>
      </c>
      <c r="H241" s="224">
        <v>920</v>
      </c>
      <c r="I241" s="238">
        <v>1040</v>
      </c>
      <c r="J241" s="249">
        <v>1010</v>
      </c>
      <c r="K241" s="230">
        <v>320</v>
      </c>
    </row>
    <row r="242" spans="1:11" ht="15" customHeight="1">
      <c r="A242" s="223"/>
      <c r="B242" s="33" t="s">
        <v>658</v>
      </c>
      <c r="C242" s="224">
        <v>250</v>
      </c>
      <c r="D242" s="224">
        <v>250</v>
      </c>
      <c r="E242" s="224">
        <v>260</v>
      </c>
      <c r="F242" s="224">
        <v>270</v>
      </c>
      <c r="G242" s="224">
        <v>410</v>
      </c>
      <c r="H242" s="224">
        <v>840</v>
      </c>
      <c r="I242" s="238">
        <v>830</v>
      </c>
      <c r="J242" s="249">
        <v>700</v>
      </c>
      <c r="K242" s="230">
        <v>270</v>
      </c>
    </row>
    <row r="243" spans="1:11" s="64" customFormat="1" ht="15" customHeight="1">
      <c r="A243" s="73"/>
      <c r="B243" s="36" t="s">
        <v>74</v>
      </c>
      <c r="C243" s="225">
        <v>3420</v>
      </c>
      <c r="D243" s="225">
        <v>3220</v>
      </c>
      <c r="E243" s="225">
        <v>4230</v>
      </c>
      <c r="F243" s="225">
        <v>5490</v>
      </c>
      <c r="G243" s="225">
        <v>6810</v>
      </c>
      <c r="H243" s="225">
        <v>15050</v>
      </c>
      <c r="I243" s="239">
        <v>16760</v>
      </c>
      <c r="J243" s="254">
        <v>15440</v>
      </c>
      <c r="K243" s="285">
        <v>5770</v>
      </c>
    </row>
    <row r="244" spans="1:11" ht="15" customHeight="1">
      <c r="A244" s="33"/>
      <c r="B244" s="90"/>
      <c r="C244" s="226"/>
      <c r="D244" s="226"/>
      <c r="E244" s="226"/>
      <c r="F244" s="227"/>
      <c r="G244" s="227"/>
      <c r="H244" s="227"/>
      <c r="I244" s="240"/>
      <c r="J244" s="255"/>
      <c r="K244" s="227"/>
    </row>
    <row r="245" spans="1:11" ht="15" customHeight="1">
      <c r="A245" s="37" t="s">
        <v>659</v>
      </c>
      <c r="B245" s="62"/>
      <c r="C245" s="228"/>
      <c r="D245" s="228"/>
      <c r="E245" s="228"/>
      <c r="F245" s="229"/>
      <c r="G245" s="229"/>
      <c r="H245" s="229"/>
      <c r="I245" s="238"/>
      <c r="J245" s="249"/>
      <c r="K245" s="230"/>
    </row>
    <row r="246" spans="1:11" ht="15" customHeight="1">
      <c r="A246" s="223"/>
      <c r="B246" s="33" t="s">
        <v>660</v>
      </c>
      <c r="C246" s="224">
        <v>370</v>
      </c>
      <c r="D246" s="224">
        <v>320</v>
      </c>
      <c r="E246" s="224">
        <v>510</v>
      </c>
      <c r="F246" s="224">
        <v>580</v>
      </c>
      <c r="G246" s="224">
        <v>730</v>
      </c>
      <c r="H246" s="224">
        <v>1420</v>
      </c>
      <c r="I246" s="238">
        <v>1580</v>
      </c>
      <c r="J246" s="249">
        <v>1770</v>
      </c>
      <c r="K246" s="230">
        <v>700</v>
      </c>
    </row>
    <row r="247" spans="1:11" ht="15" customHeight="1">
      <c r="A247" s="223"/>
      <c r="B247" s="33" t="s">
        <v>661</v>
      </c>
      <c r="C247" s="224">
        <v>310</v>
      </c>
      <c r="D247" s="224">
        <v>280</v>
      </c>
      <c r="E247" s="224">
        <v>400</v>
      </c>
      <c r="F247" s="224">
        <v>490</v>
      </c>
      <c r="G247" s="224">
        <v>520</v>
      </c>
      <c r="H247" s="224">
        <v>1190</v>
      </c>
      <c r="I247" s="238">
        <v>1420</v>
      </c>
      <c r="J247" s="249">
        <v>1330</v>
      </c>
      <c r="K247" s="230">
        <v>480</v>
      </c>
    </row>
    <row r="248" spans="1:11" ht="15" customHeight="1">
      <c r="A248" s="223"/>
      <c r="B248" s="33" t="s">
        <v>662</v>
      </c>
      <c r="C248" s="224">
        <v>620</v>
      </c>
      <c r="D248" s="224">
        <v>670</v>
      </c>
      <c r="E248" s="224">
        <v>830</v>
      </c>
      <c r="F248" s="224">
        <v>760</v>
      </c>
      <c r="G248" s="224">
        <v>980</v>
      </c>
      <c r="H248" s="224">
        <v>1730</v>
      </c>
      <c r="I248" s="238">
        <v>1950</v>
      </c>
      <c r="J248" s="249">
        <v>2070</v>
      </c>
      <c r="K248" s="230">
        <v>760</v>
      </c>
    </row>
    <row r="249" spans="1:11" ht="15" customHeight="1">
      <c r="A249" s="223"/>
      <c r="B249" s="33" t="s">
        <v>663</v>
      </c>
      <c r="C249" s="224">
        <v>300</v>
      </c>
      <c r="D249" s="224">
        <v>290</v>
      </c>
      <c r="E249" s="224">
        <v>390</v>
      </c>
      <c r="F249" s="224">
        <v>530</v>
      </c>
      <c r="G249" s="224">
        <v>560</v>
      </c>
      <c r="H249" s="224">
        <v>1470</v>
      </c>
      <c r="I249" s="238">
        <v>1730</v>
      </c>
      <c r="J249" s="249">
        <v>1520</v>
      </c>
      <c r="K249" s="230">
        <v>500</v>
      </c>
    </row>
    <row r="250" spans="1:11" ht="15" customHeight="1">
      <c r="A250" s="223"/>
      <c r="B250" s="33" t="s">
        <v>664</v>
      </c>
      <c r="C250" s="224">
        <v>500</v>
      </c>
      <c r="D250" s="224">
        <v>580</v>
      </c>
      <c r="E250" s="224">
        <v>780</v>
      </c>
      <c r="F250" s="224">
        <v>870</v>
      </c>
      <c r="G250" s="224">
        <v>970</v>
      </c>
      <c r="H250" s="224">
        <v>1540</v>
      </c>
      <c r="I250" s="238">
        <v>1910</v>
      </c>
      <c r="J250" s="249">
        <v>1930</v>
      </c>
      <c r="K250" s="230">
        <v>740</v>
      </c>
    </row>
    <row r="251" spans="1:11" ht="15" customHeight="1">
      <c r="A251" s="223"/>
      <c r="B251" s="33" t="s">
        <v>665</v>
      </c>
      <c r="C251" s="224">
        <v>670</v>
      </c>
      <c r="D251" s="224">
        <v>640</v>
      </c>
      <c r="E251" s="224">
        <v>890</v>
      </c>
      <c r="F251" s="224">
        <v>1040</v>
      </c>
      <c r="G251" s="224">
        <v>1240</v>
      </c>
      <c r="H251" s="224">
        <v>2270</v>
      </c>
      <c r="I251" s="238">
        <v>2740</v>
      </c>
      <c r="J251" s="249">
        <v>2690</v>
      </c>
      <c r="K251" s="230">
        <v>870</v>
      </c>
    </row>
    <row r="252" spans="1:11" ht="15" customHeight="1">
      <c r="A252" s="223"/>
      <c r="B252" s="33" t="s">
        <v>666</v>
      </c>
      <c r="C252" s="224">
        <v>310</v>
      </c>
      <c r="D252" s="224">
        <v>400</v>
      </c>
      <c r="E252" s="224">
        <v>550</v>
      </c>
      <c r="F252" s="224">
        <v>650</v>
      </c>
      <c r="G252" s="224">
        <v>740</v>
      </c>
      <c r="H252" s="224">
        <v>1770</v>
      </c>
      <c r="I252" s="238">
        <v>1880</v>
      </c>
      <c r="J252" s="249">
        <v>1670</v>
      </c>
      <c r="K252" s="230">
        <v>680</v>
      </c>
    </row>
    <row r="253" spans="1:11" ht="15" customHeight="1">
      <c r="A253" s="223"/>
      <c r="B253" s="33" t="s">
        <v>667</v>
      </c>
      <c r="C253" s="224">
        <v>420</v>
      </c>
      <c r="D253" s="224">
        <v>400</v>
      </c>
      <c r="E253" s="224">
        <v>470</v>
      </c>
      <c r="F253" s="224">
        <v>620</v>
      </c>
      <c r="G253" s="224">
        <v>710</v>
      </c>
      <c r="H253" s="224">
        <v>1550</v>
      </c>
      <c r="I253" s="238">
        <v>1840</v>
      </c>
      <c r="J253" s="249">
        <v>1860</v>
      </c>
      <c r="K253" s="230">
        <v>710</v>
      </c>
    </row>
    <row r="254" spans="1:11" ht="15" customHeight="1">
      <c r="A254" s="223"/>
      <c r="B254" s="33" t="s">
        <v>668</v>
      </c>
      <c r="C254" s="224">
        <v>450</v>
      </c>
      <c r="D254" s="224">
        <v>430</v>
      </c>
      <c r="E254" s="224">
        <v>550</v>
      </c>
      <c r="F254" s="224">
        <v>610</v>
      </c>
      <c r="G254" s="224">
        <v>810</v>
      </c>
      <c r="H254" s="224">
        <v>1860</v>
      </c>
      <c r="I254" s="238">
        <v>2180</v>
      </c>
      <c r="J254" s="249">
        <v>1990</v>
      </c>
      <c r="K254" s="230">
        <v>650</v>
      </c>
    </row>
    <row r="255" spans="1:11" ht="15" customHeight="1">
      <c r="A255" s="223"/>
      <c r="B255" s="33" t="s">
        <v>669</v>
      </c>
      <c r="C255" s="224">
        <v>260</v>
      </c>
      <c r="D255" s="224">
        <v>260</v>
      </c>
      <c r="E255" s="224">
        <v>330</v>
      </c>
      <c r="F255" s="224">
        <v>360</v>
      </c>
      <c r="G255" s="224">
        <v>420</v>
      </c>
      <c r="H255" s="224">
        <v>1090</v>
      </c>
      <c r="I255" s="238">
        <v>1120</v>
      </c>
      <c r="J255" s="249">
        <v>970</v>
      </c>
      <c r="K255" s="230">
        <v>340</v>
      </c>
    </row>
    <row r="256" spans="1:11" ht="15" customHeight="1">
      <c r="A256" s="223"/>
      <c r="B256" s="33" t="s">
        <v>670</v>
      </c>
      <c r="C256" s="224">
        <v>630</v>
      </c>
      <c r="D256" s="224">
        <v>630</v>
      </c>
      <c r="E256" s="224">
        <v>800</v>
      </c>
      <c r="F256" s="224">
        <v>780</v>
      </c>
      <c r="G256" s="224">
        <v>940</v>
      </c>
      <c r="H256" s="224">
        <v>1450</v>
      </c>
      <c r="I256" s="238">
        <v>1720</v>
      </c>
      <c r="J256" s="249">
        <v>1950</v>
      </c>
      <c r="K256" s="230">
        <v>930</v>
      </c>
    </row>
    <row r="257" spans="1:11" ht="15" customHeight="1">
      <c r="A257" s="223"/>
      <c r="B257" s="33" t="s">
        <v>671</v>
      </c>
      <c r="C257" s="224">
        <v>540</v>
      </c>
      <c r="D257" s="224">
        <v>630</v>
      </c>
      <c r="E257" s="224">
        <v>790</v>
      </c>
      <c r="F257" s="224">
        <v>890</v>
      </c>
      <c r="G257" s="224">
        <v>1020</v>
      </c>
      <c r="H257" s="224">
        <v>1780</v>
      </c>
      <c r="I257" s="238">
        <v>2100</v>
      </c>
      <c r="J257" s="249">
        <v>1990</v>
      </c>
      <c r="K257" s="230">
        <v>860</v>
      </c>
    </row>
    <row r="258" spans="1:11" ht="15" customHeight="1">
      <c r="A258" s="223"/>
      <c r="B258" s="33" t="s">
        <v>672</v>
      </c>
      <c r="C258" s="224">
        <v>390</v>
      </c>
      <c r="D258" s="224">
        <v>540</v>
      </c>
      <c r="E258" s="224">
        <v>620</v>
      </c>
      <c r="F258" s="224">
        <v>630</v>
      </c>
      <c r="G258" s="224">
        <v>720</v>
      </c>
      <c r="H258" s="224">
        <v>1300</v>
      </c>
      <c r="I258" s="238">
        <v>1730</v>
      </c>
      <c r="J258" s="249">
        <v>1460</v>
      </c>
      <c r="K258" s="230">
        <v>620</v>
      </c>
    </row>
    <row r="259" spans="1:11" ht="15" customHeight="1">
      <c r="A259" s="223"/>
      <c r="B259" s="33" t="s">
        <v>673</v>
      </c>
      <c r="C259" s="224">
        <v>200</v>
      </c>
      <c r="D259" s="224">
        <v>200</v>
      </c>
      <c r="E259" s="224">
        <v>300</v>
      </c>
      <c r="F259" s="224">
        <v>310</v>
      </c>
      <c r="G259" s="224">
        <v>300</v>
      </c>
      <c r="H259" s="224">
        <v>590</v>
      </c>
      <c r="I259" s="238">
        <v>610</v>
      </c>
      <c r="J259" s="249">
        <v>580</v>
      </c>
      <c r="K259" s="230">
        <v>230</v>
      </c>
    </row>
    <row r="260" spans="1:11" ht="15" customHeight="1">
      <c r="A260" s="223"/>
      <c r="B260" s="33" t="s">
        <v>674</v>
      </c>
      <c r="C260" s="224">
        <v>270</v>
      </c>
      <c r="D260" s="224">
        <v>270</v>
      </c>
      <c r="E260" s="224">
        <v>340</v>
      </c>
      <c r="F260" s="224">
        <v>480</v>
      </c>
      <c r="G260" s="224">
        <v>430</v>
      </c>
      <c r="H260" s="224">
        <v>950</v>
      </c>
      <c r="I260" s="238">
        <v>1000</v>
      </c>
      <c r="J260" s="249">
        <v>970</v>
      </c>
      <c r="K260" s="230">
        <v>320</v>
      </c>
    </row>
    <row r="261" spans="1:11" ht="15" customHeight="1">
      <c r="A261" s="223"/>
      <c r="B261" s="33" t="s">
        <v>675</v>
      </c>
      <c r="C261" s="224">
        <v>310</v>
      </c>
      <c r="D261" s="224">
        <v>310</v>
      </c>
      <c r="E261" s="224">
        <v>470</v>
      </c>
      <c r="F261" s="224">
        <v>580</v>
      </c>
      <c r="G261" s="224">
        <v>610</v>
      </c>
      <c r="H261" s="224">
        <v>1170</v>
      </c>
      <c r="I261" s="238">
        <v>1330</v>
      </c>
      <c r="J261" s="249">
        <v>1410</v>
      </c>
      <c r="K261" s="230">
        <v>540</v>
      </c>
    </row>
    <row r="262" spans="1:11" ht="15" customHeight="1">
      <c r="A262" s="223"/>
      <c r="B262" s="33" t="s">
        <v>676</v>
      </c>
      <c r="C262" s="224">
        <v>190</v>
      </c>
      <c r="D262" s="224">
        <v>200</v>
      </c>
      <c r="E262" s="224">
        <v>230</v>
      </c>
      <c r="F262" s="224">
        <v>250</v>
      </c>
      <c r="G262" s="224">
        <v>270</v>
      </c>
      <c r="H262" s="224">
        <v>460</v>
      </c>
      <c r="I262" s="238">
        <v>550</v>
      </c>
      <c r="J262" s="249">
        <v>500</v>
      </c>
      <c r="K262" s="230">
        <v>210</v>
      </c>
    </row>
    <row r="263" spans="1:11" ht="15" customHeight="1">
      <c r="A263" s="223"/>
      <c r="B263" s="33" t="s">
        <v>677</v>
      </c>
      <c r="C263" s="224">
        <v>470</v>
      </c>
      <c r="D263" s="224">
        <v>410</v>
      </c>
      <c r="E263" s="224">
        <v>550</v>
      </c>
      <c r="F263" s="224">
        <v>600</v>
      </c>
      <c r="G263" s="224">
        <v>710</v>
      </c>
      <c r="H263" s="224">
        <v>1210</v>
      </c>
      <c r="I263" s="238">
        <v>1300</v>
      </c>
      <c r="J263" s="249">
        <v>1250</v>
      </c>
      <c r="K263" s="230">
        <v>460</v>
      </c>
    </row>
    <row r="264" spans="1:11" ht="15" customHeight="1">
      <c r="A264" s="223"/>
      <c r="B264" s="33" t="s">
        <v>678</v>
      </c>
      <c r="C264" s="224">
        <v>380</v>
      </c>
      <c r="D264" s="224">
        <v>400</v>
      </c>
      <c r="E264" s="224">
        <v>530</v>
      </c>
      <c r="F264" s="224">
        <v>660</v>
      </c>
      <c r="G264" s="224">
        <v>850</v>
      </c>
      <c r="H264" s="224">
        <v>1580</v>
      </c>
      <c r="I264" s="238">
        <v>1780</v>
      </c>
      <c r="J264" s="249">
        <v>1710</v>
      </c>
      <c r="K264" s="230">
        <v>720</v>
      </c>
    </row>
    <row r="265" spans="2:11" s="36" customFormat="1" ht="15" customHeight="1">
      <c r="B265" s="36" t="s">
        <v>74</v>
      </c>
      <c r="C265" s="225">
        <v>7590</v>
      </c>
      <c r="D265" s="225">
        <v>7870</v>
      </c>
      <c r="E265" s="225">
        <v>10290</v>
      </c>
      <c r="F265" s="225">
        <v>11690</v>
      </c>
      <c r="G265" s="225">
        <v>13540</v>
      </c>
      <c r="H265" s="225">
        <v>26360</v>
      </c>
      <c r="I265" s="239">
        <v>30470</v>
      </c>
      <c r="J265" s="254">
        <v>29620</v>
      </c>
      <c r="K265" s="310">
        <v>11320</v>
      </c>
    </row>
    <row r="266" spans="1:12" s="36" customFormat="1" ht="15" customHeight="1">
      <c r="A266" s="74" t="s">
        <v>679</v>
      </c>
      <c r="B266" s="74"/>
      <c r="C266" s="232">
        <v>11010</v>
      </c>
      <c r="D266" s="232">
        <v>11090</v>
      </c>
      <c r="E266" s="232">
        <v>14520</v>
      </c>
      <c r="F266" s="232">
        <v>17180</v>
      </c>
      <c r="G266" s="232">
        <v>20350</v>
      </c>
      <c r="H266" s="232">
        <v>41400</v>
      </c>
      <c r="I266" s="241">
        <v>47230</v>
      </c>
      <c r="J266" s="256">
        <v>45070</v>
      </c>
      <c r="K266" s="285">
        <v>17100</v>
      </c>
      <c r="L266" s="242"/>
    </row>
    <row r="267" spans="1:11" ht="15" customHeight="1">
      <c r="A267" s="33"/>
      <c r="B267" s="90"/>
      <c r="C267" s="226"/>
      <c r="D267" s="226"/>
      <c r="E267" s="226"/>
      <c r="F267" s="227"/>
      <c r="G267" s="227"/>
      <c r="H267" s="227"/>
      <c r="I267" s="240"/>
      <c r="J267" s="255"/>
      <c r="K267" s="227"/>
    </row>
    <row r="268" spans="1:11" ht="15" customHeight="1">
      <c r="A268" s="37" t="s">
        <v>37</v>
      </c>
      <c r="B268" s="62"/>
      <c r="C268" s="228"/>
      <c r="D268" s="228"/>
      <c r="E268" s="228"/>
      <c r="F268" s="229"/>
      <c r="G268" s="229"/>
      <c r="H268" s="229"/>
      <c r="I268" s="238"/>
      <c r="J268" s="249"/>
      <c r="K268" s="230"/>
    </row>
    <row r="269" spans="1:11" ht="15" customHeight="1">
      <c r="A269" s="223"/>
      <c r="B269" s="33" t="s">
        <v>680</v>
      </c>
      <c r="C269" s="224">
        <v>350</v>
      </c>
      <c r="D269" s="224">
        <v>340</v>
      </c>
      <c r="E269" s="224">
        <v>400</v>
      </c>
      <c r="F269" s="224">
        <v>470</v>
      </c>
      <c r="G269" s="224">
        <v>520</v>
      </c>
      <c r="H269" s="224">
        <v>810</v>
      </c>
      <c r="I269" s="238">
        <v>860</v>
      </c>
      <c r="J269" s="249">
        <v>990</v>
      </c>
      <c r="K269" s="230">
        <v>380</v>
      </c>
    </row>
    <row r="270" spans="1:11" ht="15" customHeight="1">
      <c r="A270" s="223"/>
      <c r="B270" s="33" t="s">
        <v>681</v>
      </c>
      <c r="C270" s="224">
        <v>650</v>
      </c>
      <c r="D270" s="224">
        <v>590</v>
      </c>
      <c r="E270" s="224">
        <v>740</v>
      </c>
      <c r="F270" s="224">
        <v>800</v>
      </c>
      <c r="G270" s="224">
        <v>830</v>
      </c>
      <c r="H270" s="224">
        <v>1500</v>
      </c>
      <c r="I270" s="238">
        <v>1720</v>
      </c>
      <c r="J270" s="249">
        <v>1700</v>
      </c>
      <c r="K270" s="230">
        <v>550</v>
      </c>
    </row>
    <row r="271" spans="1:11" ht="15" customHeight="1">
      <c r="A271" s="223"/>
      <c r="B271" s="33" t="s">
        <v>682</v>
      </c>
      <c r="C271" s="224">
        <v>1430</v>
      </c>
      <c r="D271" s="224">
        <v>1510</v>
      </c>
      <c r="E271" s="224">
        <v>1590</v>
      </c>
      <c r="F271" s="224">
        <v>1830</v>
      </c>
      <c r="G271" s="224">
        <v>2030</v>
      </c>
      <c r="H271" s="224">
        <v>2690</v>
      </c>
      <c r="I271" s="238">
        <v>2770</v>
      </c>
      <c r="J271" s="249">
        <v>3130</v>
      </c>
      <c r="K271" s="230">
        <v>1200</v>
      </c>
    </row>
    <row r="272" spans="1:11" ht="15" customHeight="1">
      <c r="A272" s="223"/>
      <c r="B272" s="265" t="s">
        <v>859</v>
      </c>
      <c r="C272" s="311"/>
      <c r="D272" s="311"/>
      <c r="E272" s="311"/>
      <c r="F272" s="311"/>
      <c r="G272" s="311"/>
      <c r="H272" s="311"/>
      <c r="I272" s="313"/>
      <c r="J272" s="249">
        <v>1340</v>
      </c>
      <c r="K272" s="230">
        <v>510</v>
      </c>
    </row>
    <row r="273" spans="1:11" ht="15" customHeight="1">
      <c r="A273" s="223"/>
      <c r="B273" s="265" t="s">
        <v>860</v>
      </c>
      <c r="C273" s="311"/>
      <c r="D273" s="311"/>
      <c r="E273" s="311"/>
      <c r="F273" s="311"/>
      <c r="G273" s="311"/>
      <c r="H273" s="311"/>
      <c r="I273" s="313"/>
      <c r="J273" s="249">
        <v>420</v>
      </c>
      <c r="K273" s="230">
        <v>180</v>
      </c>
    </row>
    <row r="274" spans="1:11" ht="15" customHeight="1">
      <c r="A274" s="223"/>
      <c r="B274" s="265" t="s">
        <v>861</v>
      </c>
      <c r="C274" s="311"/>
      <c r="D274" s="311"/>
      <c r="E274" s="311"/>
      <c r="F274" s="311"/>
      <c r="G274" s="311"/>
      <c r="H274" s="311"/>
      <c r="I274" s="313"/>
      <c r="J274" s="249">
        <v>350</v>
      </c>
      <c r="K274" s="230">
        <v>140</v>
      </c>
    </row>
    <row r="275" spans="1:11" ht="15" customHeight="1">
      <c r="A275" s="223"/>
      <c r="B275" s="265" t="s">
        <v>518</v>
      </c>
      <c r="C275" s="311"/>
      <c r="D275" s="311"/>
      <c r="E275" s="311"/>
      <c r="F275" s="311"/>
      <c r="G275" s="311"/>
      <c r="H275" s="311"/>
      <c r="I275" s="313"/>
      <c r="J275" s="249">
        <v>1010</v>
      </c>
      <c r="K275" s="230">
        <v>360</v>
      </c>
    </row>
    <row r="276" spans="1:11" ht="15" customHeight="1">
      <c r="A276" s="223"/>
      <c r="B276" s="33" t="s">
        <v>683</v>
      </c>
      <c r="C276" s="224">
        <v>1380</v>
      </c>
      <c r="D276" s="224">
        <v>1430</v>
      </c>
      <c r="E276" s="224">
        <v>1820</v>
      </c>
      <c r="F276" s="224">
        <v>1970</v>
      </c>
      <c r="G276" s="224">
        <v>1990</v>
      </c>
      <c r="H276" s="224">
        <v>3910</v>
      </c>
      <c r="I276" s="238">
        <v>3850</v>
      </c>
      <c r="J276" s="249">
        <v>3930</v>
      </c>
      <c r="K276" s="230">
        <v>1280</v>
      </c>
    </row>
    <row r="277" spans="1:11" ht="15" customHeight="1">
      <c r="A277" s="223"/>
      <c r="B277" s="265" t="s">
        <v>458</v>
      </c>
      <c r="C277" s="311"/>
      <c r="D277" s="311"/>
      <c r="E277" s="311"/>
      <c r="F277" s="311"/>
      <c r="G277" s="311"/>
      <c r="H277" s="311"/>
      <c r="I277" s="313"/>
      <c r="J277" s="249">
        <v>870</v>
      </c>
      <c r="K277" s="230">
        <v>270</v>
      </c>
    </row>
    <row r="278" spans="1:11" ht="15" customHeight="1">
      <c r="A278" s="223"/>
      <c r="B278" s="265" t="s">
        <v>862</v>
      </c>
      <c r="C278" s="311"/>
      <c r="D278" s="311"/>
      <c r="E278" s="311"/>
      <c r="F278" s="311"/>
      <c r="G278" s="311"/>
      <c r="H278" s="311"/>
      <c r="I278" s="313"/>
      <c r="J278" s="249">
        <v>770</v>
      </c>
      <c r="K278" s="230">
        <v>250</v>
      </c>
    </row>
    <row r="279" spans="1:11" ht="15" customHeight="1">
      <c r="A279" s="223"/>
      <c r="B279" s="265" t="s">
        <v>475</v>
      </c>
      <c r="C279" s="311"/>
      <c r="D279" s="311"/>
      <c r="E279" s="311"/>
      <c r="F279" s="311"/>
      <c r="G279" s="311"/>
      <c r="H279" s="311"/>
      <c r="I279" s="313"/>
      <c r="J279" s="249">
        <v>690</v>
      </c>
      <c r="K279" s="230">
        <v>230</v>
      </c>
    </row>
    <row r="280" spans="1:11" ht="15" customHeight="1">
      <c r="A280" s="223"/>
      <c r="B280" s="265" t="s">
        <v>863</v>
      </c>
      <c r="C280" s="311"/>
      <c r="D280" s="311"/>
      <c r="E280" s="311"/>
      <c r="F280" s="311"/>
      <c r="G280" s="311"/>
      <c r="H280" s="311"/>
      <c r="I280" s="313"/>
      <c r="J280" s="249">
        <v>520</v>
      </c>
      <c r="K280" s="230">
        <v>200</v>
      </c>
    </row>
    <row r="281" spans="1:11" ht="15" customHeight="1">
      <c r="A281" s="223"/>
      <c r="B281" s="265" t="s">
        <v>511</v>
      </c>
      <c r="C281" s="311"/>
      <c r="D281" s="311"/>
      <c r="E281" s="311"/>
      <c r="F281" s="311"/>
      <c r="G281" s="311"/>
      <c r="H281" s="311"/>
      <c r="I281" s="313"/>
      <c r="J281" s="249">
        <v>1080</v>
      </c>
      <c r="K281" s="230">
        <v>340</v>
      </c>
    </row>
    <row r="282" spans="1:11" ht="15" customHeight="1">
      <c r="A282" s="223"/>
      <c r="B282" s="33" t="s">
        <v>684</v>
      </c>
      <c r="C282" s="224">
        <v>4260</v>
      </c>
      <c r="D282" s="224">
        <v>5420</v>
      </c>
      <c r="E282" s="224">
        <v>6840</v>
      </c>
      <c r="F282" s="224">
        <v>7800</v>
      </c>
      <c r="G282" s="224">
        <v>9050</v>
      </c>
      <c r="H282" s="224">
        <v>11230</v>
      </c>
      <c r="I282" s="238">
        <v>12970</v>
      </c>
      <c r="J282" s="249">
        <v>13200</v>
      </c>
      <c r="K282" s="230">
        <v>5680</v>
      </c>
    </row>
    <row r="283" spans="1:11" ht="15" customHeight="1">
      <c r="A283" s="223"/>
      <c r="B283" s="265" t="s">
        <v>864</v>
      </c>
      <c r="C283" s="311"/>
      <c r="D283" s="311"/>
      <c r="E283" s="311"/>
      <c r="F283" s="311"/>
      <c r="G283" s="311"/>
      <c r="H283" s="311"/>
      <c r="I283" s="313"/>
      <c r="J283" s="249">
        <v>1310</v>
      </c>
      <c r="K283" s="230">
        <v>570</v>
      </c>
    </row>
    <row r="284" spans="1:11" ht="15" customHeight="1">
      <c r="A284" s="223"/>
      <c r="B284" s="265" t="s">
        <v>455</v>
      </c>
      <c r="C284" s="311"/>
      <c r="D284" s="311"/>
      <c r="E284" s="311"/>
      <c r="F284" s="311"/>
      <c r="G284" s="311"/>
      <c r="H284" s="311"/>
      <c r="I284" s="313"/>
      <c r="J284" s="249">
        <v>670</v>
      </c>
      <c r="K284" s="230">
        <v>350</v>
      </c>
    </row>
    <row r="285" spans="1:11" ht="15" customHeight="1">
      <c r="A285" s="223"/>
      <c r="B285" s="265" t="s">
        <v>459</v>
      </c>
      <c r="C285" s="311"/>
      <c r="D285" s="311"/>
      <c r="E285" s="311"/>
      <c r="F285" s="311"/>
      <c r="G285" s="311"/>
      <c r="H285" s="311"/>
      <c r="I285" s="313"/>
      <c r="J285" s="249">
        <v>1150</v>
      </c>
      <c r="K285" s="230">
        <v>470</v>
      </c>
    </row>
    <row r="286" spans="1:11" ht="15" customHeight="1">
      <c r="A286" s="223"/>
      <c r="B286" s="265" t="s">
        <v>462</v>
      </c>
      <c r="C286" s="311"/>
      <c r="D286" s="311"/>
      <c r="E286" s="311"/>
      <c r="F286" s="311"/>
      <c r="G286" s="311"/>
      <c r="H286" s="311"/>
      <c r="I286" s="313"/>
      <c r="J286" s="249">
        <v>1500</v>
      </c>
      <c r="K286" s="230">
        <v>740</v>
      </c>
    </row>
    <row r="287" spans="1:11" ht="15" customHeight="1">
      <c r="A287" s="223"/>
      <c r="B287" s="265" t="s">
        <v>466</v>
      </c>
      <c r="C287" s="311"/>
      <c r="D287" s="311"/>
      <c r="E287" s="311"/>
      <c r="F287" s="311"/>
      <c r="G287" s="311"/>
      <c r="H287" s="311"/>
      <c r="I287" s="313"/>
      <c r="J287" s="249">
        <v>1520</v>
      </c>
      <c r="K287" s="230">
        <v>650</v>
      </c>
    </row>
    <row r="288" spans="1:11" ht="15" customHeight="1">
      <c r="A288" s="223"/>
      <c r="B288" s="265" t="s">
        <v>865</v>
      </c>
      <c r="C288" s="311"/>
      <c r="D288" s="311"/>
      <c r="E288" s="311"/>
      <c r="F288" s="311"/>
      <c r="G288" s="311"/>
      <c r="H288" s="311"/>
      <c r="I288" s="313"/>
      <c r="J288" s="249">
        <v>620</v>
      </c>
      <c r="K288" s="230">
        <v>290</v>
      </c>
    </row>
    <row r="289" spans="1:11" ht="15" customHeight="1">
      <c r="A289" s="223"/>
      <c r="B289" s="265" t="s">
        <v>470</v>
      </c>
      <c r="C289" s="311"/>
      <c r="D289" s="311"/>
      <c r="E289" s="311"/>
      <c r="F289" s="311"/>
      <c r="G289" s="311"/>
      <c r="H289" s="311"/>
      <c r="I289" s="313"/>
      <c r="J289" s="249">
        <v>1110</v>
      </c>
      <c r="K289" s="230">
        <v>450</v>
      </c>
    </row>
    <row r="290" spans="1:11" ht="15" customHeight="1">
      <c r="A290" s="223"/>
      <c r="B290" s="265" t="s">
        <v>866</v>
      </c>
      <c r="C290" s="311"/>
      <c r="D290" s="311"/>
      <c r="E290" s="311"/>
      <c r="F290" s="311"/>
      <c r="G290" s="311"/>
      <c r="H290" s="311"/>
      <c r="I290" s="313"/>
      <c r="J290" s="249">
        <v>1590</v>
      </c>
      <c r="K290" s="230">
        <v>650</v>
      </c>
    </row>
    <row r="291" spans="1:11" ht="15" customHeight="1">
      <c r="A291" s="223"/>
      <c r="B291" s="265" t="s">
        <v>867</v>
      </c>
      <c r="C291" s="311"/>
      <c r="D291" s="311"/>
      <c r="E291" s="311"/>
      <c r="F291" s="311"/>
      <c r="G291" s="311"/>
      <c r="H291" s="311"/>
      <c r="I291" s="313"/>
      <c r="J291" s="249">
        <v>1060</v>
      </c>
      <c r="K291" s="230">
        <v>360</v>
      </c>
    </row>
    <row r="292" spans="1:11" ht="15" customHeight="1">
      <c r="A292" s="223"/>
      <c r="B292" s="265" t="s">
        <v>868</v>
      </c>
      <c r="C292" s="311"/>
      <c r="D292" s="311"/>
      <c r="E292" s="311"/>
      <c r="F292" s="311"/>
      <c r="G292" s="311"/>
      <c r="H292" s="311"/>
      <c r="I292" s="313"/>
      <c r="J292" s="249">
        <v>1350</v>
      </c>
      <c r="K292" s="230">
        <v>680</v>
      </c>
    </row>
    <row r="293" spans="1:11" ht="15" customHeight="1">
      <c r="A293" s="223"/>
      <c r="B293" s="265" t="s">
        <v>512</v>
      </c>
      <c r="C293" s="311"/>
      <c r="D293" s="311"/>
      <c r="E293" s="311"/>
      <c r="F293" s="311"/>
      <c r="G293" s="311"/>
      <c r="H293" s="311"/>
      <c r="I293" s="313"/>
      <c r="J293" s="249">
        <v>1340</v>
      </c>
      <c r="K293" s="230">
        <v>480</v>
      </c>
    </row>
    <row r="294" spans="1:11" ht="15" customHeight="1">
      <c r="A294" s="223"/>
      <c r="B294" s="33" t="s">
        <v>474</v>
      </c>
      <c r="C294" s="224">
        <v>890</v>
      </c>
      <c r="D294" s="224">
        <v>730</v>
      </c>
      <c r="E294" s="224">
        <v>860</v>
      </c>
      <c r="F294" s="224">
        <v>860</v>
      </c>
      <c r="G294" s="224">
        <v>820</v>
      </c>
      <c r="H294" s="224">
        <v>1690</v>
      </c>
      <c r="I294" s="238">
        <v>1760</v>
      </c>
      <c r="J294" s="249">
        <v>1630</v>
      </c>
      <c r="K294" s="230">
        <v>620</v>
      </c>
    </row>
    <row r="295" spans="1:11" ht="15" customHeight="1">
      <c r="A295" s="223"/>
      <c r="B295" s="33" t="s">
        <v>685</v>
      </c>
      <c r="C295" s="224">
        <v>3060</v>
      </c>
      <c r="D295" s="224">
        <v>3700</v>
      </c>
      <c r="E295" s="224">
        <v>4440</v>
      </c>
      <c r="F295" s="224">
        <v>4310</v>
      </c>
      <c r="G295" s="224">
        <v>5020</v>
      </c>
      <c r="H295" s="224">
        <v>9040</v>
      </c>
      <c r="I295" s="238">
        <v>11220</v>
      </c>
      <c r="J295" s="249">
        <v>11600</v>
      </c>
      <c r="K295" s="230">
        <v>4100</v>
      </c>
    </row>
    <row r="296" spans="1:11" ht="15" customHeight="1">
      <c r="A296" s="223"/>
      <c r="B296" s="265" t="s">
        <v>437</v>
      </c>
      <c r="C296" s="311"/>
      <c r="D296" s="311"/>
      <c r="E296" s="311"/>
      <c r="F296" s="311"/>
      <c r="G296" s="311"/>
      <c r="H296" s="311"/>
      <c r="I296" s="313"/>
      <c r="J296" s="249">
        <v>1160</v>
      </c>
      <c r="K296" s="230">
        <v>310</v>
      </c>
    </row>
    <row r="297" spans="1:11" ht="15" customHeight="1">
      <c r="A297" s="223"/>
      <c r="B297" s="265" t="s">
        <v>448</v>
      </c>
      <c r="C297" s="311"/>
      <c r="D297" s="311"/>
      <c r="E297" s="311"/>
      <c r="F297" s="311"/>
      <c r="G297" s="311"/>
      <c r="H297" s="311"/>
      <c r="I297" s="313"/>
      <c r="J297" s="249">
        <v>1040</v>
      </c>
      <c r="K297" s="230">
        <v>330</v>
      </c>
    </row>
    <row r="298" spans="1:11" ht="15" customHeight="1">
      <c r="A298" s="223"/>
      <c r="B298" s="265" t="s">
        <v>453</v>
      </c>
      <c r="C298" s="311"/>
      <c r="D298" s="311"/>
      <c r="E298" s="311"/>
      <c r="F298" s="311"/>
      <c r="G298" s="311"/>
      <c r="H298" s="311"/>
      <c r="I298" s="313"/>
      <c r="J298" s="249">
        <v>730</v>
      </c>
      <c r="K298" s="230">
        <v>280</v>
      </c>
    </row>
    <row r="299" spans="1:11" ht="15" customHeight="1">
      <c r="A299" s="223"/>
      <c r="B299" s="265" t="s">
        <v>454</v>
      </c>
      <c r="C299" s="311"/>
      <c r="D299" s="311"/>
      <c r="E299" s="311"/>
      <c r="F299" s="311"/>
      <c r="G299" s="311"/>
      <c r="H299" s="311"/>
      <c r="I299" s="313"/>
      <c r="J299" s="249">
        <v>970</v>
      </c>
      <c r="K299" s="230">
        <v>400</v>
      </c>
    </row>
    <row r="300" spans="1:11" ht="15" customHeight="1">
      <c r="A300" s="223"/>
      <c r="B300" s="265" t="s">
        <v>467</v>
      </c>
      <c r="C300" s="311"/>
      <c r="D300" s="311"/>
      <c r="E300" s="311"/>
      <c r="F300" s="311"/>
      <c r="G300" s="311"/>
      <c r="H300" s="311"/>
      <c r="I300" s="313"/>
      <c r="J300" s="249">
        <v>800</v>
      </c>
      <c r="K300" s="230">
        <v>300</v>
      </c>
    </row>
    <row r="301" spans="1:11" ht="15" customHeight="1">
      <c r="A301" s="223"/>
      <c r="B301" s="265" t="s">
        <v>869</v>
      </c>
      <c r="C301" s="311"/>
      <c r="D301" s="311"/>
      <c r="E301" s="311"/>
      <c r="F301" s="311"/>
      <c r="G301" s="311"/>
      <c r="H301" s="311"/>
      <c r="I301" s="313"/>
      <c r="J301" s="249">
        <v>1180</v>
      </c>
      <c r="K301" s="230">
        <v>390</v>
      </c>
    </row>
    <row r="302" spans="1:11" ht="15" customHeight="1">
      <c r="A302" s="223"/>
      <c r="B302" s="265" t="s">
        <v>499</v>
      </c>
      <c r="C302" s="311"/>
      <c r="D302" s="311"/>
      <c r="E302" s="311"/>
      <c r="F302" s="311"/>
      <c r="G302" s="311"/>
      <c r="H302" s="311"/>
      <c r="I302" s="313"/>
      <c r="J302" s="249">
        <v>690</v>
      </c>
      <c r="K302" s="230">
        <v>230</v>
      </c>
    </row>
    <row r="303" spans="1:11" ht="15" customHeight="1">
      <c r="A303" s="223"/>
      <c r="B303" s="265" t="s">
        <v>870</v>
      </c>
      <c r="C303" s="311"/>
      <c r="D303" s="311"/>
      <c r="E303" s="311"/>
      <c r="F303" s="311"/>
      <c r="G303" s="311"/>
      <c r="H303" s="311"/>
      <c r="I303" s="313"/>
      <c r="J303" s="249">
        <v>1040</v>
      </c>
      <c r="K303" s="230">
        <v>330</v>
      </c>
    </row>
    <row r="304" spans="1:11" ht="15" customHeight="1">
      <c r="A304" s="223"/>
      <c r="B304" s="265" t="s">
        <v>871</v>
      </c>
      <c r="C304" s="311"/>
      <c r="D304" s="311"/>
      <c r="E304" s="311"/>
      <c r="F304" s="311"/>
      <c r="G304" s="311"/>
      <c r="H304" s="311"/>
      <c r="I304" s="313"/>
      <c r="J304" s="249">
        <v>1280</v>
      </c>
      <c r="K304" s="230">
        <v>510</v>
      </c>
    </row>
    <row r="305" spans="1:11" ht="15" customHeight="1">
      <c r="A305" s="223"/>
      <c r="B305" s="265" t="s">
        <v>872</v>
      </c>
      <c r="C305" s="311"/>
      <c r="D305" s="311"/>
      <c r="E305" s="311"/>
      <c r="F305" s="311"/>
      <c r="G305" s="311"/>
      <c r="H305" s="311"/>
      <c r="I305" s="313"/>
      <c r="J305" s="249">
        <v>1400</v>
      </c>
      <c r="K305" s="230">
        <v>540</v>
      </c>
    </row>
    <row r="306" spans="1:11" ht="15" customHeight="1">
      <c r="A306" s="223"/>
      <c r="B306" s="265" t="s">
        <v>508</v>
      </c>
      <c r="C306" s="311"/>
      <c r="D306" s="311"/>
      <c r="E306" s="311"/>
      <c r="F306" s="311"/>
      <c r="G306" s="311"/>
      <c r="H306" s="311"/>
      <c r="I306" s="313"/>
      <c r="J306" s="249">
        <v>750</v>
      </c>
      <c r="K306" s="230">
        <v>260</v>
      </c>
    </row>
    <row r="307" spans="1:11" ht="15" customHeight="1">
      <c r="A307" s="223"/>
      <c r="B307" s="265" t="s">
        <v>509</v>
      </c>
      <c r="C307" s="311"/>
      <c r="D307" s="311"/>
      <c r="E307" s="311"/>
      <c r="F307" s="311"/>
      <c r="G307" s="311"/>
      <c r="H307" s="311"/>
      <c r="I307" s="313"/>
      <c r="J307" s="249">
        <v>560</v>
      </c>
      <c r="K307" s="230">
        <v>210</v>
      </c>
    </row>
    <row r="308" spans="1:11" ht="15" customHeight="1">
      <c r="A308" s="223"/>
      <c r="B308" s="33" t="s">
        <v>686</v>
      </c>
      <c r="C308" s="224">
        <v>900</v>
      </c>
      <c r="D308" s="224">
        <v>1010</v>
      </c>
      <c r="E308" s="224">
        <v>1210</v>
      </c>
      <c r="F308" s="224">
        <v>1210</v>
      </c>
      <c r="G308" s="224">
        <v>1510</v>
      </c>
      <c r="H308" s="224">
        <v>2440</v>
      </c>
      <c r="I308" s="238">
        <v>2700</v>
      </c>
      <c r="J308" s="249">
        <v>2870</v>
      </c>
      <c r="K308" s="230">
        <v>1040</v>
      </c>
    </row>
    <row r="309" spans="1:11" ht="15" customHeight="1">
      <c r="A309" s="223"/>
      <c r="B309" s="33" t="s">
        <v>687</v>
      </c>
      <c r="C309" s="224">
        <v>750</v>
      </c>
      <c r="D309" s="224">
        <v>920</v>
      </c>
      <c r="E309" s="224">
        <v>1030</v>
      </c>
      <c r="F309" s="224">
        <v>1090</v>
      </c>
      <c r="G309" s="224">
        <v>1120</v>
      </c>
      <c r="H309" s="224">
        <v>1980</v>
      </c>
      <c r="I309" s="238">
        <v>2230</v>
      </c>
      <c r="J309" s="249">
        <v>2320</v>
      </c>
      <c r="K309" s="230">
        <v>630</v>
      </c>
    </row>
    <row r="310" spans="1:11" ht="15" customHeight="1">
      <c r="A310" s="223"/>
      <c r="B310" s="33" t="s">
        <v>688</v>
      </c>
      <c r="C310" s="224">
        <v>1610</v>
      </c>
      <c r="D310" s="224">
        <v>1860</v>
      </c>
      <c r="E310" s="224">
        <v>2020</v>
      </c>
      <c r="F310" s="224">
        <v>2360</v>
      </c>
      <c r="G310" s="224">
        <v>2540</v>
      </c>
      <c r="H310" s="224">
        <v>3600</v>
      </c>
      <c r="I310" s="238">
        <v>4460</v>
      </c>
      <c r="J310" s="249">
        <v>4540</v>
      </c>
      <c r="K310" s="230">
        <v>1840</v>
      </c>
    </row>
    <row r="311" spans="1:11" ht="15" customHeight="1">
      <c r="A311" s="223"/>
      <c r="B311" s="265" t="s">
        <v>873</v>
      </c>
      <c r="C311" s="311"/>
      <c r="D311" s="311"/>
      <c r="E311" s="311"/>
      <c r="F311" s="311"/>
      <c r="G311" s="311"/>
      <c r="H311" s="311"/>
      <c r="I311" s="313"/>
      <c r="J311" s="249">
        <v>1190</v>
      </c>
      <c r="K311" s="230">
        <v>440</v>
      </c>
    </row>
    <row r="312" spans="1:11" ht="15" customHeight="1">
      <c r="A312" s="223"/>
      <c r="B312" s="265" t="s">
        <v>874</v>
      </c>
      <c r="C312" s="311"/>
      <c r="D312" s="311"/>
      <c r="E312" s="311"/>
      <c r="F312" s="311"/>
      <c r="G312" s="311"/>
      <c r="H312" s="311"/>
      <c r="I312" s="313"/>
      <c r="J312" s="249">
        <v>780</v>
      </c>
      <c r="K312" s="230">
        <v>280</v>
      </c>
    </row>
    <row r="313" spans="1:11" ht="15" customHeight="1">
      <c r="A313" s="223"/>
      <c r="B313" s="265" t="s">
        <v>875</v>
      </c>
      <c r="C313" s="311"/>
      <c r="D313" s="311"/>
      <c r="E313" s="311"/>
      <c r="F313" s="311"/>
      <c r="G313" s="311"/>
      <c r="H313" s="311"/>
      <c r="I313" s="313"/>
      <c r="J313" s="249">
        <v>920</v>
      </c>
      <c r="K313" s="230">
        <v>380</v>
      </c>
    </row>
    <row r="314" spans="1:11" ht="15" customHeight="1">
      <c r="A314" s="223"/>
      <c r="B314" s="265" t="s">
        <v>876</v>
      </c>
      <c r="C314" s="311"/>
      <c r="D314" s="311"/>
      <c r="E314" s="311"/>
      <c r="F314" s="311"/>
      <c r="G314" s="311"/>
      <c r="H314" s="311"/>
      <c r="I314" s="313"/>
      <c r="J314" s="249">
        <v>810</v>
      </c>
      <c r="K314" s="230">
        <v>380</v>
      </c>
    </row>
    <row r="315" spans="1:11" ht="15" customHeight="1">
      <c r="A315" s="223"/>
      <c r="B315" s="265" t="s">
        <v>877</v>
      </c>
      <c r="C315" s="311"/>
      <c r="D315" s="311"/>
      <c r="E315" s="311"/>
      <c r="F315" s="311"/>
      <c r="G315" s="311"/>
      <c r="H315" s="311"/>
      <c r="I315" s="313"/>
      <c r="J315" s="249">
        <v>840</v>
      </c>
      <c r="K315" s="230">
        <v>360</v>
      </c>
    </row>
    <row r="316" spans="1:11" ht="15" customHeight="1">
      <c r="A316" s="223"/>
      <c r="B316" s="33" t="s">
        <v>689</v>
      </c>
      <c r="C316" s="224">
        <v>480</v>
      </c>
      <c r="D316" s="224">
        <v>600</v>
      </c>
      <c r="E316" s="224">
        <v>580</v>
      </c>
      <c r="F316" s="224">
        <v>660</v>
      </c>
      <c r="G316" s="224">
        <v>680</v>
      </c>
      <c r="H316" s="224">
        <v>1390</v>
      </c>
      <c r="I316" s="238">
        <v>2110</v>
      </c>
      <c r="J316" s="249">
        <v>1970</v>
      </c>
      <c r="K316" s="230">
        <v>690</v>
      </c>
    </row>
    <row r="317" spans="1:11" ht="15" customHeight="1">
      <c r="A317" s="223"/>
      <c r="B317" s="33" t="s">
        <v>690</v>
      </c>
      <c r="C317" s="224">
        <v>400</v>
      </c>
      <c r="D317" s="224">
        <v>390</v>
      </c>
      <c r="E317" s="224">
        <v>540</v>
      </c>
      <c r="F317" s="224">
        <v>570</v>
      </c>
      <c r="G317" s="224">
        <v>690</v>
      </c>
      <c r="H317" s="224">
        <v>1330</v>
      </c>
      <c r="I317" s="238">
        <v>1350</v>
      </c>
      <c r="J317" s="249">
        <v>1320</v>
      </c>
      <c r="K317" s="230">
        <v>520</v>
      </c>
    </row>
    <row r="318" spans="1:11" ht="15" customHeight="1">
      <c r="A318" s="223"/>
      <c r="B318" s="33" t="s">
        <v>501</v>
      </c>
      <c r="C318" s="224">
        <v>310</v>
      </c>
      <c r="D318" s="224">
        <v>380</v>
      </c>
      <c r="E318" s="224">
        <v>430</v>
      </c>
      <c r="F318" s="224">
        <v>460</v>
      </c>
      <c r="G318" s="224">
        <v>480</v>
      </c>
      <c r="H318" s="224">
        <v>780</v>
      </c>
      <c r="I318" s="238">
        <v>1020</v>
      </c>
      <c r="J318" s="249">
        <v>1060</v>
      </c>
      <c r="K318" s="230">
        <v>430</v>
      </c>
    </row>
    <row r="319" spans="1:11" ht="15" customHeight="1">
      <c r="A319" s="223"/>
      <c r="B319" s="33" t="s">
        <v>691</v>
      </c>
      <c r="C319" s="224">
        <v>670</v>
      </c>
      <c r="D319" s="224">
        <v>820</v>
      </c>
      <c r="E319" s="224">
        <v>840</v>
      </c>
      <c r="F319" s="224">
        <v>860</v>
      </c>
      <c r="G319" s="224">
        <v>1050</v>
      </c>
      <c r="H319" s="224">
        <v>1850</v>
      </c>
      <c r="I319" s="238">
        <v>2000</v>
      </c>
      <c r="J319" s="249">
        <v>2070</v>
      </c>
      <c r="K319" s="230">
        <v>810</v>
      </c>
    </row>
    <row r="320" spans="1:11" ht="15" customHeight="1">
      <c r="A320" s="223"/>
      <c r="B320" s="33" t="s">
        <v>692</v>
      </c>
      <c r="C320" s="224">
        <v>2110</v>
      </c>
      <c r="D320" s="224">
        <v>2090</v>
      </c>
      <c r="E320" s="224">
        <v>3090</v>
      </c>
      <c r="F320" s="224">
        <v>3450</v>
      </c>
      <c r="G320" s="224">
        <v>4020</v>
      </c>
      <c r="H320" s="224">
        <v>5130</v>
      </c>
      <c r="I320" s="238">
        <v>5960</v>
      </c>
      <c r="J320" s="249">
        <v>6220</v>
      </c>
      <c r="K320" s="230">
        <v>2790</v>
      </c>
    </row>
    <row r="321" spans="1:11" ht="15" customHeight="1">
      <c r="A321" s="223"/>
      <c r="B321" s="265" t="s">
        <v>878</v>
      </c>
      <c r="C321" s="311"/>
      <c r="D321" s="311"/>
      <c r="E321" s="311"/>
      <c r="F321" s="311"/>
      <c r="G321" s="311"/>
      <c r="H321" s="311"/>
      <c r="I321" s="313"/>
      <c r="J321" s="249">
        <v>430</v>
      </c>
      <c r="K321" s="230">
        <v>200</v>
      </c>
    </row>
    <row r="322" spans="1:11" ht="15" customHeight="1">
      <c r="A322" s="223"/>
      <c r="B322" s="265" t="s">
        <v>460</v>
      </c>
      <c r="C322" s="311"/>
      <c r="D322" s="311"/>
      <c r="E322" s="311"/>
      <c r="F322" s="311"/>
      <c r="G322" s="311"/>
      <c r="H322" s="311"/>
      <c r="I322" s="313"/>
      <c r="J322" s="249">
        <v>370</v>
      </c>
      <c r="K322" s="230">
        <v>140</v>
      </c>
    </row>
    <row r="323" spans="1:11" ht="15" customHeight="1">
      <c r="A323" s="223"/>
      <c r="B323" s="265" t="s">
        <v>468</v>
      </c>
      <c r="C323" s="311"/>
      <c r="D323" s="311"/>
      <c r="E323" s="311"/>
      <c r="F323" s="311"/>
      <c r="G323" s="311"/>
      <c r="H323" s="311"/>
      <c r="I323" s="313"/>
      <c r="J323" s="249">
        <v>1010</v>
      </c>
      <c r="K323" s="230">
        <v>670</v>
      </c>
    </row>
    <row r="324" spans="1:11" ht="15" customHeight="1">
      <c r="A324" s="223"/>
      <c r="B324" s="265" t="s">
        <v>482</v>
      </c>
      <c r="C324" s="311"/>
      <c r="D324" s="311"/>
      <c r="E324" s="311"/>
      <c r="F324" s="311"/>
      <c r="G324" s="311"/>
      <c r="H324" s="311"/>
      <c r="I324" s="313"/>
      <c r="J324" s="249">
        <v>380</v>
      </c>
      <c r="K324" s="230">
        <v>140</v>
      </c>
    </row>
    <row r="325" spans="1:11" ht="15" customHeight="1">
      <c r="A325" s="223"/>
      <c r="B325" s="265" t="s">
        <v>879</v>
      </c>
      <c r="C325" s="311"/>
      <c r="D325" s="311"/>
      <c r="E325" s="311"/>
      <c r="F325" s="311"/>
      <c r="G325" s="311"/>
      <c r="H325" s="311"/>
      <c r="I325" s="313"/>
      <c r="J325" s="249">
        <v>710</v>
      </c>
      <c r="K325" s="230">
        <v>280</v>
      </c>
    </row>
    <row r="326" spans="1:11" ht="15" customHeight="1">
      <c r="A326" s="223"/>
      <c r="B326" s="265" t="s">
        <v>880</v>
      </c>
      <c r="C326" s="311"/>
      <c r="D326" s="311"/>
      <c r="E326" s="311"/>
      <c r="F326" s="311"/>
      <c r="G326" s="311"/>
      <c r="H326" s="311"/>
      <c r="I326" s="313"/>
      <c r="J326" s="249">
        <v>460</v>
      </c>
      <c r="K326" s="230">
        <v>210</v>
      </c>
    </row>
    <row r="327" spans="1:11" ht="15" customHeight="1">
      <c r="A327" s="223"/>
      <c r="B327" s="265" t="s">
        <v>506</v>
      </c>
      <c r="C327" s="311"/>
      <c r="D327" s="311"/>
      <c r="E327" s="311"/>
      <c r="F327" s="311"/>
      <c r="G327" s="311"/>
      <c r="H327" s="311"/>
      <c r="I327" s="313"/>
      <c r="J327" s="249">
        <v>670</v>
      </c>
      <c r="K327" s="230">
        <v>300</v>
      </c>
    </row>
    <row r="328" spans="1:11" ht="15" customHeight="1">
      <c r="A328" s="223"/>
      <c r="B328" s="265" t="s">
        <v>507</v>
      </c>
      <c r="C328" s="311"/>
      <c r="D328" s="311"/>
      <c r="E328" s="311"/>
      <c r="F328" s="311"/>
      <c r="G328" s="311"/>
      <c r="H328" s="311"/>
      <c r="I328" s="313"/>
      <c r="J328" s="249">
        <v>530</v>
      </c>
      <c r="K328" s="230">
        <v>230</v>
      </c>
    </row>
    <row r="329" spans="1:11" ht="15" customHeight="1">
      <c r="A329" s="223"/>
      <c r="B329" s="265" t="s">
        <v>881</v>
      </c>
      <c r="C329" s="311"/>
      <c r="D329" s="311"/>
      <c r="E329" s="311"/>
      <c r="F329" s="311"/>
      <c r="G329" s="311"/>
      <c r="H329" s="311"/>
      <c r="I329" s="313"/>
      <c r="J329" s="249">
        <v>480</v>
      </c>
      <c r="K329" s="230">
        <v>190</v>
      </c>
    </row>
    <row r="330" spans="1:11" ht="15" customHeight="1">
      <c r="A330" s="223"/>
      <c r="B330" s="265" t="s">
        <v>882</v>
      </c>
      <c r="C330" s="311"/>
      <c r="D330" s="311"/>
      <c r="E330" s="311"/>
      <c r="F330" s="311"/>
      <c r="G330" s="311"/>
      <c r="H330" s="311"/>
      <c r="I330" s="313"/>
      <c r="J330" s="249">
        <v>550</v>
      </c>
      <c r="K330" s="230">
        <v>230</v>
      </c>
    </row>
    <row r="331" spans="1:11" ht="15" customHeight="1">
      <c r="A331" s="223"/>
      <c r="B331" s="265" t="s">
        <v>515</v>
      </c>
      <c r="C331" s="311"/>
      <c r="D331" s="311"/>
      <c r="E331" s="311"/>
      <c r="F331" s="311"/>
      <c r="G331" s="311"/>
      <c r="H331" s="311"/>
      <c r="I331" s="313"/>
      <c r="J331" s="249">
        <v>640</v>
      </c>
      <c r="K331" s="230">
        <v>220</v>
      </c>
    </row>
    <row r="332" spans="1:11" ht="15" customHeight="1">
      <c r="A332" s="223"/>
      <c r="B332" s="33" t="s">
        <v>693</v>
      </c>
      <c r="C332" s="224">
        <v>460</v>
      </c>
      <c r="D332" s="224">
        <v>520</v>
      </c>
      <c r="E332" s="224">
        <v>710</v>
      </c>
      <c r="F332" s="224">
        <v>700</v>
      </c>
      <c r="G332" s="224">
        <v>720</v>
      </c>
      <c r="H332" s="224">
        <v>1020</v>
      </c>
      <c r="I332" s="238">
        <v>1180</v>
      </c>
      <c r="J332" s="249">
        <v>1220</v>
      </c>
      <c r="K332" s="230">
        <v>580</v>
      </c>
    </row>
    <row r="333" spans="1:11" ht="15" customHeight="1">
      <c r="A333" s="223"/>
      <c r="B333" s="33" t="s">
        <v>694</v>
      </c>
      <c r="C333" s="224">
        <v>1910</v>
      </c>
      <c r="D333" s="224">
        <v>2060</v>
      </c>
      <c r="E333" s="224">
        <v>2650</v>
      </c>
      <c r="F333" s="224">
        <v>2890</v>
      </c>
      <c r="G333" s="224">
        <v>2950</v>
      </c>
      <c r="H333" s="224">
        <v>4780</v>
      </c>
      <c r="I333" s="238">
        <v>5500</v>
      </c>
      <c r="J333" s="249">
        <v>5610</v>
      </c>
      <c r="K333" s="230">
        <v>2080</v>
      </c>
    </row>
    <row r="334" spans="1:11" ht="15" customHeight="1">
      <c r="A334" s="223"/>
      <c r="B334" s="265" t="s">
        <v>883</v>
      </c>
      <c r="C334" s="311"/>
      <c r="D334" s="311"/>
      <c r="E334" s="311"/>
      <c r="F334" s="311"/>
      <c r="G334" s="311"/>
      <c r="H334" s="311"/>
      <c r="I334" s="313"/>
      <c r="J334" s="249">
        <v>510</v>
      </c>
      <c r="K334" s="230">
        <v>160</v>
      </c>
    </row>
    <row r="335" spans="1:11" ht="15" customHeight="1">
      <c r="A335" s="223"/>
      <c r="B335" s="265" t="s">
        <v>884</v>
      </c>
      <c r="C335" s="311"/>
      <c r="D335" s="311"/>
      <c r="E335" s="311"/>
      <c r="F335" s="311"/>
      <c r="G335" s="311"/>
      <c r="H335" s="311"/>
      <c r="I335" s="313"/>
      <c r="J335" s="249">
        <v>1300</v>
      </c>
      <c r="K335" s="230">
        <v>490</v>
      </c>
    </row>
    <row r="336" spans="1:11" ht="15" customHeight="1">
      <c r="A336" s="223"/>
      <c r="B336" s="265" t="s">
        <v>451</v>
      </c>
      <c r="C336" s="311"/>
      <c r="D336" s="311"/>
      <c r="E336" s="311"/>
      <c r="F336" s="311"/>
      <c r="G336" s="311"/>
      <c r="H336" s="311"/>
      <c r="I336" s="313"/>
      <c r="J336" s="249">
        <v>640</v>
      </c>
      <c r="K336" s="230">
        <v>270</v>
      </c>
    </row>
    <row r="337" spans="1:11" ht="15" customHeight="1">
      <c r="A337" s="223"/>
      <c r="B337" s="265" t="s">
        <v>452</v>
      </c>
      <c r="C337" s="311"/>
      <c r="D337" s="311"/>
      <c r="E337" s="311"/>
      <c r="F337" s="311"/>
      <c r="G337" s="311"/>
      <c r="H337" s="311"/>
      <c r="I337" s="313"/>
      <c r="J337" s="249">
        <v>820</v>
      </c>
      <c r="K337" s="230">
        <v>300</v>
      </c>
    </row>
    <row r="338" spans="1:11" ht="15" customHeight="1">
      <c r="A338" s="223"/>
      <c r="B338" s="265" t="s">
        <v>472</v>
      </c>
      <c r="C338" s="311"/>
      <c r="D338" s="311"/>
      <c r="E338" s="311"/>
      <c r="F338" s="311"/>
      <c r="G338" s="311"/>
      <c r="H338" s="311"/>
      <c r="I338" s="313"/>
      <c r="J338" s="249">
        <v>720</v>
      </c>
      <c r="K338" s="230">
        <v>300</v>
      </c>
    </row>
    <row r="339" spans="1:11" ht="15" customHeight="1">
      <c r="A339" s="223"/>
      <c r="B339" s="265" t="s">
        <v>479</v>
      </c>
      <c r="C339" s="311"/>
      <c r="D339" s="311"/>
      <c r="E339" s="311"/>
      <c r="F339" s="311"/>
      <c r="G339" s="311"/>
      <c r="H339" s="311"/>
      <c r="I339" s="313"/>
      <c r="J339" s="249">
        <v>740</v>
      </c>
      <c r="K339" s="230">
        <v>270</v>
      </c>
    </row>
    <row r="340" spans="1:11" ht="15" customHeight="1">
      <c r="A340" s="223"/>
      <c r="B340" s="265" t="s">
        <v>885</v>
      </c>
      <c r="C340" s="311"/>
      <c r="D340" s="311"/>
      <c r="E340" s="311"/>
      <c r="F340" s="311"/>
      <c r="G340" s="311"/>
      <c r="H340" s="311"/>
      <c r="I340" s="313"/>
      <c r="J340" s="249">
        <v>880</v>
      </c>
      <c r="K340" s="230">
        <v>290</v>
      </c>
    </row>
    <row r="341" spans="1:11" ht="15" customHeight="1">
      <c r="A341" s="223"/>
      <c r="B341" s="33" t="s">
        <v>695</v>
      </c>
      <c r="C341" s="224">
        <v>260</v>
      </c>
      <c r="D341" s="224">
        <v>320</v>
      </c>
      <c r="E341" s="224">
        <v>370</v>
      </c>
      <c r="F341" s="224">
        <v>370</v>
      </c>
      <c r="G341" s="224">
        <v>450</v>
      </c>
      <c r="H341" s="224">
        <v>660</v>
      </c>
      <c r="I341" s="238">
        <v>750</v>
      </c>
      <c r="J341" s="249">
        <v>870</v>
      </c>
      <c r="K341" s="230">
        <v>320</v>
      </c>
    </row>
    <row r="342" spans="1:11" ht="15" customHeight="1">
      <c r="A342" s="223"/>
      <c r="B342" s="33" t="s">
        <v>516</v>
      </c>
      <c r="C342" s="224">
        <v>1560</v>
      </c>
      <c r="D342" s="224">
        <v>1830</v>
      </c>
      <c r="E342" s="224">
        <v>2020</v>
      </c>
      <c r="F342" s="224">
        <v>2380</v>
      </c>
      <c r="G342" s="224">
        <v>2660</v>
      </c>
      <c r="H342" s="224">
        <v>2520</v>
      </c>
      <c r="I342" s="238">
        <v>2460</v>
      </c>
      <c r="J342" s="249">
        <v>2720</v>
      </c>
      <c r="K342" s="230">
        <v>1120</v>
      </c>
    </row>
    <row r="343" spans="1:12" s="64" customFormat="1" ht="15" customHeight="1">
      <c r="A343" s="73"/>
      <c r="B343" s="36" t="s">
        <v>74</v>
      </c>
      <c r="C343" s="225">
        <v>23440</v>
      </c>
      <c r="D343" s="225">
        <v>26520</v>
      </c>
      <c r="E343" s="225">
        <v>32160</v>
      </c>
      <c r="F343" s="225">
        <v>35040</v>
      </c>
      <c r="G343" s="225">
        <v>39120</v>
      </c>
      <c r="H343" s="225">
        <v>58340</v>
      </c>
      <c r="I343" s="239">
        <v>66850</v>
      </c>
      <c r="J343" s="254">
        <v>68960</v>
      </c>
      <c r="K343" s="285">
        <v>26640</v>
      </c>
      <c r="L343" s="242"/>
    </row>
    <row r="344" spans="1:11" ht="15" customHeight="1">
      <c r="A344" s="33"/>
      <c r="B344" s="90"/>
      <c r="C344" s="226"/>
      <c r="D344" s="226"/>
      <c r="E344" s="226"/>
      <c r="F344" s="227"/>
      <c r="G344" s="227"/>
      <c r="H344" s="227"/>
      <c r="I344" s="240"/>
      <c r="J344" s="255"/>
      <c r="K344" s="227"/>
    </row>
    <row r="345" spans="1:11" ht="15" customHeight="1">
      <c r="A345" s="37" t="s">
        <v>38</v>
      </c>
      <c r="B345" s="62"/>
      <c r="C345" s="228"/>
      <c r="D345" s="228"/>
      <c r="E345" s="228"/>
      <c r="F345" s="229"/>
      <c r="G345" s="229"/>
      <c r="H345" s="229"/>
      <c r="I345" s="238"/>
      <c r="J345" s="249"/>
      <c r="K345" s="230"/>
    </row>
    <row r="346" spans="1:11" ht="15" customHeight="1">
      <c r="A346" s="223"/>
      <c r="B346" s="33" t="s">
        <v>696</v>
      </c>
      <c r="C346" s="224">
        <v>400</v>
      </c>
      <c r="D346" s="224">
        <v>450</v>
      </c>
      <c r="E346" s="224">
        <v>520</v>
      </c>
      <c r="F346" s="224">
        <v>550</v>
      </c>
      <c r="G346" s="224">
        <v>680</v>
      </c>
      <c r="H346" s="224">
        <v>1030</v>
      </c>
      <c r="I346" s="238">
        <v>1200</v>
      </c>
      <c r="J346" s="249">
        <v>1110</v>
      </c>
      <c r="K346" s="230">
        <v>460</v>
      </c>
    </row>
    <row r="347" spans="1:11" ht="15" customHeight="1">
      <c r="A347" s="223"/>
      <c r="B347" s="33" t="s">
        <v>697</v>
      </c>
      <c r="C347" s="224">
        <v>430</v>
      </c>
      <c r="D347" s="224">
        <v>450</v>
      </c>
      <c r="E347" s="224">
        <v>650</v>
      </c>
      <c r="F347" s="224">
        <v>780</v>
      </c>
      <c r="G347" s="224">
        <v>990</v>
      </c>
      <c r="H347" s="224">
        <v>1600</v>
      </c>
      <c r="I347" s="238">
        <v>1640</v>
      </c>
      <c r="J347" s="249">
        <v>1970</v>
      </c>
      <c r="K347" s="230">
        <v>750</v>
      </c>
    </row>
    <row r="348" spans="1:11" ht="15" customHeight="1">
      <c r="A348" s="223"/>
      <c r="B348" s="33" t="s">
        <v>698</v>
      </c>
      <c r="C348" s="224">
        <v>900</v>
      </c>
      <c r="D348" s="224">
        <v>1180</v>
      </c>
      <c r="E348" s="224">
        <v>1420</v>
      </c>
      <c r="F348" s="224">
        <v>1550</v>
      </c>
      <c r="G348" s="224">
        <v>2100</v>
      </c>
      <c r="H348" s="224">
        <v>3520</v>
      </c>
      <c r="I348" s="238">
        <v>3800</v>
      </c>
      <c r="J348" s="249">
        <v>3480</v>
      </c>
      <c r="K348" s="230">
        <v>1320</v>
      </c>
    </row>
    <row r="349" spans="1:11" ht="15" customHeight="1">
      <c r="A349" s="223"/>
      <c r="B349" s="33" t="s">
        <v>699</v>
      </c>
      <c r="C349" s="224">
        <v>2120</v>
      </c>
      <c r="D349" s="224">
        <v>2530</v>
      </c>
      <c r="E349" s="224">
        <v>3140</v>
      </c>
      <c r="F349" s="224">
        <v>3150</v>
      </c>
      <c r="G349" s="224">
        <v>3750</v>
      </c>
      <c r="H349" s="224">
        <v>5050</v>
      </c>
      <c r="I349" s="238">
        <v>6260</v>
      </c>
      <c r="J349" s="249">
        <v>5430</v>
      </c>
      <c r="K349" s="230">
        <v>2270</v>
      </c>
    </row>
    <row r="350" spans="1:11" ht="15" customHeight="1">
      <c r="A350" s="223"/>
      <c r="B350" s="280" t="s">
        <v>906</v>
      </c>
      <c r="C350" s="314"/>
      <c r="D350" s="314"/>
      <c r="E350" s="314"/>
      <c r="F350" s="314"/>
      <c r="G350" s="314"/>
      <c r="H350" s="314"/>
      <c r="I350" s="313"/>
      <c r="J350" s="249">
        <v>5430</v>
      </c>
      <c r="K350" s="230">
        <v>2260</v>
      </c>
    </row>
    <row r="351" spans="1:11" ht="15" customHeight="1">
      <c r="A351" s="223"/>
      <c r="B351" s="265" t="s">
        <v>790</v>
      </c>
      <c r="C351" s="311"/>
      <c r="D351" s="311"/>
      <c r="E351" s="311"/>
      <c r="F351" s="311"/>
      <c r="G351" s="311"/>
      <c r="H351" s="311"/>
      <c r="I351" s="313"/>
      <c r="J351" s="249" t="s">
        <v>646</v>
      </c>
      <c r="K351" s="230" t="s">
        <v>646</v>
      </c>
    </row>
    <row r="352" spans="1:11" ht="15" customHeight="1">
      <c r="A352" s="223"/>
      <c r="B352" s="33" t="s">
        <v>700</v>
      </c>
      <c r="C352" s="224">
        <v>2890</v>
      </c>
      <c r="D352" s="224">
        <v>3380</v>
      </c>
      <c r="E352" s="224">
        <v>3620</v>
      </c>
      <c r="F352" s="224">
        <v>4090</v>
      </c>
      <c r="G352" s="224">
        <v>5170</v>
      </c>
      <c r="H352" s="224">
        <v>6900</v>
      </c>
      <c r="I352" s="238">
        <v>7830</v>
      </c>
      <c r="J352" s="249">
        <v>7200</v>
      </c>
      <c r="K352" s="230">
        <v>3420</v>
      </c>
    </row>
    <row r="353" spans="1:11" ht="15" customHeight="1">
      <c r="A353" s="223"/>
      <c r="B353" s="265" t="s">
        <v>533</v>
      </c>
      <c r="C353" s="311"/>
      <c r="D353" s="311"/>
      <c r="E353" s="311"/>
      <c r="F353" s="311"/>
      <c r="G353" s="311"/>
      <c r="H353" s="311"/>
      <c r="I353" s="313"/>
      <c r="J353" s="249">
        <v>1850</v>
      </c>
      <c r="K353" s="230">
        <v>920</v>
      </c>
    </row>
    <row r="354" spans="1:11" ht="15" customHeight="1">
      <c r="A354" s="223"/>
      <c r="B354" s="265" t="s">
        <v>534</v>
      </c>
      <c r="C354" s="311"/>
      <c r="D354" s="311"/>
      <c r="E354" s="311"/>
      <c r="F354" s="311"/>
      <c r="G354" s="311"/>
      <c r="H354" s="311"/>
      <c r="I354" s="313"/>
      <c r="J354" s="249">
        <v>990</v>
      </c>
      <c r="K354" s="230">
        <v>440</v>
      </c>
    </row>
    <row r="355" spans="1:11" ht="15" customHeight="1">
      <c r="A355" s="223"/>
      <c r="B355" s="265" t="s">
        <v>886</v>
      </c>
      <c r="C355" s="311"/>
      <c r="D355" s="311"/>
      <c r="E355" s="311"/>
      <c r="F355" s="311"/>
      <c r="G355" s="311"/>
      <c r="H355" s="311"/>
      <c r="I355" s="313"/>
      <c r="J355" s="249">
        <v>620</v>
      </c>
      <c r="K355" s="230">
        <v>330</v>
      </c>
    </row>
    <row r="356" spans="1:11" ht="15" customHeight="1">
      <c r="A356" s="223"/>
      <c r="B356" s="265" t="s">
        <v>542</v>
      </c>
      <c r="C356" s="311"/>
      <c r="D356" s="311"/>
      <c r="E356" s="311"/>
      <c r="F356" s="311"/>
      <c r="G356" s="311"/>
      <c r="H356" s="311"/>
      <c r="I356" s="313"/>
      <c r="J356" s="249">
        <v>760</v>
      </c>
      <c r="K356" s="230">
        <v>340</v>
      </c>
    </row>
    <row r="357" spans="1:11" ht="15" customHeight="1">
      <c r="A357" s="223"/>
      <c r="B357" s="265" t="s">
        <v>887</v>
      </c>
      <c r="C357" s="311"/>
      <c r="D357" s="311"/>
      <c r="E357" s="311"/>
      <c r="F357" s="311"/>
      <c r="G357" s="311"/>
      <c r="H357" s="311"/>
      <c r="I357" s="313"/>
      <c r="J357" s="249">
        <v>650</v>
      </c>
      <c r="K357" s="230">
        <v>340</v>
      </c>
    </row>
    <row r="358" spans="1:11" ht="15" customHeight="1">
      <c r="A358" s="223"/>
      <c r="B358" s="265" t="s">
        <v>888</v>
      </c>
      <c r="C358" s="311"/>
      <c r="D358" s="311"/>
      <c r="E358" s="311"/>
      <c r="F358" s="311"/>
      <c r="G358" s="311"/>
      <c r="H358" s="311"/>
      <c r="I358" s="313"/>
      <c r="J358" s="249">
        <v>1270</v>
      </c>
      <c r="K358" s="230">
        <v>530</v>
      </c>
    </row>
    <row r="359" spans="1:11" ht="15" customHeight="1">
      <c r="A359" s="223"/>
      <c r="B359" s="265" t="s">
        <v>889</v>
      </c>
      <c r="C359" s="311"/>
      <c r="D359" s="311"/>
      <c r="E359" s="311"/>
      <c r="F359" s="311"/>
      <c r="G359" s="311"/>
      <c r="H359" s="311"/>
      <c r="I359" s="313"/>
      <c r="J359" s="249">
        <v>640</v>
      </c>
      <c r="K359" s="230">
        <v>280</v>
      </c>
    </row>
    <row r="360" spans="1:11" ht="15" customHeight="1">
      <c r="A360" s="223"/>
      <c r="B360" s="265" t="s">
        <v>890</v>
      </c>
      <c r="C360" s="311"/>
      <c r="D360" s="311"/>
      <c r="E360" s="311"/>
      <c r="F360" s="311"/>
      <c r="G360" s="311"/>
      <c r="H360" s="311"/>
      <c r="I360" s="313"/>
      <c r="J360" s="249">
        <v>430</v>
      </c>
      <c r="K360" s="230">
        <v>240</v>
      </c>
    </row>
    <row r="361" spans="1:11" ht="15" customHeight="1">
      <c r="A361" s="223"/>
      <c r="B361" s="33" t="s">
        <v>701</v>
      </c>
      <c r="C361" s="224">
        <v>3460</v>
      </c>
      <c r="D361" s="224">
        <v>2640</v>
      </c>
      <c r="E361" s="224">
        <v>3370</v>
      </c>
      <c r="F361" s="224">
        <v>3830</v>
      </c>
      <c r="G361" s="224">
        <v>4810</v>
      </c>
      <c r="H361" s="224">
        <v>5500</v>
      </c>
      <c r="I361" s="238">
        <v>5920</v>
      </c>
      <c r="J361" s="249">
        <v>5180</v>
      </c>
      <c r="K361" s="230">
        <v>2390</v>
      </c>
    </row>
    <row r="362" spans="1:11" ht="15" customHeight="1">
      <c r="A362" s="223"/>
      <c r="B362" s="265" t="s">
        <v>531</v>
      </c>
      <c r="C362" s="311"/>
      <c r="D362" s="311"/>
      <c r="E362" s="311"/>
      <c r="F362" s="311"/>
      <c r="G362" s="311"/>
      <c r="H362" s="311"/>
      <c r="I362" s="313"/>
      <c r="J362" s="249">
        <v>380</v>
      </c>
      <c r="K362" s="230">
        <v>170</v>
      </c>
    </row>
    <row r="363" spans="1:11" ht="15" customHeight="1">
      <c r="A363" s="223"/>
      <c r="B363" s="265" t="s">
        <v>891</v>
      </c>
      <c r="C363" s="311"/>
      <c r="D363" s="311"/>
      <c r="E363" s="311"/>
      <c r="F363" s="311"/>
      <c r="G363" s="311"/>
      <c r="H363" s="311"/>
      <c r="I363" s="313"/>
      <c r="J363" s="249">
        <v>750</v>
      </c>
      <c r="K363" s="230">
        <v>330</v>
      </c>
    </row>
    <row r="364" spans="1:11" ht="15" customHeight="1">
      <c r="A364" s="223"/>
      <c r="B364" s="265" t="s">
        <v>543</v>
      </c>
      <c r="C364" s="311"/>
      <c r="D364" s="311"/>
      <c r="E364" s="311"/>
      <c r="F364" s="311"/>
      <c r="G364" s="311"/>
      <c r="H364" s="311"/>
      <c r="I364" s="313"/>
      <c r="J364" s="249">
        <v>1140</v>
      </c>
      <c r="K364" s="230">
        <v>670</v>
      </c>
    </row>
    <row r="365" spans="1:11" ht="15" customHeight="1">
      <c r="A365" s="223"/>
      <c r="B365" s="265" t="s">
        <v>892</v>
      </c>
      <c r="C365" s="311"/>
      <c r="D365" s="311"/>
      <c r="E365" s="311"/>
      <c r="F365" s="311"/>
      <c r="G365" s="311"/>
      <c r="H365" s="311"/>
      <c r="I365" s="313"/>
      <c r="J365" s="249">
        <v>1270</v>
      </c>
      <c r="K365" s="230">
        <v>530</v>
      </c>
    </row>
    <row r="366" spans="1:11" ht="15" customHeight="1">
      <c r="A366" s="223"/>
      <c r="B366" s="265" t="s">
        <v>571</v>
      </c>
      <c r="C366" s="311"/>
      <c r="D366" s="311"/>
      <c r="E366" s="311"/>
      <c r="F366" s="311"/>
      <c r="G366" s="311"/>
      <c r="H366" s="311"/>
      <c r="I366" s="313"/>
      <c r="J366" s="249">
        <v>840</v>
      </c>
      <c r="K366" s="230">
        <v>380</v>
      </c>
    </row>
    <row r="367" spans="1:11" ht="15" customHeight="1">
      <c r="A367" s="223"/>
      <c r="B367" s="265" t="s">
        <v>893</v>
      </c>
      <c r="C367" s="311"/>
      <c r="D367" s="311"/>
      <c r="E367" s="311"/>
      <c r="F367" s="311"/>
      <c r="G367" s="311"/>
      <c r="H367" s="311"/>
      <c r="I367" s="313"/>
      <c r="J367" s="249">
        <v>800</v>
      </c>
      <c r="K367" s="230">
        <v>310</v>
      </c>
    </row>
    <row r="368" spans="1:11" ht="15" customHeight="1">
      <c r="A368" s="223"/>
      <c r="B368" s="33" t="s">
        <v>702</v>
      </c>
      <c r="C368" s="224">
        <v>1640</v>
      </c>
      <c r="D368" s="224">
        <v>1690</v>
      </c>
      <c r="E368" s="224">
        <v>2220</v>
      </c>
      <c r="F368" s="224">
        <v>2250</v>
      </c>
      <c r="G368" s="224">
        <v>2820</v>
      </c>
      <c r="H368" s="224">
        <v>4140</v>
      </c>
      <c r="I368" s="238">
        <v>5010</v>
      </c>
      <c r="J368" s="249">
        <v>5110</v>
      </c>
      <c r="K368" s="230">
        <v>2200</v>
      </c>
    </row>
    <row r="369" spans="1:11" ht="15" customHeight="1">
      <c r="A369" s="223"/>
      <c r="B369" s="265" t="s">
        <v>529</v>
      </c>
      <c r="C369" s="311"/>
      <c r="D369" s="311"/>
      <c r="E369" s="311"/>
      <c r="F369" s="311"/>
      <c r="G369" s="311"/>
      <c r="H369" s="311"/>
      <c r="I369" s="313"/>
      <c r="J369" s="249">
        <v>780</v>
      </c>
      <c r="K369" s="230">
        <v>320</v>
      </c>
    </row>
    <row r="370" spans="1:11" ht="15" customHeight="1">
      <c r="A370" s="223"/>
      <c r="B370" s="265" t="s">
        <v>894</v>
      </c>
      <c r="C370" s="311"/>
      <c r="D370" s="311"/>
      <c r="E370" s="311"/>
      <c r="F370" s="311"/>
      <c r="G370" s="311"/>
      <c r="H370" s="311"/>
      <c r="I370" s="313"/>
      <c r="J370" s="249">
        <v>490</v>
      </c>
      <c r="K370" s="230">
        <v>250</v>
      </c>
    </row>
    <row r="371" spans="1:11" ht="15" customHeight="1">
      <c r="A371" s="223"/>
      <c r="B371" s="265" t="s">
        <v>536</v>
      </c>
      <c r="C371" s="311"/>
      <c r="D371" s="311"/>
      <c r="E371" s="311"/>
      <c r="F371" s="311"/>
      <c r="G371" s="311"/>
      <c r="H371" s="311"/>
      <c r="I371" s="313"/>
      <c r="J371" s="249">
        <v>760</v>
      </c>
      <c r="K371" s="230">
        <v>330</v>
      </c>
    </row>
    <row r="372" spans="1:11" ht="15" customHeight="1">
      <c r="A372" s="223"/>
      <c r="B372" s="265" t="s">
        <v>537</v>
      </c>
      <c r="C372" s="311"/>
      <c r="D372" s="311"/>
      <c r="E372" s="311"/>
      <c r="F372" s="311"/>
      <c r="G372" s="311"/>
      <c r="H372" s="311"/>
      <c r="I372" s="313"/>
      <c r="J372" s="249">
        <v>1470</v>
      </c>
      <c r="K372" s="230">
        <v>620</v>
      </c>
    </row>
    <row r="373" spans="1:11" ht="15" customHeight="1">
      <c r="A373" s="223"/>
      <c r="B373" s="265" t="s">
        <v>560</v>
      </c>
      <c r="C373" s="311"/>
      <c r="D373" s="311"/>
      <c r="E373" s="311"/>
      <c r="F373" s="311"/>
      <c r="G373" s="311"/>
      <c r="H373" s="311"/>
      <c r="I373" s="313"/>
      <c r="J373" s="249">
        <v>880</v>
      </c>
      <c r="K373" s="230">
        <v>370</v>
      </c>
    </row>
    <row r="374" spans="1:11" ht="15" customHeight="1">
      <c r="A374" s="223"/>
      <c r="B374" s="265" t="s">
        <v>562</v>
      </c>
      <c r="C374" s="311"/>
      <c r="D374" s="311"/>
      <c r="E374" s="311"/>
      <c r="F374" s="311"/>
      <c r="G374" s="311"/>
      <c r="H374" s="311"/>
      <c r="I374" s="313"/>
      <c r="J374" s="249">
        <v>730</v>
      </c>
      <c r="K374" s="230">
        <v>310</v>
      </c>
    </row>
    <row r="375" spans="1:11" ht="15" customHeight="1">
      <c r="A375" s="223"/>
      <c r="B375" s="33" t="s">
        <v>545</v>
      </c>
      <c r="C375" s="224">
        <v>540</v>
      </c>
      <c r="D375" s="224">
        <v>720</v>
      </c>
      <c r="E375" s="224">
        <v>880</v>
      </c>
      <c r="F375" s="224">
        <v>940</v>
      </c>
      <c r="G375" s="224">
        <v>1210</v>
      </c>
      <c r="H375" s="224">
        <v>2020</v>
      </c>
      <c r="I375" s="238">
        <v>2100</v>
      </c>
      <c r="J375" s="249">
        <v>1890</v>
      </c>
      <c r="K375" s="230">
        <v>840</v>
      </c>
    </row>
    <row r="376" spans="1:11" ht="15" customHeight="1">
      <c r="A376" s="223"/>
      <c r="B376" s="33" t="s">
        <v>703</v>
      </c>
      <c r="C376" s="224">
        <v>1150</v>
      </c>
      <c r="D376" s="224">
        <v>1280</v>
      </c>
      <c r="E376" s="224">
        <v>1360</v>
      </c>
      <c r="F376" s="224">
        <v>1680</v>
      </c>
      <c r="G376" s="224">
        <v>2290</v>
      </c>
      <c r="H376" s="224">
        <v>3160</v>
      </c>
      <c r="I376" s="238">
        <v>3910</v>
      </c>
      <c r="J376" s="249">
        <v>3400</v>
      </c>
      <c r="K376" s="230">
        <v>1400</v>
      </c>
    </row>
    <row r="377" spans="1:11" ht="15" customHeight="1">
      <c r="A377" s="223"/>
      <c r="B377" s="33" t="s">
        <v>550</v>
      </c>
      <c r="C377" s="224">
        <v>390</v>
      </c>
      <c r="D377" s="224">
        <v>460</v>
      </c>
      <c r="E377" s="224">
        <v>570</v>
      </c>
      <c r="F377" s="224">
        <v>590</v>
      </c>
      <c r="G377" s="224">
        <v>790</v>
      </c>
      <c r="H377" s="224">
        <v>1130</v>
      </c>
      <c r="I377" s="238">
        <v>1250</v>
      </c>
      <c r="J377" s="249">
        <v>1460</v>
      </c>
      <c r="K377" s="230">
        <v>600</v>
      </c>
    </row>
    <row r="378" spans="1:11" ht="15" customHeight="1">
      <c r="A378" s="223"/>
      <c r="B378" s="33" t="s">
        <v>704</v>
      </c>
      <c r="C378" s="224">
        <v>1730</v>
      </c>
      <c r="D378" s="224">
        <v>2000</v>
      </c>
      <c r="E378" s="224">
        <v>2430</v>
      </c>
      <c r="F378" s="224">
        <v>2580</v>
      </c>
      <c r="G378" s="224">
        <v>3070</v>
      </c>
      <c r="H378" s="224">
        <v>4620</v>
      </c>
      <c r="I378" s="238">
        <v>5230</v>
      </c>
      <c r="J378" s="249">
        <v>5150</v>
      </c>
      <c r="K378" s="230">
        <v>2010</v>
      </c>
    </row>
    <row r="379" spans="1:11" ht="15" customHeight="1">
      <c r="A379" s="223"/>
      <c r="B379" s="265" t="s">
        <v>895</v>
      </c>
      <c r="C379" s="311"/>
      <c r="D379" s="311"/>
      <c r="E379" s="311"/>
      <c r="F379" s="311"/>
      <c r="G379" s="311"/>
      <c r="H379" s="311"/>
      <c r="I379" s="313"/>
      <c r="J379" s="249">
        <v>990</v>
      </c>
      <c r="K379" s="230">
        <v>370</v>
      </c>
    </row>
    <row r="380" spans="1:11" ht="15" customHeight="1">
      <c r="A380" s="223"/>
      <c r="B380" s="265" t="s">
        <v>896</v>
      </c>
      <c r="C380" s="311"/>
      <c r="D380" s="311"/>
      <c r="E380" s="311"/>
      <c r="F380" s="311"/>
      <c r="G380" s="311"/>
      <c r="H380" s="311"/>
      <c r="I380" s="313"/>
      <c r="J380" s="249">
        <v>1120</v>
      </c>
      <c r="K380" s="230">
        <v>460</v>
      </c>
    </row>
    <row r="381" spans="1:11" ht="15" customHeight="1">
      <c r="A381" s="223"/>
      <c r="B381" s="265" t="s">
        <v>897</v>
      </c>
      <c r="C381" s="311"/>
      <c r="D381" s="311"/>
      <c r="E381" s="311"/>
      <c r="F381" s="311"/>
      <c r="G381" s="311"/>
      <c r="H381" s="311"/>
      <c r="I381" s="313"/>
      <c r="J381" s="249">
        <v>1640</v>
      </c>
      <c r="K381" s="230">
        <v>690</v>
      </c>
    </row>
    <row r="382" spans="1:11" ht="15" customHeight="1">
      <c r="A382" s="223"/>
      <c r="B382" s="265" t="s">
        <v>561</v>
      </c>
      <c r="C382" s="311"/>
      <c r="D382" s="311"/>
      <c r="E382" s="311"/>
      <c r="F382" s="311"/>
      <c r="G382" s="311"/>
      <c r="H382" s="311"/>
      <c r="I382" s="313"/>
      <c r="J382" s="249">
        <v>1090</v>
      </c>
      <c r="K382" s="230">
        <v>420</v>
      </c>
    </row>
    <row r="383" spans="1:11" ht="15" customHeight="1">
      <c r="A383" s="223"/>
      <c r="B383" s="265" t="s">
        <v>898</v>
      </c>
      <c r="C383" s="311"/>
      <c r="D383" s="311"/>
      <c r="E383" s="311"/>
      <c r="F383" s="311"/>
      <c r="G383" s="311"/>
      <c r="H383" s="311"/>
      <c r="I383" s="313"/>
      <c r="J383" s="249">
        <v>320</v>
      </c>
      <c r="K383" s="230">
        <v>80</v>
      </c>
    </row>
    <row r="384" spans="1:11" ht="15" customHeight="1">
      <c r="A384" s="223"/>
      <c r="B384" s="33" t="s">
        <v>705</v>
      </c>
      <c r="C384" s="224">
        <v>770</v>
      </c>
      <c r="D384" s="224">
        <v>950</v>
      </c>
      <c r="E384" s="224">
        <v>1070</v>
      </c>
      <c r="F384" s="224">
        <v>1280</v>
      </c>
      <c r="G384" s="224">
        <v>1560</v>
      </c>
      <c r="H384" s="224">
        <v>2580</v>
      </c>
      <c r="I384" s="238">
        <v>2830</v>
      </c>
      <c r="J384" s="249">
        <v>2620</v>
      </c>
      <c r="K384" s="230">
        <v>1170</v>
      </c>
    </row>
    <row r="385" spans="1:11" ht="15" customHeight="1">
      <c r="A385" s="223"/>
      <c r="B385" s="33" t="s">
        <v>706</v>
      </c>
      <c r="C385" s="224">
        <v>490</v>
      </c>
      <c r="D385" s="224">
        <v>660</v>
      </c>
      <c r="E385" s="224">
        <v>830</v>
      </c>
      <c r="F385" s="224">
        <v>940</v>
      </c>
      <c r="G385" s="224">
        <v>1080</v>
      </c>
      <c r="H385" s="224">
        <v>1640</v>
      </c>
      <c r="I385" s="238">
        <v>1980</v>
      </c>
      <c r="J385" s="249">
        <v>1840</v>
      </c>
      <c r="K385" s="230">
        <v>790</v>
      </c>
    </row>
    <row r="386" spans="1:11" ht="15" customHeight="1">
      <c r="A386" s="223"/>
      <c r="B386" s="33" t="s">
        <v>566</v>
      </c>
      <c r="C386" s="224">
        <v>540</v>
      </c>
      <c r="D386" s="224">
        <v>630</v>
      </c>
      <c r="E386" s="224">
        <v>730</v>
      </c>
      <c r="F386" s="224">
        <v>730</v>
      </c>
      <c r="G386" s="224">
        <v>910</v>
      </c>
      <c r="H386" s="224">
        <v>1520</v>
      </c>
      <c r="I386" s="238">
        <v>1670</v>
      </c>
      <c r="J386" s="249">
        <v>1600</v>
      </c>
      <c r="K386" s="230">
        <v>610</v>
      </c>
    </row>
    <row r="387" spans="1:11" ht="15" customHeight="1">
      <c r="A387" s="223"/>
      <c r="B387" s="33" t="s">
        <v>707</v>
      </c>
      <c r="C387" s="224">
        <v>1620</v>
      </c>
      <c r="D387" s="224">
        <v>1790</v>
      </c>
      <c r="E387" s="224">
        <v>2480</v>
      </c>
      <c r="F387" s="224">
        <v>2860</v>
      </c>
      <c r="G387" s="224">
        <v>3790</v>
      </c>
      <c r="H387" s="224">
        <v>4930</v>
      </c>
      <c r="I387" s="238">
        <v>5330</v>
      </c>
      <c r="J387" s="249">
        <v>5110</v>
      </c>
      <c r="K387" s="230">
        <v>2060</v>
      </c>
    </row>
    <row r="388" spans="1:12" s="64" customFormat="1" ht="15" customHeight="1">
      <c r="A388" s="73"/>
      <c r="B388" s="36" t="s">
        <v>74</v>
      </c>
      <c r="C388" s="225">
        <v>19050</v>
      </c>
      <c r="D388" s="225">
        <v>20810</v>
      </c>
      <c r="E388" s="225">
        <v>25280</v>
      </c>
      <c r="F388" s="225">
        <v>27790</v>
      </c>
      <c r="G388" s="225">
        <v>35020</v>
      </c>
      <c r="H388" s="225">
        <v>49330</v>
      </c>
      <c r="I388" s="239">
        <v>55950</v>
      </c>
      <c r="J388" s="254">
        <v>52540</v>
      </c>
      <c r="K388" s="285">
        <v>22270</v>
      </c>
      <c r="L388" s="242"/>
    </row>
    <row r="389" spans="1:11" ht="15" customHeight="1">
      <c r="A389" s="93"/>
      <c r="B389" s="93"/>
      <c r="C389" s="226"/>
      <c r="D389" s="226"/>
      <c r="E389" s="226"/>
      <c r="F389" s="227"/>
      <c r="G389" s="227"/>
      <c r="H389" s="227"/>
      <c r="I389" s="240"/>
      <c r="J389" s="255"/>
      <c r="K389" s="227"/>
    </row>
    <row r="390" spans="1:12" s="64" customFormat="1" ht="15" customHeight="1">
      <c r="A390" s="73" t="s">
        <v>39</v>
      </c>
      <c r="B390" s="73"/>
      <c r="C390" s="225">
        <v>172600</v>
      </c>
      <c r="D390" s="225">
        <v>181800</v>
      </c>
      <c r="E390" s="225">
        <v>221500</v>
      </c>
      <c r="F390" s="233">
        <v>237100</v>
      </c>
      <c r="G390" s="233">
        <v>276900</v>
      </c>
      <c r="H390" s="233">
        <v>453000</v>
      </c>
      <c r="I390" s="218">
        <v>515000</v>
      </c>
      <c r="J390" s="245">
        <v>504200</v>
      </c>
      <c r="K390" s="206">
        <v>191900</v>
      </c>
      <c r="L390" s="242"/>
    </row>
    <row r="391" spans="1:11" ht="15" customHeight="1">
      <c r="A391" s="71"/>
      <c r="B391" s="72"/>
      <c r="C391" s="226"/>
      <c r="D391" s="226"/>
      <c r="E391" s="226"/>
      <c r="F391" s="227"/>
      <c r="G391" s="227"/>
      <c r="H391" s="227"/>
      <c r="I391" s="218"/>
      <c r="J391" s="245"/>
      <c r="K391" s="206"/>
    </row>
    <row r="392" spans="1:11" ht="15" customHeight="1">
      <c r="A392" s="71" t="s">
        <v>40</v>
      </c>
      <c r="B392" s="72"/>
      <c r="C392" s="226">
        <v>2350</v>
      </c>
      <c r="D392" s="226">
        <v>2640</v>
      </c>
      <c r="E392" s="226">
        <v>3220</v>
      </c>
      <c r="F392" s="227">
        <v>2810</v>
      </c>
      <c r="G392" s="227">
        <v>2790</v>
      </c>
      <c r="H392" s="227">
        <v>4220</v>
      </c>
      <c r="I392" s="217">
        <v>5600</v>
      </c>
      <c r="J392" s="244">
        <v>6040</v>
      </c>
      <c r="K392" s="207">
        <v>4360</v>
      </c>
    </row>
    <row r="393" spans="1:11" ht="15" customHeight="1" thickBot="1">
      <c r="A393" s="75"/>
      <c r="B393" s="76"/>
      <c r="C393" s="234"/>
      <c r="D393" s="234"/>
      <c r="E393" s="234"/>
      <c r="F393" s="229"/>
      <c r="G393" s="229"/>
      <c r="H393" s="229"/>
      <c r="I393" s="216"/>
      <c r="J393" s="219"/>
      <c r="K393" s="205"/>
    </row>
    <row r="394" spans="1:12" s="64" customFormat="1" ht="15" customHeight="1" thickBot="1">
      <c r="A394" s="94" t="s">
        <v>41</v>
      </c>
      <c r="B394" s="95"/>
      <c r="C394" s="235">
        <v>175000</v>
      </c>
      <c r="D394" s="235">
        <v>184400</v>
      </c>
      <c r="E394" s="235">
        <v>224800</v>
      </c>
      <c r="F394" s="236">
        <v>239900</v>
      </c>
      <c r="G394" s="236">
        <v>279700</v>
      </c>
      <c r="H394" s="236">
        <v>457200</v>
      </c>
      <c r="I394" s="220">
        <v>520600</v>
      </c>
      <c r="J394" s="221">
        <v>510200</v>
      </c>
      <c r="K394" s="208">
        <v>196200</v>
      </c>
      <c r="L394" s="242"/>
    </row>
    <row r="395" spans="1:12" s="271" customFormat="1" ht="15" customHeight="1">
      <c r="A395" s="268" t="s">
        <v>2</v>
      </c>
      <c r="B395" s="269"/>
      <c r="C395" s="270"/>
      <c r="D395" s="270"/>
      <c r="E395" s="270"/>
      <c r="L395" s="272"/>
    </row>
    <row r="396" spans="1:12" s="274" customFormat="1" ht="30" customHeight="1">
      <c r="A396" s="358" t="s">
        <v>42</v>
      </c>
      <c r="B396" s="358"/>
      <c r="C396" s="358"/>
      <c r="D396" s="358"/>
      <c r="E396" s="358"/>
      <c r="F396" s="358"/>
      <c r="G396" s="358"/>
      <c r="H396" s="358"/>
      <c r="I396" s="358"/>
      <c r="J396" s="359"/>
      <c r="K396" s="359"/>
      <c r="L396" s="273"/>
    </row>
    <row r="397" spans="1:12" s="274" customFormat="1" ht="15" customHeight="1">
      <c r="A397" s="360" t="s">
        <v>918</v>
      </c>
      <c r="B397" s="361"/>
      <c r="C397" s="361"/>
      <c r="D397" s="361"/>
      <c r="E397" s="361"/>
      <c r="F397" s="361"/>
      <c r="G397" s="361"/>
      <c r="H397" s="361"/>
      <c r="I397" s="361"/>
      <c r="J397" s="361"/>
      <c r="K397" s="361"/>
      <c r="L397" s="273"/>
    </row>
    <row r="398" spans="1:13" s="274" customFormat="1" ht="15" customHeight="1">
      <c r="A398" s="358" t="s">
        <v>796</v>
      </c>
      <c r="B398" s="358"/>
      <c r="C398" s="358"/>
      <c r="D398" s="358"/>
      <c r="E398" s="358"/>
      <c r="F398" s="358"/>
      <c r="G398" s="358"/>
      <c r="H398" s="358"/>
      <c r="I398" s="358"/>
      <c r="J398" s="359"/>
      <c r="K398" s="359"/>
      <c r="L398" s="275"/>
      <c r="M398" s="276"/>
    </row>
    <row r="399" spans="1:13" s="271" customFormat="1" ht="30" customHeight="1">
      <c r="A399" s="358" t="s">
        <v>916</v>
      </c>
      <c r="B399" s="358"/>
      <c r="C399" s="358"/>
      <c r="D399" s="358"/>
      <c r="E399" s="358"/>
      <c r="F399" s="358"/>
      <c r="G399" s="358"/>
      <c r="H399" s="358"/>
      <c r="I399" s="358"/>
      <c r="J399" s="359"/>
      <c r="K399" s="359"/>
      <c r="L399" s="275"/>
      <c r="M399" s="277"/>
    </row>
    <row r="400" spans="1:13" s="271" customFormat="1" ht="30" customHeight="1">
      <c r="A400" s="362" t="s">
        <v>798</v>
      </c>
      <c r="B400" s="362"/>
      <c r="C400" s="362"/>
      <c r="D400" s="362"/>
      <c r="E400" s="362"/>
      <c r="F400" s="362"/>
      <c r="G400" s="362"/>
      <c r="H400" s="362"/>
      <c r="I400" s="362"/>
      <c r="J400" s="359"/>
      <c r="K400" s="359"/>
      <c r="L400" s="273"/>
      <c r="M400" s="277"/>
    </row>
    <row r="401" spans="1:13" s="271" customFormat="1" ht="15" customHeight="1">
      <c r="A401" s="362" t="s">
        <v>799</v>
      </c>
      <c r="B401" s="362"/>
      <c r="C401" s="362"/>
      <c r="D401" s="362"/>
      <c r="E401" s="362"/>
      <c r="F401" s="362"/>
      <c r="G401" s="362"/>
      <c r="H401" s="362"/>
      <c r="I401" s="362"/>
      <c r="J401" s="362"/>
      <c r="K401" s="362"/>
      <c r="L401" s="273"/>
      <c r="M401" s="277"/>
    </row>
    <row r="402" spans="1:13" s="271" customFormat="1" ht="15" customHeight="1">
      <c r="A402" s="358" t="s">
        <v>800</v>
      </c>
      <c r="B402" s="358"/>
      <c r="C402" s="358"/>
      <c r="D402" s="358"/>
      <c r="E402" s="358"/>
      <c r="F402" s="358"/>
      <c r="G402" s="358"/>
      <c r="H402" s="358"/>
      <c r="I402" s="358"/>
      <c r="J402" s="359"/>
      <c r="K402" s="359"/>
      <c r="M402" s="278"/>
    </row>
    <row r="403" spans="6:13" ht="15" customHeight="1">
      <c r="F403" s="187"/>
      <c r="G403" s="187"/>
      <c r="H403" s="187"/>
      <c r="L403" s="251"/>
      <c r="M403" s="58"/>
    </row>
    <row r="404" spans="1:13" s="60" customFormat="1" ht="30" customHeight="1">
      <c r="A404" s="34"/>
      <c r="B404" s="80"/>
      <c r="C404" s="100"/>
      <c r="D404" s="100"/>
      <c r="E404" s="100"/>
      <c r="F404" s="187"/>
      <c r="G404" s="187"/>
      <c r="H404" s="187"/>
      <c r="I404" s="187"/>
      <c r="J404" s="187"/>
      <c r="K404" s="187"/>
      <c r="L404" s="251"/>
      <c r="M404" s="59"/>
    </row>
    <row r="405" spans="1:13" s="60" customFormat="1" ht="15" customHeight="1">
      <c r="A405" s="34"/>
      <c r="B405" s="80"/>
      <c r="C405" s="100"/>
      <c r="D405" s="100"/>
      <c r="E405" s="100"/>
      <c r="F405" s="34"/>
      <c r="G405" s="34"/>
      <c r="H405" s="34"/>
      <c r="I405" s="187"/>
      <c r="J405" s="187"/>
      <c r="K405" s="187"/>
      <c r="L405" s="242"/>
      <c r="M405" s="61"/>
    </row>
  </sheetData>
  <sheetProtection/>
  <mergeCells count="8">
    <mergeCell ref="B3:B4"/>
    <mergeCell ref="A402:K402"/>
    <mergeCell ref="A396:K396"/>
    <mergeCell ref="A397:K397"/>
    <mergeCell ref="A398:K398"/>
    <mergeCell ref="A399:K399"/>
    <mergeCell ref="A400:K400"/>
    <mergeCell ref="A401:K401"/>
  </mergeCells>
  <hyperlinks>
    <hyperlink ref="A397" r:id="rId1" display="http://webarchive.nationalarchives.gov.uk/20140107201041/http://www.thedataservice.org.uk/NR/rdonlyres/C05DCDD5-67EE-4AD0-88B9-BEBC8F7F3300/0/SILR_Effects_SFR_Learners_June12.pdf "/>
  </hyperlinks>
  <printOptions/>
  <pageMargins left="0.3937007874015748" right="0.3937007874015748" top="0.3937007874015748" bottom="0.3937007874015748" header="0.3937007874015748" footer="0.3937007874015748"/>
  <pageSetup fitToHeight="5" fitToWidth="1" horizontalDpi="600" verticalDpi="600" orientation="portrait" paperSize="9" scale="45" r:id="rId2"/>
  <rowBreaks count="1" manualBreakCount="1">
    <brk id="171"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AB69"/>
  <sheetViews>
    <sheetView zoomScale="85" zoomScaleNormal="85" zoomScalePageLayoutView="0" workbookViewId="0" topLeftCell="A1">
      <pane xSplit="3" ySplit="5" topLeftCell="D6" activePane="bottomRight" state="frozen"/>
      <selection pane="topLeft" activeCell="A1" sqref="A1"/>
      <selection pane="topRight" activeCell="A1" sqref="A1"/>
      <selection pane="bottomLeft" activeCell="A1" sqref="A1"/>
      <selection pane="bottomRight" activeCell="A1" sqref="A1"/>
    </sheetView>
  </sheetViews>
  <sheetFormatPr defaultColWidth="9.140625" defaultRowHeight="15"/>
  <cols>
    <col min="1" max="1" width="33.8515625" style="34" customWidth="1"/>
    <col min="2" max="2" width="38.7109375" style="34" customWidth="1"/>
    <col min="3" max="3" width="47.28125" style="62" customWidth="1"/>
    <col min="4" max="4" width="10.8515625" style="172" customWidth="1"/>
    <col min="5" max="5" width="10.8515625" style="174" customWidth="1"/>
    <col min="6" max="6" width="10.8515625" style="172" customWidth="1"/>
    <col min="7" max="7" width="10.8515625" style="174" customWidth="1"/>
    <col min="8" max="8" width="10.8515625" style="172" customWidth="1"/>
    <col min="9" max="9" width="10.8515625" style="174" customWidth="1"/>
    <col min="10" max="10" width="10.8515625" style="172" customWidth="1"/>
    <col min="11" max="11" width="10.8515625" style="174" customWidth="1"/>
    <col min="12" max="12" width="10.8515625" style="172" customWidth="1"/>
    <col min="13" max="13" width="10.8515625" style="174" customWidth="1"/>
    <col min="14" max="14" width="10.8515625" style="172" customWidth="1"/>
    <col min="15" max="15" width="10.8515625" style="173" customWidth="1"/>
    <col min="16" max="16" width="10.8515625" style="172" customWidth="1"/>
    <col min="17" max="27" width="10.8515625" style="34" customWidth="1"/>
    <col min="28" max="16384" width="9.140625" style="34" customWidth="1"/>
  </cols>
  <sheetData>
    <row r="1" spans="1:16" ht="15" customHeight="1">
      <c r="A1" s="101" t="s">
        <v>902</v>
      </c>
      <c r="B1" s="102"/>
      <c r="C1" s="103"/>
      <c r="D1" s="104"/>
      <c r="E1" s="104"/>
      <c r="F1" s="104"/>
      <c r="G1" s="104"/>
      <c r="H1" s="104"/>
      <c r="I1" s="104"/>
      <c r="J1" s="104"/>
      <c r="K1" s="104"/>
      <c r="L1" s="104"/>
      <c r="M1" s="104"/>
      <c r="N1" s="104"/>
      <c r="O1" s="104"/>
      <c r="P1" s="104"/>
    </row>
    <row r="2" spans="1:27" ht="15" customHeight="1">
      <c r="A2" s="33"/>
      <c r="B2" s="33"/>
      <c r="D2" s="105"/>
      <c r="E2" s="106"/>
      <c r="F2" s="105"/>
      <c r="G2" s="106"/>
      <c r="H2" s="105"/>
      <c r="I2" s="106"/>
      <c r="J2" s="105"/>
      <c r="K2" s="106"/>
      <c r="L2" s="105"/>
      <c r="M2" s="106"/>
      <c r="N2" s="105"/>
      <c r="O2" s="107"/>
      <c r="P2" s="105"/>
      <c r="Q2" s="33"/>
      <c r="R2" s="33"/>
      <c r="S2" s="33"/>
      <c r="T2" s="33"/>
      <c r="U2" s="33"/>
      <c r="V2" s="43"/>
      <c r="W2" s="43"/>
      <c r="X2" s="43"/>
      <c r="Y2" s="43"/>
      <c r="Z2" s="43"/>
      <c r="AA2" s="43"/>
    </row>
    <row r="3" spans="1:27" s="64" customFormat="1" ht="15" customHeight="1">
      <c r="A3" s="37" t="s">
        <v>708</v>
      </c>
      <c r="B3" s="37"/>
      <c r="C3" s="108" t="s">
        <v>709</v>
      </c>
      <c r="D3" s="374" t="s">
        <v>710</v>
      </c>
      <c r="E3" s="368"/>
      <c r="F3" s="368" t="s">
        <v>711</v>
      </c>
      <c r="G3" s="368"/>
      <c r="H3" s="368" t="s">
        <v>712</v>
      </c>
      <c r="I3" s="368"/>
      <c r="J3" s="368" t="s">
        <v>21</v>
      </c>
      <c r="K3" s="368"/>
      <c r="L3" s="368" t="s">
        <v>22</v>
      </c>
      <c r="M3" s="368"/>
      <c r="N3" s="368" t="s">
        <v>23</v>
      </c>
      <c r="O3" s="368"/>
      <c r="P3" s="368" t="s">
        <v>24</v>
      </c>
      <c r="Q3" s="368"/>
      <c r="R3" s="368" t="s">
        <v>25</v>
      </c>
      <c r="S3" s="368"/>
      <c r="T3" s="368" t="s">
        <v>26</v>
      </c>
      <c r="U3" s="368"/>
      <c r="V3" s="369" t="s">
        <v>27</v>
      </c>
      <c r="W3" s="368"/>
      <c r="X3" s="370" t="s">
        <v>28</v>
      </c>
      <c r="Y3" s="370"/>
      <c r="Z3" s="370" t="s">
        <v>807</v>
      </c>
      <c r="AA3" s="370"/>
    </row>
    <row r="4" spans="1:27" s="64" customFormat="1" ht="30" customHeight="1">
      <c r="A4" s="73"/>
      <c r="B4" s="73"/>
      <c r="C4" s="109"/>
      <c r="D4" s="371" t="s">
        <v>29</v>
      </c>
      <c r="E4" s="372"/>
      <c r="F4" s="371" t="s">
        <v>29</v>
      </c>
      <c r="G4" s="372"/>
      <c r="H4" s="371" t="s">
        <v>29</v>
      </c>
      <c r="I4" s="372"/>
      <c r="J4" s="375" t="s">
        <v>29</v>
      </c>
      <c r="K4" s="376"/>
      <c r="L4" s="371" t="s">
        <v>29</v>
      </c>
      <c r="M4" s="372"/>
      <c r="N4" s="375" t="s">
        <v>29</v>
      </c>
      <c r="O4" s="376"/>
      <c r="P4" s="371" t="s">
        <v>29</v>
      </c>
      <c r="Q4" s="372"/>
      <c r="R4" s="373" t="s">
        <v>29</v>
      </c>
      <c r="S4" s="373"/>
      <c r="T4" s="371" t="s">
        <v>29</v>
      </c>
      <c r="U4" s="376"/>
      <c r="V4" s="377" t="s">
        <v>713</v>
      </c>
      <c r="W4" s="367"/>
      <c r="X4" s="367" t="s">
        <v>29</v>
      </c>
      <c r="Y4" s="367"/>
      <c r="Z4" s="367" t="s">
        <v>908</v>
      </c>
      <c r="AA4" s="367"/>
    </row>
    <row r="5" spans="1:27" s="64" customFormat="1" ht="15" customHeight="1">
      <c r="A5" s="74"/>
      <c r="B5" s="74"/>
      <c r="C5" s="110"/>
      <c r="D5" s="111"/>
      <c r="E5" s="112" t="s">
        <v>714</v>
      </c>
      <c r="F5" s="111"/>
      <c r="G5" s="112" t="s">
        <v>714</v>
      </c>
      <c r="H5" s="111"/>
      <c r="I5" s="112" t="s">
        <v>714</v>
      </c>
      <c r="J5" s="113"/>
      <c r="K5" s="114" t="s">
        <v>714</v>
      </c>
      <c r="L5" s="111"/>
      <c r="M5" s="112" t="s">
        <v>714</v>
      </c>
      <c r="N5" s="113"/>
      <c r="O5" s="115" t="s">
        <v>714</v>
      </c>
      <c r="P5" s="111"/>
      <c r="Q5" s="112" t="s">
        <v>714</v>
      </c>
      <c r="R5" s="74"/>
      <c r="S5" s="115" t="s">
        <v>714</v>
      </c>
      <c r="T5" s="111"/>
      <c r="U5" s="114" t="s">
        <v>714</v>
      </c>
      <c r="V5" s="116"/>
      <c r="W5" s="115" t="s">
        <v>714</v>
      </c>
      <c r="X5" s="111"/>
      <c r="Y5" s="114" t="s">
        <v>714</v>
      </c>
      <c r="Z5" s="191"/>
      <c r="AA5" s="190" t="s">
        <v>714</v>
      </c>
    </row>
    <row r="6" spans="1:27" s="64" customFormat="1" ht="15" customHeight="1">
      <c r="A6" s="36"/>
      <c r="B6" s="36"/>
      <c r="C6" s="79"/>
      <c r="D6" s="117"/>
      <c r="E6" s="118"/>
      <c r="F6" s="117"/>
      <c r="G6" s="118"/>
      <c r="H6" s="117"/>
      <c r="I6" s="118"/>
      <c r="J6" s="119"/>
      <c r="K6" s="120"/>
      <c r="L6" s="117"/>
      <c r="M6" s="118"/>
      <c r="N6" s="119"/>
      <c r="O6" s="121"/>
      <c r="P6" s="117"/>
      <c r="Q6" s="118"/>
      <c r="R6" s="36"/>
      <c r="S6" s="36"/>
      <c r="T6" s="117"/>
      <c r="U6" s="120"/>
      <c r="V6" s="122"/>
      <c r="W6" s="36"/>
      <c r="X6" s="36"/>
      <c r="Y6" s="36"/>
      <c r="Z6" s="192"/>
      <c r="AA6" s="189"/>
    </row>
    <row r="7" spans="1:27" ht="15" customHeight="1">
      <c r="A7" s="36" t="s">
        <v>715</v>
      </c>
      <c r="B7" s="36"/>
      <c r="C7" s="62" t="s">
        <v>716</v>
      </c>
      <c r="D7" s="87">
        <v>830</v>
      </c>
      <c r="E7" s="123" t="s">
        <v>717</v>
      </c>
      <c r="F7" s="87">
        <v>720</v>
      </c>
      <c r="G7" s="123" t="s">
        <v>717</v>
      </c>
      <c r="H7" s="87">
        <v>930</v>
      </c>
      <c r="I7" s="123" t="s">
        <v>717</v>
      </c>
      <c r="J7" s="124">
        <v>540</v>
      </c>
      <c r="K7" s="125" t="s">
        <v>717</v>
      </c>
      <c r="L7" s="87">
        <v>540</v>
      </c>
      <c r="M7" s="123" t="s">
        <v>717</v>
      </c>
      <c r="N7" s="124">
        <v>530</v>
      </c>
      <c r="O7" s="125" t="s">
        <v>717</v>
      </c>
      <c r="P7" s="87">
        <v>380</v>
      </c>
      <c r="Q7" s="123" t="s">
        <v>717</v>
      </c>
      <c r="R7" s="124">
        <v>400</v>
      </c>
      <c r="S7" s="125" t="s">
        <v>717</v>
      </c>
      <c r="T7" s="87">
        <v>320</v>
      </c>
      <c r="U7" s="125" t="s">
        <v>717</v>
      </c>
      <c r="V7" s="126">
        <v>210</v>
      </c>
      <c r="W7" s="125" t="s">
        <v>717</v>
      </c>
      <c r="X7" s="193">
        <v>230</v>
      </c>
      <c r="Y7" s="246" t="s">
        <v>717</v>
      </c>
      <c r="Z7" s="202">
        <v>50</v>
      </c>
      <c r="AA7" s="246" t="s">
        <v>717</v>
      </c>
    </row>
    <row r="8" spans="1:27" ht="15" customHeight="1">
      <c r="A8" s="33"/>
      <c r="B8" s="33"/>
      <c r="C8" s="127" t="s">
        <v>718</v>
      </c>
      <c r="D8" s="87">
        <v>36840</v>
      </c>
      <c r="E8" s="123">
        <v>0.22</v>
      </c>
      <c r="F8" s="87">
        <v>38670</v>
      </c>
      <c r="G8" s="123">
        <v>0.2</v>
      </c>
      <c r="H8" s="87">
        <v>42600</v>
      </c>
      <c r="I8" s="123">
        <v>0.225</v>
      </c>
      <c r="J8" s="124">
        <v>33220</v>
      </c>
      <c r="K8" s="125">
        <v>0.19</v>
      </c>
      <c r="L8" s="87">
        <v>33150</v>
      </c>
      <c r="M8" s="123">
        <v>0.18</v>
      </c>
      <c r="N8" s="124">
        <v>33330</v>
      </c>
      <c r="O8" s="125">
        <v>0.148</v>
      </c>
      <c r="P8" s="87">
        <v>29550</v>
      </c>
      <c r="Q8" s="123">
        <v>0.123</v>
      </c>
      <c r="R8" s="124">
        <v>29380</v>
      </c>
      <c r="S8" s="125">
        <v>0.105</v>
      </c>
      <c r="T8" s="87">
        <v>30490</v>
      </c>
      <c r="U8" s="125">
        <v>0.067</v>
      </c>
      <c r="V8" s="126">
        <v>29890</v>
      </c>
      <c r="W8" s="128">
        <v>0.057</v>
      </c>
      <c r="X8" s="193">
        <v>25080</v>
      </c>
      <c r="Y8" s="203">
        <v>0.049</v>
      </c>
      <c r="Z8" s="202">
        <v>17680</v>
      </c>
      <c r="AA8" s="387">
        <v>0.09</v>
      </c>
    </row>
    <row r="9" spans="1:27" ht="15" customHeight="1">
      <c r="A9" s="33"/>
      <c r="B9" s="33"/>
      <c r="C9" s="127" t="s">
        <v>719</v>
      </c>
      <c r="D9" s="87">
        <v>33550</v>
      </c>
      <c r="E9" s="123">
        <v>0.2</v>
      </c>
      <c r="F9" s="87">
        <v>36910</v>
      </c>
      <c r="G9" s="123">
        <v>0.191</v>
      </c>
      <c r="H9" s="87">
        <v>37950</v>
      </c>
      <c r="I9" s="123">
        <v>0.201</v>
      </c>
      <c r="J9" s="124">
        <v>33300</v>
      </c>
      <c r="K9" s="125">
        <v>0.19</v>
      </c>
      <c r="L9" s="87">
        <v>35760</v>
      </c>
      <c r="M9" s="123">
        <v>0.194</v>
      </c>
      <c r="N9" s="124">
        <v>36390</v>
      </c>
      <c r="O9" s="125">
        <v>0.162</v>
      </c>
      <c r="P9" s="87">
        <v>33010</v>
      </c>
      <c r="Q9" s="123">
        <v>0.138</v>
      </c>
      <c r="R9" s="124">
        <v>40780</v>
      </c>
      <c r="S9" s="125">
        <v>0.146</v>
      </c>
      <c r="T9" s="87">
        <v>44840</v>
      </c>
      <c r="U9" s="125">
        <v>0.098</v>
      </c>
      <c r="V9" s="126">
        <v>43200</v>
      </c>
      <c r="W9" s="128">
        <v>0.083</v>
      </c>
      <c r="X9" s="193">
        <v>35810</v>
      </c>
      <c r="Y9" s="203">
        <v>0.07</v>
      </c>
      <c r="Z9" s="202">
        <v>21600</v>
      </c>
      <c r="AA9" s="387">
        <v>0.11</v>
      </c>
    </row>
    <row r="10" spans="1:27" ht="15" customHeight="1">
      <c r="A10" s="33"/>
      <c r="B10" s="33"/>
      <c r="C10" s="127" t="s">
        <v>720</v>
      </c>
      <c r="D10" s="87">
        <v>26220</v>
      </c>
      <c r="E10" s="123">
        <v>0.156</v>
      </c>
      <c r="F10" s="87">
        <v>31960</v>
      </c>
      <c r="G10" s="123">
        <v>0.165</v>
      </c>
      <c r="H10" s="87">
        <v>32040</v>
      </c>
      <c r="I10" s="123">
        <v>0.169</v>
      </c>
      <c r="J10" s="124">
        <v>32460</v>
      </c>
      <c r="K10" s="125">
        <v>0.185</v>
      </c>
      <c r="L10" s="87">
        <v>36150</v>
      </c>
      <c r="M10" s="123">
        <v>0.196</v>
      </c>
      <c r="N10" s="124">
        <v>37300</v>
      </c>
      <c r="O10" s="125">
        <v>0.166</v>
      </c>
      <c r="P10" s="87">
        <v>36420</v>
      </c>
      <c r="Q10" s="123">
        <v>0.152</v>
      </c>
      <c r="R10" s="124">
        <v>46220</v>
      </c>
      <c r="S10" s="125">
        <v>0.165</v>
      </c>
      <c r="T10" s="87">
        <v>56050</v>
      </c>
      <c r="U10" s="125">
        <v>0.123</v>
      </c>
      <c r="V10" s="126">
        <v>56590</v>
      </c>
      <c r="W10" s="128">
        <v>0.109</v>
      </c>
      <c r="X10" s="193">
        <v>53430</v>
      </c>
      <c r="Y10" s="203">
        <v>0.105</v>
      </c>
      <c r="Z10" s="202">
        <v>31780</v>
      </c>
      <c r="AA10" s="387">
        <v>0.162</v>
      </c>
    </row>
    <row r="11" spans="1:27" ht="15" customHeight="1">
      <c r="A11" s="33"/>
      <c r="B11" s="33"/>
      <c r="C11" s="62" t="s">
        <v>721</v>
      </c>
      <c r="D11" s="87">
        <v>70240</v>
      </c>
      <c r="E11" s="123">
        <v>0.419</v>
      </c>
      <c r="F11" s="87">
        <v>85310</v>
      </c>
      <c r="G11" s="123">
        <v>0.441</v>
      </c>
      <c r="H11" s="87">
        <v>75090</v>
      </c>
      <c r="I11" s="123">
        <v>0.397</v>
      </c>
      <c r="J11" s="124">
        <v>75160</v>
      </c>
      <c r="K11" s="125">
        <v>0.43</v>
      </c>
      <c r="L11" s="87">
        <v>78560</v>
      </c>
      <c r="M11" s="123">
        <v>0.426</v>
      </c>
      <c r="N11" s="124">
        <v>90050</v>
      </c>
      <c r="O11" s="125">
        <v>0.401</v>
      </c>
      <c r="P11" s="87">
        <v>84730</v>
      </c>
      <c r="Q11" s="123">
        <v>0.353</v>
      </c>
      <c r="R11" s="124">
        <v>113770</v>
      </c>
      <c r="S11" s="125">
        <v>0.407</v>
      </c>
      <c r="T11" s="87">
        <v>143430</v>
      </c>
      <c r="U11" s="125">
        <v>0.314</v>
      </c>
      <c r="V11" s="126">
        <v>161420</v>
      </c>
      <c r="W11" s="128">
        <v>0.31</v>
      </c>
      <c r="X11" s="193">
        <v>165390</v>
      </c>
      <c r="Y11" s="203">
        <v>0.324</v>
      </c>
      <c r="Z11" s="202">
        <v>76040</v>
      </c>
      <c r="AA11" s="387">
        <v>0.388</v>
      </c>
    </row>
    <row r="12" spans="1:27" ht="15" customHeight="1">
      <c r="A12" s="33"/>
      <c r="B12" s="33"/>
      <c r="C12" s="62" t="s">
        <v>722</v>
      </c>
      <c r="D12" s="87" t="s">
        <v>646</v>
      </c>
      <c r="E12" s="87" t="s">
        <v>646</v>
      </c>
      <c r="F12" s="87" t="s">
        <v>646</v>
      </c>
      <c r="G12" s="87" t="s">
        <v>646</v>
      </c>
      <c r="H12" s="87">
        <v>210</v>
      </c>
      <c r="I12" s="123" t="s">
        <v>717</v>
      </c>
      <c r="J12" s="124">
        <v>220</v>
      </c>
      <c r="K12" s="125" t="s">
        <v>717</v>
      </c>
      <c r="L12" s="87">
        <v>220</v>
      </c>
      <c r="M12" s="123" t="s">
        <v>717</v>
      </c>
      <c r="N12" s="124">
        <v>13570</v>
      </c>
      <c r="O12" s="125">
        <v>0.06</v>
      </c>
      <c r="P12" s="87">
        <v>27980</v>
      </c>
      <c r="Q12" s="123">
        <v>0.117</v>
      </c>
      <c r="R12" s="124">
        <v>25250</v>
      </c>
      <c r="S12" s="125">
        <v>0.09</v>
      </c>
      <c r="T12" s="87">
        <v>73400</v>
      </c>
      <c r="U12" s="125">
        <v>0.161</v>
      </c>
      <c r="V12" s="126">
        <v>97060</v>
      </c>
      <c r="W12" s="128">
        <v>0.186</v>
      </c>
      <c r="X12" s="193">
        <v>101180</v>
      </c>
      <c r="Y12" s="203">
        <v>0.198</v>
      </c>
      <c r="Z12" s="202">
        <v>23540</v>
      </c>
      <c r="AA12" s="387">
        <v>0.12</v>
      </c>
    </row>
    <row r="13" spans="1:27" ht="15" customHeight="1">
      <c r="A13" s="33"/>
      <c r="B13" s="33"/>
      <c r="C13" s="62" t="s">
        <v>723</v>
      </c>
      <c r="D13" s="87" t="s">
        <v>646</v>
      </c>
      <c r="E13" s="87" t="s">
        <v>646</v>
      </c>
      <c r="F13" s="87" t="s">
        <v>646</v>
      </c>
      <c r="G13" s="87" t="s">
        <v>646</v>
      </c>
      <c r="H13" s="87">
        <v>120</v>
      </c>
      <c r="I13" s="123" t="s">
        <v>717</v>
      </c>
      <c r="J13" s="124">
        <v>50</v>
      </c>
      <c r="K13" s="125" t="s">
        <v>717</v>
      </c>
      <c r="L13" s="87">
        <v>20</v>
      </c>
      <c r="M13" s="123" t="s">
        <v>717</v>
      </c>
      <c r="N13" s="124">
        <v>8140</v>
      </c>
      <c r="O13" s="125">
        <v>0.036</v>
      </c>
      <c r="P13" s="87">
        <v>16670</v>
      </c>
      <c r="Q13" s="123">
        <v>0.069</v>
      </c>
      <c r="R13" s="124">
        <v>13680</v>
      </c>
      <c r="S13" s="125">
        <v>0.049</v>
      </c>
      <c r="T13" s="87">
        <v>54470</v>
      </c>
      <c r="U13" s="125">
        <v>0.119</v>
      </c>
      <c r="V13" s="126">
        <v>66320</v>
      </c>
      <c r="W13" s="128">
        <v>0.127</v>
      </c>
      <c r="X13" s="193">
        <v>64790</v>
      </c>
      <c r="Y13" s="203">
        <v>0.127</v>
      </c>
      <c r="Z13" s="202">
        <v>12540</v>
      </c>
      <c r="AA13" s="387">
        <v>0.064</v>
      </c>
    </row>
    <row r="14" spans="1:27" ht="15" customHeight="1">
      <c r="A14" s="33"/>
      <c r="B14" s="33"/>
      <c r="C14" s="62" t="s">
        <v>724</v>
      </c>
      <c r="D14" s="87" t="s">
        <v>646</v>
      </c>
      <c r="E14" s="87" t="s">
        <v>646</v>
      </c>
      <c r="F14" s="87" t="s">
        <v>646</v>
      </c>
      <c r="G14" s="87" t="s">
        <v>646</v>
      </c>
      <c r="H14" s="87">
        <v>100</v>
      </c>
      <c r="I14" s="123" t="s">
        <v>717</v>
      </c>
      <c r="J14" s="124">
        <v>30</v>
      </c>
      <c r="K14" s="125" t="s">
        <v>717</v>
      </c>
      <c r="L14" s="87">
        <v>10</v>
      </c>
      <c r="M14" s="123" t="s">
        <v>717</v>
      </c>
      <c r="N14" s="124">
        <v>5220</v>
      </c>
      <c r="O14" s="125">
        <v>0.023</v>
      </c>
      <c r="P14" s="87">
        <v>10780</v>
      </c>
      <c r="Q14" s="123">
        <v>0.045</v>
      </c>
      <c r="R14" s="124">
        <v>9810</v>
      </c>
      <c r="S14" s="125">
        <v>0.035</v>
      </c>
      <c r="T14" s="87">
        <v>50320</v>
      </c>
      <c r="U14" s="125">
        <v>0.11</v>
      </c>
      <c r="V14" s="126">
        <v>62200</v>
      </c>
      <c r="W14" s="128">
        <v>0.119</v>
      </c>
      <c r="X14" s="193">
        <v>61060</v>
      </c>
      <c r="Y14" s="203">
        <v>0.12</v>
      </c>
      <c r="Z14" s="202">
        <v>12240</v>
      </c>
      <c r="AA14" s="387">
        <v>0.062</v>
      </c>
    </row>
    <row r="15" spans="1:27" ht="15" customHeight="1">
      <c r="A15" s="33"/>
      <c r="B15" s="33"/>
      <c r="C15" s="62" t="s">
        <v>725</v>
      </c>
      <c r="D15" s="87" t="s">
        <v>646</v>
      </c>
      <c r="E15" s="87" t="s">
        <v>646</v>
      </c>
      <c r="F15" s="87" t="s">
        <v>646</v>
      </c>
      <c r="G15" s="87" t="s">
        <v>646</v>
      </c>
      <c r="H15" s="87" t="s">
        <v>646</v>
      </c>
      <c r="I15" s="87" t="s">
        <v>646</v>
      </c>
      <c r="J15" s="87" t="s">
        <v>646</v>
      </c>
      <c r="K15" s="87" t="s">
        <v>646</v>
      </c>
      <c r="L15" s="87" t="s">
        <v>646</v>
      </c>
      <c r="M15" s="87" t="s">
        <v>646</v>
      </c>
      <c r="N15" s="124">
        <v>220</v>
      </c>
      <c r="O15" s="125" t="s">
        <v>717</v>
      </c>
      <c r="P15" s="87">
        <v>430</v>
      </c>
      <c r="Q15" s="123" t="s">
        <v>717</v>
      </c>
      <c r="R15" s="124">
        <v>400</v>
      </c>
      <c r="S15" s="125" t="s">
        <v>717</v>
      </c>
      <c r="T15" s="87">
        <v>3890</v>
      </c>
      <c r="U15" s="125">
        <v>0.009</v>
      </c>
      <c r="V15" s="126">
        <v>3680</v>
      </c>
      <c r="W15" s="128">
        <v>0.007</v>
      </c>
      <c r="X15" s="193">
        <v>3260</v>
      </c>
      <c r="Y15" s="203">
        <v>0.006</v>
      </c>
      <c r="Z15" s="202">
        <v>740</v>
      </c>
      <c r="AA15" s="125" t="s">
        <v>717</v>
      </c>
    </row>
    <row r="16" spans="1:27" ht="15" customHeight="1">
      <c r="A16" s="33"/>
      <c r="B16" s="33"/>
      <c r="C16" s="62" t="s">
        <v>726</v>
      </c>
      <c r="D16" s="87" t="s">
        <v>646</v>
      </c>
      <c r="E16" s="87" t="s">
        <v>646</v>
      </c>
      <c r="F16" s="87" t="s">
        <v>646</v>
      </c>
      <c r="G16" s="87" t="s">
        <v>646</v>
      </c>
      <c r="H16" s="87" t="s">
        <v>646</v>
      </c>
      <c r="I16" s="87" t="s">
        <v>646</v>
      </c>
      <c r="J16" s="87" t="s">
        <v>646</v>
      </c>
      <c r="K16" s="87" t="s">
        <v>646</v>
      </c>
      <c r="L16" s="87" t="s">
        <v>646</v>
      </c>
      <c r="M16" s="87" t="s">
        <v>646</v>
      </c>
      <c r="N16" s="124" t="s">
        <v>646</v>
      </c>
      <c r="O16" s="124" t="s">
        <v>646</v>
      </c>
      <c r="P16" s="124" t="s">
        <v>646</v>
      </c>
      <c r="Q16" s="124" t="s">
        <v>646</v>
      </c>
      <c r="R16" s="124" t="s">
        <v>646</v>
      </c>
      <c r="S16" s="124" t="s">
        <v>646</v>
      </c>
      <c r="T16" s="124" t="s">
        <v>646</v>
      </c>
      <c r="U16" s="124" t="s">
        <v>646</v>
      </c>
      <c r="V16" s="88" t="s">
        <v>646</v>
      </c>
      <c r="W16" s="124" t="s">
        <v>646</v>
      </c>
      <c r="X16" s="202" t="s">
        <v>646</v>
      </c>
      <c r="Y16" s="204" t="s">
        <v>646</v>
      </c>
      <c r="Z16" s="202" t="s">
        <v>646</v>
      </c>
      <c r="AA16" s="202" t="s">
        <v>646</v>
      </c>
    </row>
    <row r="17" spans="1:27" s="64" customFormat="1" ht="15" customHeight="1">
      <c r="A17" s="73"/>
      <c r="B17" s="73"/>
      <c r="C17" s="109" t="s">
        <v>74</v>
      </c>
      <c r="D17" s="89">
        <v>167700</v>
      </c>
      <c r="E17" s="129">
        <v>1</v>
      </c>
      <c r="F17" s="89">
        <v>193600</v>
      </c>
      <c r="G17" s="129">
        <v>1</v>
      </c>
      <c r="H17" s="89">
        <v>189000</v>
      </c>
      <c r="I17" s="129">
        <v>1</v>
      </c>
      <c r="J17" s="130">
        <v>175000</v>
      </c>
      <c r="K17" s="131">
        <v>1</v>
      </c>
      <c r="L17" s="89">
        <v>184400</v>
      </c>
      <c r="M17" s="129">
        <v>1</v>
      </c>
      <c r="N17" s="130">
        <v>224800</v>
      </c>
      <c r="O17" s="131">
        <v>1</v>
      </c>
      <c r="P17" s="89">
        <v>239900</v>
      </c>
      <c r="Q17" s="129">
        <v>1</v>
      </c>
      <c r="R17" s="130">
        <v>279700</v>
      </c>
      <c r="S17" s="131">
        <v>1</v>
      </c>
      <c r="T17" s="89">
        <v>457200</v>
      </c>
      <c r="U17" s="131">
        <v>1</v>
      </c>
      <c r="V17" s="132">
        <v>520600</v>
      </c>
      <c r="W17" s="133">
        <v>1</v>
      </c>
      <c r="X17" s="195">
        <v>510200</v>
      </c>
      <c r="Y17" s="194">
        <v>1</v>
      </c>
      <c r="Z17" s="388">
        <v>196200</v>
      </c>
      <c r="AA17" s="389">
        <v>1</v>
      </c>
    </row>
    <row r="18" spans="1:27" ht="15" customHeight="1">
      <c r="A18" s="33"/>
      <c r="B18" s="33"/>
      <c r="D18" s="92"/>
      <c r="E18" s="134"/>
      <c r="F18" s="92"/>
      <c r="G18" s="134"/>
      <c r="H18" s="92"/>
      <c r="I18" s="134"/>
      <c r="J18" s="135"/>
      <c r="K18" s="136"/>
      <c r="L18" s="92"/>
      <c r="M18" s="134"/>
      <c r="N18" s="135"/>
      <c r="O18" s="136"/>
      <c r="P18" s="92"/>
      <c r="Q18" s="134"/>
      <c r="R18" s="90"/>
      <c r="S18" s="137"/>
      <c r="T18" s="92"/>
      <c r="U18" s="136"/>
      <c r="V18" s="138"/>
      <c r="W18" s="139"/>
      <c r="X18" s="140"/>
      <c r="Y18" s="139"/>
      <c r="Z18" s="390"/>
      <c r="AA18" s="391"/>
    </row>
    <row r="19" spans="1:27" ht="15" customHeight="1">
      <c r="A19" s="37" t="s">
        <v>727</v>
      </c>
      <c r="B19" s="37"/>
      <c r="C19" s="141" t="s">
        <v>728</v>
      </c>
      <c r="D19" s="87">
        <v>83150</v>
      </c>
      <c r="E19" s="123">
        <v>0.496</v>
      </c>
      <c r="F19" s="87">
        <v>93240</v>
      </c>
      <c r="G19" s="123">
        <v>0.482</v>
      </c>
      <c r="H19" s="87">
        <v>87700</v>
      </c>
      <c r="I19" s="123">
        <v>0.464</v>
      </c>
      <c r="J19" s="124">
        <v>82540</v>
      </c>
      <c r="K19" s="125">
        <v>0.472</v>
      </c>
      <c r="L19" s="87">
        <v>84420</v>
      </c>
      <c r="M19" s="123">
        <v>0.458</v>
      </c>
      <c r="N19" s="124">
        <v>106550</v>
      </c>
      <c r="O19" s="125">
        <v>0.474</v>
      </c>
      <c r="P19" s="87">
        <v>119250</v>
      </c>
      <c r="Q19" s="123">
        <v>0.497</v>
      </c>
      <c r="R19" s="124">
        <v>138640</v>
      </c>
      <c r="S19" s="125">
        <v>0.496</v>
      </c>
      <c r="T19" s="87">
        <v>245990</v>
      </c>
      <c r="U19" s="125">
        <v>0.538</v>
      </c>
      <c r="V19" s="126">
        <v>276220</v>
      </c>
      <c r="W19" s="128">
        <v>0.531</v>
      </c>
      <c r="X19" s="193">
        <v>279000</v>
      </c>
      <c r="Y19" s="128">
        <v>0.547</v>
      </c>
      <c r="Z19" s="202">
        <v>94500</v>
      </c>
      <c r="AA19" s="387">
        <v>0.482</v>
      </c>
    </row>
    <row r="20" spans="1:27" ht="15" customHeight="1">
      <c r="A20" s="33"/>
      <c r="B20" s="33"/>
      <c r="C20" s="62" t="s">
        <v>729</v>
      </c>
      <c r="D20" s="87">
        <v>84540</v>
      </c>
      <c r="E20" s="123">
        <v>0.504</v>
      </c>
      <c r="F20" s="87">
        <v>100320</v>
      </c>
      <c r="G20" s="123">
        <v>0.518</v>
      </c>
      <c r="H20" s="87">
        <v>101330</v>
      </c>
      <c r="I20" s="123">
        <v>0.536</v>
      </c>
      <c r="J20" s="124">
        <v>92440</v>
      </c>
      <c r="K20" s="125">
        <v>0.528</v>
      </c>
      <c r="L20" s="87">
        <v>100010</v>
      </c>
      <c r="M20" s="123">
        <v>0.542</v>
      </c>
      <c r="N20" s="124">
        <v>118210</v>
      </c>
      <c r="O20" s="125">
        <v>0.526</v>
      </c>
      <c r="P20" s="87">
        <v>120700</v>
      </c>
      <c r="Q20" s="123">
        <v>0.503</v>
      </c>
      <c r="R20" s="124">
        <v>141030</v>
      </c>
      <c r="S20" s="125">
        <v>0.504</v>
      </c>
      <c r="T20" s="87">
        <v>211220</v>
      </c>
      <c r="U20" s="125">
        <v>0.462</v>
      </c>
      <c r="V20" s="126">
        <v>244360</v>
      </c>
      <c r="W20" s="128">
        <v>0.469</v>
      </c>
      <c r="X20" s="193">
        <v>231210</v>
      </c>
      <c r="Y20" s="128">
        <v>0.453</v>
      </c>
      <c r="Z20" s="202">
        <v>101710</v>
      </c>
      <c r="AA20" s="387">
        <v>0.518</v>
      </c>
    </row>
    <row r="21" spans="1:27" s="64" customFormat="1" ht="15" customHeight="1">
      <c r="A21" s="73"/>
      <c r="B21" s="73"/>
      <c r="C21" s="109" t="s">
        <v>74</v>
      </c>
      <c r="D21" s="89">
        <v>167700</v>
      </c>
      <c r="E21" s="129">
        <v>1</v>
      </c>
      <c r="F21" s="89">
        <v>193600</v>
      </c>
      <c r="G21" s="129">
        <v>1</v>
      </c>
      <c r="H21" s="89">
        <v>189000</v>
      </c>
      <c r="I21" s="129">
        <v>1</v>
      </c>
      <c r="J21" s="130">
        <v>175000</v>
      </c>
      <c r="K21" s="131">
        <v>1</v>
      </c>
      <c r="L21" s="89">
        <v>184400</v>
      </c>
      <c r="M21" s="129">
        <v>1</v>
      </c>
      <c r="N21" s="130">
        <v>224800</v>
      </c>
      <c r="O21" s="131">
        <v>1</v>
      </c>
      <c r="P21" s="89">
        <v>239900</v>
      </c>
      <c r="Q21" s="129">
        <v>1</v>
      </c>
      <c r="R21" s="130">
        <v>279700</v>
      </c>
      <c r="S21" s="131">
        <v>1</v>
      </c>
      <c r="T21" s="89">
        <v>457200</v>
      </c>
      <c r="U21" s="131">
        <v>1</v>
      </c>
      <c r="V21" s="132">
        <v>520600</v>
      </c>
      <c r="W21" s="133">
        <v>1</v>
      </c>
      <c r="X21" s="196">
        <v>510200</v>
      </c>
      <c r="Y21" s="133">
        <v>1</v>
      </c>
      <c r="Z21" s="392">
        <v>196200</v>
      </c>
      <c r="AA21" s="389">
        <v>1</v>
      </c>
    </row>
    <row r="22" spans="1:27" ht="15" customHeight="1">
      <c r="A22" s="33"/>
      <c r="B22" s="33"/>
      <c r="D22" s="91"/>
      <c r="E22" s="142"/>
      <c r="F22" s="91"/>
      <c r="G22" s="142"/>
      <c r="H22" s="91"/>
      <c r="I22" s="142"/>
      <c r="J22" s="90"/>
      <c r="K22" s="143"/>
      <c r="L22" s="91"/>
      <c r="M22" s="142"/>
      <c r="N22" s="90"/>
      <c r="O22" s="136"/>
      <c r="P22" s="91"/>
      <c r="Q22" s="142"/>
      <c r="R22" s="90"/>
      <c r="S22" s="137"/>
      <c r="T22" s="91"/>
      <c r="U22" s="143"/>
      <c r="V22" s="138"/>
      <c r="W22" s="139"/>
      <c r="X22" s="144"/>
      <c r="Y22" s="139"/>
      <c r="Z22" s="393"/>
      <c r="AA22" s="391"/>
    </row>
    <row r="23" spans="1:27" ht="15" customHeight="1">
      <c r="A23" s="37" t="s">
        <v>730</v>
      </c>
      <c r="B23" s="37"/>
      <c r="C23" s="141" t="s">
        <v>731</v>
      </c>
      <c r="D23" s="87">
        <v>12960</v>
      </c>
      <c r="E23" s="123">
        <v>0.077</v>
      </c>
      <c r="F23" s="87">
        <v>19870</v>
      </c>
      <c r="G23" s="123">
        <v>0.103</v>
      </c>
      <c r="H23" s="87">
        <v>20770</v>
      </c>
      <c r="I23" s="123">
        <v>0.11</v>
      </c>
      <c r="J23" s="124">
        <v>19230</v>
      </c>
      <c r="K23" s="125">
        <v>0.11</v>
      </c>
      <c r="L23" s="87">
        <v>20400</v>
      </c>
      <c r="M23" s="123">
        <v>0.111</v>
      </c>
      <c r="N23" s="124">
        <v>25880</v>
      </c>
      <c r="O23" s="125">
        <v>0.115</v>
      </c>
      <c r="P23" s="87">
        <v>23710</v>
      </c>
      <c r="Q23" s="123">
        <v>0.099</v>
      </c>
      <c r="R23" s="124">
        <v>26390</v>
      </c>
      <c r="S23" s="145">
        <v>0.094</v>
      </c>
      <c r="T23" s="87">
        <v>36670</v>
      </c>
      <c r="U23" s="125">
        <v>0.08</v>
      </c>
      <c r="V23" s="126">
        <v>40130</v>
      </c>
      <c r="W23" s="128">
        <v>0.077</v>
      </c>
      <c r="X23" s="193">
        <v>42850</v>
      </c>
      <c r="Y23" s="128">
        <v>0.084</v>
      </c>
      <c r="Z23" s="202">
        <v>17540</v>
      </c>
      <c r="AA23" s="387">
        <v>0.089</v>
      </c>
    </row>
    <row r="24" spans="1:27" ht="15" customHeight="1">
      <c r="A24" s="36" t="s">
        <v>732</v>
      </c>
      <c r="B24" s="36"/>
      <c r="C24" s="62" t="s">
        <v>733</v>
      </c>
      <c r="D24" s="87">
        <v>152110</v>
      </c>
      <c r="E24" s="123">
        <v>0.907</v>
      </c>
      <c r="F24" s="87">
        <v>171210</v>
      </c>
      <c r="G24" s="123">
        <v>0.885</v>
      </c>
      <c r="H24" s="87">
        <v>165930</v>
      </c>
      <c r="I24" s="123">
        <v>0.878</v>
      </c>
      <c r="J24" s="124">
        <v>153610</v>
      </c>
      <c r="K24" s="125">
        <v>0.878</v>
      </c>
      <c r="L24" s="87">
        <v>162360</v>
      </c>
      <c r="M24" s="123">
        <v>0.88</v>
      </c>
      <c r="N24" s="124">
        <v>196910</v>
      </c>
      <c r="O24" s="125">
        <v>0.876</v>
      </c>
      <c r="P24" s="87">
        <v>214570</v>
      </c>
      <c r="Q24" s="123">
        <v>0.894</v>
      </c>
      <c r="R24" s="124">
        <v>250640</v>
      </c>
      <c r="S24" s="145">
        <v>0.896</v>
      </c>
      <c r="T24" s="87">
        <v>416910</v>
      </c>
      <c r="U24" s="125">
        <v>0.912</v>
      </c>
      <c r="V24" s="126">
        <v>473710</v>
      </c>
      <c r="W24" s="128">
        <v>0.91</v>
      </c>
      <c r="X24" s="193">
        <v>461150</v>
      </c>
      <c r="Y24" s="128">
        <v>0.904</v>
      </c>
      <c r="Z24" s="202">
        <v>175680</v>
      </c>
      <c r="AA24" s="387">
        <v>0.895</v>
      </c>
    </row>
    <row r="25" spans="1:27" ht="15" customHeight="1">
      <c r="A25" s="33"/>
      <c r="B25" s="33"/>
      <c r="C25" s="62" t="s">
        <v>734</v>
      </c>
      <c r="D25" s="87">
        <v>2610</v>
      </c>
      <c r="E25" s="123">
        <v>0.016</v>
      </c>
      <c r="F25" s="87">
        <v>2490</v>
      </c>
      <c r="G25" s="123">
        <v>0.013</v>
      </c>
      <c r="H25" s="87">
        <v>2330</v>
      </c>
      <c r="I25" s="123">
        <v>0.012</v>
      </c>
      <c r="J25" s="124">
        <v>2130</v>
      </c>
      <c r="K25" s="125">
        <v>0.012</v>
      </c>
      <c r="L25" s="87">
        <v>1660</v>
      </c>
      <c r="M25" s="123">
        <v>0.009</v>
      </c>
      <c r="N25" s="124">
        <v>1970</v>
      </c>
      <c r="O25" s="125">
        <v>0.009</v>
      </c>
      <c r="P25" s="87">
        <v>1670</v>
      </c>
      <c r="Q25" s="123">
        <v>0.007</v>
      </c>
      <c r="R25" s="124">
        <v>2650</v>
      </c>
      <c r="S25" s="145">
        <v>0.009</v>
      </c>
      <c r="T25" s="87">
        <v>3640</v>
      </c>
      <c r="U25" s="125">
        <v>0.008</v>
      </c>
      <c r="V25" s="126">
        <v>6730</v>
      </c>
      <c r="W25" s="128">
        <v>0.013</v>
      </c>
      <c r="X25" s="193">
        <v>6210</v>
      </c>
      <c r="Y25" s="128">
        <v>0.012</v>
      </c>
      <c r="Z25" s="202">
        <v>3000</v>
      </c>
      <c r="AA25" s="387">
        <v>0.015</v>
      </c>
    </row>
    <row r="26" spans="1:27" s="64" customFormat="1" ht="15" customHeight="1">
      <c r="A26" s="73"/>
      <c r="B26" s="73"/>
      <c r="C26" s="109" t="s">
        <v>74</v>
      </c>
      <c r="D26" s="89">
        <v>167700</v>
      </c>
      <c r="E26" s="146">
        <v>1</v>
      </c>
      <c r="F26" s="89">
        <v>193600</v>
      </c>
      <c r="G26" s="146">
        <v>1</v>
      </c>
      <c r="H26" s="89">
        <v>189000</v>
      </c>
      <c r="I26" s="146">
        <v>1</v>
      </c>
      <c r="J26" s="130">
        <v>175000</v>
      </c>
      <c r="K26" s="147">
        <v>1</v>
      </c>
      <c r="L26" s="89">
        <v>184400</v>
      </c>
      <c r="M26" s="146">
        <v>1</v>
      </c>
      <c r="N26" s="130">
        <v>224800</v>
      </c>
      <c r="O26" s="147">
        <v>1</v>
      </c>
      <c r="P26" s="89">
        <v>239900</v>
      </c>
      <c r="Q26" s="146">
        <v>1</v>
      </c>
      <c r="R26" s="130">
        <v>279700</v>
      </c>
      <c r="S26" s="148">
        <v>1</v>
      </c>
      <c r="T26" s="89">
        <v>457200</v>
      </c>
      <c r="U26" s="149">
        <v>1</v>
      </c>
      <c r="V26" s="132">
        <v>520600</v>
      </c>
      <c r="W26" s="133">
        <v>1</v>
      </c>
      <c r="X26" s="196">
        <v>510200</v>
      </c>
      <c r="Y26" s="133">
        <v>1</v>
      </c>
      <c r="Z26" s="392">
        <v>196200</v>
      </c>
      <c r="AA26" s="389">
        <v>1</v>
      </c>
    </row>
    <row r="27" spans="1:27" ht="15" customHeight="1">
      <c r="A27" s="33"/>
      <c r="B27" s="71"/>
      <c r="C27" s="72"/>
      <c r="D27" s="91"/>
      <c r="E27" s="150"/>
      <c r="F27" s="91"/>
      <c r="G27" s="150"/>
      <c r="H27" s="91"/>
      <c r="I27" s="150"/>
      <c r="J27" s="90"/>
      <c r="K27" s="151"/>
      <c r="L27" s="91"/>
      <c r="M27" s="150"/>
      <c r="N27" s="90"/>
      <c r="O27" s="151"/>
      <c r="P27" s="91"/>
      <c r="Q27" s="150"/>
      <c r="R27" s="90"/>
      <c r="S27" s="137"/>
      <c r="T27" s="91"/>
      <c r="U27" s="152"/>
      <c r="V27" s="153"/>
      <c r="W27" s="154"/>
      <c r="X27" s="155"/>
      <c r="Y27" s="154"/>
      <c r="Z27" s="394"/>
      <c r="AA27" s="395"/>
    </row>
    <row r="28" spans="1:27" ht="15" customHeight="1">
      <c r="A28" s="37" t="s">
        <v>735</v>
      </c>
      <c r="B28" s="37" t="s">
        <v>736</v>
      </c>
      <c r="C28" s="141"/>
      <c r="D28" s="87"/>
      <c r="E28" s="156"/>
      <c r="F28" s="87"/>
      <c r="G28" s="156"/>
      <c r="H28" s="87"/>
      <c r="I28" s="156"/>
      <c r="J28" s="124"/>
      <c r="K28" s="157"/>
      <c r="L28" s="87"/>
      <c r="M28" s="156"/>
      <c r="N28" s="124"/>
      <c r="O28" s="157"/>
      <c r="P28" s="87"/>
      <c r="Q28" s="156"/>
      <c r="R28" s="124"/>
      <c r="S28" s="145"/>
      <c r="T28" s="87"/>
      <c r="U28" s="157"/>
      <c r="V28" s="70"/>
      <c r="W28" s="158"/>
      <c r="X28" s="69"/>
      <c r="Y28" s="158"/>
      <c r="Z28" s="396"/>
      <c r="AA28" s="397"/>
    </row>
    <row r="29" spans="1:27" ht="15" customHeight="1">
      <c r="A29" s="36"/>
      <c r="B29" s="36"/>
      <c r="C29" s="62" t="s">
        <v>737</v>
      </c>
      <c r="D29" s="87">
        <v>540</v>
      </c>
      <c r="E29" s="123" t="s">
        <v>717</v>
      </c>
      <c r="F29" s="87">
        <v>880</v>
      </c>
      <c r="G29" s="123" t="s">
        <v>717</v>
      </c>
      <c r="H29" s="87">
        <v>1080</v>
      </c>
      <c r="I29" s="123">
        <v>0.006</v>
      </c>
      <c r="J29" s="124">
        <v>890</v>
      </c>
      <c r="K29" s="125">
        <v>0.005</v>
      </c>
      <c r="L29" s="87">
        <v>1280</v>
      </c>
      <c r="M29" s="123">
        <v>0.007</v>
      </c>
      <c r="N29" s="124">
        <v>1410</v>
      </c>
      <c r="O29" s="125">
        <v>0.006</v>
      </c>
      <c r="P29" s="87">
        <v>3280</v>
      </c>
      <c r="Q29" s="123">
        <v>0.014</v>
      </c>
      <c r="R29" s="159">
        <v>1460</v>
      </c>
      <c r="S29" s="145">
        <v>0.005</v>
      </c>
      <c r="T29" s="87">
        <v>3110</v>
      </c>
      <c r="U29" s="125">
        <v>0.007</v>
      </c>
      <c r="V29" s="126">
        <v>2980</v>
      </c>
      <c r="W29" s="128">
        <v>0.006</v>
      </c>
      <c r="X29" s="193">
        <v>3080</v>
      </c>
      <c r="Y29" s="128">
        <v>0.006</v>
      </c>
      <c r="Z29" s="202">
        <v>1330</v>
      </c>
      <c r="AA29" s="125">
        <v>0.007</v>
      </c>
    </row>
    <row r="30" spans="1:27" ht="15" customHeight="1">
      <c r="A30" s="33"/>
      <c r="B30" s="33"/>
      <c r="C30" s="62" t="s">
        <v>738</v>
      </c>
      <c r="D30" s="87">
        <v>120</v>
      </c>
      <c r="E30" s="123" t="s">
        <v>717</v>
      </c>
      <c r="F30" s="87">
        <v>140</v>
      </c>
      <c r="G30" s="123" t="s">
        <v>717</v>
      </c>
      <c r="H30" s="87">
        <v>140</v>
      </c>
      <c r="I30" s="123" t="s">
        <v>717</v>
      </c>
      <c r="J30" s="124">
        <v>100</v>
      </c>
      <c r="K30" s="125" t="s">
        <v>717</v>
      </c>
      <c r="L30" s="87">
        <v>110</v>
      </c>
      <c r="M30" s="123" t="s">
        <v>717</v>
      </c>
      <c r="N30" s="124">
        <v>180</v>
      </c>
      <c r="O30" s="125" t="s">
        <v>717</v>
      </c>
      <c r="P30" s="87">
        <v>200</v>
      </c>
      <c r="Q30" s="123" t="s">
        <v>717</v>
      </c>
      <c r="R30" s="159">
        <v>210</v>
      </c>
      <c r="S30" s="145" t="s">
        <v>717</v>
      </c>
      <c r="T30" s="87">
        <v>430</v>
      </c>
      <c r="U30" s="125" t="s">
        <v>717</v>
      </c>
      <c r="V30" s="126">
        <v>450</v>
      </c>
      <c r="W30" s="125" t="s">
        <v>717</v>
      </c>
      <c r="X30" s="193">
        <v>530</v>
      </c>
      <c r="Y30" s="125" t="s">
        <v>717</v>
      </c>
      <c r="Z30" s="202">
        <v>140</v>
      </c>
      <c r="AA30" s="125" t="s">
        <v>717</v>
      </c>
    </row>
    <row r="31" spans="1:28" ht="15" customHeight="1">
      <c r="A31" s="33"/>
      <c r="B31" s="33"/>
      <c r="C31" s="62" t="s">
        <v>739</v>
      </c>
      <c r="D31" s="87">
        <v>1160</v>
      </c>
      <c r="E31" s="123">
        <v>0.007</v>
      </c>
      <c r="F31" s="87">
        <v>1240</v>
      </c>
      <c r="G31" s="123">
        <v>0.006</v>
      </c>
      <c r="H31" s="87">
        <v>1330</v>
      </c>
      <c r="I31" s="123">
        <v>0.007</v>
      </c>
      <c r="J31" s="124">
        <v>1150</v>
      </c>
      <c r="K31" s="125">
        <v>0.007</v>
      </c>
      <c r="L31" s="87">
        <v>1230</v>
      </c>
      <c r="M31" s="123">
        <v>0.007</v>
      </c>
      <c r="N31" s="124">
        <v>1950</v>
      </c>
      <c r="O31" s="125">
        <v>0.009</v>
      </c>
      <c r="P31" s="87">
        <v>2330</v>
      </c>
      <c r="Q31" s="123">
        <v>0.01</v>
      </c>
      <c r="R31" s="159">
        <v>2950</v>
      </c>
      <c r="S31" s="145">
        <v>0.011</v>
      </c>
      <c r="T31" s="87">
        <v>6160</v>
      </c>
      <c r="U31" s="125">
        <v>0.013</v>
      </c>
      <c r="V31" s="126">
        <v>6480</v>
      </c>
      <c r="W31" s="128">
        <v>0.012</v>
      </c>
      <c r="X31" s="193">
        <v>6230</v>
      </c>
      <c r="Y31" s="128">
        <v>0.012</v>
      </c>
      <c r="Z31" s="202">
        <v>2210</v>
      </c>
      <c r="AA31" s="387">
        <v>0.011</v>
      </c>
      <c r="AB31" s="125"/>
    </row>
    <row r="32" spans="1:27" ht="15" customHeight="1">
      <c r="A32" s="33"/>
      <c r="B32" s="33"/>
      <c r="C32" s="62" t="s">
        <v>740</v>
      </c>
      <c r="D32" s="87">
        <v>1280</v>
      </c>
      <c r="E32" s="123">
        <v>0.008</v>
      </c>
      <c r="F32" s="87">
        <v>1540</v>
      </c>
      <c r="G32" s="123">
        <v>0.008</v>
      </c>
      <c r="H32" s="87">
        <v>1680</v>
      </c>
      <c r="I32" s="123">
        <v>0.009</v>
      </c>
      <c r="J32" s="124">
        <v>1440</v>
      </c>
      <c r="K32" s="125">
        <v>0.008</v>
      </c>
      <c r="L32" s="87">
        <v>1620</v>
      </c>
      <c r="M32" s="123">
        <v>0.009</v>
      </c>
      <c r="N32" s="124">
        <v>2000</v>
      </c>
      <c r="O32" s="125">
        <v>0.009</v>
      </c>
      <c r="P32" s="87">
        <v>2410</v>
      </c>
      <c r="Q32" s="123">
        <v>0.01</v>
      </c>
      <c r="R32" s="159">
        <v>3200</v>
      </c>
      <c r="S32" s="145">
        <v>0.011</v>
      </c>
      <c r="T32" s="87">
        <v>5690</v>
      </c>
      <c r="U32" s="125">
        <v>0.012</v>
      </c>
      <c r="V32" s="126">
        <v>6070</v>
      </c>
      <c r="W32" s="128">
        <v>0.012</v>
      </c>
      <c r="X32" s="193">
        <v>5770</v>
      </c>
      <c r="Y32" s="128">
        <v>0.011</v>
      </c>
      <c r="Z32" s="202">
        <v>2340</v>
      </c>
      <c r="AA32" s="387">
        <v>0.012</v>
      </c>
    </row>
    <row r="33" spans="1:27" ht="15" customHeight="1">
      <c r="A33" s="33"/>
      <c r="B33" s="33"/>
      <c r="C33" s="62" t="s">
        <v>741</v>
      </c>
      <c r="D33" s="87">
        <v>400</v>
      </c>
      <c r="E33" s="123" t="s">
        <v>717</v>
      </c>
      <c r="F33" s="87">
        <v>410</v>
      </c>
      <c r="G33" s="123" t="s">
        <v>717</v>
      </c>
      <c r="H33" s="87">
        <v>430</v>
      </c>
      <c r="I33" s="123" t="s">
        <v>717</v>
      </c>
      <c r="J33" s="124">
        <v>530</v>
      </c>
      <c r="K33" s="125" t="s">
        <v>717</v>
      </c>
      <c r="L33" s="87">
        <v>450</v>
      </c>
      <c r="M33" s="123" t="s">
        <v>717</v>
      </c>
      <c r="N33" s="124">
        <v>960</v>
      </c>
      <c r="O33" s="125" t="s">
        <v>717</v>
      </c>
      <c r="P33" s="87">
        <v>1230</v>
      </c>
      <c r="Q33" s="123">
        <v>0.005</v>
      </c>
      <c r="R33" s="124">
        <v>1580</v>
      </c>
      <c r="S33" s="125">
        <v>0.006</v>
      </c>
      <c r="T33" s="87">
        <v>3890</v>
      </c>
      <c r="U33" s="125">
        <v>0.008</v>
      </c>
      <c r="V33" s="126">
        <v>4740</v>
      </c>
      <c r="W33" s="128">
        <v>0.009</v>
      </c>
      <c r="X33" s="193">
        <v>4070</v>
      </c>
      <c r="Y33" s="128">
        <v>0.008</v>
      </c>
      <c r="Z33" s="202">
        <v>1200</v>
      </c>
      <c r="AA33" s="387">
        <v>0.006</v>
      </c>
    </row>
    <row r="34" spans="1:27" s="64" customFormat="1" ht="15" customHeight="1">
      <c r="A34" s="36"/>
      <c r="B34" s="36"/>
      <c r="C34" s="79" t="s">
        <v>742</v>
      </c>
      <c r="D34" s="89">
        <v>3510</v>
      </c>
      <c r="E34" s="129">
        <v>0.021</v>
      </c>
      <c r="F34" s="89">
        <v>4210</v>
      </c>
      <c r="G34" s="129">
        <v>0.022</v>
      </c>
      <c r="H34" s="89">
        <v>4660</v>
      </c>
      <c r="I34" s="129">
        <v>0.025</v>
      </c>
      <c r="J34" s="130">
        <v>4100</v>
      </c>
      <c r="K34" s="131">
        <v>0.023</v>
      </c>
      <c r="L34" s="89">
        <v>4680</v>
      </c>
      <c r="M34" s="129">
        <v>0.025</v>
      </c>
      <c r="N34" s="130">
        <v>6500</v>
      </c>
      <c r="O34" s="131">
        <v>0.029</v>
      </c>
      <c r="P34" s="89">
        <v>9450</v>
      </c>
      <c r="Q34" s="129">
        <v>0.039</v>
      </c>
      <c r="R34" s="160">
        <v>9390</v>
      </c>
      <c r="S34" s="148">
        <v>0.034</v>
      </c>
      <c r="T34" s="89">
        <v>19270</v>
      </c>
      <c r="U34" s="131">
        <v>0.042</v>
      </c>
      <c r="V34" s="161">
        <v>20720</v>
      </c>
      <c r="W34" s="162">
        <v>0.04</v>
      </c>
      <c r="X34" s="198">
        <v>19690</v>
      </c>
      <c r="Y34" s="162">
        <v>0.039</v>
      </c>
      <c r="Z34" s="398">
        <v>7230</v>
      </c>
      <c r="AA34" s="399">
        <v>0.037</v>
      </c>
    </row>
    <row r="35" spans="1:27" s="64" customFormat="1" ht="15" customHeight="1">
      <c r="A35" s="36"/>
      <c r="B35" s="36" t="s">
        <v>743</v>
      </c>
      <c r="C35" s="79"/>
      <c r="D35" s="87"/>
      <c r="E35" s="123"/>
      <c r="F35" s="87"/>
      <c r="G35" s="123"/>
      <c r="H35" s="87"/>
      <c r="I35" s="123"/>
      <c r="J35" s="124"/>
      <c r="K35" s="125"/>
      <c r="L35" s="87"/>
      <c r="M35" s="123"/>
      <c r="N35" s="124"/>
      <c r="O35" s="125"/>
      <c r="P35" s="87"/>
      <c r="Q35" s="123"/>
      <c r="R35" s="159"/>
      <c r="S35" s="145"/>
      <c r="T35" s="87"/>
      <c r="U35" s="125"/>
      <c r="V35" s="126"/>
      <c r="W35" s="128"/>
      <c r="X35" s="199"/>
      <c r="Y35" s="128"/>
      <c r="Z35" s="400"/>
      <c r="AA35" s="387"/>
    </row>
    <row r="36" spans="1:27" ht="15" customHeight="1">
      <c r="A36" s="33"/>
      <c r="B36" s="33"/>
      <c r="C36" s="62" t="s">
        <v>744</v>
      </c>
      <c r="D36" s="87">
        <v>640</v>
      </c>
      <c r="E36" s="123" t="s">
        <v>717</v>
      </c>
      <c r="F36" s="87">
        <v>750</v>
      </c>
      <c r="G36" s="123" t="s">
        <v>717</v>
      </c>
      <c r="H36" s="87">
        <v>790</v>
      </c>
      <c r="I36" s="123" t="s">
        <v>717</v>
      </c>
      <c r="J36" s="124">
        <v>640</v>
      </c>
      <c r="K36" s="125" t="s">
        <v>717</v>
      </c>
      <c r="L36" s="87">
        <v>640</v>
      </c>
      <c r="M36" s="123" t="s">
        <v>717</v>
      </c>
      <c r="N36" s="124">
        <v>1330</v>
      </c>
      <c r="O36" s="125">
        <v>0.006</v>
      </c>
      <c r="P36" s="87">
        <v>1890</v>
      </c>
      <c r="Q36" s="123">
        <v>0.008</v>
      </c>
      <c r="R36" s="159">
        <v>2380</v>
      </c>
      <c r="S36" s="145">
        <v>0.009</v>
      </c>
      <c r="T36" s="87">
        <v>6820</v>
      </c>
      <c r="U36" s="125">
        <v>0.015</v>
      </c>
      <c r="V36" s="126">
        <v>8630</v>
      </c>
      <c r="W36" s="128">
        <v>0.017</v>
      </c>
      <c r="X36" s="193">
        <v>8430</v>
      </c>
      <c r="Y36" s="128">
        <v>0.017</v>
      </c>
      <c r="Z36" s="202">
        <v>2300</v>
      </c>
      <c r="AA36" s="387">
        <v>0.012</v>
      </c>
    </row>
    <row r="37" spans="1:27" ht="15" customHeight="1">
      <c r="A37" s="33"/>
      <c r="B37" s="33"/>
      <c r="C37" s="62" t="s">
        <v>745</v>
      </c>
      <c r="D37" s="87">
        <v>1370</v>
      </c>
      <c r="E37" s="123">
        <v>0.008</v>
      </c>
      <c r="F37" s="87">
        <v>1530</v>
      </c>
      <c r="G37" s="123">
        <v>0.008</v>
      </c>
      <c r="H37" s="87">
        <v>1600</v>
      </c>
      <c r="I37" s="123">
        <v>0.008</v>
      </c>
      <c r="J37" s="124">
        <v>1310</v>
      </c>
      <c r="K37" s="125">
        <v>0.007</v>
      </c>
      <c r="L37" s="87">
        <v>1300</v>
      </c>
      <c r="M37" s="123">
        <v>0.007</v>
      </c>
      <c r="N37" s="124">
        <v>1700</v>
      </c>
      <c r="O37" s="125">
        <v>0.008</v>
      </c>
      <c r="P37" s="87">
        <v>2470</v>
      </c>
      <c r="Q37" s="123">
        <v>0.01</v>
      </c>
      <c r="R37" s="159">
        <v>3060</v>
      </c>
      <c r="S37" s="145">
        <v>0.011</v>
      </c>
      <c r="T37" s="87">
        <v>5800</v>
      </c>
      <c r="U37" s="125">
        <v>0.013</v>
      </c>
      <c r="V37" s="126">
        <v>5650</v>
      </c>
      <c r="W37" s="128">
        <v>0.011</v>
      </c>
      <c r="X37" s="193">
        <v>5390</v>
      </c>
      <c r="Y37" s="128">
        <v>0.011</v>
      </c>
      <c r="Z37" s="202">
        <v>1840</v>
      </c>
      <c r="AA37" s="387">
        <v>0.009</v>
      </c>
    </row>
    <row r="38" spans="1:27" ht="15" customHeight="1">
      <c r="A38" s="33"/>
      <c r="B38" s="33"/>
      <c r="C38" s="62" t="s">
        <v>746</v>
      </c>
      <c r="D38" s="87">
        <v>560</v>
      </c>
      <c r="E38" s="123" t="s">
        <v>717</v>
      </c>
      <c r="F38" s="87">
        <v>540</v>
      </c>
      <c r="G38" s="123" t="s">
        <v>717</v>
      </c>
      <c r="H38" s="87">
        <v>530</v>
      </c>
      <c r="I38" s="123" t="s">
        <v>717</v>
      </c>
      <c r="J38" s="124">
        <v>400</v>
      </c>
      <c r="K38" s="125" t="s">
        <v>717</v>
      </c>
      <c r="L38" s="87">
        <v>490</v>
      </c>
      <c r="M38" s="123" t="s">
        <v>717</v>
      </c>
      <c r="N38" s="124">
        <v>580</v>
      </c>
      <c r="O38" s="125" t="s">
        <v>717</v>
      </c>
      <c r="P38" s="87">
        <v>750</v>
      </c>
      <c r="Q38" s="123" t="s">
        <v>717</v>
      </c>
      <c r="R38" s="124">
        <v>950</v>
      </c>
      <c r="S38" s="125" t="s">
        <v>717</v>
      </c>
      <c r="T38" s="87">
        <v>1990</v>
      </c>
      <c r="U38" s="125" t="s">
        <v>717</v>
      </c>
      <c r="V38" s="126">
        <v>3060</v>
      </c>
      <c r="W38" s="125">
        <v>0.006</v>
      </c>
      <c r="X38" s="193">
        <v>2760</v>
      </c>
      <c r="Y38" s="125">
        <v>0.005</v>
      </c>
      <c r="Z38" s="202">
        <v>850</v>
      </c>
      <c r="AA38" s="125" t="s">
        <v>717</v>
      </c>
    </row>
    <row r="39" spans="1:27" s="64" customFormat="1" ht="15" customHeight="1">
      <c r="A39" s="36"/>
      <c r="B39" s="36"/>
      <c r="C39" s="79" t="s">
        <v>747</v>
      </c>
      <c r="D39" s="89">
        <v>2560</v>
      </c>
      <c r="E39" s="129">
        <v>0.015</v>
      </c>
      <c r="F39" s="89">
        <v>2820</v>
      </c>
      <c r="G39" s="129">
        <v>0.015</v>
      </c>
      <c r="H39" s="89">
        <v>2920</v>
      </c>
      <c r="I39" s="129">
        <v>0.015</v>
      </c>
      <c r="J39" s="130">
        <v>2350</v>
      </c>
      <c r="K39" s="131">
        <v>0.013</v>
      </c>
      <c r="L39" s="89">
        <v>2430</v>
      </c>
      <c r="M39" s="129">
        <v>0.013</v>
      </c>
      <c r="N39" s="130">
        <v>3600</v>
      </c>
      <c r="O39" s="131">
        <v>0.016</v>
      </c>
      <c r="P39" s="89">
        <v>5110</v>
      </c>
      <c r="Q39" s="129">
        <v>0.021</v>
      </c>
      <c r="R39" s="160">
        <v>6390</v>
      </c>
      <c r="S39" s="148">
        <v>0.023</v>
      </c>
      <c r="T39" s="89">
        <v>14610</v>
      </c>
      <c r="U39" s="131">
        <v>0.032</v>
      </c>
      <c r="V39" s="161">
        <v>17350</v>
      </c>
      <c r="W39" s="162">
        <v>0.033</v>
      </c>
      <c r="X39" s="198">
        <v>16590</v>
      </c>
      <c r="Y39" s="162">
        <v>0.033</v>
      </c>
      <c r="Z39" s="398">
        <v>4990</v>
      </c>
      <c r="AA39" s="399">
        <v>0.025</v>
      </c>
    </row>
    <row r="40" spans="1:27" s="64" customFormat="1" ht="15" customHeight="1">
      <c r="A40" s="36"/>
      <c r="B40" s="36" t="s">
        <v>748</v>
      </c>
      <c r="C40" s="79"/>
      <c r="D40" s="87"/>
      <c r="E40" s="123"/>
      <c r="F40" s="87"/>
      <c r="G40" s="123"/>
      <c r="H40" s="87"/>
      <c r="I40" s="123"/>
      <c r="J40" s="124"/>
      <c r="K40" s="125"/>
      <c r="L40" s="87"/>
      <c r="M40" s="123"/>
      <c r="N40" s="124"/>
      <c r="O40" s="125"/>
      <c r="P40" s="87"/>
      <c r="Q40" s="123"/>
      <c r="R40" s="159"/>
      <c r="S40" s="145"/>
      <c r="T40" s="87"/>
      <c r="U40" s="125"/>
      <c r="V40" s="126"/>
      <c r="W40" s="128"/>
      <c r="X40" s="199"/>
      <c r="Y40" s="128"/>
      <c r="Z40" s="400"/>
      <c r="AA40" s="387"/>
    </row>
    <row r="41" spans="1:27" ht="15" customHeight="1">
      <c r="A41" s="33"/>
      <c r="B41" s="33"/>
      <c r="C41" s="62" t="s">
        <v>749</v>
      </c>
      <c r="D41" s="87">
        <v>270</v>
      </c>
      <c r="E41" s="123" t="s">
        <v>717</v>
      </c>
      <c r="F41" s="87">
        <v>350</v>
      </c>
      <c r="G41" s="123" t="s">
        <v>717</v>
      </c>
      <c r="H41" s="87">
        <v>330</v>
      </c>
      <c r="I41" s="123" t="s">
        <v>717</v>
      </c>
      <c r="J41" s="124">
        <v>380</v>
      </c>
      <c r="K41" s="125" t="s">
        <v>717</v>
      </c>
      <c r="L41" s="87">
        <v>390</v>
      </c>
      <c r="M41" s="123" t="s">
        <v>717</v>
      </c>
      <c r="N41" s="124">
        <v>510</v>
      </c>
      <c r="O41" s="125" t="s">
        <v>717</v>
      </c>
      <c r="P41" s="87">
        <v>570</v>
      </c>
      <c r="Q41" s="123" t="s">
        <v>717</v>
      </c>
      <c r="R41" s="159">
        <v>830</v>
      </c>
      <c r="S41" s="145" t="s">
        <v>717</v>
      </c>
      <c r="T41" s="87">
        <v>1310</v>
      </c>
      <c r="U41" s="125" t="s">
        <v>717</v>
      </c>
      <c r="V41" s="126">
        <v>1600</v>
      </c>
      <c r="W41" s="125" t="s">
        <v>717</v>
      </c>
      <c r="X41" s="193">
        <v>1770</v>
      </c>
      <c r="Y41" s="125" t="s">
        <v>717</v>
      </c>
      <c r="Z41" s="202">
        <v>700</v>
      </c>
      <c r="AA41" s="125" t="s">
        <v>717</v>
      </c>
    </row>
    <row r="42" spans="1:27" ht="15" customHeight="1">
      <c r="A42" s="33"/>
      <c r="B42" s="33"/>
      <c r="C42" s="62" t="s">
        <v>750</v>
      </c>
      <c r="D42" s="87">
        <v>230</v>
      </c>
      <c r="E42" s="123" t="s">
        <v>717</v>
      </c>
      <c r="F42" s="87">
        <v>280</v>
      </c>
      <c r="G42" s="123" t="s">
        <v>717</v>
      </c>
      <c r="H42" s="87">
        <v>290</v>
      </c>
      <c r="I42" s="123" t="s">
        <v>717</v>
      </c>
      <c r="J42" s="124">
        <v>300</v>
      </c>
      <c r="K42" s="125" t="s">
        <v>717</v>
      </c>
      <c r="L42" s="87">
        <v>320</v>
      </c>
      <c r="M42" s="123" t="s">
        <v>717</v>
      </c>
      <c r="N42" s="124">
        <v>380</v>
      </c>
      <c r="O42" s="125" t="s">
        <v>717</v>
      </c>
      <c r="P42" s="87">
        <v>450</v>
      </c>
      <c r="Q42" s="123" t="s">
        <v>717</v>
      </c>
      <c r="R42" s="159">
        <v>560</v>
      </c>
      <c r="S42" s="145" t="s">
        <v>717</v>
      </c>
      <c r="T42" s="87">
        <v>1130</v>
      </c>
      <c r="U42" s="125" t="s">
        <v>717</v>
      </c>
      <c r="V42" s="126">
        <v>1340</v>
      </c>
      <c r="W42" s="125" t="s">
        <v>717</v>
      </c>
      <c r="X42" s="193">
        <v>1320</v>
      </c>
      <c r="Y42" s="125" t="s">
        <v>717</v>
      </c>
      <c r="Z42" s="202">
        <v>490</v>
      </c>
      <c r="AA42" s="125" t="s">
        <v>717</v>
      </c>
    </row>
    <row r="43" spans="1:27" ht="15" customHeight="1">
      <c r="A43" s="33"/>
      <c r="B43" s="33"/>
      <c r="C43" s="62" t="s">
        <v>751</v>
      </c>
      <c r="D43" s="87">
        <v>750</v>
      </c>
      <c r="E43" s="123" t="s">
        <v>717</v>
      </c>
      <c r="F43" s="87">
        <v>1040</v>
      </c>
      <c r="G43" s="123">
        <v>0.005</v>
      </c>
      <c r="H43" s="87">
        <v>1180</v>
      </c>
      <c r="I43" s="123">
        <v>0.006</v>
      </c>
      <c r="J43" s="124">
        <v>1130</v>
      </c>
      <c r="K43" s="125">
        <v>0.006</v>
      </c>
      <c r="L43" s="87">
        <v>1290</v>
      </c>
      <c r="M43" s="123">
        <v>0.007</v>
      </c>
      <c r="N43" s="124">
        <v>1580</v>
      </c>
      <c r="O43" s="125">
        <v>0.007</v>
      </c>
      <c r="P43" s="87">
        <v>1870</v>
      </c>
      <c r="Q43" s="123">
        <v>0.008</v>
      </c>
      <c r="R43" s="159">
        <v>2510</v>
      </c>
      <c r="S43" s="145">
        <v>0.009</v>
      </c>
      <c r="T43" s="87">
        <v>3930</v>
      </c>
      <c r="U43" s="125">
        <v>0.009</v>
      </c>
      <c r="V43" s="126">
        <v>4480</v>
      </c>
      <c r="W43" s="128">
        <v>0.009</v>
      </c>
      <c r="X43" s="193">
        <v>4500</v>
      </c>
      <c r="Y43" s="128">
        <v>0.009</v>
      </c>
      <c r="Z43" s="202">
        <v>1940</v>
      </c>
      <c r="AA43" s="387">
        <v>0.01</v>
      </c>
    </row>
    <row r="44" spans="1:27" ht="15" customHeight="1">
      <c r="A44" s="33"/>
      <c r="B44" s="33"/>
      <c r="C44" s="62" t="s">
        <v>752</v>
      </c>
      <c r="D44" s="87">
        <v>530</v>
      </c>
      <c r="E44" s="123" t="s">
        <v>717</v>
      </c>
      <c r="F44" s="87">
        <v>600</v>
      </c>
      <c r="G44" s="123" t="s">
        <v>717</v>
      </c>
      <c r="H44" s="87">
        <v>660</v>
      </c>
      <c r="I44" s="123" t="s">
        <v>717</v>
      </c>
      <c r="J44" s="124">
        <v>510</v>
      </c>
      <c r="K44" s="125" t="s">
        <v>717</v>
      </c>
      <c r="L44" s="87">
        <v>660</v>
      </c>
      <c r="M44" s="123" t="s">
        <v>717</v>
      </c>
      <c r="N44" s="124">
        <v>680</v>
      </c>
      <c r="O44" s="125" t="s">
        <v>717</v>
      </c>
      <c r="P44" s="87">
        <v>960</v>
      </c>
      <c r="Q44" s="123" t="s">
        <v>717</v>
      </c>
      <c r="R44" s="124">
        <v>1130</v>
      </c>
      <c r="S44" s="125" t="s">
        <v>717</v>
      </c>
      <c r="T44" s="87">
        <v>1920</v>
      </c>
      <c r="U44" s="125" t="s">
        <v>717</v>
      </c>
      <c r="V44" s="126">
        <v>2430</v>
      </c>
      <c r="W44" s="125" t="s">
        <v>717</v>
      </c>
      <c r="X44" s="193">
        <v>2530</v>
      </c>
      <c r="Y44" s="125">
        <v>0.005</v>
      </c>
      <c r="Z44" s="202">
        <v>990</v>
      </c>
      <c r="AA44" s="387">
        <v>0.005</v>
      </c>
    </row>
    <row r="45" spans="1:27" s="64" customFormat="1" ht="15" customHeight="1">
      <c r="A45" s="36"/>
      <c r="B45" s="36"/>
      <c r="C45" s="79" t="s">
        <v>753</v>
      </c>
      <c r="D45" s="89">
        <v>1770</v>
      </c>
      <c r="E45" s="129">
        <v>0.011</v>
      </c>
      <c r="F45" s="89">
        <v>2260</v>
      </c>
      <c r="G45" s="129">
        <v>0.012</v>
      </c>
      <c r="H45" s="89">
        <v>2460</v>
      </c>
      <c r="I45" s="129">
        <v>0.013</v>
      </c>
      <c r="J45" s="130">
        <v>2310</v>
      </c>
      <c r="K45" s="131">
        <v>0.013</v>
      </c>
      <c r="L45" s="89">
        <v>2660</v>
      </c>
      <c r="M45" s="129">
        <v>0.014</v>
      </c>
      <c r="N45" s="130">
        <v>3150</v>
      </c>
      <c r="O45" s="131">
        <v>0.014</v>
      </c>
      <c r="P45" s="89">
        <v>3840</v>
      </c>
      <c r="Q45" s="129">
        <v>0.016</v>
      </c>
      <c r="R45" s="160">
        <v>5020</v>
      </c>
      <c r="S45" s="148">
        <v>0.018</v>
      </c>
      <c r="T45" s="89">
        <v>8290</v>
      </c>
      <c r="U45" s="131">
        <v>0.018</v>
      </c>
      <c r="V45" s="161">
        <v>9850</v>
      </c>
      <c r="W45" s="162">
        <v>0.019</v>
      </c>
      <c r="X45" s="198">
        <v>10110</v>
      </c>
      <c r="Y45" s="162">
        <v>0.02</v>
      </c>
      <c r="Z45" s="398">
        <v>4120</v>
      </c>
      <c r="AA45" s="399">
        <v>0.021</v>
      </c>
    </row>
    <row r="46" spans="1:27" s="64" customFormat="1" ht="15" customHeight="1">
      <c r="A46" s="36"/>
      <c r="B46" s="36" t="s">
        <v>754</v>
      </c>
      <c r="C46" s="79"/>
      <c r="D46" s="87"/>
      <c r="E46" s="123"/>
      <c r="F46" s="87"/>
      <c r="G46" s="123"/>
      <c r="H46" s="87"/>
      <c r="I46" s="123"/>
      <c r="J46" s="124"/>
      <c r="K46" s="125"/>
      <c r="L46" s="87"/>
      <c r="M46" s="123"/>
      <c r="N46" s="124"/>
      <c r="O46" s="125"/>
      <c r="P46" s="87"/>
      <c r="Q46" s="123"/>
      <c r="R46" s="159"/>
      <c r="S46" s="145"/>
      <c r="T46" s="87"/>
      <c r="U46" s="125"/>
      <c r="V46" s="126"/>
      <c r="W46" s="128"/>
      <c r="X46" s="199"/>
      <c r="Y46" s="128"/>
      <c r="Z46" s="400"/>
      <c r="AA46" s="387"/>
    </row>
    <row r="47" spans="1:27" ht="15" customHeight="1">
      <c r="A47" s="33"/>
      <c r="B47" s="33"/>
      <c r="C47" s="62" t="s">
        <v>755</v>
      </c>
      <c r="D47" s="87">
        <v>155170</v>
      </c>
      <c r="E47" s="123">
        <v>0.925</v>
      </c>
      <c r="F47" s="87">
        <v>179840</v>
      </c>
      <c r="G47" s="123">
        <v>0.929</v>
      </c>
      <c r="H47" s="87">
        <v>174100</v>
      </c>
      <c r="I47" s="123">
        <v>0.921</v>
      </c>
      <c r="J47" s="124">
        <v>161500</v>
      </c>
      <c r="K47" s="125">
        <v>0.923</v>
      </c>
      <c r="L47" s="87">
        <v>169570</v>
      </c>
      <c r="M47" s="123">
        <v>0.919</v>
      </c>
      <c r="N47" s="124">
        <v>203960</v>
      </c>
      <c r="O47" s="125">
        <v>0.907</v>
      </c>
      <c r="P47" s="87">
        <v>212480</v>
      </c>
      <c r="Q47" s="123">
        <v>0.886</v>
      </c>
      <c r="R47" s="159">
        <v>248260</v>
      </c>
      <c r="S47" s="145">
        <v>0.888</v>
      </c>
      <c r="T47" s="87">
        <v>391280</v>
      </c>
      <c r="U47" s="125">
        <v>0.856</v>
      </c>
      <c r="V47" s="126">
        <v>444830</v>
      </c>
      <c r="W47" s="128">
        <v>0.854</v>
      </c>
      <c r="X47" s="193">
        <v>435300</v>
      </c>
      <c r="Y47" s="128">
        <v>0.853</v>
      </c>
      <c r="Z47" s="202">
        <v>168510</v>
      </c>
      <c r="AA47" s="387">
        <v>0.859</v>
      </c>
    </row>
    <row r="48" spans="1:27" ht="15" customHeight="1">
      <c r="A48" s="33"/>
      <c r="B48" s="33"/>
      <c r="C48" s="62" t="s">
        <v>756</v>
      </c>
      <c r="D48" s="87" t="s">
        <v>646</v>
      </c>
      <c r="E48" s="87" t="s">
        <v>646</v>
      </c>
      <c r="F48" s="87" t="s">
        <v>646</v>
      </c>
      <c r="G48" s="87" t="s">
        <v>646</v>
      </c>
      <c r="H48" s="87" t="s">
        <v>646</v>
      </c>
      <c r="I48" s="87" t="s">
        <v>646</v>
      </c>
      <c r="J48" s="87" t="s">
        <v>646</v>
      </c>
      <c r="K48" s="87" t="s">
        <v>646</v>
      </c>
      <c r="L48" s="87" t="s">
        <v>646</v>
      </c>
      <c r="M48" s="87" t="s">
        <v>646</v>
      </c>
      <c r="N48" s="87" t="s">
        <v>646</v>
      </c>
      <c r="O48" s="87" t="s">
        <v>646</v>
      </c>
      <c r="P48" s="87" t="s">
        <v>646</v>
      </c>
      <c r="Q48" s="87" t="s">
        <v>646</v>
      </c>
      <c r="R48" s="87" t="s">
        <v>646</v>
      </c>
      <c r="S48" s="87" t="s">
        <v>646</v>
      </c>
      <c r="T48" s="87" t="s">
        <v>646</v>
      </c>
      <c r="U48" s="87" t="s">
        <v>646</v>
      </c>
      <c r="V48" s="126">
        <v>170</v>
      </c>
      <c r="W48" s="125" t="s">
        <v>717</v>
      </c>
      <c r="X48" s="193">
        <v>160</v>
      </c>
      <c r="Y48" s="125" t="s">
        <v>717</v>
      </c>
      <c r="Z48" s="202">
        <v>60</v>
      </c>
      <c r="AA48" s="125" t="s">
        <v>717</v>
      </c>
    </row>
    <row r="49" spans="1:27" ht="15" customHeight="1">
      <c r="A49" s="33"/>
      <c r="B49" s="33"/>
      <c r="C49" s="62" t="s">
        <v>757</v>
      </c>
      <c r="D49" s="87">
        <v>550</v>
      </c>
      <c r="E49" s="123" t="s">
        <v>717</v>
      </c>
      <c r="F49" s="87">
        <v>550</v>
      </c>
      <c r="G49" s="123" t="s">
        <v>717</v>
      </c>
      <c r="H49" s="87">
        <v>570</v>
      </c>
      <c r="I49" s="123" t="s">
        <v>717</v>
      </c>
      <c r="J49" s="124">
        <v>460</v>
      </c>
      <c r="K49" s="125" t="s">
        <v>717</v>
      </c>
      <c r="L49" s="87">
        <v>470</v>
      </c>
      <c r="M49" s="123" t="s">
        <v>717</v>
      </c>
      <c r="N49" s="124">
        <v>600</v>
      </c>
      <c r="O49" s="125" t="s">
        <v>717</v>
      </c>
      <c r="P49" s="87">
        <v>690</v>
      </c>
      <c r="Q49" s="123" t="s">
        <v>717</v>
      </c>
      <c r="R49" s="124">
        <v>820</v>
      </c>
      <c r="S49" s="125" t="s">
        <v>717</v>
      </c>
      <c r="T49" s="87">
        <v>1620</v>
      </c>
      <c r="U49" s="125" t="s">
        <v>717</v>
      </c>
      <c r="V49" s="126">
        <v>2370</v>
      </c>
      <c r="W49" s="125" t="s">
        <v>717</v>
      </c>
      <c r="X49" s="193">
        <v>1770</v>
      </c>
      <c r="Y49" s="125" t="s">
        <v>717</v>
      </c>
      <c r="Z49" s="202">
        <v>600</v>
      </c>
      <c r="AA49" s="125" t="s">
        <v>717</v>
      </c>
    </row>
    <row r="50" spans="1:27" ht="15" customHeight="1">
      <c r="A50" s="33"/>
      <c r="B50" s="36"/>
      <c r="C50" s="62" t="s">
        <v>758</v>
      </c>
      <c r="D50" s="87">
        <v>1540</v>
      </c>
      <c r="E50" s="123">
        <v>0.009</v>
      </c>
      <c r="F50" s="87">
        <v>1750</v>
      </c>
      <c r="G50" s="123">
        <v>0.009</v>
      </c>
      <c r="H50" s="87">
        <v>1790</v>
      </c>
      <c r="I50" s="123">
        <v>0.009</v>
      </c>
      <c r="J50" s="124">
        <v>2160</v>
      </c>
      <c r="K50" s="125">
        <v>0.012</v>
      </c>
      <c r="L50" s="87">
        <v>2440</v>
      </c>
      <c r="M50" s="123">
        <v>0.013</v>
      </c>
      <c r="N50" s="124">
        <v>3660</v>
      </c>
      <c r="O50" s="125">
        <v>0.016</v>
      </c>
      <c r="P50" s="87">
        <v>4720</v>
      </c>
      <c r="Q50" s="123">
        <v>0.02</v>
      </c>
      <c r="R50" s="159">
        <v>5700</v>
      </c>
      <c r="S50" s="145">
        <v>0.02</v>
      </c>
      <c r="T50" s="87">
        <v>14150</v>
      </c>
      <c r="U50" s="125">
        <v>0.031</v>
      </c>
      <c r="V50" s="126">
        <v>17590</v>
      </c>
      <c r="W50" s="128">
        <v>0.034</v>
      </c>
      <c r="X50" s="193">
        <v>18210</v>
      </c>
      <c r="Y50" s="128">
        <v>0.036</v>
      </c>
      <c r="Z50" s="202">
        <v>5650</v>
      </c>
      <c r="AA50" s="387">
        <v>0.029</v>
      </c>
    </row>
    <row r="51" spans="1:27" s="64" customFormat="1" ht="15" customHeight="1">
      <c r="A51" s="36"/>
      <c r="B51" s="36"/>
      <c r="C51" s="79" t="s">
        <v>759</v>
      </c>
      <c r="D51" s="89">
        <v>157270</v>
      </c>
      <c r="E51" s="129">
        <v>0.938</v>
      </c>
      <c r="F51" s="89">
        <v>182140</v>
      </c>
      <c r="G51" s="129">
        <v>0.941</v>
      </c>
      <c r="H51" s="89">
        <v>176450</v>
      </c>
      <c r="I51" s="129">
        <v>0.933</v>
      </c>
      <c r="J51" s="130">
        <v>164120</v>
      </c>
      <c r="K51" s="131">
        <v>0.938</v>
      </c>
      <c r="L51" s="89">
        <v>172470</v>
      </c>
      <c r="M51" s="129">
        <v>0.935</v>
      </c>
      <c r="N51" s="130">
        <v>208230</v>
      </c>
      <c r="O51" s="131">
        <v>0.926</v>
      </c>
      <c r="P51" s="89">
        <v>217890</v>
      </c>
      <c r="Q51" s="129">
        <v>0.908</v>
      </c>
      <c r="R51" s="160">
        <v>254780</v>
      </c>
      <c r="S51" s="148">
        <v>0.911</v>
      </c>
      <c r="T51" s="89">
        <v>407050</v>
      </c>
      <c r="U51" s="131">
        <v>0.89</v>
      </c>
      <c r="V51" s="161">
        <v>464960</v>
      </c>
      <c r="W51" s="162">
        <v>0.893</v>
      </c>
      <c r="X51" s="198">
        <v>455440</v>
      </c>
      <c r="Y51" s="162">
        <v>0.893</v>
      </c>
      <c r="Z51" s="398">
        <v>174820</v>
      </c>
      <c r="AA51" s="399">
        <v>0.891</v>
      </c>
    </row>
    <row r="52" spans="1:27" s="64" customFormat="1" ht="15" customHeight="1">
      <c r="A52" s="36"/>
      <c r="B52" s="36" t="s">
        <v>760</v>
      </c>
      <c r="C52" s="79"/>
      <c r="D52" s="87"/>
      <c r="E52" s="123"/>
      <c r="F52" s="87"/>
      <c r="G52" s="123"/>
      <c r="H52" s="87"/>
      <c r="I52" s="123"/>
      <c r="J52" s="124"/>
      <c r="K52" s="125"/>
      <c r="L52" s="87"/>
      <c r="M52" s="123"/>
      <c r="N52" s="124"/>
      <c r="O52" s="125"/>
      <c r="P52" s="87"/>
      <c r="Q52" s="123"/>
      <c r="R52" s="159"/>
      <c r="S52" s="145"/>
      <c r="T52" s="87"/>
      <c r="U52" s="125"/>
      <c r="V52" s="126"/>
      <c r="W52" s="128"/>
      <c r="X52" s="199"/>
      <c r="Y52" s="128"/>
      <c r="Z52" s="400"/>
      <c r="AA52" s="387"/>
    </row>
    <row r="53" spans="1:27" ht="15" customHeight="1">
      <c r="A53" s="33"/>
      <c r="B53" s="33"/>
      <c r="C53" s="62" t="s">
        <v>761</v>
      </c>
      <c r="D53" s="87" t="s">
        <v>646</v>
      </c>
      <c r="E53" s="87" t="s">
        <v>646</v>
      </c>
      <c r="F53" s="87" t="s">
        <v>646</v>
      </c>
      <c r="G53" s="87" t="s">
        <v>646</v>
      </c>
      <c r="H53" s="87" t="s">
        <v>646</v>
      </c>
      <c r="I53" s="87" t="s">
        <v>646</v>
      </c>
      <c r="J53" s="87" t="s">
        <v>646</v>
      </c>
      <c r="K53" s="87" t="s">
        <v>646</v>
      </c>
      <c r="L53" s="87" t="s">
        <v>646</v>
      </c>
      <c r="M53" s="87" t="s">
        <v>646</v>
      </c>
      <c r="N53" s="87" t="s">
        <v>646</v>
      </c>
      <c r="O53" s="87" t="s">
        <v>646</v>
      </c>
      <c r="P53" s="87" t="s">
        <v>646</v>
      </c>
      <c r="Q53" s="87" t="s">
        <v>646</v>
      </c>
      <c r="R53" s="87" t="s">
        <v>646</v>
      </c>
      <c r="S53" s="87" t="s">
        <v>646</v>
      </c>
      <c r="T53" s="87" t="s">
        <v>646</v>
      </c>
      <c r="U53" s="87" t="s">
        <v>646</v>
      </c>
      <c r="V53" s="126">
        <v>280</v>
      </c>
      <c r="W53" s="125" t="s">
        <v>717</v>
      </c>
      <c r="X53" s="193">
        <v>340</v>
      </c>
      <c r="Y53" s="125" t="s">
        <v>717</v>
      </c>
      <c r="Z53" s="202">
        <v>130</v>
      </c>
      <c r="AA53" s="125" t="s">
        <v>717</v>
      </c>
    </row>
    <row r="54" spans="1:27" ht="15" customHeight="1">
      <c r="A54" s="33"/>
      <c r="B54" s="62"/>
      <c r="C54" s="62" t="s">
        <v>762</v>
      </c>
      <c r="D54" s="87">
        <v>1060</v>
      </c>
      <c r="E54" s="123">
        <v>0.006</v>
      </c>
      <c r="F54" s="87">
        <v>670</v>
      </c>
      <c r="G54" s="123" t="s">
        <v>717</v>
      </c>
      <c r="H54" s="87">
        <v>820</v>
      </c>
      <c r="I54" s="123" t="s">
        <v>717</v>
      </c>
      <c r="J54" s="124">
        <v>750</v>
      </c>
      <c r="K54" s="125" t="s">
        <v>717</v>
      </c>
      <c r="L54" s="87">
        <v>750</v>
      </c>
      <c r="M54" s="123" t="s">
        <v>717</v>
      </c>
      <c r="N54" s="124">
        <v>1000</v>
      </c>
      <c r="O54" s="125" t="s">
        <v>717</v>
      </c>
      <c r="P54" s="87">
        <v>1220</v>
      </c>
      <c r="Q54" s="123">
        <v>0.005</v>
      </c>
      <c r="R54" s="124">
        <v>1430</v>
      </c>
      <c r="S54" s="125">
        <v>0.005</v>
      </c>
      <c r="T54" s="87">
        <v>3440</v>
      </c>
      <c r="U54" s="125">
        <v>0.008</v>
      </c>
      <c r="V54" s="126">
        <v>3150</v>
      </c>
      <c r="W54" s="125">
        <v>0.006</v>
      </c>
      <c r="X54" s="193">
        <v>3040</v>
      </c>
      <c r="Y54" s="125">
        <v>0.006</v>
      </c>
      <c r="Z54" s="202">
        <v>1030</v>
      </c>
      <c r="AA54" s="125">
        <v>0.005</v>
      </c>
    </row>
    <row r="55" spans="1:27" s="64" customFormat="1" ht="15" customHeight="1">
      <c r="A55" s="36"/>
      <c r="B55" s="79"/>
      <c r="C55" s="79" t="s">
        <v>763</v>
      </c>
      <c r="D55" s="89">
        <v>1060</v>
      </c>
      <c r="E55" s="129">
        <v>0.006</v>
      </c>
      <c r="F55" s="89">
        <v>670</v>
      </c>
      <c r="G55" s="129" t="s">
        <v>717</v>
      </c>
      <c r="H55" s="89">
        <v>820</v>
      </c>
      <c r="I55" s="129" t="s">
        <v>717</v>
      </c>
      <c r="J55" s="130">
        <v>750</v>
      </c>
      <c r="K55" s="131" t="s">
        <v>717</v>
      </c>
      <c r="L55" s="89">
        <v>750</v>
      </c>
      <c r="M55" s="129" t="s">
        <v>717</v>
      </c>
      <c r="N55" s="130">
        <v>1000</v>
      </c>
      <c r="O55" s="131" t="s">
        <v>717</v>
      </c>
      <c r="P55" s="89">
        <v>1220</v>
      </c>
      <c r="Q55" s="129">
        <v>0.005</v>
      </c>
      <c r="R55" s="130">
        <v>1430</v>
      </c>
      <c r="S55" s="131">
        <v>0.005</v>
      </c>
      <c r="T55" s="89">
        <v>3440</v>
      </c>
      <c r="U55" s="131">
        <v>0.008</v>
      </c>
      <c r="V55" s="161">
        <v>3430</v>
      </c>
      <c r="W55" s="162">
        <v>0.007</v>
      </c>
      <c r="X55" s="198">
        <v>3380</v>
      </c>
      <c r="Y55" s="162">
        <v>0.007</v>
      </c>
      <c r="Z55" s="398">
        <v>1160</v>
      </c>
      <c r="AA55" s="399">
        <v>0.006</v>
      </c>
    </row>
    <row r="56" spans="1:27" ht="15" customHeight="1">
      <c r="A56" s="33"/>
      <c r="B56" s="79" t="s">
        <v>764</v>
      </c>
      <c r="C56" s="79"/>
      <c r="D56" s="87"/>
      <c r="E56" s="123"/>
      <c r="F56" s="87"/>
      <c r="G56" s="123"/>
      <c r="H56" s="87"/>
      <c r="I56" s="123"/>
      <c r="J56" s="124"/>
      <c r="K56" s="125"/>
      <c r="L56" s="87"/>
      <c r="M56" s="123"/>
      <c r="N56" s="124"/>
      <c r="O56" s="125"/>
      <c r="P56" s="87"/>
      <c r="Q56" s="123"/>
      <c r="R56" s="124"/>
      <c r="S56" s="125"/>
      <c r="T56" s="87"/>
      <c r="U56" s="125"/>
      <c r="V56" s="126"/>
      <c r="W56" s="128"/>
      <c r="X56" s="200"/>
      <c r="Y56" s="128"/>
      <c r="Z56" s="401"/>
      <c r="AA56" s="387"/>
    </row>
    <row r="57" spans="1:27" s="64" customFormat="1" ht="15" customHeight="1">
      <c r="A57" s="36"/>
      <c r="B57" s="79"/>
      <c r="C57" s="79" t="s">
        <v>764</v>
      </c>
      <c r="D57" s="89">
        <v>1520</v>
      </c>
      <c r="E57" s="129">
        <v>0.009</v>
      </c>
      <c r="F57" s="89">
        <v>1460</v>
      </c>
      <c r="G57" s="129">
        <v>0.008</v>
      </c>
      <c r="H57" s="89">
        <v>1720</v>
      </c>
      <c r="I57" s="129">
        <v>0.009</v>
      </c>
      <c r="J57" s="130">
        <v>1340</v>
      </c>
      <c r="K57" s="131">
        <v>0.008</v>
      </c>
      <c r="L57" s="89">
        <v>1440</v>
      </c>
      <c r="M57" s="129">
        <v>0.008</v>
      </c>
      <c r="N57" s="130">
        <v>2290</v>
      </c>
      <c r="O57" s="131">
        <v>0.01</v>
      </c>
      <c r="P57" s="89">
        <v>2450</v>
      </c>
      <c r="Q57" s="129">
        <v>0.01</v>
      </c>
      <c r="R57" s="130">
        <v>2660</v>
      </c>
      <c r="S57" s="131">
        <v>0.01</v>
      </c>
      <c r="T57" s="89">
        <v>4550</v>
      </c>
      <c r="U57" s="131">
        <v>0.01</v>
      </c>
      <c r="V57" s="161">
        <v>4270</v>
      </c>
      <c r="W57" s="162">
        <v>0.008</v>
      </c>
      <c r="X57" s="201">
        <v>5010</v>
      </c>
      <c r="Y57" s="162">
        <v>0.01</v>
      </c>
      <c r="Z57" s="402">
        <v>3900</v>
      </c>
      <c r="AA57" s="399">
        <v>0.02</v>
      </c>
    </row>
    <row r="58" spans="1:27" ht="15" customHeight="1">
      <c r="A58" s="33"/>
      <c r="B58" s="62"/>
      <c r="D58" s="87"/>
      <c r="E58" s="123"/>
      <c r="F58" s="87"/>
      <c r="G58" s="123"/>
      <c r="H58" s="87"/>
      <c r="I58" s="123"/>
      <c r="J58" s="124"/>
      <c r="K58" s="125"/>
      <c r="L58" s="87"/>
      <c r="M58" s="123"/>
      <c r="N58" s="124"/>
      <c r="O58" s="125"/>
      <c r="P58" s="87"/>
      <c r="Q58" s="123"/>
      <c r="R58" s="124"/>
      <c r="S58" s="125"/>
      <c r="T58" s="87"/>
      <c r="U58" s="125"/>
      <c r="V58" s="126"/>
      <c r="W58" s="125"/>
      <c r="X58" s="200"/>
      <c r="Y58" s="125"/>
      <c r="Z58" s="401"/>
      <c r="AA58" s="387"/>
    </row>
    <row r="59" spans="1:27" s="64" customFormat="1" ht="15" customHeight="1">
      <c r="A59" s="43"/>
      <c r="B59" s="43"/>
      <c r="C59" s="109" t="s">
        <v>41</v>
      </c>
      <c r="D59" s="163">
        <v>167700</v>
      </c>
      <c r="E59" s="146">
        <v>1</v>
      </c>
      <c r="F59" s="163">
        <v>193600</v>
      </c>
      <c r="G59" s="146">
        <v>1</v>
      </c>
      <c r="H59" s="163">
        <v>189000</v>
      </c>
      <c r="I59" s="146">
        <v>1</v>
      </c>
      <c r="J59" s="164">
        <v>175000</v>
      </c>
      <c r="K59" s="149">
        <v>1</v>
      </c>
      <c r="L59" s="163">
        <v>184400</v>
      </c>
      <c r="M59" s="146">
        <v>1</v>
      </c>
      <c r="N59" s="164">
        <v>224800</v>
      </c>
      <c r="O59" s="149">
        <v>1</v>
      </c>
      <c r="P59" s="163">
        <v>239900</v>
      </c>
      <c r="Q59" s="146">
        <v>1</v>
      </c>
      <c r="R59" s="165">
        <v>279700</v>
      </c>
      <c r="S59" s="147">
        <v>1</v>
      </c>
      <c r="T59" s="163">
        <v>457200</v>
      </c>
      <c r="U59" s="149">
        <v>1</v>
      </c>
      <c r="V59" s="132">
        <v>520600</v>
      </c>
      <c r="W59" s="147">
        <v>1</v>
      </c>
      <c r="X59" s="196">
        <v>510200</v>
      </c>
      <c r="Y59" s="147">
        <v>1</v>
      </c>
      <c r="Z59" s="392">
        <v>196200</v>
      </c>
      <c r="AA59" s="389">
        <v>1</v>
      </c>
    </row>
    <row r="60" spans="1:24" ht="15" customHeight="1">
      <c r="A60" s="36" t="s">
        <v>2</v>
      </c>
      <c r="B60" s="166"/>
      <c r="C60" s="96"/>
      <c r="D60" s="167"/>
      <c r="E60" s="168"/>
      <c r="F60" s="167"/>
      <c r="G60" s="168"/>
      <c r="H60" s="167"/>
      <c r="I60" s="168"/>
      <c r="J60" s="169"/>
      <c r="K60" s="170"/>
      <c r="L60" s="167"/>
      <c r="M60" s="168"/>
      <c r="N60" s="130"/>
      <c r="O60" s="148"/>
      <c r="P60" s="167"/>
      <c r="Q60" s="168"/>
      <c r="R60" s="130"/>
      <c r="S60" s="148"/>
      <c r="T60" s="167"/>
      <c r="U60" s="168"/>
      <c r="W60" s="148"/>
      <c r="X60" s="167"/>
    </row>
    <row r="61" spans="1:13" s="35" customFormat="1" ht="30" customHeight="1">
      <c r="A61" s="353" t="s">
        <v>42</v>
      </c>
      <c r="B61" s="353"/>
      <c r="C61" s="353"/>
      <c r="D61" s="353"/>
      <c r="E61" s="353"/>
      <c r="F61" s="353"/>
      <c r="G61" s="353"/>
      <c r="H61" s="353"/>
      <c r="I61" s="353"/>
      <c r="J61" s="353"/>
      <c r="K61" s="353"/>
      <c r="L61" s="353"/>
      <c r="M61" s="99"/>
    </row>
    <row r="62" spans="1:12" s="35" customFormat="1" ht="15" customHeight="1">
      <c r="A62" s="354" t="s">
        <v>917</v>
      </c>
      <c r="B62" s="363"/>
      <c r="C62" s="363"/>
      <c r="D62" s="363"/>
      <c r="E62" s="363"/>
      <c r="F62" s="363"/>
      <c r="G62" s="363"/>
      <c r="H62" s="363"/>
      <c r="I62" s="363"/>
      <c r="J62" s="363"/>
      <c r="K62" s="363"/>
      <c r="L62" s="363"/>
    </row>
    <row r="63" spans="1:13" ht="15" customHeight="1">
      <c r="A63" s="352" t="s">
        <v>803</v>
      </c>
      <c r="B63" s="352"/>
      <c r="C63" s="352"/>
      <c r="D63" s="352"/>
      <c r="E63" s="352"/>
      <c r="F63" s="352"/>
      <c r="G63" s="352"/>
      <c r="H63" s="352"/>
      <c r="I63" s="352"/>
      <c r="J63" s="352"/>
      <c r="K63" s="352"/>
      <c r="L63" s="352"/>
      <c r="M63" s="171"/>
    </row>
    <row r="64" spans="1:27" ht="15" customHeight="1">
      <c r="A64" s="364" t="s">
        <v>43</v>
      </c>
      <c r="B64" s="364"/>
      <c r="C64" s="364"/>
      <c r="D64" s="364"/>
      <c r="E64" s="364"/>
      <c r="F64" s="364"/>
      <c r="G64" s="364"/>
      <c r="H64" s="364"/>
      <c r="I64" s="364"/>
      <c r="J64" s="364"/>
      <c r="K64" s="364"/>
      <c r="L64" s="364"/>
      <c r="M64" s="171"/>
      <c r="Z64" s="100"/>
      <c r="AA64" s="100"/>
    </row>
    <row r="65" spans="1:13" ht="15" customHeight="1">
      <c r="A65" s="364" t="s">
        <v>804</v>
      </c>
      <c r="B65" s="364"/>
      <c r="C65" s="364"/>
      <c r="D65" s="364"/>
      <c r="E65" s="364"/>
      <c r="F65" s="364"/>
      <c r="G65" s="364"/>
      <c r="H65" s="364"/>
      <c r="I65" s="364"/>
      <c r="J65" s="364"/>
      <c r="K65" s="364"/>
      <c r="L65" s="364"/>
      <c r="M65" s="171"/>
    </row>
    <row r="66" spans="1:13" ht="15" customHeight="1">
      <c r="A66" s="352" t="s">
        <v>805</v>
      </c>
      <c r="B66" s="352"/>
      <c r="C66" s="352"/>
      <c r="D66" s="352"/>
      <c r="E66" s="352"/>
      <c r="F66" s="352"/>
      <c r="G66" s="352"/>
      <c r="H66" s="352"/>
      <c r="I66" s="352"/>
      <c r="J66" s="352"/>
      <c r="K66" s="352"/>
      <c r="L66" s="352"/>
      <c r="M66" s="98"/>
    </row>
    <row r="67" spans="1:12" ht="15" customHeight="1">
      <c r="A67" s="365" t="s">
        <v>806</v>
      </c>
      <c r="B67" s="365"/>
      <c r="C67" s="365"/>
      <c r="D67" s="365"/>
      <c r="E67" s="366"/>
      <c r="F67" s="366"/>
      <c r="G67" s="366"/>
      <c r="H67" s="366"/>
      <c r="I67" s="366"/>
      <c r="J67" s="366"/>
      <c r="K67" s="366"/>
      <c r="L67" s="366"/>
    </row>
    <row r="68" spans="1:12" ht="15" customHeight="1">
      <c r="A68" s="352" t="s">
        <v>920</v>
      </c>
      <c r="B68" s="352"/>
      <c r="C68" s="352"/>
      <c r="D68" s="352"/>
      <c r="E68" s="352"/>
      <c r="F68" s="352"/>
      <c r="G68" s="352"/>
      <c r="H68" s="352"/>
      <c r="I68" s="352"/>
      <c r="J68" s="352"/>
      <c r="K68" s="352"/>
      <c r="L68" s="352"/>
    </row>
    <row r="69" spans="1:12" ht="15" customHeight="1">
      <c r="A69" s="352" t="s">
        <v>765</v>
      </c>
      <c r="B69" s="352"/>
      <c r="C69" s="352"/>
      <c r="D69" s="352"/>
      <c r="E69" s="352"/>
      <c r="F69" s="352"/>
      <c r="G69" s="352"/>
      <c r="H69" s="352"/>
      <c r="I69" s="352"/>
      <c r="J69" s="352"/>
      <c r="K69" s="352"/>
      <c r="L69" s="352"/>
    </row>
  </sheetData>
  <sheetProtection/>
  <mergeCells count="33">
    <mergeCell ref="J3:K3"/>
    <mergeCell ref="L3:M3"/>
    <mergeCell ref="H4:I4"/>
    <mergeCell ref="J4:K4"/>
    <mergeCell ref="T4:U4"/>
    <mergeCell ref="V4:W4"/>
    <mergeCell ref="Z3:AA3"/>
    <mergeCell ref="Z4:AA4"/>
    <mergeCell ref="D4:E4"/>
    <mergeCell ref="F4:G4"/>
    <mergeCell ref="N3:O3"/>
    <mergeCell ref="D3:E3"/>
    <mergeCell ref="F3:G3"/>
    <mergeCell ref="H3:I3"/>
    <mergeCell ref="L4:M4"/>
    <mergeCell ref="N4:O4"/>
    <mergeCell ref="X4:Y4"/>
    <mergeCell ref="P3:Q3"/>
    <mergeCell ref="R3:S3"/>
    <mergeCell ref="T3:U3"/>
    <mergeCell ref="V3:W3"/>
    <mergeCell ref="X3:Y3"/>
    <mergeCell ref="P4:Q4"/>
    <mergeCell ref="R4:S4"/>
    <mergeCell ref="A69:L69"/>
    <mergeCell ref="A68:L68"/>
    <mergeCell ref="A61:L61"/>
    <mergeCell ref="A62:L62"/>
    <mergeCell ref="A63:L63"/>
    <mergeCell ref="A64:L64"/>
    <mergeCell ref="A65:L65"/>
    <mergeCell ref="A66:L66"/>
    <mergeCell ref="A67:L67"/>
  </mergeCells>
  <conditionalFormatting sqref="N60:N62 R60:R62 P61:P62 T61:T62 X61">
    <cfRule type="cellIs" priority="3" dxfId="2" operator="equal">
      <formula>"ERROR"</formula>
    </cfRule>
    <cfRule type="cellIs" priority="4" dxfId="3" operator="equal">
      <formula>"""ERROR"""</formula>
    </cfRule>
  </conditionalFormatting>
  <hyperlinks>
    <hyperlink ref="A62" r:id="rId1" display="http://webarchive.nationalarchives.gov.uk/20140107201041/http://www.thedataservice.org.uk/NR/rdonlyres/C05DCDD5-67EE-4AD0-88B9-BEBC8F7F3300/0/SILR_Effects_SFR_Learners_June12.pdf"/>
  </hyperlinks>
  <printOptions/>
  <pageMargins left="0.3937007874015748" right="0.3937007874015748" top="0.3937007874015748" bottom="0.3937007874015748" header="0.3937007874015748" footer="0.3937007874015748"/>
  <pageSetup fitToHeight="1" fitToWidth="1" horizontalDpi="600" verticalDpi="600" orientation="landscape" paperSize="9" scale="36" r:id="rId2"/>
</worksheet>
</file>

<file path=xl/worksheets/sheet6.xml><?xml version="1.0" encoding="utf-8"?>
<worksheet xmlns="http://schemas.openxmlformats.org/spreadsheetml/2006/main" xmlns:r="http://schemas.openxmlformats.org/officeDocument/2006/relationships">
  <sheetPr>
    <pageSetUpPr fitToPage="1"/>
  </sheetPr>
  <dimension ref="A1:N25"/>
  <sheetViews>
    <sheetView zoomScale="85" zoomScaleNormal="85" zoomScalePageLayoutView="0" workbookViewId="0" topLeftCell="A1">
      <selection activeCell="A1" sqref="A1"/>
    </sheetView>
  </sheetViews>
  <sheetFormatPr defaultColWidth="9.140625" defaultRowHeight="15"/>
  <cols>
    <col min="1" max="1" width="62.28125" style="34" bestFit="1" customWidth="1"/>
    <col min="2" max="13" width="12.7109375" style="34" customWidth="1"/>
    <col min="14" max="16384" width="9.140625" style="34" customWidth="1"/>
  </cols>
  <sheetData>
    <row r="1" spans="1:11" ht="15" customHeight="1">
      <c r="A1" s="81" t="s">
        <v>903</v>
      </c>
      <c r="B1" s="105"/>
      <c r="C1" s="105"/>
      <c r="D1" s="105"/>
      <c r="E1" s="105"/>
      <c r="F1" s="105"/>
      <c r="G1" s="105"/>
      <c r="H1" s="33"/>
      <c r="I1" s="33"/>
      <c r="J1" s="33"/>
      <c r="K1" s="33"/>
    </row>
    <row r="2" spans="1:11" ht="15" customHeight="1">
      <c r="A2" s="33"/>
      <c r="B2" s="105"/>
      <c r="C2" s="105"/>
      <c r="D2" s="105"/>
      <c r="E2" s="105"/>
      <c r="F2" s="105"/>
      <c r="G2" s="105"/>
      <c r="H2" s="33"/>
      <c r="I2" s="33"/>
      <c r="J2" s="33"/>
      <c r="K2" s="33"/>
    </row>
    <row r="3" spans="1:13" ht="15" customHeight="1">
      <c r="A3" s="37" t="s">
        <v>766</v>
      </c>
      <c r="B3" s="40" t="s">
        <v>710</v>
      </c>
      <c r="C3" s="40" t="s">
        <v>711</v>
      </c>
      <c r="D3" s="40" t="s">
        <v>712</v>
      </c>
      <c r="E3" s="40" t="s">
        <v>21</v>
      </c>
      <c r="F3" s="40" t="s">
        <v>22</v>
      </c>
      <c r="G3" s="40" t="s">
        <v>23</v>
      </c>
      <c r="H3" s="39" t="s">
        <v>24</v>
      </c>
      <c r="I3" s="40" t="s">
        <v>25</v>
      </c>
      <c r="J3" s="39" t="s">
        <v>26</v>
      </c>
      <c r="K3" s="213" t="s">
        <v>27</v>
      </c>
      <c r="L3" s="40" t="s">
        <v>28</v>
      </c>
      <c r="M3" s="267" t="s">
        <v>807</v>
      </c>
    </row>
    <row r="4" spans="1:14" ht="45" customHeight="1">
      <c r="A4" s="73"/>
      <c r="B4" s="175" t="s">
        <v>29</v>
      </c>
      <c r="C4" s="46" t="s">
        <v>29</v>
      </c>
      <c r="D4" s="46" t="s">
        <v>29</v>
      </c>
      <c r="E4" s="46" t="s">
        <v>29</v>
      </c>
      <c r="F4" s="46" t="s">
        <v>29</v>
      </c>
      <c r="G4" s="46" t="s">
        <v>29</v>
      </c>
      <c r="H4" s="46" t="s">
        <v>29</v>
      </c>
      <c r="I4" s="46" t="s">
        <v>29</v>
      </c>
      <c r="J4" s="47" t="s">
        <v>29</v>
      </c>
      <c r="K4" s="247" t="s">
        <v>29</v>
      </c>
      <c r="L4" s="248" t="s">
        <v>29</v>
      </c>
      <c r="M4" s="212" t="s">
        <v>908</v>
      </c>
      <c r="N4" s="176"/>
    </row>
    <row r="5" spans="1:14" s="33" customFormat="1" ht="15" customHeight="1">
      <c r="A5" s="177" t="s">
        <v>767</v>
      </c>
      <c r="B5" s="178">
        <v>3450</v>
      </c>
      <c r="C5" s="86">
        <v>4000</v>
      </c>
      <c r="D5" s="86">
        <v>4490</v>
      </c>
      <c r="E5" s="86">
        <v>4470</v>
      </c>
      <c r="F5" s="86">
        <v>4280</v>
      </c>
      <c r="G5" s="86">
        <v>4810</v>
      </c>
      <c r="H5" s="86">
        <v>5210</v>
      </c>
      <c r="I5" s="86">
        <v>5690</v>
      </c>
      <c r="J5" s="87">
        <v>7380</v>
      </c>
      <c r="K5" s="179">
        <v>7570</v>
      </c>
      <c r="L5" s="249">
        <v>7090</v>
      </c>
      <c r="M5" s="249">
        <v>3850</v>
      </c>
      <c r="N5" s="180"/>
    </row>
    <row r="6" spans="1:14" ht="15" customHeight="1">
      <c r="A6" s="33" t="s">
        <v>768</v>
      </c>
      <c r="B6" s="124">
        <v>120</v>
      </c>
      <c r="C6" s="124">
        <v>60</v>
      </c>
      <c r="D6" s="124">
        <v>80</v>
      </c>
      <c r="E6" s="124">
        <v>10</v>
      </c>
      <c r="F6" s="124">
        <v>40</v>
      </c>
      <c r="G6" s="124">
        <v>40</v>
      </c>
      <c r="H6" s="124">
        <v>230</v>
      </c>
      <c r="I6" s="124">
        <v>440</v>
      </c>
      <c r="J6" s="124">
        <v>1030</v>
      </c>
      <c r="K6" s="88">
        <v>1210</v>
      </c>
      <c r="L6" s="249">
        <v>1120</v>
      </c>
      <c r="M6" s="249">
        <v>710</v>
      </c>
      <c r="N6" s="180"/>
    </row>
    <row r="7" spans="1:14" ht="15" customHeight="1">
      <c r="A7" s="33" t="s">
        <v>769</v>
      </c>
      <c r="B7" s="124">
        <v>36900</v>
      </c>
      <c r="C7" s="124">
        <v>39680</v>
      </c>
      <c r="D7" s="124">
        <v>38040</v>
      </c>
      <c r="E7" s="124">
        <v>37870</v>
      </c>
      <c r="F7" s="124">
        <v>37740</v>
      </c>
      <c r="G7" s="124">
        <v>52830</v>
      </c>
      <c r="H7" s="124">
        <v>64060</v>
      </c>
      <c r="I7" s="124">
        <v>76590</v>
      </c>
      <c r="J7" s="124">
        <v>133820</v>
      </c>
      <c r="K7" s="88">
        <v>164830</v>
      </c>
      <c r="L7" s="249">
        <v>160410</v>
      </c>
      <c r="M7" s="249">
        <v>51640</v>
      </c>
      <c r="N7" s="180"/>
    </row>
    <row r="8" spans="1:14" ht="15" customHeight="1">
      <c r="A8" s="33" t="s">
        <v>770</v>
      </c>
      <c r="B8" s="124">
        <v>15860</v>
      </c>
      <c r="C8" s="124">
        <v>20810</v>
      </c>
      <c r="D8" s="124">
        <v>25000</v>
      </c>
      <c r="E8" s="124">
        <v>21090</v>
      </c>
      <c r="F8" s="124">
        <v>27300</v>
      </c>
      <c r="G8" s="124">
        <v>27200</v>
      </c>
      <c r="H8" s="124">
        <v>23440</v>
      </c>
      <c r="I8" s="124">
        <v>20550</v>
      </c>
      <c r="J8" s="124">
        <v>22420</v>
      </c>
      <c r="K8" s="88">
        <v>13920</v>
      </c>
      <c r="L8" s="249">
        <v>13730</v>
      </c>
      <c r="M8" s="249">
        <v>9540</v>
      </c>
      <c r="N8" s="180"/>
    </row>
    <row r="9" spans="1:14" ht="15" customHeight="1">
      <c r="A9" s="33" t="s">
        <v>771</v>
      </c>
      <c r="B9" s="124" t="s">
        <v>646</v>
      </c>
      <c r="C9" s="124">
        <v>10</v>
      </c>
      <c r="D9" s="124">
        <v>20</v>
      </c>
      <c r="E9" s="124">
        <v>110</v>
      </c>
      <c r="F9" s="124">
        <v>90</v>
      </c>
      <c r="G9" s="124">
        <v>340</v>
      </c>
      <c r="H9" s="124">
        <v>1160</v>
      </c>
      <c r="I9" s="124">
        <v>860</v>
      </c>
      <c r="J9" s="124">
        <v>4140</v>
      </c>
      <c r="K9" s="88">
        <v>7550</v>
      </c>
      <c r="L9" s="249">
        <v>8050</v>
      </c>
      <c r="M9" s="249">
        <v>2110</v>
      </c>
      <c r="N9" s="180"/>
    </row>
    <row r="10" spans="1:14" ht="15" customHeight="1">
      <c r="A10" s="33" t="s">
        <v>772</v>
      </c>
      <c r="B10" s="124">
        <v>30520</v>
      </c>
      <c r="C10" s="124">
        <v>38930</v>
      </c>
      <c r="D10" s="124">
        <v>38280</v>
      </c>
      <c r="E10" s="124">
        <v>35090</v>
      </c>
      <c r="F10" s="124">
        <v>37240</v>
      </c>
      <c r="G10" s="124">
        <v>47220</v>
      </c>
      <c r="H10" s="124">
        <v>42770</v>
      </c>
      <c r="I10" s="124">
        <v>42520</v>
      </c>
      <c r="J10" s="124">
        <v>54640</v>
      </c>
      <c r="K10" s="88">
        <v>69730</v>
      </c>
      <c r="L10" s="249">
        <v>66410</v>
      </c>
      <c r="M10" s="249">
        <v>37370</v>
      </c>
      <c r="N10" s="180"/>
    </row>
    <row r="11" spans="1:14" ht="15" customHeight="1">
      <c r="A11" s="33" t="s">
        <v>773</v>
      </c>
      <c r="B11" s="124">
        <v>18640</v>
      </c>
      <c r="C11" s="124">
        <v>23090</v>
      </c>
      <c r="D11" s="124">
        <v>24640</v>
      </c>
      <c r="E11" s="124">
        <v>23140</v>
      </c>
      <c r="F11" s="124">
        <v>24050</v>
      </c>
      <c r="G11" s="124">
        <v>31760</v>
      </c>
      <c r="H11" s="124">
        <v>34890</v>
      </c>
      <c r="I11" s="124">
        <v>44150</v>
      </c>
      <c r="J11" s="124">
        <v>89900</v>
      </c>
      <c r="K11" s="88">
        <v>108810</v>
      </c>
      <c r="L11" s="249">
        <v>123370</v>
      </c>
      <c r="M11" s="249">
        <v>37560</v>
      </c>
      <c r="N11" s="180"/>
    </row>
    <row r="12" spans="1:14" ht="15" customHeight="1">
      <c r="A12" s="33" t="s">
        <v>774</v>
      </c>
      <c r="B12" s="124">
        <v>4820</v>
      </c>
      <c r="C12" s="124">
        <v>5750</v>
      </c>
      <c r="D12" s="124">
        <v>6060</v>
      </c>
      <c r="E12" s="124">
        <v>6490</v>
      </c>
      <c r="F12" s="124">
        <v>5790</v>
      </c>
      <c r="G12" s="124">
        <v>6760</v>
      </c>
      <c r="H12" s="124">
        <v>8820</v>
      </c>
      <c r="I12" s="124">
        <v>12570</v>
      </c>
      <c r="J12" s="124">
        <v>19520</v>
      </c>
      <c r="K12" s="88">
        <v>18520</v>
      </c>
      <c r="L12" s="249">
        <v>14120</v>
      </c>
      <c r="M12" s="249">
        <v>6160</v>
      </c>
      <c r="N12" s="180"/>
    </row>
    <row r="13" spans="1:14" ht="15" customHeight="1">
      <c r="A13" s="33" t="s">
        <v>775</v>
      </c>
      <c r="B13" s="124" t="s">
        <v>646</v>
      </c>
      <c r="C13" s="124" t="s">
        <v>646</v>
      </c>
      <c r="D13" s="124" t="s">
        <v>646</v>
      </c>
      <c r="E13" s="124" t="s">
        <v>646</v>
      </c>
      <c r="F13" s="124" t="s">
        <v>646</v>
      </c>
      <c r="G13" s="124" t="s">
        <v>646</v>
      </c>
      <c r="H13" s="124" t="s">
        <v>646</v>
      </c>
      <c r="I13" s="124" t="s">
        <v>646</v>
      </c>
      <c r="J13" s="124" t="s">
        <v>646</v>
      </c>
      <c r="K13" s="88" t="s">
        <v>646</v>
      </c>
      <c r="L13" s="249" t="s">
        <v>646</v>
      </c>
      <c r="M13" s="249" t="s">
        <v>646</v>
      </c>
      <c r="N13" s="180"/>
    </row>
    <row r="14" spans="1:14" ht="15" customHeight="1">
      <c r="A14" s="33" t="s">
        <v>776</v>
      </c>
      <c r="B14" s="124">
        <v>7170</v>
      </c>
      <c r="C14" s="124">
        <v>6750</v>
      </c>
      <c r="D14" s="124">
        <v>7510</v>
      </c>
      <c r="E14" s="124">
        <v>6300</v>
      </c>
      <c r="F14" s="124">
        <v>6260</v>
      </c>
      <c r="G14" s="124">
        <v>6850</v>
      </c>
      <c r="H14" s="124">
        <v>11330</v>
      </c>
      <c r="I14" s="124">
        <v>14690</v>
      </c>
      <c r="J14" s="124">
        <v>21590</v>
      </c>
      <c r="K14" s="88">
        <v>19770</v>
      </c>
      <c r="L14" s="249">
        <v>14360</v>
      </c>
      <c r="M14" s="249">
        <v>5670</v>
      </c>
      <c r="N14" s="180"/>
    </row>
    <row r="15" spans="1:14" ht="15" customHeight="1">
      <c r="A15" s="33" t="s">
        <v>777</v>
      </c>
      <c r="B15" s="124" t="s">
        <v>646</v>
      </c>
      <c r="C15" s="124" t="s">
        <v>646</v>
      </c>
      <c r="D15" s="124" t="s">
        <v>646</v>
      </c>
      <c r="E15" s="124" t="s">
        <v>646</v>
      </c>
      <c r="F15" s="124" t="s">
        <v>646</v>
      </c>
      <c r="G15" s="124" t="s">
        <v>646</v>
      </c>
      <c r="H15" s="124" t="s">
        <v>646</v>
      </c>
      <c r="I15" s="124" t="s">
        <v>646</v>
      </c>
      <c r="J15" s="124" t="s">
        <v>646</v>
      </c>
      <c r="K15" s="88" t="s">
        <v>646</v>
      </c>
      <c r="L15" s="249" t="s">
        <v>646</v>
      </c>
      <c r="M15" s="249" t="s">
        <v>646</v>
      </c>
      <c r="N15" s="180"/>
    </row>
    <row r="16" spans="1:14" ht="15" customHeight="1">
      <c r="A16" s="33" t="s">
        <v>778</v>
      </c>
      <c r="B16" s="124">
        <v>49500</v>
      </c>
      <c r="C16" s="124">
        <v>54280</v>
      </c>
      <c r="D16" s="124">
        <v>44710</v>
      </c>
      <c r="E16" s="124">
        <v>40230</v>
      </c>
      <c r="F16" s="124">
        <v>41470</v>
      </c>
      <c r="G16" s="124">
        <v>46940</v>
      </c>
      <c r="H16" s="124">
        <v>48030</v>
      </c>
      <c r="I16" s="124">
        <v>61620</v>
      </c>
      <c r="J16" s="124">
        <v>102770</v>
      </c>
      <c r="K16" s="88">
        <v>108300</v>
      </c>
      <c r="L16" s="249">
        <v>101240</v>
      </c>
      <c r="M16" s="249">
        <v>41390</v>
      </c>
      <c r="N16" s="180"/>
    </row>
    <row r="17" spans="1:14" ht="15" customHeight="1">
      <c r="A17" s="33" t="s">
        <v>779</v>
      </c>
      <c r="B17" s="124" t="s">
        <v>646</v>
      </c>
      <c r="C17" s="124" t="s">
        <v>646</v>
      </c>
      <c r="D17" s="124" t="s">
        <v>646</v>
      </c>
      <c r="E17" s="124" t="s">
        <v>646</v>
      </c>
      <c r="F17" s="124" t="s">
        <v>646</v>
      </c>
      <c r="G17" s="124" t="s">
        <v>646</v>
      </c>
      <c r="H17" s="124" t="s">
        <v>646</v>
      </c>
      <c r="I17" s="124" t="s">
        <v>646</v>
      </c>
      <c r="J17" s="124">
        <v>10</v>
      </c>
      <c r="K17" s="88">
        <v>370</v>
      </c>
      <c r="L17" s="249">
        <v>320</v>
      </c>
      <c r="M17" s="249">
        <v>230</v>
      </c>
      <c r="N17" s="180"/>
    </row>
    <row r="18" spans="1:14" ht="15" customHeight="1" thickBot="1">
      <c r="A18" s="33" t="s">
        <v>780</v>
      </c>
      <c r="B18" s="124">
        <v>710</v>
      </c>
      <c r="C18" s="124">
        <v>210</v>
      </c>
      <c r="D18" s="124">
        <v>210</v>
      </c>
      <c r="E18" s="124">
        <v>190</v>
      </c>
      <c r="F18" s="124">
        <v>170</v>
      </c>
      <c r="G18" s="124">
        <v>10</v>
      </c>
      <c r="H18" s="124" t="s">
        <v>646</v>
      </c>
      <c r="I18" s="124" t="s">
        <v>646</v>
      </c>
      <c r="J18" s="124" t="s">
        <v>646</v>
      </c>
      <c r="K18" s="88" t="s">
        <v>646</v>
      </c>
      <c r="L18" s="249" t="s">
        <v>646</v>
      </c>
      <c r="M18" s="249" t="s">
        <v>646</v>
      </c>
      <c r="N18" s="180"/>
    </row>
    <row r="19" spans="1:14" ht="15" customHeight="1" thickBot="1">
      <c r="A19" s="77" t="s">
        <v>41</v>
      </c>
      <c r="B19" s="181">
        <v>167700</v>
      </c>
      <c r="C19" s="181">
        <v>193600</v>
      </c>
      <c r="D19" s="181">
        <v>189000</v>
      </c>
      <c r="E19" s="181">
        <v>175000</v>
      </c>
      <c r="F19" s="181">
        <v>184400</v>
      </c>
      <c r="G19" s="181">
        <v>224800</v>
      </c>
      <c r="H19" s="181">
        <v>239900</v>
      </c>
      <c r="I19" s="181">
        <v>279700</v>
      </c>
      <c r="J19" s="181">
        <v>457200</v>
      </c>
      <c r="K19" s="182">
        <v>520600</v>
      </c>
      <c r="L19" s="250">
        <v>510200</v>
      </c>
      <c r="M19" s="250">
        <v>196200</v>
      </c>
      <c r="N19" s="180"/>
    </row>
    <row r="20" spans="1:11" ht="15" customHeight="1">
      <c r="A20" s="183" t="s">
        <v>2</v>
      </c>
      <c r="B20" s="184"/>
      <c r="C20" s="184"/>
      <c r="D20" s="170"/>
      <c r="E20" s="169"/>
      <c r="F20" s="170"/>
      <c r="G20" s="169"/>
      <c r="H20" s="185"/>
      <c r="I20" s="185"/>
      <c r="J20" s="185"/>
      <c r="K20" s="185"/>
    </row>
    <row r="21" spans="1:13" s="35" customFormat="1" ht="30" customHeight="1">
      <c r="A21" s="353" t="s">
        <v>42</v>
      </c>
      <c r="B21" s="378"/>
      <c r="C21" s="378"/>
      <c r="D21" s="378"/>
      <c r="E21" s="378"/>
      <c r="F21" s="378"/>
      <c r="G21" s="378"/>
      <c r="H21" s="378"/>
      <c r="I21" s="378"/>
      <c r="J21" s="378"/>
      <c r="K21" s="378"/>
      <c r="L21" s="378"/>
      <c r="M21" s="34"/>
    </row>
    <row r="22" spans="1:13" s="35" customFormat="1" ht="15" customHeight="1">
      <c r="A22" s="354" t="s">
        <v>917</v>
      </c>
      <c r="B22" s="363"/>
      <c r="C22" s="363"/>
      <c r="D22" s="363"/>
      <c r="E22" s="363"/>
      <c r="F22" s="363"/>
      <c r="G22" s="363"/>
      <c r="H22" s="363"/>
      <c r="I22" s="363"/>
      <c r="J22" s="363"/>
      <c r="K22" s="363"/>
      <c r="L22" s="363"/>
      <c r="M22" s="34"/>
    </row>
    <row r="23" spans="1:12" ht="15" customHeight="1">
      <c r="A23" s="352" t="s">
        <v>796</v>
      </c>
      <c r="B23" s="352"/>
      <c r="C23" s="352"/>
      <c r="D23" s="352"/>
      <c r="E23" s="352"/>
      <c r="F23" s="352"/>
      <c r="G23" s="352"/>
      <c r="H23" s="352"/>
      <c r="I23" s="352"/>
      <c r="J23" s="379"/>
      <c r="K23" s="379"/>
      <c r="L23" s="379"/>
    </row>
    <row r="24" spans="1:12" ht="15" customHeight="1">
      <c r="A24" s="352" t="s">
        <v>802</v>
      </c>
      <c r="B24" s="352"/>
      <c r="C24" s="352"/>
      <c r="D24" s="352"/>
      <c r="E24" s="352"/>
      <c r="F24" s="352"/>
      <c r="G24" s="352"/>
      <c r="H24" s="352"/>
      <c r="I24" s="352"/>
      <c r="J24" s="352"/>
      <c r="K24" s="352"/>
      <c r="L24" s="352"/>
    </row>
    <row r="25" spans="1:12" ht="12.75" customHeight="1">
      <c r="A25" s="352"/>
      <c r="B25" s="352"/>
      <c r="C25" s="352"/>
      <c r="D25" s="352"/>
      <c r="E25" s="352"/>
      <c r="F25" s="352"/>
      <c r="G25" s="352"/>
      <c r="H25" s="352"/>
      <c r="I25" s="352"/>
      <c r="J25" s="352"/>
      <c r="K25" s="352"/>
      <c r="L25" s="352"/>
    </row>
  </sheetData>
  <sheetProtection/>
  <mergeCells count="5">
    <mergeCell ref="A25:L25"/>
    <mergeCell ref="A21:L21"/>
    <mergeCell ref="A22:L22"/>
    <mergeCell ref="A23:L23"/>
    <mergeCell ref="A24:L24"/>
  </mergeCells>
  <hyperlinks>
    <hyperlink ref="A22" r:id="rId1" display="http://webarchive.nationalarchives.gov.uk/20140107201041/http://www.thedataservice.org.uk/NR/rdonlyres/C05DCDD5-67EE-4AD0-88B9-BEBC8F7F3300/0/SILR_Effects_SFR_Learners_June12.pdf"/>
  </hyperlinks>
  <printOptions/>
  <pageMargins left="0.4724409448818898" right="0.5511811023622047" top="0.5905511811023623" bottom="0.984251968503937" header="0.5118110236220472" footer="0.5118110236220472"/>
  <pageSetup fitToHeight="1" fitToWidth="1" horizontalDpi="600" verticalDpi="600" orientation="landscape" paperSize="9" scale="63" r:id="rId2"/>
</worksheet>
</file>

<file path=xl/worksheets/sheet7.xml><?xml version="1.0" encoding="utf-8"?>
<worksheet xmlns="http://schemas.openxmlformats.org/spreadsheetml/2006/main" xmlns:r="http://schemas.openxmlformats.org/officeDocument/2006/relationships">
  <sheetPr>
    <tabColor theme="7" tint="-0.24997000396251678"/>
    <pageSetUpPr fitToPage="1"/>
  </sheetPr>
  <dimension ref="A1:R406"/>
  <sheetViews>
    <sheetView showGridLines="0" zoomScale="85" zoomScaleNormal="85" zoomScalePageLayoutView="0" workbookViewId="0" topLeftCell="A1">
      <pane ySplit="5" topLeftCell="A6" activePane="bottomLeft" state="frozen"/>
      <selection pane="topLeft" activeCell="A1" sqref="A1"/>
      <selection pane="bottomLeft" activeCell="I28" sqref="I28"/>
    </sheetView>
  </sheetViews>
  <sheetFormatPr defaultColWidth="12.7109375" defaultRowHeight="15"/>
  <cols>
    <col min="1" max="1" width="30.140625" style="34" customWidth="1"/>
    <col min="2" max="2" width="13.8515625" style="34" customWidth="1"/>
    <col min="3" max="3" width="35.00390625" style="80" customWidth="1"/>
    <col min="4" max="6" width="12.7109375" style="100" customWidth="1"/>
    <col min="7" max="9" width="12.7109375" style="34" customWidth="1"/>
    <col min="10" max="13" width="12.7109375" style="187" customWidth="1"/>
    <col min="14" max="14" width="10.57421875" style="242" bestFit="1" customWidth="1"/>
    <col min="15" max="250" width="9.140625" style="34" customWidth="1"/>
    <col min="251" max="251" width="30.140625" style="34" customWidth="1"/>
    <col min="252" max="252" width="35.00390625" style="34" customWidth="1"/>
    <col min="253" max="16384" width="12.7109375" style="34" customWidth="1"/>
  </cols>
  <sheetData>
    <row r="1" spans="1:14" ht="15" customHeight="1">
      <c r="A1" s="81" t="s">
        <v>788</v>
      </c>
      <c r="B1" s="81"/>
      <c r="C1" s="62"/>
      <c r="D1" s="49"/>
      <c r="E1" s="49"/>
      <c r="F1" s="49"/>
      <c r="G1" s="33"/>
      <c r="H1" s="33"/>
      <c r="I1" s="33"/>
      <c r="J1" s="214"/>
      <c r="N1" s="380" t="s">
        <v>781</v>
      </c>
    </row>
    <row r="2" spans="1:14" ht="15" customHeight="1">
      <c r="A2" s="36"/>
      <c r="B2" s="36"/>
      <c r="C2" s="62"/>
      <c r="D2" s="49"/>
      <c r="E2" s="49"/>
      <c r="F2" s="49"/>
      <c r="G2" s="33"/>
      <c r="H2" s="33"/>
      <c r="I2" s="33"/>
      <c r="J2" s="214"/>
      <c r="N2" s="381"/>
    </row>
    <row r="3" spans="1:14" ht="15" customHeight="1" thickBot="1">
      <c r="A3" s="36"/>
      <c r="B3" s="36"/>
      <c r="C3" s="62"/>
      <c r="D3" s="49"/>
      <c r="E3" s="49"/>
      <c r="F3" s="49"/>
      <c r="G3" s="33"/>
      <c r="H3" s="33"/>
      <c r="I3" s="33"/>
      <c r="J3" s="214"/>
      <c r="N3" s="381"/>
    </row>
    <row r="4" spans="1:14" s="64" customFormat="1" ht="15" customHeight="1" thickBot="1">
      <c r="A4" s="37" t="s">
        <v>20</v>
      </c>
      <c r="B4" s="37"/>
      <c r="C4" s="37" t="s">
        <v>789</v>
      </c>
      <c r="D4" s="82" t="s">
        <v>21</v>
      </c>
      <c r="E4" s="82" t="s">
        <v>22</v>
      </c>
      <c r="F4" s="82" t="s">
        <v>23</v>
      </c>
      <c r="G4" s="39" t="s">
        <v>24</v>
      </c>
      <c r="H4" s="40" t="s">
        <v>25</v>
      </c>
      <c r="I4" s="40" t="s">
        <v>26</v>
      </c>
      <c r="J4" s="283" t="s">
        <v>27</v>
      </c>
      <c r="K4" s="282" t="s">
        <v>28</v>
      </c>
      <c r="L4" s="282" t="s">
        <v>807</v>
      </c>
      <c r="M4" s="294"/>
      <c r="N4" s="382"/>
    </row>
    <row r="5" spans="1:14" ht="94.5" customHeight="1">
      <c r="A5" s="43"/>
      <c r="B5" s="43"/>
      <c r="C5" s="83"/>
      <c r="D5" s="44" t="s">
        <v>29</v>
      </c>
      <c r="E5" s="45" t="s">
        <v>29</v>
      </c>
      <c r="F5" s="45" t="s">
        <v>29</v>
      </c>
      <c r="G5" s="45" t="s">
        <v>29</v>
      </c>
      <c r="H5" s="46" t="s">
        <v>29</v>
      </c>
      <c r="I5" s="47" t="s">
        <v>29</v>
      </c>
      <c r="J5" s="215" t="s">
        <v>29</v>
      </c>
      <c r="K5" s="281" t="s">
        <v>29</v>
      </c>
      <c r="L5" s="261" t="s">
        <v>908</v>
      </c>
      <c r="M5" s="295" t="s">
        <v>911</v>
      </c>
      <c r="N5" s="305" t="s">
        <v>909</v>
      </c>
    </row>
    <row r="6" spans="1:14" ht="15" customHeight="1">
      <c r="A6" s="84" t="s">
        <v>30</v>
      </c>
      <c r="B6" s="287"/>
      <c r="C6" s="62"/>
      <c r="D6" s="50"/>
      <c r="E6" s="51"/>
      <c r="F6" s="51"/>
      <c r="G6" s="68"/>
      <c r="H6" s="67"/>
      <c r="I6" s="85"/>
      <c r="J6" s="237"/>
      <c r="K6" s="253"/>
      <c r="L6" s="286"/>
      <c r="M6" s="296"/>
      <c r="N6" s="306"/>
    </row>
    <row r="7" spans="1:14" ht="15" customHeight="1">
      <c r="A7" s="223">
        <v>1</v>
      </c>
      <c r="B7" s="223" t="e">
        <f>C7=#REF!</f>
        <v>#REF!</v>
      </c>
      <c r="C7" s="33" t="s">
        <v>50</v>
      </c>
      <c r="D7" s="224" t="e">
        <f>#REF!-'[2]Local Education Authority (U)'!C7</f>
        <v>#REF!</v>
      </c>
      <c r="E7" s="224" t="e">
        <f>#REF!-'[2]Local Education Authority (U)'!D7</f>
        <v>#REF!</v>
      </c>
      <c r="F7" s="224" t="e">
        <f>#REF!-'[2]Local Education Authority (U)'!E7</f>
        <v>#REF!</v>
      </c>
      <c r="G7" s="224" t="e">
        <f>#REF!-'[2]Local Education Authority (U)'!F7</f>
        <v>#REF!</v>
      </c>
      <c r="H7" s="224" t="e">
        <f>#REF!-'[2]Local Education Authority (U)'!G7</f>
        <v>#REF!</v>
      </c>
      <c r="I7" s="224" t="e">
        <f>#REF!-'[2]Local Education Authority (U)'!H7</f>
        <v>#REF!</v>
      </c>
      <c r="J7" s="224" t="e">
        <f>#REF!-'[2]Local Education Authority (U)'!I7</f>
        <v>#REF!</v>
      </c>
      <c r="K7" s="224" t="e">
        <f>#REF!-'[2]Local Education Authority (U)'!J7</f>
        <v>#REF!</v>
      </c>
      <c r="L7" s="230">
        <v>502</v>
      </c>
      <c r="M7" s="297"/>
      <c r="N7" s="306"/>
    </row>
    <row r="8" spans="1:14" ht="15" customHeight="1">
      <c r="A8" s="223">
        <v>2</v>
      </c>
      <c r="B8" s="223" t="e">
        <f>C8=#REF!</f>
        <v>#REF!</v>
      </c>
      <c r="C8" s="33" t="s">
        <v>574</v>
      </c>
      <c r="D8" s="224" t="e">
        <f>#REF!-'[2]Local Education Authority (U)'!C8</f>
        <v>#REF!</v>
      </c>
      <c r="E8" s="224" t="e">
        <f>#REF!-'[2]Local Education Authority (U)'!D8</f>
        <v>#REF!</v>
      </c>
      <c r="F8" s="224" t="e">
        <f>#REF!-'[2]Local Education Authority (U)'!E8</f>
        <v>#REF!</v>
      </c>
      <c r="G8" s="224" t="e">
        <f>#REF!-'[2]Local Education Authority (U)'!F8</f>
        <v>#REF!</v>
      </c>
      <c r="H8" s="224" t="e">
        <f>#REF!-'[2]Local Education Authority (U)'!G8</f>
        <v>#REF!</v>
      </c>
      <c r="I8" s="224" t="e">
        <f>#REF!-'[2]Local Education Authority (U)'!H8</f>
        <v>#REF!</v>
      </c>
      <c r="J8" s="224" t="e">
        <f>#REF!-'[2]Local Education Authority (U)'!I8</f>
        <v>#REF!</v>
      </c>
      <c r="K8" s="224" t="e">
        <f>#REF!-'[2]Local Education Authority (U)'!J8</f>
        <v>#REF!</v>
      </c>
      <c r="L8" s="230">
        <v>2473</v>
      </c>
      <c r="M8" s="297"/>
      <c r="N8" s="306"/>
    </row>
    <row r="9" spans="1:14" ht="15" customHeight="1">
      <c r="A9" s="223">
        <v>3</v>
      </c>
      <c r="B9" s="223" t="e">
        <f>C9=#REF!</f>
        <v>#REF!</v>
      </c>
      <c r="C9" s="33" t="s">
        <v>52</v>
      </c>
      <c r="D9" s="224" t="e">
        <f>#REF!-'[2]Local Education Authority (U)'!C9</f>
        <v>#REF!</v>
      </c>
      <c r="E9" s="224" t="e">
        <f>#REF!-'[2]Local Education Authority (U)'!D9</f>
        <v>#REF!</v>
      </c>
      <c r="F9" s="224" t="e">
        <f>#REF!-'[2]Local Education Authority (U)'!E9</f>
        <v>#REF!</v>
      </c>
      <c r="G9" s="224" t="e">
        <f>#REF!-'[2]Local Education Authority (U)'!F9</f>
        <v>#REF!</v>
      </c>
      <c r="H9" s="224" t="e">
        <f>#REF!-'[2]Local Education Authority (U)'!G9</f>
        <v>#REF!</v>
      </c>
      <c r="I9" s="224" t="e">
        <f>#REF!-'[2]Local Education Authority (U)'!H9</f>
        <v>#REF!</v>
      </c>
      <c r="J9" s="224" t="e">
        <f>#REF!-'[2]Local Education Authority (U)'!I9</f>
        <v>#REF!</v>
      </c>
      <c r="K9" s="224" t="e">
        <f>#REF!-'[2]Local Education Authority (U)'!J9</f>
        <v>#REF!</v>
      </c>
      <c r="L9" s="230">
        <v>1037</v>
      </c>
      <c r="M9" s="297"/>
      <c r="N9" s="306"/>
    </row>
    <row r="10" spans="1:14" ht="15" customHeight="1">
      <c r="A10" s="223">
        <v>4</v>
      </c>
      <c r="B10" s="223" t="e">
        <f>C10=#REF!</f>
        <v>#REF!</v>
      </c>
      <c r="C10" s="33" t="s">
        <v>53</v>
      </c>
      <c r="D10" s="224" t="e">
        <f>#REF!-'[2]Local Education Authority (U)'!C10</f>
        <v>#REF!</v>
      </c>
      <c r="E10" s="224" t="e">
        <f>#REF!-'[2]Local Education Authority (U)'!D10</f>
        <v>#REF!</v>
      </c>
      <c r="F10" s="224" t="e">
        <f>#REF!-'[2]Local Education Authority (U)'!E10</f>
        <v>#REF!</v>
      </c>
      <c r="G10" s="224" t="e">
        <f>#REF!-'[2]Local Education Authority (U)'!F10</f>
        <v>#REF!</v>
      </c>
      <c r="H10" s="224" t="e">
        <f>#REF!-'[2]Local Education Authority (U)'!G10</f>
        <v>#REF!</v>
      </c>
      <c r="I10" s="224" t="e">
        <f>#REF!-'[2]Local Education Authority (U)'!H10</f>
        <v>#REF!</v>
      </c>
      <c r="J10" s="224" t="e">
        <f>#REF!-'[2]Local Education Authority (U)'!I10</f>
        <v>#REF!</v>
      </c>
      <c r="K10" s="224" t="e">
        <f>#REF!-'[2]Local Education Authority (U)'!J10</f>
        <v>#REF!</v>
      </c>
      <c r="L10" s="230">
        <v>578</v>
      </c>
      <c r="M10" s="297"/>
      <c r="N10" s="306"/>
    </row>
    <row r="11" spans="1:14" ht="15" customHeight="1">
      <c r="A11" s="223">
        <v>5</v>
      </c>
      <c r="B11" s="223" t="e">
        <f>C11=#REF!</f>
        <v>#REF!</v>
      </c>
      <c r="C11" s="33" t="s">
        <v>57</v>
      </c>
      <c r="D11" s="224" t="e">
        <f>#REF!-'[2]Local Education Authority (U)'!C11</f>
        <v>#REF!</v>
      </c>
      <c r="E11" s="224" t="e">
        <f>#REF!-'[2]Local Education Authority (U)'!D11</f>
        <v>#REF!</v>
      </c>
      <c r="F11" s="224" t="e">
        <f>#REF!-'[2]Local Education Authority (U)'!E11</f>
        <v>#REF!</v>
      </c>
      <c r="G11" s="224" t="e">
        <f>#REF!-'[2]Local Education Authority (U)'!F11</f>
        <v>#REF!</v>
      </c>
      <c r="H11" s="224" t="e">
        <f>#REF!-'[2]Local Education Authority (U)'!G11</f>
        <v>#REF!</v>
      </c>
      <c r="I11" s="224" t="e">
        <f>#REF!-'[2]Local Education Authority (U)'!H11</f>
        <v>#REF!</v>
      </c>
      <c r="J11" s="224" t="e">
        <f>#REF!-'[2]Local Education Authority (U)'!I11</f>
        <v>#REF!</v>
      </c>
      <c r="K11" s="224" t="e">
        <f>#REF!-'[2]Local Education Authority (U)'!J11</f>
        <v>#REF!</v>
      </c>
      <c r="L11" s="230">
        <v>591</v>
      </c>
      <c r="M11" s="297"/>
      <c r="N11" s="306"/>
    </row>
    <row r="12" spans="1:14" ht="15" customHeight="1">
      <c r="A12" s="223">
        <v>6</v>
      </c>
      <c r="B12" s="223" t="e">
        <f>C12=#REF!</f>
        <v>#REF!</v>
      </c>
      <c r="C12" s="33" t="s">
        <v>575</v>
      </c>
      <c r="D12" s="224" t="e">
        <f>#REF!-'[2]Local Education Authority (U)'!C12</f>
        <v>#REF!</v>
      </c>
      <c r="E12" s="224" t="e">
        <f>#REF!-'[2]Local Education Authority (U)'!D12</f>
        <v>#REF!</v>
      </c>
      <c r="F12" s="224" t="e">
        <f>#REF!-'[2]Local Education Authority (U)'!E12</f>
        <v>#REF!</v>
      </c>
      <c r="G12" s="224" t="e">
        <f>#REF!-'[2]Local Education Authority (U)'!F12</f>
        <v>#REF!</v>
      </c>
      <c r="H12" s="224" t="e">
        <f>#REF!-'[2]Local Education Authority (U)'!G12</f>
        <v>#REF!</v>
      </c>
      <c r="I12" s="224" t="e">
        <f>#REF!-'[2]Local Education Authority (U)'!H12</f>
        <v>#REF!</v>
      </c>
      <c r="J12" s="224" t="e">
        <f>#REF!-'[2]Local Education Authority (U)'!I12</f>
        <v>#REF!</v>
      </c>
      <c r="K12" s="224" t="e">
        <f>#REF!-'[2]Local Education Authority (U)'!J12</f>
        <v>#REF!</v>
      </c>
      <c r="L12" s="230">
        <v>1117</v>
      </c>
      <c r="M12" s="297"/>
      <c r="N12" s="306"/>
    </row>
    <row r="13" spans="1:14" ht="15" customHeight="1">
      <c r="A13" s="223">
        <v>7</v>
      </c>
      <c r="B13" s="223" t="e">
        <f>C13=#REF!</f>
        <v>#REF!</v>
      </c>
      <c r="C13" s="33" t="s">
        <v>63</v>
      </c>
      <c r="D13" s="224" t="e">
        <f>#REF!-'[2]Local Education Authority (U)'!C13</f>
        <v>#REF!</v>
      </c>
      <c r="E13" s="224" t="e">
        <f>#REF!-'[2]Local Education Authority (U)'!D13</f>
        <v>#REF!</v>
      </c>
      <c r="F13" s="224" t="e">
        <f>#REF!-'[2]Local Education Authority (U)'!E13</f>
        <v>#REF!</v>
      </c>
      <c r="G13" s="224" t="e">
        <f>#REF!-'[2]Local Education Authority (U)'!F13</f>
        <v>#REF!</v>
      </c>
      <c r="H13" s="224" t="e">
        <f>#REF!-'[2]Local Education Authority (U)'!G13</f>
        <v>#REF!</v>
      </c>
      <c r="I13" s="224" t="e">
        <f>#REF!-'[2]Local Education Authority (U)'!H13</f>
        <v>#REF!</v>
      </c>
      <c r="J13" s="224" t="e">
        <f>#REF!-'[2]Local Education Authority (U)'!I13</f>
        <v>#REF!</v>
      </c>
      <c r="K13" s="224" t="e">
        <f>#REF!-'[2]Local Education Authority (U)'!J13</f>
        <v>#REF!</v>
      </c>
      <c r="L13" s="230">
        <v>1112</v>
      </c>
      <c r="M13" s="297"/>
      <c r="N13" s="306"/>
    </row>
    <row r="14" spans="1:14" ht="15" customHeight="1">
      <c r="A14" s="223">
        <v>8</v>
      </c>
      <c r="B14" s="223" t="e">
        <f>C14=#REF!</f>
        <v>#REF!</v>
      </c>
      <c r="C14" s="33" t="s">
        <v>576</v>
      </c>
      <c r="D14" s="224" t="e">
        <f>#REF!-'[2]Local Education Authority (U)'!C14</f>
        <v>#REF!</v>
      </c>
      <c r="E14" s="224" t="e">
        <f>#REF!-'[2]Local Education Authority (U)'!D14</f>
        <v>#REF!</v>
      </c>
      <c r="F14" s="224" t="e">
        <f>#REF!-'[2]Local Education Authority (U)'!E14</f>
        <v>#REF!</v>
      </c>
      <c r="G14" s="224" t="e">
        <f>#REF!-'[2]Local Education Authority (U)'!F14</f>
        <v>#REF!</v>
      </c>
      <c r="H14" s="224" t="e">
        <f>#REF!-'[2]Local Education Authority (U)'!G14</f>
        <v>#REF!</v>
      </c>
      <c r="I14" s="224" t="e">
        <f>#REF!-'[2]Local Education Authority (U)'!H14</f>
        <v>#REF!</v>
      </c>
      <c r="J14" s="224" t="e">
        <f>#REF!-'[2]Local Education Authority (U)'!I14</f>
        <v>#REF!</v>
      </c>
      <c r="K14" s="224" t="e">
        <f>#REF!-'[2]Local Education Authority (U)'!J14</f>
        <v>#REF!</v>
      </c>
      <c r="L14" s="230">
        <v>1670</v>
      </c>
      <c r="M14" s="297"/>
      <c r="N14" s="306"/>
    </row>
    <row r="15" spans="1:14" ht="15" customHeight="1">
      <c r="A15" s="223">
        <v>9</v>
      </c>
      <c r="B15" s="223" t="e">
        <f>C15=#REF!</f>
        <v>#REF!</v>
      </c>
      <c r="C15" s="33" t="s">
        <v>577</v>
      </c>
      <c r="D15" s="224" t="e">
        <f>#REF!-'[2]Local Education Authority (U)'!C15</f>
        <v>#REF!</v>
      </c>
      <c r="E15" s="224" t="e">
        <f>#REF!-'[2]Local Education Authority (U)'!D15</f>
        <v>#REF!</v>
      </c>
      <c r="F15" s="224" t="e">
        <f>#REF!-'[2]Local Education Authority (U)'!E15</f>
        <v>#REF!</v>
      </c>
      <c r="G15" s="224" t="e">
        <f>#REF!-'[2]Local Education Authority (U)'!F15</f>
        <v>#REF!</v>
      </c>
      <c r="H15" s="224" t="e">
        <f>#REF!-'[2]Local Education Authority (U)'!G15</f>
        <v>#REF!</v>
      </c>
      <c r="I15" s="224" t="e">
        <f>#REF!-'[2]Local Education Authority (U)'!H15</f>
        <v>#REF!</v>
      </c>
      <c r="J15" s="224" t="e">
        <f>#REF!-'[2]Local Education Authority (U)'!I15</f>
        <v>#REF!</v>
      </c>
      <c r="K15" s="224" t="e">
        <f>#REF!-'[2]Local Education Authority (U)'!J15</f>
        <v>#REF!</v>
      </c>
      <c r="L15" s="230">
        <v>775</v>
      </c>
      <c r="M15" s="297"/>
      <c r="N15" s="306"/>
    </row>
    <row r="16" spans="1:14" ht="15" customHeight="1">
      <c r="A16" s="223">
        <v>10</v>
      </c>
      <c r="B16" s="223" t="e">
        <f>C16=#REF!</f>
        <v>#REF!</v>
      </c>
      <c r="C16" s="33" t="s">
        <v>578</v>
      </c>
      <c r="D16" s="224" t="e">
        <f>#REF!-'[2]Local Education Authority (U)'!C16</f>
        <v>#REF!</v>
      </c>
      <c r="E16" s="224" t="e">
        <f>#REF!-'[2]Local Education Authority (U)'!D16</f>
        <v>#REF!</v>
      </c>
      <c r="F16" s="224" t="e">
        <f>#REF!-'[2]Local Education Authority (U)'!E16</f>
        <v>#REF!</v>
      </c>
      <c r="G16" s="224" t="e">
        <f>#REF!-'[2]Local Education Authority (U)'!F16</f>
        <v>#REF!</v>
      </c>
      <c r="H16" s="224" t="e">
        <f>#REF!-'[2]Local Education Authority (U)'!G16</f>
        <v>#REF!</v>
      </c>
      <c r="I16" s="224" t="e">
        <f>#REF!-'[2]Local Education Authority (U)'!H16</f>
        <v>#REF!</v>
      </c>
      <c r="J16" s="224" t="e">
        <f>#REF!-'[2]Local Education Authority (U)'!I16</f>
        <v>#REF!</v>
      </c>
      <c r="K16" s="224" t="e">
        <f>#REF!-'[2]Local Education Authority (U)'!J16</f>
        <v>#REF!</v>
      </c>
      <c r="L16" s="230">
        <v>914</v>
      </c>
      <c r="M16" s="297"/>
      <c r="N16" s="306"/>
    </row>
    <row r="17" spans="1:14" ht="15" customHeight="1">
      <c r="A17" s="223">
        <v>11</v>
      </c>
      <c r="B17" s="223" t="e">
        <f>C17=#REF!</f>
        <v>#REF!</v>
      </c>
      <c r="C17" s="33" t="s">
        <v>579</v>
      </c>
      <c r="D17" s="224" t="e">
        <f>#REF!-'[2]Local Education Authority (U)'!C17</f>
        <v>#REF!</v>
      </c>
      <c r="E17" s="224" t="e">
        <f>#REF!-'[2]Local Education Authority (U)'!D17</f>
        <v>#REF!</v>
      </c>
      <c r="F17" s="224" t="e">
        <f>#REF!-'[2]Local Education Authority (U)'!E17</f>
        <v>#REF!</v>
      </c>
      <c r="G17" s="224" t="e">
        <f>#REF!-'[2]Local Education Authority (U)'!F17</f>
        <v>#REF!</v>
      </c>
      <c r="H17" s="224" t="e">
        <f>#REF!-'[2]Local Education Authority (U)'!G17</f>
        <v>#REF!</v>
      </c>
      <c r="I17" s="224" t="e">
        <f>#REF!-'[2]Local Education Authority (U)'!H17</f>
        <v>#REF!</v>
      </c>
      <c r="J17" s="224" t="e">
        <f>#REF!-'[2]Local Education Authority (U)'!I17</f>
        <v>#REF!</v>
      </c>
      <c r="K17" s="224" t="e">
        <f>#REF!-'[2]Local Education Authority (U)'!J17</f>
        <v>#REF!</v>
      </c>
      <c r="L17" s="230">
        <v>1022</v>
      </c>
      <c r="M17" s="297"/>
      <c r="N17" s="306"/>
    </row>
    <row r="18" spans="1:14" ht="15" customHeight="1">
      <c r="A18" s="223">
        <v>12</v>
      </c>
      <c r="B18" s="223" t="e">
        <f>C18=#REF!</f>
        <v>#REF!</v>
      </c>
      <c r="C18" s="33" t="s">
        <v>580</v>
      </c>
      <c r="D18" s="224" t="e">
        <f>#REF!-'[2]Local Education Authority (U)'!C18</f>
        <v>#REF!</v>
      </c>
      <c r="E18" s="224" t="e">
        <f>#REF!-'[2]Local Education Authority (U)'!D18</f>
        <v>#REF!</v>
      </c>
      <c r="F18" s="224" t="e">
        <f>#REF!-'[2]Local Education Authority (U)'!E18</f>
        <v>#REF!</v>
      </c>
      <c r="G18" s="224" t="e">
        <f>#REF!-'[2]Local Education Authority (U)'!F18</f>
        <v>#REF!</v>
      </c>
      <c r="H18" s="224" t="e">
        <f>#REF!-'[2]Local Education Authority (U)'!G18</f>
        <v>#REF!</v>
      </c>
      <c r="I18" s="224" t="e">
        <f>#REF!-'[2]Local Education Authority (U)'!H18</f>
        <v>#REF!</v>
      </c>
      <c r="J18" s="224" t="e">
        <f>#REF!-'[2]Local Education Authority (U)'!I18</f>
        <v>#REF!</v>
      </c>
      <c r="K18" s="224" t="e">
        <f>#REF!-'[2]Local Education Authority (U)'!J18</f>
        <v>#REF!</v>
      </c>
      <c r="L18" s="230">
        <v>1547</v>
      </c>
      <c r="M18" s="297"/>
      <c r="N18" s="306"/>
    </row>
    <row r="19" spans="1:15" s="64" customFormat="1" ht="15" customHeight="1">
      <c r="A19" s="73"/>
      <c r="B19" s="36"/>
      <c r="C19" s="36" t="s">
        <v>74</v>
      </c>
      <c r="D19" s="224" t="e">
        <f>#REF!-'[2]Local Education Authority (U)'!C19</f>
        <v>#REF!</v>
      </c>
      <c r="E19" s="224" t="e">
        <f>#REF!-'[2]Local Education Authority (U)'!D19</f>
        <v>#REF!</v>
      </c>
      <c r="F19" s="224" t="e">
        <f>#REF!-'[2]Local Education Authority (U)'!E19</f>
        <v>#REF!</v>
      </c>
      <c r="G19" s="224" t="e">
        <f>#REF!-'[2]Local Education Authority (U)'!F19</f>
        <v>#REF!</v>
      </c>
      <c r="H19" s="224" t="e">
        <f>#REF!-'[2]Local Education Authority (U)'!G19</f>
        <v>#REF!</v>
      </c>
      <c r="I19" s="224" t="e">
        <f>#REF!-'[2]Local Education Authority (U)'!H19</f>
        <v>#REF!</v>
      </c>
      <c r="J19" s="224" t="e">
        <f>#REF!-'[2]Local Education Authority (U)'!I19</f>
        <v>#REF!</v>
      </c>
      <c r="K19" s="224" t="e">
        <f>#REF!-'[2]Local Education Authority (U)'!J19</f>
        <v>#REF!</v>
      </c>
      <c r="L19" s="284">
        <v>13338</v>
      </c>
      <c r="M19" s="298" t="b">
        <f>SUM(L7:L18)=L19</f>
        <v>1</v>
      </c>
      <c r="N19" s="291" t="e">
        <f>L19=#REF!</f>
        <v>#REF!</v>
      </c>
      <c r="O19" s="49"/>
    </row>
    <row r="20" spans="1:14" ht="15" customHeight="1">
      <c r="A20" s="33"/>
      <c r="B20" s="33"/>
      <c r="C20" s="90"/>
      <c r="D20" s="224" t="e">
        <f>#REF!-'[2]Local Education Authority (U)'!C20</f>
        <v>#REF!</v>
      </c>
      <c r="E20" s="224" t="e">
        <f>#REF!-'[2]Local Education Authority (U)'!D20</f>
        <v>#REF!</v>
      </c>
      <c r="F20" s="224" t="e">
        <f>#REF!-'[2]Local Education Authority (U)'!E20</f>
        <v>#REF!</v>
      </c>
      <c r="G20" s="224" t="e">
        <f>#REF!-'[2]Local Education Authority (U)'!F20</f>
        <v>#REF!</v>
      </c>
      <c r="H20" s="224" t="e">
        <f>#REF!-'[2]Local Education Authority (U)'!G20</f>
        <v>#REF!</v>
      </c>
      <c r="I20" s="224" t="e">
        <f>#REF!-'[2]Local Education Authority (U)'!H20</f>
        <v>#REF!</v>
      </c>
      <c r="J20" s="224" t="e">
        <f>#REF!-'[2]Local Education Authority (U)'!I20</f>
        <v>#REF!</v>
      </c>
      <c r="K20" s="224" t="e">
        <f>#REF!-'[2]Local Education Authority (U)'!J20</f>
        <v>#REF!</v>
      </c>
      <c r="L20" s="227"/>
      <c r="M20" s="297"/>
      <c r="N20" s="306"/>
    </row>
    <row r="21" spans="1:14" ht="15" customHeight="1">
      <c r="A21" s="37" t="s">
        <v>31</v>
      </c>
      <c r="B21" s="36"/>
      <c r="C21" s="62"/>
      <c r="D21" s="224" t="e">
        <f>#REF!-'[2]Local Education Authority (U)'!C21</f>
        <v>#REF!</v>
      </c>
      <c r="E21" s="224" t="e">
        <f>#REF!-'[2]Local Education Authority (U)'!D21</f>
        <v>#REF!</v>
      </c>
      <c r="F21" s="224" t="e">
        <f>#REF!-'[2]Local Education Authority (U)'!E21</f>
        <v>#REF!</v>
      </c>
      <c r="G21" s="224" t="e">
        <f>#REF!-'[2]Local Education Authority (U)'!F21</f>
        <v>#REF!</v>
      </c>
      <c r="H21" s="224" t="e">
        <f>#REF!-'[2]Local Education Authority (U)'!G21</f>
        <v>#REF!</v>
      </c>
      <c r="I21" s="224" t="e">
        <f>#REF!-'[2]Local Education Authority (U)'!H21</f>
        <v>#REF!</v>
      </c>
      <c r="J21" s="224" t="e">
        <f>#REF!-'[2]Local Education Authority (U)'!I21</f>
        <v>#REF!</v>
      </c>
      <c r="K21" s="224" t="e">
        <f>#REF!-'[2]Local Education Authority (U)'!J21</f>
        <v>#REF!</v>
      </c>
      <c r="L21" s="230"/>
      <c r="M21" s="297"/>
      <c r="N21" s="306"/>
    </row>
    <row r="22" spans="1:14" ht="15" customHeight="1">
      <c r="A22" s="223">
        <v>1</v>
      </c>
      <c r="B22" s="34" t="e">
        <f>C22=#REF!</f>
        <v>#REF!</v>
      </c>
      <c r="C22" s="33" t="s">
        <v>581</v>
      </c>
      <c r="D22" s="224" t="e">
        <f>#REF!-'[2]Local Education Authority (U)'!C22</f>
        <v>#REF!</v>
      </c>
      <c r="E22" s="224" t="e">
        <f>#REF!-'[2]Local Education Authority (U)'!D22</f>
        <v>#REF!</v>
      </c>
      <c r="F22" s="224" t="e">
        <f>#REF!-'[2]Local Education Authority (U)'!E22</f>
        <v>#REF!</v>
      </c>
      <c r="G22" s="224" t="e">
        <f>#REF!-'[2]Local Education Authority (U)'!F22</f>
        <v>#REF!</v>
      </c>
      <c r="H22" s="224" t="e">
        <f>#REF!-'[2]Local Education Authority (U)'!G22</f>
        <v>#REF!</v>
      </c>
      <c r="I22" s="224" t="e">
        <f>#REF!-'[2]Local Education Authority (U)'!H22</f>
        <v>#REF!</v>
      </c>
      <c r="J22" s="224" t="e">
        <f>#REF!-'[2]Local Education Authority (U)'!I22</f>
        <v>#REF!</v>
      </c>
      <c r="K22" s="224" t="e">
        <f>#REF!-'[2]Local Education Authority (U)'!J22</f>
        <v>#REF!</v>
      </c>
      <c r="L22" s="230">
        <v>883</v>
      </c>
      <c r="M22" s="297"/>
      <c r="N22" s="306"/>
    </row>
    <row r="23" spans="1:14" ht="15" customHeight="1">
      <c r="A23" s="223">
        <v>2</v>
      </c>
      <c r="B23" s="34" t="e">
        <f>C23=#REF!</f>
        <v>#REF!</v>
      </c>
      <c r="C23" s="33" t="s">
        <v>582</v>
      </c>
      <c r="D23" s="224" t="e">
        <f>#REF!-'[2]Local Education Authority (U)'!C23</f>
        <v>#REF!</v>
      </c>
      <c r="E23" s="224" t="e">
        <f>#REF!-'[2]Local Education Authority (U)'!D23</f>
        <v>#REF!</v>
      </c>
      <c r="F23" s="224" t="e">
        <f>#REF!-'[2]Local Education Authority (U)'!E23</f>
        <v>#REF!</v>
      </c>
      <c r="G23" s="224" t="e">
        <f>#REF!-'[2]Local Education Authority (U)'!F23</f>
        <v>#REF!</v>
      </c>
      <c r="H23" s="224" t="e">
        <f>#REF!-'[2]Local Education Authority (U)'!G23</f>
        <v>#REF!</v>
      </c>
      <c r="I23" s="224" t="e">
        <f>#REF!-'[2]Local Education Authority (U)'!H23</f>
        <v>#REF!</v>
      </c>
      <c r="J23" s="224" t="e">
        <f>#REF!-'[2]Local Education Authority (U)'!I23</f>
        <v>#REF!</v>
      </c>
      <c r="K23" s="224" t="e">
        <f>#REF!-'[2]Local Education Authority (U)'!J23</f>
        <v>#REF!</v>
      </c>
      <c r="L23" s="230">
        <v>668</v>
      </c>
      <c r="M23" s="297"/>
      <c r="N23" s="306"/>
    </row>
    <row r="24" spans="1:14" ht="15" customHeight="1">
      <c r="A24" s="223">
        <v>3</v>
      </c>
      <c r="B24" s="34" t="e">
        <f>C24=#REF!</f>
        <v>#REF!</v>
      </c>
      <c r="C24" s="33" t="s">
        <v>583</v>
      </c>
      <c r="D24" s="224" t="e">
        <f>#REF!-'[2]Local Education Authority (U)'!C24</f>
        <v>#REF!</v>
      </c>
      <c r="E24" s="224" t="e">
        <f>#REF!-'[2]Local Education Authority (U)'!D24</f>
        <v>#REF!</v>
      </c>
      <c r="F24" s="224" t="e">
        <f>#REF!-'[2]Local Education Authority (U)'!E24</f>
        <v>#REF!</v>
      </c>
      <c r="G24" s="224" t="e">
        <f>#REF!-'[2]Local Education Authority (U)'!F24</f>
        <v>#REF!</v>
      </c>
      <c r="H24" s="224" t="e">
        <f>#REF!-'[2]Local Education Authority (U)'!G24</f>
        <v>#REF!</v>
      </c>
      <c r="I24" s="224" t="e">
        <f>#REF!-'[2]Local Education Authority (U)'!H24</f>
        <v>#REF!</v>
      </c>
      <c r="J24" s="224" t="e">
        <f>#REF!-'[2]Local Education Authority (U)'!I24</f>
        <v>#REF!</v>
      </c>
      <c r="K24" s="224" t="e">
        <f>#REF!-'[2]Local Education Authority (U)'!J24</f>
        <v>#REF!</v>
      </c>
      <c r="L24" s="230">
        <v>1016</v>
      </c>
      <c r="M24" s="297"/>
      <c r="N24" s="306"/>
    </row>
    <row r="25" spans="1:14" ht="15" customHeight="1">
      <c r="A25" s="223">
        <v>4</v>
      </c>
      <c r="B25" s="34" t="e">
        <f>C25=#REF!</f>
        <v>#REF!</v>
      </c>
      <c r="C25" s="33" t="s">
        <v>584</v>
      </c>
      <c r="D25" s="224" t="e">
        <f>#REF!-'[2]Local Education Authority (U)'!C25</f>
        <v>#REF!</v>
      </c>
      <c r="E25" s="224" t="e">
        <f>#REF!-'[2]Local Education Authority (U)'!D25</f>
        <v>#REF!</v>
      </c>
      <c r="F25" s="224" t="e">
        <f>#REF!-'[2]Local Education Authority (U)'!E25</f>
        <v>#REF!</v>
      </c>
      <c r="G25" s="224" t="e">
        <f>#REF!-'[2]Local Education Authority (U)'!F25</f>
        <v>#REF!</v>
      </c>
      <c r="H25" s="224" t="e">
        <f>#REF!-'[2]Local Education Authority (U)'!G25</f>
        <v>#REF!</v>
      </c>
      <c r="I25" s="224" t="e">
        <f>#REF!-'[2]Local Education Authority (U)'!H25</f>
        <v>#REF!</v>
      </c>
      <c r="J25" s="224" t="e">
        <f>#REF!-'[2]Local Education Authority (U)'!I25</f>
        <v>#REF!</v>
      </c>
      <c r="K25" s="224" t="e">
        <f>#REF!-'[2]Local Education Authority (U)'!J25</f>
        <v>#REF!</v>
      </c>
      <c r="L25" s="230">
        <v>601</v>
      </c>
      <c r="M25" s="297"/>
      <c r="N25" s="306"/>
    </row>
    <row r="26" spans="1:14" ht="15" customHeight="1">
      <c r="A26" s="223">
        <v>5</v>
      </c>
      <c r="B26" s="34" t="e">
        <f>C26=#REF!</f>
        <v>#REF!</v>
      </c>
      <c r="C26" s="33" t="s">
        <v>585</v>
      </c>
      <c r="D26" s="224" t="e">
        <f>#REF!-'[2]Local Education Authority (U)'!C26</f>
        <v>#REF!</v>
      </c>
      <c r="E26" s="224" t="e">
        <f>#REF!-'[2]Local Education Authority (U)'!D26</f>
        <v>#REF!</v>
      </c>
      <c r="F26" s="224" t="e">
        <f>#REF!-'[2]Local Education Authority (U)'!E26</f>
        <v>#REF!</v>
      </c>
      <c r="G26" s="224" t="e">
        <f>#REF!-'[2]Local Education Authority (U)'!F26</f>
        <v>#REF!</v>
      </c>
      <c r="H26" s="224" t="e">
        <f>#REF!-'[2]Local Education Authority (U)'!G26</f>
        <v>#REF!</v>
      </c>
      <c r="I26" s="224" t="e">
        <f>#REF!-'[2]Local Education Authority (U)'!H26</f>
        <v>#REF!</v>
      </c>
      <c r="J26" s="224" t="e">
        <f>#REF!-'[2]Local Education Authority (U)'!I26</f>
        <v>#REF!</v>
      </c>
      <c r="K26" s="224" t="e">
        <f>#REF!-'[2]Local Education Authority (U)'!J26</f>
        <v>#REF!</v>
      </c>
      <c r="L26" s="230">
        <v>1330</v>
      </c>
      <c r="M26" s="297"/>
      <c r="N26" s="306"/>
    </row>
    <row r="27" spans="1:14" ht="15" customHeight="1">
      <c r="A27" s="223">
        <v>6</v>
      </c>
      <c r="B27" s="34" t="e">
        <f>C27=#REF!</f>
        <v>#REF!</v>
      </c>
      <c r="C27" s="33" t="s">
        <v>586</v>
      </c>
      <c r="D27" s="224" t="e">
        <f>#REF!-'[2]Local Education Authority (U)'!C27</f>
        <v>#REF!</v>
      </c>
      <c r="E27" s="224" t="e">
        <f>#REF!-'[2]Local Education Authority (U)'!D27</f>
        <v>#REF!</v>
      </c>
      <c r="F27" s="224" t="e">
        <f>#REF!-'[2]Local Education Authority (U)'!E27</f>
        <v>#REF!</v>
      </c>
      <c r="G27" s="224" t="e">
        <f>#REF!-'[2]Local Education Authority (U)'!F27</f>
        <v>#REF!</v>
      </c>
      <c r="H27" s="224" t="e">
        <f>#REF!-'[2]Local Education Authority (U)'!G27</f>
        <v>#REF!</v>
      </c>
      <c r="I27" s="224" t="e">
        <f>#REF!-'[2]Local Education Authority (U)'!H27</f>
        <v>#REF!</v>
      </c>
      <c r="J27" s="224" t="e">
        <f>#REF!-'[2]Local Education Authority (U)'!I27</f>
        <v>#REF!</v>
      </c>
      <c r="K27" s="224" t="e">
        <f>#REF!-'[2]Local Education Authority (U)'!J27</f>
        <v>#REF!</v>
      </c>
      <c r="L27" s="230">
        <v>1402</v>
      </c>
      <c r="M27" s="297"/>
      <c r="N27" s="306"/>
    </row>
    <row r="28" spans="1:14" ht="15" customHeight="1">
      <c r="A28" s="223">
        <v>7</v>
      </c>
      <c r="B28" s="34" t="e">
        <f>C28=#REF!</f>
        <v>#REF!</v>
      </c>
      <c r="C28" s="33" t="s">
        <v>587</v>
      </c>
      <c r="D28" s="224" t="e">
        <f>#REF!-'[2]Local Education Authority (U)'!C28</f>
        <v>#REF!</v>
      </c>
      <c r="E28" s="224" t="e">
        <f>#REF!-'[2]Local Education Authority (U)'!D28</f>
        <v>#REF!</v>
      </c>
      <c r="F28" s="224" t="e">
        <f>#REF!-'[2]Local Education Authority (U)'!E28</f>
        <v>#REF!</v>
      </c>
      <c r="G28" s="224" t="e">
        <f>#REF!-'[2]Local Education Authority (U)'!F28</f>
        <v>#REF!</v>
      </c>
      <c r="H28" s="224" t="e">
        <f>#REF!-'[2]Local Education Authority (U)'!G28</f>
        <v>#REF!</v>
      </c>
      <c r="I28" s="224" t="e">
        <f>#REF!-'[2]Local Education Authority (U)'!H28</f>
        <v>#REF!</v>
      </c>
      <c r="J28" s="224" t="e">
        <f>#REF!-'[2]Local Education Authority (U)'!I28</f>
        <v>#REF!</v>
      </c>
      <c r="K28" s="224" t="e">
        <f>#REF!-'[2]Local Education Authority (U)'!J28</f>
        <v>#REF!</v>
      </c>
      <c r="L28" s="289" t="e">
        <f>2786-GETPIVOTDATA("start_ytd",#REF!,"Region_Desc","North West","LEA_Desc","Cumbria")</f>
        <v>#REF!</v>
      </c>
      <c r="M28" s="297"/>
      <c r="N28" s="306"/>
    </row>
    <row r="29" spans="1:14" ht="15" customHeight="1">
      <c r="A29" s="223">
        <v>8</v>
      </c>
      <c r="B29" s="34" t="e">
        <f>C29=#REF!</f>
        <v>#REF!</v>
      </c>
      <c r="C29" s="265" t="s">
        <v>808</v>
      </c>
      <c r="D29" s="224" t="e">
        <f>#REF!-'[2]Local Education Authority (U)'!C29</f>
        <v>#REF!</v>
      </c>
      <c r="E29" s="224" t="e">
        <f>#REF!-'[2]Local Education Authority (U)'!D29</f>
        <v>#REF!</v>
      </c>
      <c r="F29" s="224" t="e">
        <f>#REF!-'[2]Local Education Authority (U)'!E29</f>
        <v>#REF!</v>
      </c>
      <c r="G29" s="224" t="e">
        <f>#REF!-'[2]Local Education Authority (U)'!F29</f>
        <v>#REF!</v>
      </c>
      <c r="H29" s="224" t="e">
        <f>#REF!-'[2]Local Education Authority (U)'!G29</f>
        <v>#REF!</v>
      </c>
      <c r="I29" s="224" t="e">
        <f>#REF!-'[2]Local Education Authority (U)'!H29</f>
        <v>#REF!</v>
      </c>
      <c r="J29" s="224" t="e">
        <f>#REF!-'[2]Local Education Authority (U)'!I29</f>
        <v>#REF!</v>
      </c>
      <c r="K29" s="224" t="e">
        <f>#REF!-'[2]Local Education Authority (U)'!J29</f>
        <v>#REF!</v>
      </c>
      <c r="L29" s="230">
        <v>576</v>
      </c>
      <c r="M29" s="297"/>
      <c r="N29" s="306"/>
    </row>
    <row r="30" spans="1:14" ht="15" customHeight="1">
      <c r="A30" s="223">
        <v>9</v>
      </c>
      <c r="B30" s="34" t="e">
        <f>C30=#REF!</f>
        <v>#REF!</v>
      </c>
      <c r="C30" s="265" t="s">
        <v>809</v>
      </c>
      <c r="D30" s="224" t="e">
        <f>#REF!-'[2]Local Education Authority (U)'!C30</f>
        <v>#REF!</v>
      </c>
      <c r="E30" s="224" t="e">
        <f>#REF!-'[2]Local Education Authority (U)'!D30</f>
        <v>#REF!</v>
      </c>
      <c r="F30" s="224" t="e">
        <f>#REF!-'[2]Local Education Authority (U)'!E30</f>
        <v>#REF!</v>
      </c>
      <c r="G30" s="224" t="e">
        <f>#REF!-'[2]Local Education Authority (U)'!F30</f>
        <v>#REF!</v>
      </c>
      <c r="H30" s="224" t="e">
        <f>#REF!-'[2]Local Education Authority (U)'!G30</f>
        <v>#REF!</v>
      </c>
      <c r="I30" s="224" t="e">
        <f>#REF!-'[2]Local Education Authority (U)'!H30</f>
        <v>#REF!</v>
      </c>
      <c r="J30" s="224" t="e">
        <f>#REF!-'[2]Local Education Authority (U)'!I30</f>
        <v>#REF!</v>
      </c>
      <c r="K30" s="224" t="e">
        <f>#REF!-'[2]Local Education Authority (U)'!J30</f>
        <v>#REF!</v>
      </c>
      <c r="L30" s="230">
        <v>445</v>
      </c>
      <c r="M30" s="297"/>
      <c r="N30" s="306"/>
    </row>
    <row r="31" spans="1:14" ht="15" customHeight="1">
      <c r="A31" s="223">
        <v>10</v>
      </c>
      <c r="B31" s="34" t="e">
        <f>C31=#REF!</f>
        <v>#REF!</v>
      </c>
      <c r="C31" s="265" t="s">
        <v>90</v>
      </c>
      <c r="D31" s="224" t="e">
        <f>#REF!-'[2]Local Education Authority (U)'!C31</f>
        <v>#REF!</v>
      </c>
      <c r="E31" s="224" t="e">
        <f>#REF!-'[2]Local Education Authority (U)'!D31</f>
        <v>#REF!</v>
      </c>
      <c r="F31" s="224" t="e">
        <f>#REF!-'[2]Local Education Authority (U)'!E31</f>
        <v>#REF!</v>
      </c>
      <c r="G31" s="224" t="e">
        <f>#REF!-'[2]Local Education Authority (U)'!F31</f>
        <v>#REF!</v>
      </c>
      <c r="H31" s="224" t="e">
        <f>#REF!-'[2]Local Education Authority (U)'!G31</f>
        <v>#REF!</v>
      </c>
      <c r="I31" s="224" t="e">
        <f>#REF!-'[2]Local Education Authority (U)'!H31</f>
        <v>#REF!</v>
      </c>
      <c r="J31" s="224" t="e">
        <f>#REF!-'[2]Local Education Authority (U)'!I31</f>
        <v>#REF!</v>
      </c>
      <c r="K31" s="224" t="e">
        <f>#REF!-'[2]Local Education Authority (U)'!J31</f>
        <v>#REF!</v>
      </c>
      <c r="L31" s="230">
        <v>634</v>
      </c>
      <c r="M31" s="297"/>
      <c r="N31" s="306"/>
    </row>
    <row r="32" spans="1:14" ht="15" customHeight="1">
      <c r="A32" s="223">
        <v>11</v>
      </c>
      <c r="B32" s="34" t="e">
        <f>C32=#REF!</f>
        <v>#REF!</v>
      </c>
      <c r="C32" s="265" t="s">
        <v>95</v>
      </c>
      <c r="D32" s="224" t="e">
        <f>#REF!-'[2]Local Education Authority (U)'!C32</f>
        <v>#REF!</v>
      </c>
      <c r="E32" s="224" t="e">
        <f>#REF!-'[2]Local Education Authority (U)'!D32</f>
        <v>#REF!</v>
      </c>
      <c r="F32" s="224" t="e">
        <f>#REF!-'[2]Local Education Authority (U)'!E32</f>
        <v>#REF!</v>
      </c>
      <c r="G32" s="224" t="e">
        <f>#REF!-'[2]Local Education Authority (U)'!F32</f>
        <v>#REF!</v>
      </c>
      <c r="H32" s="224" t="e">
        <f>#REF!-'[2]Local Education Authority (U)'!G32</f>
        <v>#REF!</v>
      </c>
      <c r="I32" s="224" t="e">
        <f>#REF!-'[2]Local Education Authority (U)'!H32</f>
        <v>#REF!</v>
      </c>
      <c r="J32" s="224" t="e">
        <f>#REF!-'[2]Local Education Authority (U)'!I32</f>
        <v>#REF!</v>
      </c>
      <c r="K32" s="224" t="e">
        <f>#REF!-'[2]Local Education Authority (U)'!J32</f>
        <v>#REF!</v>
      </c>
      <c r="L32" s="230">
        <v>467</v>
      </c>
      <c r="M32" s="297"/>
      <c r="N32" s="306"/>
    </row>
    <row r="33" spans="1:14" ht="15" customHeight="1">
      <c r="A33" s="223">
        <v>12</v>
      </c>
      <c r="B33" s="34" t="e">
        <f>C33=#REF!</f>
        <v>#REF!</v>
      </c>
      <c r="C33" s="265" t="s">
        <v>810</v>
      </c>
      <c r="D33" s="224" t="e">
        <f>#REF!-'[2]Local Education Authority (U)'!C33</f>
        <v>#REF!</v>
      </c>
      <c r="E33" s="224" t="e">
        <f>#REF!-'[2]Local Education Authority (U)'!D33</f>
        <v>#REF!</v>
      </c>
      <c r="F33" s="224" t="e">
        <f>#REF!-'[2]Local Education Authority (U)'!E33</f>
        <v>#REF!</v>
      </c>
      <c r="G33" s="224" t="e">
        <f>#REF!-'[2]Local Education Authority (U)'!F33</f>
        <v>#REF!</v>
      </c>
      <c r="H33" s="224" t="e">
        <f>#REF!-'[2]Local Education Authority (U)'!G33</f>
        <v>#REF!</v>
      </c>
      <c r="I33" s="224" t="e">
        <f>#REF!-'[2]Local Education Authority (U)'!H33</f>
        <v>#REF!</v>
      </c>
      <c r="J33" s="224" t="e">
        <f>#REF!-'[2]Local Education Authority (U)'!I33</f>
        <v>#REF!</v>
      </c>
      <c r="K33" s="224" t="e">
        <f>#REF!-'[2]Local Education Authority (U)'!J33</f>
        <v>#REF!</v>
      </c>
      <c r="L33" s="230">
        <v>246</v>
      </c>
      <c r="M33" s="297"/>
      <c r="N33" s="306"/>
    </row>
    <row r="34" spans="1:14" ht="15" customHeight="1">
      <c r="A34" s="223">
        <v>13</v>
      </c>
      <c r="B34" s="34" t="e">
        <f>C34=#REF!</f>
        <v>#REF!</v>
      </c>
      <c r="C34" s="265" t="s">
        <v>811</v>
      </c>
      <c r="D34" s="224" t="e">
        <f>#REF!-'[2]Local Education Authority (U)'!C34</f>
        <v>#REF!</v>
      </c>
      <c r="E34" s="224" t="e">
        <f>#REF!-'[2]Local Education Authority (U)'!D34</f>
        <v>#REF!</v>
      </c>
      <c r="F34" s="224" t="e">
        <f>#REF!-'[2]Local Education Authority (U)'!E34</f>
        <v>#REF!</v>
      </c>
      <c r="G34" s="224" t="e">
        <f>#REF!-'[2]Local Education Authority (U)'!F34</f>
        <v>#REF!</v>
      </c>
      <c r="H34" s="224" t="e">
        <f>#REF!-'[2]Local Education Authority (U)'!G34</f>
        <v>#REF!</v>
      </c>
      <c r="I34" s="224" t="e">
        <f>#REF!-'[2]Local Education Authority (U)'!H34</f>
        <v>#REF!</v>
      </c>
      <c r="J34" s="224" t="e">
        <f>#REF!-'[2]Local Education Authority (U)'!I34</f>
        <v>#REF!</v>
      </c>
      <c r="K34" s="224" t="e">
        <f>#REF!-'[2]Local Education Authority (U)'!J34</f>
        <v>#REF!</v>
      </c>
      <c r="L34" s="230">
        <v>418</v>
      </c>
      <c r="M34" s="297"/>
      <c r="N34" s="306"/>
    </row>
    <row r="35" spans="1:14" ht="15" customHeight="1">
      <c r="A35" s="223">
        <v>14</v>
      </c>
      <c r="B35" s="34" t="e">
        <f>C35=#REF!</f>
        <v>#REF!</v>
      </c>
      <c r="C35" s="33" t="s">
        <v>102</v>
      </c>
      <c r="D35" s="224" t="e">
        <f>#REF!-'[2]Local Education Authority (U)'!C35</f>
        <v>#REF!</v>
      </c>
      <c r="E35" s="224" t="e">
        <f>#REF!-'[2]Local Education Authority (U)'!D35</f>
        <v>#REF!</v>
      </c>
      <c r="F35" s="224" t="e">
        <f>#REF!-'[2]Local Education Authority (U)'!E35</f>
        <v>#REF!</v>
      </c>
      <c r="G35" s="224" t="e">
        <f>#REF!-'[2]Local Education Authority (U)'!F35</f>
        <v>#REF!</v>
      </c>
      <c r="H35" s="224" t="e">
        <f>#REF!-'[2]Local Education Authority (U)'!G35</f>
        <v>#REF!</v>
      </c>
      <c r="I35" s="224" t="e">
        <f>#REF!-'[2]Local Education Authority (U)'!H35</f>
        <v>#REF!</v>
      </c>
      <c r="J35" s="224" t="e">
        <f>#REF!-'[2]Local Education Authority (U)'!I35</f>
        <v>#REF!</v>
      </c>
      <c r="K35" s="224" t="e">
        <f>#REF!-'[2]Local Education Authority (U)'!J35</f>
        <v>#REF!</v>
      </c>
      <c r="L35" s="230">
        <v>647</v>
      </c>
      <c r="M35" s="297"/>
      <c r="N35" s="306"/>
    </row>
    <row r="36" spans="1:14" ht="15" customHeight="1">
      <c r="A36" s="223">
        <v>15</v>
      </c>
      <c r="B36" s="34" t="e">
        <f>C36=#REF!</f>
        <v>#REF!</v>
      </c>
      <c r="C36" s="33" t="s">
        <v>106</v>
      </c>
      <c r="D36" s="224" t="e">
        <f>#REF!-'[2]Local Education Authority (U)'!C36</f>
        <v>#REF!</v>
      </c>
      <c r="E36" s="224" t="e">
        <f>#REF!-'[2]Local Education Authority (U)'!D36</f>
        <v>#REF!</v>
      </c>
      <c r="F36" s="224" t="e">
        <f>#REF!-'[2]Local Education Authority (U)'!E36</f>
        <v>#REF!</v>
      </c>
      <c r="G36" s="224" t="e">
        <f>#REF!-'[2]Local Education Authority (U)'!F36</f>
        <v>#REF!</v>
      </c>
      <c r="H36" s="224" t="e">
        <f>#REF!-'[2]Local Education Authority (U)'!G36</f>
        <v>#REF!</v>
      </c>
      <c r="I36" s="224" t="e">
        <f>#REF!-'[2]Local Education Authority (U)'!H36</f>
        <v>#REF!</v>
      </c>
      <c r="J36" s="224" t="e">
        <f>#REF!-'[2]Local Education Authority (U)'!I36</f>
        <v>#REF!</v>
      </c>
      <c r="K36" s="224" t="e">
        <f>#REF!-'[2]Local Education Authority (U)'!J36</f>
        <v>#REF!</v>
      </c>
      <c r="L36" s="230">
        <v>878</v>
      </c>
      <c r="M36" s="297"/>
      <c r="N36" s="306"/>
    </row>
    <row r="37" spans="1:14" ht="15" customHeight="1">
      <c r="A37" s="223">
        <v>16</v>
      </c>
      <c r="B37" s="34" t="e">
        <f>C37=#REF!</f>
        <v>#REF!</v>
      </c>
      <c r="C37" s="33" t="s">
        <v>588</v>
      </c>
      <c r="D37" s="224" t="e">
        <f>#REF!-'[2]Local Education Authority (U)'!C37</f>
        <v>#REF!</v>
      </c>
      <c r="E37" s="224" t="e">
        <f>#REF!-'[2]Local Education Authority (U)'!D37</f>
        <v>#REF!</v>
      </c>
      <c r="F37" s="224" t="e">
        <f>#REF!-'[2]Local Education Authority (U)'!E37</f>
        <v>#REF!</v>
      </c>
      <c r="G37" s="224" t="e">
        <f>#REF!-'[2]Local Education Authority (U)'!F37</f>
        <v>#REF!</v>
      </c>
      <c r="H37" s="224" t="e">
        <f>#REF!-'[2]Local Education Authority (U)'!G37</f>
        <v>#REF!</v>
      </c>
      <c r="I37" s="224" t="e">
        <f>#REF!-'[2]Local Education Authority (U)'!H37</f>
        <v>#REF!</v>
      </c>
      <c r="J37" s="224" t="e">
        <f>#REF!-'[2]Local Education Authority (U)'!I37</f>
        <v>#REF!</v>
      </c>
      <c r="K37" s="224" t="e">
        <f>#REF!-'[2]Local Education Authority (U)'!J37</f>
        <v>#REF!</v>
      </c>
      <c r="L37" s="289" t="e">
        <f>5134-GETPIVOTDATA("start_ytd",#REF!,"Region_Desc","North West","LEA_Desc","Lancashire")</f>
        <v>#REF!</v>
      </c>
      <c r="M37" s="297"/>
      <c r="N37" s="306"/>
    </row>
    <row r="38" spans="1:14" ht="15" customHeight="1">
      <c r="A38" s="223">
        <v>17</v>
      </c>
      <c r="B38" s="34" t="e">
        <f>C38=#REF!</f>
        <v>#REF!</v>
      </c>
      <c r="C38" s="265" t="s">
        <v>87</v>
      </c>
      <c r="D38" s="224" t="e">
        <f>#REF!-'[2]Local Education Authority (U)'!C38</f>
        <v>#REF!</v>
      </c>
      <c r="E38" s="224" t="e">
        <f>#REF!-'[2]Local Education Authority (U)'!D38</f>
        <v>#REF!</v>
      </c>
      <c r="F38" s="224" t="e">
        <f>#REF!-'[2]Local Education Authority (U)'!E38</f>
        <v>#REF!</v>
      </c>
      <c r="G38" s="224" t="e">
        <f>#REF!-'[2]Local Education Authority (U)'!F38</f>
        <v>#REF!</v>
      </c>
      <c r="H38" s="224" t="e">
        <f>#REF!-'[2]Local Education Authority (U)'!G38</f>
        <v>#REF!</v>
      </c>
      <c r="I38" s="224" t="e">
        <f>#REF!-'[2]Local Education Authority (U)'!H38</f>
        <v>#REF!</v>
      </c>
      <c r="J38" s="224" t="e">
        <f>#REF!-'[2]Local Education Authority (U)'!I38</f>
        <v>#REF!</v>
      </c>
      <c r="K38" s="224" t="e">
        <f>#REF!-'[2]Local Education Authority (U)'!J38</f>
        <v>#REF!</v>
      </c>
      <c r="L38" s="230">
        <v>488</v>
      </c>
      <c r="M38" s="297"/>
      <c r="N38" s="306"/>
    </row>
    <row r="39" spans="1:14" ht="15" customHeight="1">
      <c r="A39" s="223">
        <v>18</v>
      </c>
      <c r="B39" s="34" t="e">
        <f>C39=#REF!</f>
        <v>#REF!</v>
      </c>
      <c r="C39" s="265" t="s">
        <v>92</v>
      </c>
      <c r="D39" s="224" t="e">
        <f>#REF!-'[2]Local Education Authority (U)'!C39</f>
        <v>#REF!</v>
      </c>
      <c r="E39" s="224" t="e">
        <f>#REF!-'[2]Local Education Authority (U)'!D39</f>
        <v>#REF!</v>
      </c>
      <c r="F39" s="224" t="e">
        <f>#REF!-'[2]Local Education Authority (U)'!E39</f>
        <v>#REF!</v>
      </c>
      <c r="G39" s="224" t="e">
        <f>#REF!-'[2]Local Education Authority (U)'!F39</f>
        <v>#REF!</v>
      </c>
      <c r="H39" s="224" t="e">
        <f>#REF!-'[2]Local Education Authority (U)'!G39</f>
        <v>#REF!</v>
      </c>
      <c r="I39" s="224" t="e">
        <f>#REF!-'[2]Local Education Authority (U)'!H39</f>
        <v>#REF!</v>
      </c>
      <c r="J39" s="224" t="e">
        <f>#REF!-'[2]Local Education Authority (U)'!I39</f>
        <v>#REF!</v>
      </c>
      <c r="K39" s="224" t="e">
        <f>#REF!-'[2]Local Education Authority (U)'!J39</f>
        <v>#REF!</v>
      </c>
      <c r="L39" s="230">
        <v>407</v>
      </c>
      <c r="M39" s="297"/>
      <c r="N39" s="306"/>
    </row>
    <row r="40" spans="1:14" ht="15" customHeight="1">
      <c r="A40" s="223">
        <v>19</v>
      </c>
      <c r="B40" s="34" t="e">
        <f>C40=#REF!</f>
        <v>#REF!</v>
      </c>
      <c r="C40" s="265" t="s">
        <v>100</v>
      </c>
      <c r="D40" s="224" t="e">
        <f>#REF!-'[2]Local Education Authority (U)'!C40</f>
        <v>#REF!</v>
      </c>
      <c r="E40" s="224" t="e">
        <f>#REF!-'[2]Local Education Authority (U)'!D40</f>
        <v>#REF!</v>
      </c>
      <c r="F40" s="224" t="e">
        <f>#REF!-'[2]Local Education Authority (U)'!E40</f>
        <v>#REF!</v>
      </c>
      <c r="G40" s="224" t="e">
        <f>#REF!-'[2]Local Education Authority (U)'!F40</f>
        <v>#REF!</v>
      </c>
      <c r="H40" s="224" t="e">
        <f>#REF!-'[2]Local Education Authority (U)'!G40</f>
        <v>#REF!</v>
      </c>
      <c r="I40" s="224" t="e">
        <f>#REF!-'[2]Local Education Authority (U)'!H40</f>
        <v>#REF!</v>
      </c>
      <c r="J40" s="224" t="e">
        <f>#REF!-'[2]Local Education Authority (U)'!I40</f>
        <v>#REF!</v>
      </c>
      <c r="K40" s="224" t="e">
        <f>#REF!-'[2]Local Education Authority (U)'!J40</f>
        <v>#REF!</v>
      </c>
      <c r="L40" s="230">
        <v>309</v>
      </c>
      <c r="M40" s="297"/>
      <c r="N40" s="306"/>
    </row>
    <row r="41" spans="1:14" ht="15" customHeight="1">
      <c r="A41" s="223">
        <v>20</v>
      </c>
      <c r="B41" s="34" t="e">
        <f>C41=#REF!</f>
        <v>#REF!</v>
      </c>
      <c r="C41" s="265" t="s">
        <v>105</v>
      </c>
      <c r="D41" s="224" t="e">
        <f>#REF!-'[2]Local Education Authority (U)'!C41</f>
        <v>#REF!</v>
      </c>
      <c r="E41" s="224" t="e">
        <f>#REF!-'[2]Local Education Authority (U)'!D41</f>
        <v>#REF!</v>
      </c>
      <c r="F41" s="224" t="e">
        <f>#REF!-'[2]Local Education Authority (U)'!E41</f>
        <v>#REF!</v>
      </c>
      <c r="G41" s="224" t="e">
        <f>#REF!-'[2]Local Education Authority (U)'!F41</f>
        <v>#REF!</v>
      </c>
      <c r="H41" s="224" t="e">
        <f>#REF!-'[2]Local Education Authority (U)'!G41</f>
        <v>#REF!</v>
      </c>
      <c r="I41" s="224" t="e">
        <f>#REF!-'[2]Local Education Authority (U)'!H41</f>
        <v>#REF!</v>
      </c>
      <c r="J41" s="224" t="e">
        <f>#REF!-'[2]Local Education Authority (U)'!I41</f>
        <v>#REF!</v>
      </c>
      <c r="K41" s="224" t="e">
        <f>#REF!-'[2]Local Education Authority (U)'!J41</f>
        <v>#REF!</v>
      </c>
      <c r="L41" s="230">
        <v>512</v>
      </c>
      <c r="M41" s="297"/>
      <c r="N41" s="306"/>
    </row>
    <row r="42" spans="1:14" ht="15" customHeight="1">
      <c r="A42" s="223">
        <v>21</v>
      </c>
      <c r="B42" s="34" t="e">
        <f>C42=#REF!</f>
        <v>#REF!</v>
      </c>
      <c r="C42" s="265" t="s">
        <v>812</v>
      </c>
      <c r="D42" s="224" t="e">
        <f>#REF!-'[2]Local Education Authority (U)'!C42</f>
        <v>#REF!</v>
      </c>
      <c r="E42" s="224" t="e">
        <f>#REF!-'[2]Local Education Authority (U)'!D42</f>
        <v>#REF!</v>
      </c>
      <c r="F42" s="224" t="e">
        <f>#REF!-'[2]Local Education Authority (U)'!E42</f>
        <v>#REF!</v>
      </c>
      <c r="G42" s="224" t="e">
        <f>#REF!-'[2]Local Education Authority (U)'!F42</f>
        <v>#REF!</v>
      </c>
      <c r="H42" s="224" t="e">
        <f>#REF!-'[2]Local Education Authority (U)'!G42</f>
        <v>#REF!</v>
      </c>
      <c r="I42" s="224" t="e">
        <f>#REF!-'[2]Local Education Authority (U)'!H42</f>
        <v>#REF!</v>
      </c>
      <c r="J42" s="224" t="e">
        <f>#REF!-'[2]Local Education Authority (U)'!I42</f>
        <v>#REF!</v>
      </c>
      <c r="K42" s="224" t="e">
        <f>#REF!-'[2]Local Education Authority (U)'!J42</f>
        <v>#REF!</v>
      </c>
      <c r="L42" s="230">
        <v>541</v>
      </c>
      <c r="M42" s="297"/>
      <c r="N42" s="306"/>
    </row>
    <row r="43" spans="1:14" ht="15" customHeight="1">
      <c r="A43" s="223">
        <v>22</v>
      </c>
      <c r="B43" s="34" t="e">
        <f>C43=#REF!</f>
        <v>#REF!</v>
      </c>
      <c r="C43" s="265" t="s">
        <v>121</v>
      </c>
      <c r="D43" s="224" t="e">
        <f>#REF!-'[2]Local Education Authority (U)'!C43</f>
        <v>#REF!</v>
      </c>
      <c r="E43" s="224" t="e">
        <f>#REF!-'[2]Local Education Authority (U)'!D43</f>
        <v>#REF!</v>
      </c>
      <c r="F43" s="224" t="e">
        <f>#REF!-'[2]Local Education Authority (U)'!E43</f>
        <v>#REF!</v>
      </c>
      <c r="G43" s="224" t="e">
        <f>#REF!-'[2]Local Education Authority (U)'!F43</f>
        <v>#REF!</v>
      </c>
      <c r="H43" s="224" t="e">
        <f>#REF!-'[2]Local Education Authority (U)'!G43</f>
        <v>#REF!</v>
      </c>
      <c r="I43" s="224" t="e">
        <f>#REF!-'[2]Local Education Authority (U)'!H43</f>
        <v>#REF!</v>
      </c>
      <c r="J43" s="224" t="e">
        <f>#REF!-'[2]Local Education Authority (U)'!I43</f>
        <v>#REF!</v>
      </c>
      <c r="K43" s="224" t="e">
        <f>#REF!-'[2]Local Education Authority (U)'!J43</f>
        <v>#REF!</v>
      </c>
      <c r="L43" s="230">
        <v>436</v>
      </c>
      <c r="M43" s="297"/>
      <c r="N43" s="306"/>
    </row>
    <row r="44" spans="1:14" ht="15" customHeight="1">
      <c r="A44" s="223">
        <v>23</v>
      </c>
      <c r="B44" s="34" t="e">
        <f>C44=#REF!</f>
        <v>#REF!</v>
      </c>
      <c r="C44" s="265" t="s">
        <v>123</v>
      </c>
      <c r="D44" s="224" t="e">
        <f>#REF!-'[2]Local Education Authority (U)'!C44</f>
        <v>#REF!</v>
      </c>
      <c r="E44" s="224" t="e">
        <f>#REF!-'[2]Local Education Authority (U)'!D44</f>
        <v>#REF!</v>
      </c>
      <c r="F44" s="224" t="e">
        <f>#REF!-'[2]Local Education Authority (U)'!E44</f>
        <v>#REF!</v>
      </c>
      <c r="G44" s="224" t="e">
        <f>#REF!-'[2]Local Education Authority (U)'!F44</f>
        <v>#REF!</v>
      </c>
      <c r="H44" s="224" t="e">
        <f>#REF!-'[2]Local Education Authority (U)'!G44</f>
        <v>#REF!</v>
      </c>
      <c r="I44" s="224" t="e">
        <f>#REF!-'[2]Local Education Authority (U)'!H44</f>
        <v>#REF!</v>
      </c>
      <c r="J44" s="224" t="e">
        <f>#REF!-'[2]Local Education Authority (U)'!I44</f>
        <v>#REF!</v>
      </c>
      <c r="K44" s="224" t="e">
        <f>#REF!-'[2]Local Education Authority (U)'!J44</f>
        <v>#REF!</v>
      </c>
      <c r="L44" s="230">
        <v>596</v>
      </c>
      <c r="M44" s="297"/>
      <c r="N44" s="306"/>
    </row>
    <row r="45" spans="1:14" ht="15" customHeight="1">
      <c r="A45" s="223">
        <v>24</v>
      </c>
      <c r="B45" s="34" t="e">
        <f>C45=#REF!</f>
        <v>#REF!</v>
      </c>
      <c r="C45" s="265" t="s">
        <v>124</v>
      </c>
      <c r="D45" s="224" t="e">
        <f>#REF!-'[2]Local Education Authority (U)'!C45</f>
        <v>#REF!</v>
      </c>
      <c r="E45" s="224" t="e">
        <f>#REF!-'[2]Local Education Authority (U)'!D45</f>
        <v>#REF!</v>
      </c>
      <c r="F45" s="224" t="e">
        <f>#REF!-'[2]Local Education Authority (U)'!E45</f>
        <v>#REF!</v>
      </c>
      <c r="G45" s="224" t="e">
        <f>#REF!-'[2]Local Education Authority (U)'!F45</f>
        <v>#REF!</v>
      </c>
      <c r="H45" s="224" t="e">
        <f>#REF!-'[2]Local Education Authority (U)'!G45</f>
        <v>#REF!</v>
      </c>
      <c r="I45" s="224" t="e">
        <f>#REF!-'[2]Local Education Authority (U)'!H45</f>
        <v>#REF!</v>
      </c>
      <c r="J45" s="224" t="e">
        <f>#REF!-'[2]Local Education Authority (U)'!I45</f>
        <v>#REF!</v>
      </c>
      <c r="K45" s="224" t="e">
        <f>#REF!-'[2]Local Education Authority (U)'!J45</f>
        <v>#REF!</v>
      </c>
      <c r="L45" s="230">
        <v>252</v>
      </c>
      <c r="M45" s="297"/>
      <c r="N45" s="306"/>
    </row>
    <row r="46" spans="1:14" ht="15" customHeight="1">
      <c r="A46" s="223">
        <v>25</v>
      </c>
      <c r="B46" s="34" t="e">
        <f>C46=#REF!</f>
        <v>#REF!</v>
      </c>
      <c r="C46" s="265" t="s">
        <v>813</v>
      </c>
      <c r="D46" s="224" t="e">
        <f>#REF!-'[2]Local Education Authority (U)'!C46</f>
        <v>#REF!</v>
      </c>
      <c r="E46" s="224" t="e">
        <f>#REF!-'[2]Local Education Authority (U)'!D46</f>
        <v>#REF!</v>
      </c>
      <c r="F46" s="224" t="e">
        <f>#REF!-'[2]Local Education Authority (U)'!E46</f>
        <v>#REF!</v>
      </c>
      <c r="G46" s="224" t="e">
        <f>#REF!-'[2]Local Education Authority (U)'!F46</f>
        <v>#REF!</v>
      </c>
      <c r="H46" s="224" t="e">
        <f>#REF!-'[2]Local Education Authority (U)'!G46</f>
        <v>#REF!</v>
      </c>
      <c r="I46" s="224" t="e">
        <f>#REF!-'[2]Local Education Authority (U)'!H46</f>
        <v>#REF!</v>
      </c>
      <c r="J46" s="224" t="e">
        <f>#REF!-'[2]Local Education Authority (U)'!I46</f>
        <v>#REF!</v>
      </c>
      <c r="K46" s="224" t="e">
        <f>#REF!-'[2]Local Education Authority (U)'!J46</f>
        <v>#REF!</v>
      </c>
      <c r="L46" s="230">
        <v>298</v>
      </c>
      <c r="M46" s="297"/>
      <c r="N46" s="306"/>
    </row>
    <row r="47" spans="1:14" ht="15" customHeight="1">
      <c r="A47" s="223">
        <v>26</v>
      </c>
      <c r="B47" s="34" t="e">
        <f>C47=#REF!</f>
        <v>#REF!</v>
      </c>
      <c r="C47" s="265" t="s">
        <v>129</v>
      </c>
      <c r="D47" s="224" t="e">
        <f>#REF!-'[2]Local Education Authority (U)'!C47</f>
        <v>#REF!</v>
      </c>
      <c r="E47" s="224" t="e">
        <f>#REF!-'[2]Local Education Authority (U)'!D47</f>
        <v>#REF!</v>
      </c>
      <c r="F47" s="224" t="e">
        <f>#REF!-'[2]Local Education Authority (U)'!E47</f>
        <v>#REF!</v>
      </c>
      <c r="G47" s="224" t="e">
        <f>#REF!-'[2]Local Education Authority (U)'!F47</f>
        <v>#REF!</v>
      </c>
      <c r="H47" s="224" t="e">
        <f>#REF!-'[2]Local Education Authority (U)'!G47</f>
        <v>#REF!</v>
      </c>
      <c r="I47" s="224" t="e">
        <f>#REF!-'[2]Local Education Authority (U)'!H47</f>
        <v>#REF!</v>
      </c>
      <c r="J47" s="224" t="e">
        <f>#REF!-'[2]Local Education Authority (U)'!I47</f>
        <v>#REF!</v>
      </c>
      <c r="K47" s="224" t="e">
        <f>#REF!-'[2]Local Education Authority (U)'!J47</f>
        <v>#REF!</v>
      </c>
      <c r="L47" s="230">
        <v>486</v>
      </c>
      <c r="M47" s="297"/>
      <c r="N47" s="306"/>
    </row>
    <row r="48" spans="1:14" ht="15" customHeight="1">
      <c r="A48" s="223">
        <v>27</v>
      </c>
      <c r="B48" s="34" t="e">
        <f>C48=#REF!</f>
        <v>#REF!</v>
      </c>
      <c r="C48" s="265" t="s">
        <v>141</v>
      </c>
      <c r="D48" s="224" t="e">
        <f>#REF!-'[2]Local Education Authority (U)'!C48</f>
        <v>#REF!</v>
      </c>
      <c r="E48" s="224" t="e">
        <f>#REF!-'[2]Local Education Authority (U)'!D48</f>
        <v>#REF!</v>
      </c>
      <c r="F48" s="224" t="e">
        <f>#REF!-'[2]Local Education Authority (U)'!E48</f>
        <v>#REF!</v>
      </c>
      <c r="G48" s="224" t="e">
        <f>#REF!-'[2]Local Education Authority (U)'!F48</f>
        <v>#REF!</v>
      </c>
      <c r="H48" s="224" t="e">
        <f>#REF!-'[2]Local Education Authority (U)'!G48</f>
        <v>#REF!</v>
      </c>
      <c r="I48" s="224" t="e">
        <f>#REF!-'[2]Local Education Authority (U)'!H48</f>
        <v>#REF!</v>
      </c>
      <c r="J48" s="224" t="e">
        <f>#REF!-'[2]Local Education Authority (U)'!I48</f>
        <v>#REF!</v>
      </c>
      <c r="K48" s="224" t="e">
        <f>#REF!-'[2]Local Education Authority (U)'!J48</f>
        <v>#REF!</v>
      </c>
      <c r="L48" s="230">
        <v>387</v>
      </c>
      <c r="M48" s="297"/>
      <c r="N48" s="306"/>
    </row>
    <row r="49" spans="1:14" ht="15" customHeight="1">
      <c r="A49" s="223">
        <v>28</v>
      </c>
      <c r="B49" s="34" t="e">
        <f>C49=#REF!</f>
        <v>#REF!</v>
      </c>
      <c r="C49" s="265" t="s">
        <v>814</v>
      </c>
      <c r="D49" s="224" t="e">
        <f>#REF!-'[2]Local Education Authority (U)'!C49</f>
        <v>#REF!</v>
      </c>
      <c r="E49" s="224" t="e">
        <f>#REF!-'[2]Local Education Authority (U)'!D49</f>
        <v>#REF!</v>
      </c>
      <c r="F49" s="224" t="e">
        <f>#REF!-'[2]Local Education Authority (U)'!E49</f>
        <v>#REF!</v>
      </c>
      <c r="G49" s="224" t="e">
        <f>#REF!-'[2]Local Education Authority (U)'!F49</f>
        <v>#REF!</v>
      </c>
      <c r="H49" s="224" t="e">
        <f>#REF!-'[2]Local Education Authority (U)'!G49</f>
        <v>#REF!</v>
      </c>
      <c r="I49" s="224" t="e">
        <f>#REF!-'[2]Local Education Authority (U)'!H49</f>
        <v>#REF!</v>
      </c>
      <c r="J49" s="224" t="e">
        <f>#REF!-'[2]Local Education Authority (U)'!I49</f>
        <v>#REF!</v>
      </c>
      <c r="K49" s="224" t="e">
        <f>#REF!-'[2]Local Education Authority (U)'!J49</f>
        <v>#REF!</v>
      </c>
      <c r="L49" s="230">
        <v>422</v>
      </c>
      <c r="M49" s="297"/>
      <c r="N49" s="306"/>
    </row>
    <row r="50" spans="1:14" ht="15" customHeight="1">
      <c r="A50" s="223">
        <v>29</v>
      </c>
      <c r="B50" s="34" t="e">
        <f>C50=#REF!</f>
        <v>#REF!</v>
      </c>
      <c r="C50" s="33" t="s">
        <v>589</v>
      </c>
      <c r="D50" s="224" t="e">
        <f>#REF!-'[2]Local Education Authority (U)'!C50</f>
        <v>#REF!</v>
      </c>
      <c r="E50" s="224" t="e">
        <f>#REF!-'[2]Local Education Authority (U)'!D50</f>
        <v>#REF!</v>
      </c>
      <c r="F50" s="224" t="e">
        <f>#REF!-'[2]Local Education Authority (U)'!E50</f>
        <v>#REF!</v>
      </c>
      <c r="G50" s="224" t="e">
        <f>#REF!-'[2]Local Education Authority (U)'!F50</f>
        <v>#REF!</v>
      </c>
      <c r="H50" s="224" t="e">
        <f>#REF!-'[2]Local Education Authority (U)'!G50</f>
        <v>#REF!</v>
      </c>
      <c r="I50" s="224" t="e">
        <f>#REF!-'[2]Local Education Authority (U)'!H50</f>
        <v>#REF!</v>
      </c>
      <c r="J50" s="224" t="e">
        <f>#REF!-'[2]Local Education Authority (U)'!I50</f>
        <v>#REF!</v>
      </c>
      <c r="K50" s="224" t="e">
        <f>#REF!-'[2]Local Education Authority (U)'!J50</f>
        <v>#REF!</v>
      </c>
      <c r="L50" s="230">
        <v>1914</v>
      </c>
      <c r="M50" s="297"/>
      <c r="N50" s="306"/>
    </row>
    <row r="51" spans="1:14" ht="15" customHeight="1">
      <c r="A51" s="223">
        <v>30</v>
      </c>
      <c r="B51" s="34" t="e">
        <f>C51=#REF!</f>
        <v>#REF!</v>
      </c>
      <c r="C51" s="33" t="s">
        <v>590</v>
      </c>
      <c r="D51" s="224" t="e">
        <f>#REF!-'[2]Local Education Authority (U)'!C51</f>
        <v>#REF!</v>
      </c>
      <c r="E51" s="224" t="e">
        <f>#REF!-'[2]Local Education Authority (U)'!D51</f>
        <v>#REF!</v>
      </c>
      <c r="F51" s="224" t="e">
        <f>#REF!-'[2]Local Education Authority (U)'!E51</f>
        <v>#REF!</v>
      </c>
      <c r="G51" s="224" t="e">
        <f>#REF!-'[2]Local Education Authority (U)'!F51</f>
        <v>#REF!</v>
      </c>
      <c r="H51" s="224" t="e">
        <f>#REF!-'[2]Local Education Authority (U)'!G51</f>
        <v>#REF!</v>
      </c>
      <c r="I51" s="224" t="e">
        <f>#REF!-'[2]Local Education Authority (U)'!H51</f>
        <v>#REF!</v>
      </c>
      <c r="J51" s="224" t="e">
        <f>#REF!-'[2]Local Education Authority (U)'!I51</f>
        <v>#REF!</v>
      </c>
      <c r="K51" s="224" t="e">
        <f>#REF!-'[2]Local Education Authority (U)'!J51</f>
        <v>#REF!</v>
      </c>
      <c r="L51" s="230">
        <v>1735</v>
      </c>
      <c r="M51" s="297"/>
      <c r="N51" s="306"/>
    </row>
    <row r="52" spans="1:14" ht="15" customHeight="1">
      <c r="A52" s="223">
        <v>31</v>
      </c>
      <c r="B52" s="34" t="e">
        <f>C52=#REF!</f>
        <v>#REF!</v>
      </c>
      <c r="C52" s="33" t="s">
        <v>591</v>
      </c>
      <c r="D52" s="224" t="e">
        <f>#REF!-'[2]Local Education Authority (U)'!C52</f>
        <v>#REF!</v>
      </c>
      <c r="E52" s="224" t="e">
        <f>#REF!-'[2]Local Education Authority (U)'!D52</f>
        <v>#REF!</v>
      </c>
      <c r="F52" s="224" t="e">
        <f>#REF!-'[2]Local Education Authority (U)'!E52</f>
        <v>#REF!</v>
      </c>
      <c r="G52" s="224" t="e">
        <f>#REF!-'[2]Local Education Authority (U)'!F52</f>
        <v>#REF!</v>
      </c>
      <c r="H52" s="224" t="e">
        <f>#REF!-'[2]Local Education Authority (U)'!G52</f>
        <v>#REF!</v>
      </c>
      <c r="I52" s="224" t="e">
        <f>#REF!-'[2]Local Education Authority (U)'!H52</f>
        <v>#REF!</v>
      </c>
      <c r="J52" s="224" t="e">
        <f>#REF!-'[2]Local Education Authority (U)'!I52</f>
        <v>#REF!</v>
      </c>
      <c r="K52" s="224" t="e">
        <f>#REF!-'[2]Local Education Authority (U)'!J52</f>
        <v>#REF!</v>
      </c>
      <c r="L52" s="230">
        <v>930</v>
      </c>
      <c r="M52" s="297"/>
      <c r="N52" s="306"/>
    </row>
    <row r="53" spans="1:14" ht="15" customHeight="1">
      <c r="A53" s="223">
        <v>32</v>
      </c>
      <c r="B53" s="34" t="e">
        <f>C53=#REF!</f>
        <v>#REF!</v>
      </c>
      <c r="C53" s="33" t="s">
        <v>125</v>
      </c>
      <c r="D53" s="224" t="e">
        <f>#REF!-'[2]Local Education Authority (U)'!C53</f>
        <v>#REF!</v>
      </c>
      <c r="E53" s="224" t="e">
        <f>#REF!-'[2]Local Education Authority (U)'!D53</f>
        <v>#REF!</v>
      </c>
      <c r="F53" s="224" t="e">
        <f>#REF!-'[2]Local Education Authority (U)'!E53</f>
        <v>#REF!</v>
      </c>
      <c r="G53" s="224" t="e">
        <f>#REF!-'[2]Local Education Authority (U)'!F53</f>
        <v>#REF!</v>
      </c>
      <c r="H53" s="224" t="e">
        <f>#REF!-'[2]Local Education Authority (U)'!G53</f>
        <v>#REF!</v>
      </c>
      <c r="I53" s="224" t="e">
        <f>#REF!-'[2]Local Education Authority (U)'!H53</f>
        <v>#REF!</v>
      </c>
      <c r="J53" s="224" t="e">
        <f>#REF!-'[2]Local Education Authority (U)'!I53</f>
        <v>#REF!</v>
      </c>
      <c r="K53" s="224" t="e">
        <f>#REF!-'[2]Local Education Authority (U)'!J53</f>
        <v>#REF!</v>
      </c>
      <c r="L53" s="230">
        <v>867</v>
      </c>
      <c r="M53" s="297"/>
      <c r="N53" s="306"/>
    </row>
    <row r="54" spans="1:14" ht="15" customHeight="1">
      <c r="A54" s="223">
        <v>33</v>
      </c>
      <c r="B54" s="34" t="e">
        <f>C54=#REF!</f>
        <v>#REF!</v>
      </c>
      <c r="C54" s="33" t="s">
        <v>592</v>
      </c>
      <c r="D54" s="224" t="e">
        <f>#REF!-'[2]Local Education Authority (U)'!C54</f>
        <v>#REF!</v>
      </c>
      <c r="E54" s="224" t="e">
        <f>#REF!-'[2]Local Education Authority (U)'!D54</f>
        <v>#REF!</v>
      </c>
      <c r="F54" s="224" t="e">
        <f>#REF!-'[2]Local Education Authority (U)'!E54</f>
        <v>#REF!</v>
      </c>
      <c r="G54" s="224" t="e">
        <f>#REF!-'[2]Local Education Authority (U)'!F54</f>
        <v>#REF!</v>
      </c>
      <c r="H54" s="224" t="e">
        <f>#REF!-'[2]Local Education Authority (U)'!G54</f>
        <v>#REF!</v>
      </c>
      <c r="I54" s="224" t="e">
        <f>#REF!-'[2]Local Education Authority (U)'!H54</f>
        <v>#REF!</v>
      </c>
      <c r="J54" s="224" t="e">
        <f>#REF!-'[2]Local Education Authority (U)'!I54</f>
        <v>#REF!</v>
      </c>
      <c r="K54" s="224" t="e">
        <f>#REF!-'[2]Local Education Authority (U)'!J54</f>
        <v>#REF!</v>
      </c>
      <c r="L54" s="230">
        <v>1076</v>
      </c>
      <c r="M54" s="297"/>
      <c r="N54" s="306"/>
    </row>
    <row r="55" spans="1:14" ht="15" customHeight="1">
      <c r="A55" s="223">
        <v>34</v>
      </c>
      <c r="B55" s="34" t="e">
        <f>C55=#REF!</f>
        <v>#REF!</v>
      </c>
      <c r="C55" s="33" t="s">
        <v>593</v>
      </c>
      <c r="D55" s="224" t="e">
        <f>#REF!-'[2]Local Education Authority (U)'!C55</f>
        <v>#REF!</v>
      </c>
      <c r="E55" s="224" t="e">
        <f>#REF!-'[2]Local Education Authority (U)'!D55</f>
        <v>#REF!</v>
      </c>
      <c r="F55" s="224" t="e">
        <f>#REF!-'[2]Local Education Authority (U)'!E55</f>
        <v>#REF!</v>
      </c>
      <c r="G55" s="224" t="e">
        <f>#REF!-'[2]Local Education Authority (U)'!F55</f>
        <v>#REF!</v>
      </c>
      <c r="H55" s="224" t="e">
        <f>#REF!-'[2]Local Education Authority (U)'!G55</f>
        <v>#REF!</v>
      </c>
      <c r="I55" s="224" t="e">
        <f>#REF!-'[2]Local Education Authority (U)'!H55</f>
        <v>#REF!</v>
      </c>
      <c r="J55" s="224" t="e">
        <f>#REF!-'[2]Local Education Authority (U)'!I55</f>
        <v>#REF!</v>
      </c>
      <c r="K55" s="224" t="e">
        <f>#REF!-'[2]Local Education Authority (U)'!J55</f>
        <v>#REF!</v>
      </c>
      <c r="L55" s="230">
        <v>1131</v>
      </c>
      <c r="M55" s="297"/>
      <c r="N55" s="306"/>
    </row>
    <row r="56" spans="1:14" ht="15" customHeight="1">
      <c r="A56" s="223">
        <v>35</v>
      </c>
      <c r="B56" s="34" t="e">
        <f>C56=#REF!</f>
        <v>#REF!</v>
      </c>
      <c r="C56" s="33" t="s">
        <v>594</v>
      </c>
      <c r="D56" s="224" t="e">
        <f>#REF!-'[2]Local Education Authority (U)'!C56</f>
        <v>#REF!</v>
      </c>
      <c r="E56" s="224" t="e">
        <f>#REF!-'[2]Local Education Authority (U)'!D56</f>
        <v>#REF!</v>
      </c>
      <c r="F56" s="224" t="e">
        <f>#REF!-'[2]Local Education Authority (U)'!E56</f>
        <v>#REF!</v>
      </c>
      <c r="G56" s="224" t="e">
        <f>#REF!-'[2]Local Education Authority (U)'!F56</f>
        <v>#REF!</v>
      </c>
      <c r="H56" s="224" t="e">
        <f>#REF!-'[2]Local Education Authority (U)'!G56</f>
        <v>#REF!</v>
      </c>
      <c r="I56" s="224" t="e">
        <f>#REF!-'[2]Local Education Authority (U)'!H56</f>
        <v>#REF!</v>
      </c>
      <c r="J56" s="224" t="e">
        <f>#REF!-'[2]Local Education Authority (U)'!I56</f>
        <v>#REF!</v>
      </c>
      <c r="K56" s="224" t="e">
        <f>#REF!-'[2]Local Education Authority (U)'!J56</f>
        <v>#REF!</v>
      </c>
      <c r="L56" s="230">
        <v>811</v>
      </c>
      <c r="M56" s="297"/>
      <c r="N56" s="306"/>
    </row>
    <row r="57" spans="1:14" ht="15" customHeight="1">
      <c r="A57" s="223">
        <v>36</v>
      </c>
      <c r="B57" s="34" t="e">
        <f>C57=#REF!</f>
        <v>#REF!</v>
      </c>
      <c r="C57" s="33" t="s">
        <v>134</v>
      </c>
      <c r="D57" s="224" t="e">
        <f>#REF!-'[2]Local Education Authority (U)'!C57</f>
        <v>#REF!</v>
      </c>
      <c r="E57" s="224" t="e">
        <f>#REF!-'[2]Local Education Authority (U)'!D57</f>
        <v>#REF!</v>
      </c>
      <c r="F57" s="224" t="e">
        <f>#REF!-'[2]Local Education Authority (U)'!E57</f>
        <v>#REF!</v>
      </c>
      <c r="G57" s="224" t="e">
        <f>#REF!-'[2]Local Education Authority (U)'!F57</f>
        <v>#REF!</v>
      </c>
      <c r="H57" s="224" t="e">
        <f>#REF!-'[2]Local Education Authority (U)'!G57</f>
        <v>#REF!</v>
      </c>
      <c r="I57" s="224" t="e">
        <f>#REF!-'[2]Local Education Authority (U)'!H57</f>
        <v>#REF!</v>
      </c>
      <c r="J57" s="224" t="e">
        <f>#REF!-'[2]Local Education Authority (U)'!I57</f>
        <v>#REF!</v>
      </c>
      <c r="K57" s="224" t="e">
        <f>#REF!-'[2]Local Education Authority (U)'!J57</f>
        <v>#REF!</v>
      </c>
      <c r="L57" s="230">
        <v>1289</v>
      </c>
      <c r="M57" s="297"/>
      <c r="N57" s="306"/>
    </row>
    <row r="58" spans="1:14" ht="15" customHeight="1">
      <c r="A58" s="223">
        <v>37</v>
      </c>
      <c r="B58" s="34" t="e">
        <f>C58=#REF!</f>
        <v>#REF!</v>
      </c>
      <c r="C58" s="33" t="s">
        <v>595</v>
      </c>
      <c r="D58" s="224" t="e">
        <f>#REF!-'[2]Local Education Authority (U)'!C58</f>
        <v>#REF!</v>
      </c>
      <c r="E58" s="224" t="e">
        <f>#REF!-'[2]Local Education Authority (U)'!D58</f>
        <v>#REF!</v>
      </c>
      <c r="F58" s="224" t="e">
        <f>#REF!-'[2]Local Education Authority (U)'!E58</f>
        <v>#REF!</v>
      </c>
      <c r="G58" s="224" t="e">
        <f>#REF!-'[2]Local Education Authority (U)'!F58</f>
        <v>#REF!</v>
      </c>
      <c r="H58" s="224" t="e">
        <f>#REF!-'[2]Local Education Authority (U)'!G58</f>
        <v>#REF!</v>
      </c>
      <c r="I58" s="224" t="e">
        <f>#REF!-'[2]Local Education Authority (U)'!H58</f>
        <v>#REF!</v>
      </c>
      <c r="J58" s="224" t="e">
        <f>#REF!-'[2]Local Education Authority (U)'!I58</f>
        <v>#REF!</v>
      </c>
      <c r="K58" s="224" t="e">
        <f>#REF!-'[2]Local Education Authority (U)'!J58</f>
        <v>#REF!</v>
      </c>
      <c r="L58" s="230">
        <v>1165</v>
      </c>
      <c r="M58" s="297"/>
      <c r="N58" s="306"/>
    </row>
    <row r="59" spans="1:14" ht="15" customHeight="1">
      <c r="A59" s="223">
        <v>38</v>
      </c>
      <c r="B59" s="34" t="e">
        <f>C59=#REF!</f>
        <v>#REF!</v>
      </c>
      <c r="C59" s="33" t="s">
        <v>596</v>
      </c>
      <c r="D59" s="224" t="e">
        <f>#REF!-'[2]Local Education Authority (U)'!C59</f>
        <v>#REF!</v>
      </c>
      <c r="E59" s="224" t="e">
        <f>#REF!-'[2]Local Education Authority (U)'!D59</f>
        <v>#REF!</v>
      </c>
      <c r="F59" s="224" t="e">
        <f>#REF!-'[2]Local Education Authority (U)'!E59</f>
        <v>#REF!</v>
      </c>
      <c r="G59" s="224" t="e">
        <f>#REF!-'[2]Local Education Authority (U)'!F59</f>
        <v>#REF!</v>
      </c>
      <c r="H59" s="224" t="e">
        <f>#REF!-'[2]Local Education Authority (U)'!G59</f>
        <v>#REF!</v>
      </c>
      <c r="I59" s="224" t="e">
        <f>#REF!-'[2]Local Education Authority (U)'!H59</f>
        <v>#REF!</v>
      </c>
      <c r="J59" s="224" t="e">
        <f>#REF!-'[2]Local Education Authority (U)'!I59</f>
        <v>#REF!</v>
      </c>
      <c r="K59" s="224" t="e">
        <f>#REF!-'[2]Local Education Authority (U)'!J59</f>
        <v>#REF!</v>
      </c>
      <c r="L59" s="230">
        <v>825</v>
      </c>
      <c r="M59" s="297"/>
      <c r="N59" s="306"/>
    </row>
    <row r="60" spans="1:14" ht="15" customHeight="1">
      <c r="A60" s="223">
        <v>39</v>
      </c>
      <c r="B60" s="34" t="e">
        <f>C60=#REF!</f>
        <v>#REF!</v>
      </c>
      <c r="C60" s="33" t="s">
        <v>597</v>
      </c>
      <c r="D60" s="224" t="e">
        <f>#REF!-'[2]Local Education Authority (U)'!C60</f>
        <v>#REF!</v>
      </c>
      <c r="E60" s="224" t="e">
        <f>#REF!-'[2]Local Education Authority (U)'!D60</f>
        <v>#REF!</v>
      </c>
      <c r="F60" s="224" t="e">
        <f>#REF!-'[2]Local Education Authority (U)'!E60</f>
        <v>#REF!</v>
      </c>
      <c r="G60" s="224" t="e">
        <f>#REF!-'[2]Local Education Authority (U)'!F60</f>
        <v>#REF!</v>
      </c>
      <c r="H60" s="224" t="e">
        <f>#REF!-'[2]Local Education Authority (U)'!G60</f>
        <v>#REF!</v>
      </c>
      <c r="I60" s="224" t="e">
        <f>#REF!-'[2]Local Education Authority (U)'!H60</f>
        <v>#REF!</v>
      </c>
      <c r="J60" s="224" t="e">
        <f>#REF!-'[2]Local Education Authority (U)'!I60</f>
        <v>#REF!</v>
      </c>
      <c r="K60" s="224" t="e">
        <f>#REF!-'[2]Local Education Authority (U)'!J60</f>
        <v>#REF!</v>
      </c>
      <c r="L60" s="230">
        <v>983</v>
      </c>
      <c r="M60" s="297"/>
      <c r="N60" s="306"/>
    </row>
    <row r="61" spans="1:14" ht="15" customHeight="1">
      <c r="A61" s="223">
        <v>40</v>
      </c>
      <c r="B61" s="34" t="e">
        <f>C61=#REF!</f>
        <v>#REF!</v>
      </c>
      <c r="C61" s="33" t="s">
        <v>143</v>
      </c>
      <c r="D61" s="224" t="e">
        <f>#REF!-'[2]Local Education Authority (U)'!C61</f>
        <v>#REF!</v>
      </c>
      <c r="E61" s="224" t="e">
        <f>#REF!-'[2]Local Education Authority (U)'!D61</f>
        <v>#REF!</v>
      </c>
      <c r="F61" s="224" t="e">
        <f>#REF!-'[2]Local Education Authority (U)'!E61</f>
        <v>#REF!</v>
      </c>
      <c r="G61" s="224" t="e">
        <f>#REF!-'[2]Local Education Authority (U)'!F61</f>
        <v>#REF!</v>
      </c>
      <c r="H61" s="224" t="e">
        <f>#REF!-'[2]Local Education Authority (U)'!G61</f>
        <v>#REF!</v>
      </c>
      <c r="I61" s="224" t="e">
        <f>#REF!-'[2]Local Education Authority (U)'!H61</f>
        <v>#REF!</v>
      </c>
      <c r="J61" s="224" t="e">
        <f>#REF!-'[2]Local Education Authority (U)'!I61</f>
        <v>#REF!</v>
      </c>
      <c r="K61" s="224" t="e">
        <f>#REF!-'[2]Local Education Authority (U)'!J61</f>
        <v>#REF!</v>
      </c>
      <c r="L61" s="230">
        <v>1647</v>
      </c>
      <c r="M61" s="297"/>
      <c r="N61" s="306"/>
    </row>
    <row r="62" spans="1:14" ht="15" customHeight="1">
      <c r="A62" s="223">
        <v>41</v>
      </c>
      <c r="B62" s="34" t="e">
        <f>C62=#REF!</f>
        <v>#REF!</v>
      </c>
      <c r="C62" s="33" t="s">
        <v>598</v>
      </c>
      <c r="D62" s="224" t="e">
        <f>#REF!-'[2]Local Education Authority (U)'!C62</f>
        <v>#REF!</v>
      </c>
      <c r="E62" s="224" t="e">
        <f>#REF!-'[2]Local Education Authority (U)'!D62</f>
        <v>#REF!</v>
      </c>
      <c r="F62" s="224" t="e">
        <f>#REF!-'[2]Local Education Authority (U)'!E62</f>
        <v>#REF!</v>
      </c>
      <c r="G62" s="224" t="e">
        <f>#REF!-'[2]Local Education Authority (U)'!F62</f>
        <v>#REF!</v>
      </c>
      <c r="H62" s="224" t="e">
        <f>#REF!-'[2]Local Education Authority (U)'!G62</f>
        <v>#REF!</v>
      </c>
      <c r="I62" s="224" t="e">
        <f>#REF!-'[2]Local Education Authority (U)'!H62</f>
        <v>#REF!</v>
      </c>
      <c r="J62" s="224" t="e">
        <f>#REF!-'[2]Local Education Authority (U)'!I62</f>
        <v>#REF!</v>
      </c>
      <c r="K62" s="224" t="e">
        <f>#REF!-'[2]Local Education Authority (U)'!J62</f>
        <v>#REF!</v>
      </c>
      <c r="L62" s="230">
        <v>1479</v>
      </c>
      <c r="M62" s="297"/>
      <c r="N62" s="306"/>
    </row>
    <row r="63" spans="1:15" ht="15" customHeight="1">
      <c r="A63" s="33"/>
      <c r="B63" s="33"/>
      <c r="C63" s="36" t="s">
        <v>74</v>
      </c>
      <c r="D63" s="224" t="e">
        <f>#REF!-'[2]Local Education Authority (U)'!C63</f>
        <v>#REF!</v>
      </c>
      <c r="E63" s="224" t="e">
        <f>#REF!-'[2]Local Education Authority (U)'!D63</f>
        <v>#REF!</v>
      </c>
      <c r="F63" s="224" t="e">
        <f>#REF!-'[2]Local Education Authority (U)'!E63</f>
        <v>#REF!</v>
      </c>
      <c r="G63" s="224" t="e">
        <f>#REF!-'[2]Local Education Authority (U)'!F63</f>
        <v>#REF!</v>
      </c>
      <c r="H63" s="224" t="e">
        <f>#REF!-'[2]Local Education Authority (U)'!G63</f>
        <v>#REF!</v>
      </c>
      <c r="I63" s="224" t="e">
        <f>#REF!-'[2]Local Education Authority (U)'!H63</f>
        <v>#REF!</v>
      </c>
      <c r="J63" s="224" t="e">
        <f>#REF!-'[2]Local Education Authority (U)'!I63</f>
        <v>#REF!</v>
      </c>
      <c r="K63" s="224" t="e">
        <f>#REF!-'[2]Local Education Authority (U)'!J63</f>
        <v>#REF!</v>
      </c>
      <c r="L63" s="290">
        <v>31197</v>
      </c>
      <c r="M63" s="298" t="e">
        <f>SUM(L22:L62)=L63</f>
        <v>#REF!</v>
      </c>
      <c r="N63" s="307" t="e">
        <f>L63=#REF!</f>
        <v>#REF!</v>
      </c>
      <c r="O63" s="49"/>
    </row>
    <row r="64" spans="1:14" ht="15" customHeight="1">
      <c r="A64" s="90"/>
      <c r="B64" s="90"/>
      <c r="C64" s="90"/>
      <c r="D64" s="224" t="e">
        <f>#REF!-'[2]Local Education Authority (U)'!C64</f>
        <v>#REF!</v>
      </c>
      <c r="E64" s="224" t="e">
        <f>#REF!-'[2]Local Education Authority (U)'!D64</f>
        <v>#REF!</v>
      </c>
      <c r="F64" s="224" t="e">
        <f>#REF!-'[2]Local Education Authority (U)'!E64</f>
        <v>#REF!</v>
      </c>
      <c r="G64" s="224" t="e">
        <f>#REF!-'[2]Local Education Authority (U)'!F64</f>
        <v>#REF!</v>
      </c>
      <c r="H64" s="224" t="e">
        <f>#REF!-'[2]Local Education Authority (U)'!G64</f>
        <v>#REF!</v>
      </c>
      <c r="I64" s="224" t="e">
        <f>#REF!-'[2]Local Education Authority (U)'!H64</f>
        <v>#REF!</v>
      </c>
      <c r="J64" s="224" t="e">
        <f>#REF!-'[2]Local Education Authority (U)'!I64</f>
        <v>#REF!</v>
      </c>
      <c r="K64" s="224" t="e">
        <f>#REF!-'[2]Local Education Authority (U)'!J64</f>
        <v>#REF!</v>
      </c>
      <c r="L64" s="227"/>
      <c r="M64" s="297"/>
      <c r="N64" s="306"/>
    </row>
    <row r="65" spans="1:14" ht="15" customHeight="1">
      <c r="A65" s="37" t="s">
        <v>32</v>
      </c>
      <c r="B65" s="36"/>
      <c r="C65" s="62"/>
      <c r="D65" s="224" t="e">
        <f>#REF!-'[2]Local Education Authority (U)'!C65</f>
        <v>#REF!</v>
      </c>
      <c r="E65" s="224" t="e">
        <f>#REF!-'[2]Local Education Authority (U)'!D65</f>
        <v>#REF!</v>
      </c>
      <c r="F65" s="224" t="e">
        <f>#REF!-'[2]Local Education Authority (U)'!E65</f>
        <v>#REF!</v>
      </c>
      <c r="G65" s="224" t="e">
        <f>#REF!-'[2]Local Education Authority (U)'!F65</f>
        <v>#REF!</v>
      </c>
      <c r="H65" s="224" t="e">
        <f>#REF!-'[2]Local Education Authority (U)'!G65</f>
        <v>#REF!</v>
      </c>
      <c r="I65" s="224" t="e">
        <f>#REF!-'[2]Local Education Authority (U)'!H65</f>
        <v>#REF!</v>
      </c>
      <c r="J65" s="224" t="e">
        <f>#REF!-'[2]Local Education Authority (U)'!I65</f>
        <v>#REF!</v>
      </c>
      <c r="K65" s="224" t="e">
        <f>#REF!-'[2]Local Education Authority (U)'!J65</f>
        <v>#REF!</v>
      </c>
      <c r="L65" s="230"/>
      <c r="M65" s="297"/>
      <c r="N65" s="306"/>
    </row>
    <row r="66" spans="1:14" ht="15" customHeight="1">
      <c r="A66" s="223">
        <v>1</v>
      </c>
      <c r="B66" s="223" t="e">
        <f>C66=#REF!</f>
        <v>#REF!</v>
      </c>
      <c r="C66" s="33" t="s">
        <v>599</v>
      </c>
      <c r="D66" s="224" t="e">
        <f>#REF!-'[2]Local Education Authority (U)'!C66</f>
        <v>#REF!</v>
      </c>
      <c r="E66" s="224" t="e">
        <f>#REF!-'[2]Local Education Authority (U)'!D66</f>
        <v>#REF!</v>
      </c>
      <c r="F66" s="224" t="e">
        <f>#REF!-'[2]Local Education Authority (U)'!E66</f>
        <v>#REF!</v>
      </c>
      <c r="G66" s="224" t="e">
        <f>#REF!-'[2]Local Education Authority (U)'!F66</f>
        <v>#REF!</v>
      </c>
      <c r="H66" s="224" t="e">
        <f>#REF!-'[2]Local Education Authority (U)'!G66</f>
        <v>#REF!</v>
      </c>
      <c r="I66" s="224" t="e">
        <f>#REF!-'[2]Local Education Authority (U)'!H66</f>
        <v>#REF!</v>
      </c>
      <c r="J66" s="224" t="e">
        <f>#REF!-'[2]Local Education Authority (U)'!I66</f>
        <v>#REF!</v>
      </c>
      <c r="K66" s="224" t="e">
        <f>#REF!-'[2]Local Education Authority (U)'!J66</f>
        <v>#REF!</v>
      </c>
      <c r="L66" s="230">
        <v>1286</v>
      </c>
      <c r="M66" s="297"/>
      <c r="N66" s="306"/>
    </row>
    <row r="67" spans="1:14" ht="15" customHeight="1">
      <c r="A67" s="223">
        <v>2</v>
      </c>
      <c r="B67" s="223" t="e">
        <f>C67=#REF!</f>
        <v>#REF!</v>
      </c>
      <c r="C67" s="33" t="s">
        <v>600</v>
      </c>
      <c r="D67" s="224" t="e">
        <f>#REF!-'[2]Local Education Authority (U)'!C67</f>
        <v>#REF!</v>
      </c>
      <c r="E67" s="224" t="e">
        <f>#REF!-'[2]Local Education Authority (U)'!D67</f>
        <v>#REF!</v>
      </c>
      <c r="F67" s="224" t="e">
        <f>#REF!-'[2]Local Education Authority (U)'!E67</f>
        <v>#REF!</v>
      </c>
      <c r="G67" s="224" t="e">
        <f>#REF!-'[2]Local Education Authority (U)'!F67</f>
        <v>#REF!</v>
      </c>
      <c r="H67" s="224" t="e">
        <f>#REF!-'[2]Local Education Authority (U)'!G67</f>
        <v>#REF!</v>
      </c>
      <c r="I67" s="224" t="e">
        <f>#REF!-'[2]Local Education Authority (U)'!H67</f>
        <v>#REF!</v>
      </c>
      <c r="J67" s="224" t="e">
        <f>#REF!-'[2]Local Education Authority (U)'!I67</f>
        <v>#REF!</v>
      </c>
      <c r="K67" s="224" t="e">
        <f>#REF!-'[2]Local Education Authority (U)'!J67</f>
        <v>#REF!</v>
      </c>
      <c r="L67" s="230">
        <v>1806</v>
      </c>
      <c r="M67" s="297"/>
      <c r="N67" s="306"/>
    </row>
    <row r="68" spans="1:14" ht="15" customHeight="1">
      <c r="A68" s="223">
        <v>3</v>
      </c>
      <c r="B68" s="223" t="e">
        <f>C68=#REF!</f>
        <v>#REF!</v>
      </c>
      <c r="C68" s="33" t="s">
        <v>601</v>
      </c>
      <c r="D68" s="224" t="e">
        <f>#REF!-'[2]Local Education Authority (U)'!C68</f>
        <v>#REF!</v>
      </c>
      <c r="E68" s="224" t="e">
        <f>#REF!-'[2]Local Education Authority (U)'!D68</f>
        <v>#REF!</v>
      </c>
      <c r="F68" s="224" t="e">
        <f>#REF!-'[2]Local Education Authority (U)'!E68</f>
        <v>#REF!</v>
      </c>
      <c r="G68" s="224" t="e">
        <f>#REF!-'[2]Local Education Authority (U)'!F68</f>
        <v>#REF!</v>
      </c>
      <c r="H68" s="224" t="e">
        <f>#REF!-'[2]Local Education Authority (U)'!G68</f>
        <v>#REF!</v>
      </c>
      <c r="I68" s="224" t="e">
        <f>#REF!-'[2]Local Education Authority (U)'!H68</f>
        <v>#REF!</v>
      </c>
      <c r="J68" s="224" t="e">
        <f>#REF!-'[2]Local Education Authority (U)'!I68</f>
        <v>#REF!</v>
      </c>
      <c r="K68" s="224" t="e">
        <f>#REF!-'[2]Local Education Authority (U)'!J68</f>
        <v>#REF!</v>
      </c>
      <c r="L68" s="230">
        <v>969</v>
      </c>
      <c r="M68" s="297"/>
      <c r="N68" s="306"/>
    </row>
    <row r="69" spans="1:14" ht="15" customHeight="1">
      <c r="A69" s="223">
        <v>4</v>
      </c>
      <c r="B69" s="223" t="e">
        <f>C69=#REF!</f>
        <v>#REF!</v>
      </c>
      <c r="C69" s="33" t="s">
        <v>602</v>
      </c>
      <c r="D69" s="224" t="e">
        <f>#REF!-'[2]Local Education Authority (U)'!C69</f>
        <v>#REF!</v>
      </c>
      <c r="E69" s="224" t="e">
        <f>#REF!-'[2]Local Education Authority (U)'!D69</f>
        <v>#REF!</v>
      </c>
      <c r="F69" s="224" t="e">
        <f>#REF!-'[2]Local Education Authority (U)'!E69</f>
        <v>#REF!</v>
      </c>
      <c r="G69" s="224" t="e">
        <f>#REF!-'[2]Local Education Authority (U)'!F69</f>
        <v>#REF!</v>
      </c>
      <c r="H69" s="224" t="e">
        <f>#REF!-'[2]Local Education Authority (U)'!G69</f>
        <v>#REF!</v>
      </c>
      <c r="I69" s="224" t="e">
        <f>#REF!-'[2]Local Education Authority (U)'!H69</f>
        <v>#REF!</v>
      </c>
      <c r="J69" s="224" t="e">
        <f>#REF!-'[2]Local Education Authority (U)'!I69</f>
        <v>#REF!</v>
      </c>
      <c r="K69" s="224" t="e">
        <f>#REF!-'[2]Local Education Authority (U)'!J69</f>
        <v>#REF!</v>
      </c>
      <c r="L69" s="230">
        <v>1337</v>
      </c>
      <c r="M69" s="297"/>
      <c r="N69" s="306"/>
    </row>
    <row r="70" spans="1:14" ht="15" customHeight="1">
      <c r="A70" s="223">
        <v>5</v>
      </c>
      <c r="B70" s="223" t="e">
        <f>C70=#REF!</f>
        <v>#REF!</v>
      </c>
      <c r="C70" s="33" t="s">
        <v>603</v>
      </c>
      <c r="D70" s="224" t="e">
        <f>#REF!-'[2]Local Education Authority (U)'!C70</f>
        <v>#REF!</v>
      </c>
      <c r="E70" s="224" t="e">
        <f>#REF!-'[2]Local Education Authority (U)'!D70</f>
        <v>#REF!</v>
      </c>
      <c r="F70" s="224" t="e">
        <f>#REF!-'[2]Local Education Authority (U)'!E70</f>
        <v>#REF!</v>
      </c>
      <c r="G70" s="224" t="e">
        <f>#REF!-'[2]Local Education Authority (U)'!F70</f>
        <v>#REF!</v>
      </c>
      <c r="H70" s="224" t="e">
        <f>#REF!-'[2]Local Education Authority (U)'!G70</f>
        <v>#REF!</v>
      </c>
      <c r="I70" s="224" t="e">
        <f>#REF!-'[2]Local Education Authority (U)'!H70</f>
        <v>#REF!</v>
      </c>
      <c r="J70" s="224" t="e">
        <f>#REF!-'[2]Local Education Authority (U)'!I70</f>
        <v>#REF!</v>
      </c>
      <c r="K70" s="224" t="e">
        <f>#REF!-'[2]Local Education Authority (U)'!J70</f>
        <v>#REF!</v>
      </c>
      <c r="L70" s="230">
        <v>2162</v>
      </c>
      <c r="M70" s="297"/>
      <c r="N70" s="306"/>
    </row>
    <row r="71" spans="1:14" ht="15" customHeight="1">
      <c r="A71" s="223">
        <v>6</v>
      </c>
      <c r="B71" s="223" t="e">
        <f>C71=#REF!</f>
        <v>#REF!</v>
      </c>
      <c r="C71" s="33" t="s">
        <v>604</v>
      </c>
      <c r="D71" s="224" t="e">
        <f>#REF!-'[2]Local Education Authority (U)'!C71</f>
        <v>#REF!</v>
      </c>
      <c r="E71" s="224" t="e">
        <f>#REF!-'[2]Local Education Authority (U)'!D71</f>
        <v>#REF!</v>
      </c>
      <c r="F71" s="224" t="e">
        <f>#REF!-'[2]Local Education Authority (U)'!E71</f>
        <v>#REF!</v>
      </c>
      <c r="G71" s="224" t="e">
        <f>#REF!-'[2]Local Education Authority (U)'!F71</f>
        <v>#REF!</v>
      </c>
      <c r="H71" s="224" t="e">
        <f>#REF!-'[2]Local Education Authority (U)'!G71</f>
        <v>#REF!</v>
      </c>
      <c r="I71" s="224" t="e">
        <f>#REF!-'[2]Local Education Authority (U)'!H71</f>
        <v>#REF!</v>
      </c>
      <c r="J71" s="224" t="e">
        <f>#REF!-'[2]Local Education Authority (U)'!I71</f>
        <v>#REF!</v>
      </c>
      <c r="K71" s="224" t="e">
        <f>#REF!-'[2]Local Education Authority (U)'!J71</f>
        <v>#REF!</v>
      </c>
      <c r="L71" s="230">
        <v>1035</v>
      </c>
      <c r="M71" s="297"/>
      <c r="N71" s="306"/>
    </row>
    <row r="72" spans="1:14" ht="15" customHeight="1">
      <c r="A72" s="223">
        <v>7</v>
      </c>
      <c r="B72" s="223" t="e">
        <f>C72=#REF!</f>
        <v>#REF!</v>
      </c>
      <c r="C72" s="33" t="s">
        <v>605</v>
      </c>
      <c r="D72" s="224" t="e">
        <f>#REF!-'[2]Local Education Authority (U)'!C72</f>
        <v>#REF!</v>
      </c>
      <c r="E72" s="224" t="e">
        <f>#REF!-'[2]Local Education Authority (U)'!D72</f>
        <v>#REF!</v>
      </c>
      <c r="F72" s="224" t="e">
        <f>#REF!-'[2]Local Education Authority (U)'!E72</f>
        <v>#REF!</v>
      </c>
      <c r="G72" s="224" t="e">
        <f>#REF!-'[2]Local Education Authority (U)'!F72</f>
        <v>#REF!</v>
      </c>
      <c r="H72" s="224" t="e">
        <f>#REF!-'[2]Local Education Authority (U)'!G72</f>
        <v>#REF!</v>
      </c>
      <c r="I72" s="224" t="e">
        <f>#REF!-'[2]Local Education Authority (U)'!H72</f>
        <v>#REF!</v>
      </c>
      <c r="J72" s="224" t="e">
        <f>#REF!-'[2]Local Education Authority (U)'!I72</f>
        <v>#REF!</v>
      </c>
      <c r="K72" s="224" t="e">
        <f>#REF!-'[2]Local Education Authority (U)'!J72</f>
        <v>#REF!</v>
      </c>
      <c r="L72" s="230">
        <v>1780</v>
      </c>
      <c r="M72" s="297"/>
      <c r="N72" s="306"/>
    </row>
    <row r="73" spans="1:14" ht="15" customHeight="1">
      <c r="A73" s="223">
        <v>8</v>
      </c>
      <c r="B73" s="223" t="e">
        <f>C73=#REF!</f>
        <v>#REF!</v>
      </c>
      <c r="C73" s="33" t="s">
        <v>606</v>
      </c>
      <c r="D73" s="224" t="e">
        <f>#REF!-'[2]Local Education Authority (U)'!C73</f>
        <v>#REF!</v>
      </c>
      <c r="E73" s="224" t="e">
        <f>#REF!-'[2]Local Education Authority (U)'!D73</f>
        <v>#REF!</v>
      </c>
      <c r="F73" s="224" t="e">
        <f>#REF!-'[2]Local Education Authority (U)'!E73</f>
        <v>#REF!</v>
      </c>
      <c r="G73" s="224" t="e">
        <f>#REF!-'[2]Local Education Authority (U)'!F73</f>
        <v>#REF!</v>
      </c>
      <c r="H73" s="224" t="e">
        <f>#REF!-'[2]Local Education Authority (U)'!G73</f>
        <v>#REF!</v>
      </c>
      <c r="I73" s="224" t="e">
        <f>#REF!-'[2]Local Education Authority (U)'!H73</f>
        <v>#REF!</v>
      </c>
      <c r="J73" s="224" t="e">
        <f>#REF!-'[2]Local Education Authority (U)'!I73</f>
        <v>#REF!</v>
      </c>
      <c r="K73" s="224" t="e">
        <f>#REF!-'[2]Local Education Authority (U)'!J73</f>
        <v>#REF!</v>
      </c>
      <c r="L73" s="230">
        <v>2466</v>
      </c>
      <c r="M73" s="297"/>
      <c r="N73" s="306"/>
    </row>
    <row r="74" spans="1:14" ht="15" customHeight="1">
      <c r="A74" s="223">
        <v>9</v>
      </c>
      <c r="B74" s="223" t="e">
        <f>C74=#REF!</f>
        <v>#REF!</v>
      </c>
      <c r="C74" s="33" t="s">
        <v>607</v>
      </c>
      <c r="D74" s="224" t="e">
        <f>#REF!-'[2]Local Education Authority (U)'!C74</f>
        <v>#REF!</v>
      </c>
      <c r="E74" s="224" t="e">
        <f>#REF!-'[2]Local Education Authority (U)'!D74</f>
        <v>#REF!</v>
      </c>
      <c r="F74" s="224" t="e">
        <f>#REF!-'[2]Local Education Authority (U)'!E74</f>
        <v>#REF!</v>
      </c>
      <c r="G74" s="224" t="e">
        <f>#REF!-'[2]Local Education Authority (U)'!F74</f>
        <v>#REF!</v>
      </c>
      <c r="H74" s="224" t="e">
        <f>#REF!-'[2]Local Education Authority (U)'!G74</f>
        <v>#REF!</v>
      </c>
      <c r="I74" s="224" t="e">
        <f>#REF!-'[2]Local Education Authority (U)'!H74</f>
        <v>#REF!</v>
      </c>
      <c r="J74" s="224" t="e">
        <f>#REF!-'[2]Local Education Authority (U)'!I74</f>
        <v>#REF!</v>
      </c>
      <c r="K74" s="224" t="e">
        <f>#REF!-'[2]Local Education Authority (U)'!J74</f>
        <v>#REF!</v>
      </c>
      <c r="L74" s="230">
        <v>643</v>
      </c>
      <c r="M74" s="297"/>
      <c r="N74" s="306"/>
    </row>
    <row r="75" spans="1:14" ht="15" customHeight="1">
      <c r="A75" s="223">
        <v>10</v>
      </c>
      <c r="B75" s="223" t="e">
        <f>C75=#REF!</f>
        <v>#REF!</v>
      </c>
      <c r="C75" s="33" t="s">
        <v>608</v>
      </c>
      <c r="D75" s="224" t="e">
        <f>#REF!-'[2]Local Education Authority (U)'!C75</f>
        <v>#REF!</v>
      </c>
      <c r="E75" s="224" t="e">
        <f>#REF!-'[2]Local Education Authority (U)'!D75</f>
        <v>#REF!</v>
      </c>
      <c r="F75" s="224" t="e">
        <f>#REF!-'[2]Local Education Authority (U)'!E75</f>
        <v>#REF!</v>
      </c>
      <c r="G75" s="224" t="e">
        <f>#REF!-'[2]Local Education Authority (U)'!F75</f>
        <v>#REF!</v>
      </c>
      <c r="H75" s="224" t="e">
        <f>#REF!-'[2]Local Education Authority (U)'!G75</f>
        <v>#REF!</v>
      </c>
      <c r="I75" s="224" t="e">
        <f>#REF!-'[2]Local Education Authority (U)'!H75</f>
        <v>#REF!</v>
      </c>
      <c r="J75" s="224" t="e">
        <f>#REF!-'[2]Local Education Authority (U)'!I75</f>
        <v>#REF!</v>
      </c>
      <c r="K75" s="224" t="e">
        <f>#REF!-'[2]Local Education Authority (U)'!J75</f>
        <v>#REF!</v>
      </c>
      <c r="L75" s="230">
        <v>681</v>
      </c>
      <c r="M75" s="297"/>
      <c r="N75" s="306"/>
    </row>
    <row r="76" spans="1:14" ht="15" customHeight="1">
      <c r="A76" s="223">
        <v>11</v>
      </c>
      <c r="B76" s="223" t="e">
        <f>C76=#REF!</f>
        <v>#REF!</v>
      </c>
      <c r="C76" s="33" t="s">
        <v>609</v>
      </c>
      <c r="D76" s="224" t="e">
        <f>#REF!-'[2]Local Education Authority (U)'!C76</f>
        <v>#REF!</v>
      </c>
      <c r="E76" s="224" t="e">
        <f>#REF!-'[2]Local Education Authority (U)'!D76</f>
        <v>#REF!</v>
      </c>
      <c r="F76" s="224" t="e">
        <f>#REF!-'[2]Local Education Authority (U)'!E76</f>
        <v>#REF!</v>
      </c>
      <c r="G76" s="224" t="e">
        <f>#REF!-'[2]Local Education Authority (U)'!F76</f>
        <v>#REF!</v>
      </c>
      <c r="H76" s="224" t="e">
        <f>#REF!-'[2]Local Education Authority (U)'!G76</f>
        <v>#REF!</v>
      </c>
      <c r="I76" s="224" t="e">
        <f>#REF!-'[2]Local Education Authority (U)'!H76</f>
        <v>#REF!</v>
      </c>
      <c r="J76" s="224" t="e">
        <f>#REF!-'[2]Local Education Authority (U)'!I76</f>
        <v>#REF!</v>
      </c>
      <c r="K76" s="224" t="e">
        <f>#REF!-'[2]Local Education Authority (U)'!J76</f>
        <v>#REF!</v>
      </c>
      <c r="L76" s="289" t="e">
        <f>3787-GETPIVOTDATA("start_ytd",#REF!,"Region_Desc","Yorkshire and the Humber","LEA_Desc","North Yorkshire")</f>
        <v>#REF!</v>
      </c>
      <c r="M76" s="297"/>
      <c r="N76" s="306"/>
    </row>
    <row r="77" spans="1:14" ht="15" customHeight="1">
      <c r="A77" s="223">
        <v>12</v>
      </c>
      <c r="B77" s="223" t="e">
        <f>C77=#REF!</f>
        <v>#REF!</v>
      </c>
      <c r="C77" s="265" t="s">
        <v>815</v>
      </c>
      <c r="D77" s="224" t="e">
        <f>#REF!-'[2]Local Education Authority (U)'!C77</f>
        <v>#REF!</v>
      </c>
      <c r="E77" s="224" t="e">
        <f>#REF!-'[2]Local Education Authority (U)'!D77</f>
        <v>#REF!</v>
      </c>
      <c r="F77" s="224" t="e">
        <f>#REF!-'[2]Local Education Authority (U)'!E77</f>
        <v>#REF!</v>
      </c>
      <c r="G77" s="224" t="e">
        <f>#REF!-'[2]Local Education Authority (U)'!F77</f>
        <v>#REF!</v>
      </c>
      <c r="H77" s="224" t="e">
        <f>#REF!-'[2]Local Education Authority (U)'!G77</f>
        <v>#REF!</v>
      </c>
      <c r="I77" s="224" t="e">
        <f>#REF!-'[2]Local Education Authority (U)'!H77</f>
        <v>#REF!</v>
      </c>
      <c r="J77" s="224" t="e">
        <f>#REF!-'[2]Local Education Authority (U)'!I77</f>
        <v>#REF!</v>
      </c>
      <c r="K77" s="224" t="e">
        <f>#REF!-'[2]Local Education Authority (U)'!J77</f>
        <v>#REF!</v>
      </c>
      <c r="L77" s="230">
        <v>218</v>
      </c>
      <c r="M77" s="297"/>
      <c r="N77" s="306"/>
    </row>
    <row r="78" spans="1:14" ht="15" customHeight="1">
      <c r="A78" s="223">
        <v>13</v>
      </c>
      <c r="B78" s="223" t="e">
        <f>C78=#REF!</f>
        <v>#REF!</v>
      </c>
      <c r="C78" s="265" t="s">
        <v>816</v>
      </c>
      <c r="D78" s="224" t="e">
        <f>#REF!-'[2]Local Education Authority (U)'!C78</f>
        <v>#REF!</v>
      </c>
      <c r="E78" s="224" t="e">
        <f>#REF!-'[2]Local Education Authority (U)'!D78</f>
        <v>#REF!</v>
      </c>
      <c r="F78" s="224" t="e">
        <f>#REF!-'[2]Local Education Authority (U)'!E78</f>
        <v>#REF!</v>
      </c>
      <c r="G78" s="224" t="e">
        <f>#REF!-'[2]Local Education Authority (U)'!F78</f>
        <v>#REF!</v>
      </c>
      <c r="H78" s="224" t="e">
        <f>#REF!-'[2]Local Education Authority (U)'!G78</f>
        <v>#REF!</v>
      </c>
      <c r="I78" s="224" t="e">
        <f>#REF!-'[2]Local Education Authority (U)'!H78</f>
        <v>#REF!</v>
      </c>
      <c r="J78" s="224" t="e">
        <f>#REF!-'[2]Local Education Authority (U)'!I78</f>
        <v>#REF!</v>
      </c>
      <c r="K78" s="224" t="e">
        <f>#REF!-'[2]Local Education Authority (U)'!J78</f>
        <v>#REF!</v>
      </c>
      <c r="L78" s="230">
        <v>337</v>
      </c>
      <c r="M78" s="297"/>
      <c r="N78" s="306"/>
    </row>
    <row r="79" spans="1:14" ht="15" customHeight="1">
      <c r="A79" s="223">
        <v>14</v>
      </c>
      <c r="B79" s="223" t="e">
        <f>C79=#REF!</f>
        <v>#REF!</v>
      </c>
      <c r="C79" s="265" t="s">
        <v>817</v>
      </c>
      <c r="D79" s="224" t="e">
        <f>#REF!-'[2]Local Education Authority (U)'!C79</f>
        <v>#REF!</v>
      </c>
      <c r="E79" s="224" t="e">
        <f>#REF!-'[2]Local Education Authority (U)'!D79</f>
        <v>#REF!</v>
      </c>
      <c r="F79" s="224" t="e">
        <f>#REF!-'[2]Local Education Authority (U)'!E79</f>
        <v>#REF!</v>
      </c>
      <c r="G79" s="224" t="e">
        <f>#REF!-'[2]Local Education Authority (U)'!F79</f>
        <v>#REF!</v>
      </c>
      <c r="H79" s="224" t="e">
        <f>#REF!-'[2]Local Education Authority (U)'!G79</f>
        <v>#REF!</v>
      </c>
      <c r="I79" s="224" t="e">
        <f>#REF!-'[2]Local Education Authority (U)'!H79</f>
        <v>#REF!</v>
      </c>
      <c r="J79" s="224" t="e">
        <f>#REF!-'[2]Local Education Authority (U)'!I79</f>
        <v>#REF!</v>
      </c>
      <c r="K79" s="224" t="e">
        <f>#REF!-'[2]Local Education Authority (U)'!J79</f>
        <v>#REF!</v>
      </c>
      <c r="L79" s="230">
        <v>519</v>
      </c>
      <c r="M79" s="297"/>
      <c r="N79" s="306"/>
    </row>
    <row r="80" spans="1:14" ht="15" customHeight="1">
      <c r="A80" s="223">
        <v>15</v>
      </c>
      <c r="B80" s="223" t="e">
        <f>C80=#REF!</f>
        <v>#REF!</v>
      </c>
      <c r="C80" s="265" t="s">
        <v>818</v>
      </c>
      <c r="D80" s="224" t="e">
        <f>#REF!-'[2]Local Education Authority (U)'!C80</f>
        <v>#REF!</v>
      </c>
      <c r="E80" s="224" t="e">
        <f>#REF!-'[2]Local Education Authority (U)'!D80</f>
        <v>#REF!</v>
      </c>
      <c r="F80" s="224" t="e">
        <f>#REF!-'[2]Local Education Authority (U)'!E80</f>
        <v>#REF!</v>
      </c>
      <c r="G80" s="224" t="e">
        <f>#REF!-'[2]Local Education Authority (U)'!F80</f>
        <v>#REF!</v>
      </c>
      <c r="H80" s="224" t="e">
        <f>#REF!-'[2]Local Education Authority (U)'!G80</f>
        <v>#REF!</v>
      </c>
      <c r="I80" s="224" t="e">
        <f>#REF!-'[2]Local Education Authority (U)'!H80</f>
        <v>#REF!</v>
      </c>
      <c r="J80" s="224" t="e">
        <f>#REF!-'[2]Local Education Authority (U)'!I80</f>
        <v>#REF!</v>
      </c>
      <c r="K80" s="224" t="e">
        <f>#REF!-'[2]Local Education Authority (U)'!J80</f>
        <v>#REF!</v>
      </c>
      <c r="L80" s="230">
        <v>1758</v>
      </c>
      <c r="M80" s="297"/>
      <c r="N80" s="306"/>
    </row>
    <row r="81" spans="1:14" ht="15" customHeight="1">
      <c r="A81" s="223">
        <v>16</v>
      </c>
      <c r="B81" s="223" t="e">
        <f>C81=#REF!</f>
        <v>#REF!</v>
      </c>
      <c r="C81" s="265" t="s">
        <v>819</v>
      </c>
      <c r="D81" s="224" t="e">
        <f>#REF!-'[2]Local Education Authority (U)'!C81</f>
        <v>#REF!</v>
      </c>
      <c r="E81" s="224" t="e">
        <f>#REF!-'[2]Local Education Authority (U)'!D81</f>
        <v>#REF!</v>
      </c>
      <c r="F81" s="224" t="e">
        <f>#REF!-'[2]Local Education Authority (U)'!E81</f>
        <v>#REF!</v>
      </c>
      <c r="G81" s="224" t="e">
        <f>#REF!-'[2]Local Education Authority (U)'!F81</f>
        <v>#REF!</v>
      </c>
      <c r="H81" s="224" t="e">
        <f>#REF!-'[2]Local Education Authority (U)'!G81</f>
        <v>#REF!</v>
      </c>
      <c r="I81" s="224" t="e">
        <f>#REF!-'[2]Local Education Authority (U)'!H81</f>
        <v>#REF!</v>
      </c>
      <c r="J81" s="224" t="e">
        <f>#REF!-'[2]Local Education Authority (U)'!I81</f>
        <v>#REF!</v>
      </c>
      <c r="K81" s="224" t="e">
        <f>#REF!-'[2]Local Education Authority (U)'!J81</f>
        <v>#REF!</v>
      </c>
      <c r="L81" s="230">
        <v>229</v>
      </c>
      <c r="M81" s="297"/>
      <c r="N81" s="306"/>
    </row>
    <row r="82" spans="1:14" ht="15" customHeight="1">
      <c r="A82" s="223">
        <v>17</v>
      </c>
      <c r="B82" s="223" t="e">
        <f>C82=#REF!</f>
        <v>#REF!</v>
      </c>
      <c r="C82" s="265" t="s">
        <v>820</v>
      </c>
      <c r="D82" s="224" t="e">
        <f>#REF!-'[2]Local Education Authority (U)'!C82</f>
        <v>#REF!</v>
      </c>
      <c r="E82" s="224" t="e">
        <f>#REF!-'[2]Local Education Authority (U)'!D82</f>
        <v>#REF!</v>
      </c>
      <c r="F82" s="224" t="e">
        <f>#REF!-'[2]Local Education Authority (U)'!E82</f>
        <v>#REF!</v>
      </c>
      <c r="G82" s="224" t="e">
        <f>#REF!-'[2]Local Education Authority (U)'!F82</f>
        <v>#REF!</v>
      </c>
      <c r="H82" s="224" t="e">
        <f>#REF!-'[2]Local Education Authority (U)'!G82</f>
        <v>#REF!</v>
      </c>
      <c r="I82" s="224" t="e">
        <f>#REF!-'[2]Local Education Authority (U)'!H82</f>
        <v>#REF!</v>
      </c>
      <c r="J82" s="224" t="e">
        <f>#REF!-'[2]Local Education Authority (U)'!I82</f>
        <v>#REF!</v>
      </c>
      <c r="K82" s="224" t="e">
        <f>#REF!-'[2]Local Education Authority (U)'!J82</f>
        <v>#REF!</v>
      </c>
      <c r="L82" s="230">
        <v>413</v>
      </c>
      <c r="M82" s="297"/>
      <c r="N82" s="306"/>
    </row>
    <row r="83" spans="1:14" ht="15" customHeight="1">
      <c r="A83" s="223">
        <v>18</v>
      </c>
      <c r="B83" s="223" t="e">
        <f>C83=#REF!</f>
        <v>#REF!</v>
      </c>
      <c r="C83" s="265" t="s">
        <v>821</v>
      </c>
      <c r="D83" s="224" t="e">
        <f>#REF!-'[2]Local Education Authority (U)'!C83</f>
        <v>#REF!</v>
      </c>
      <c r="E83" s="224" t="e">
        <f>#REF!-'[2]Local Education Authority (U)'!D83</f>
        <v>#REF!</v>
      </c>
      <c r="F83" s="224" t="e">
        <f>#REF!-'[2]Local Education Authority (U)'!E83</f>
        <v>#REF!</v>
      </c>
      <c r="G83" s="224" t="e">
        <f>#REF!-'[2]Local Education Authority (U)'!F83</f>
        <v>#REF!</v>
      </c>
      <c r="H83" s="224" t="e">
        <f>#REF!-'[2]Local Education Authority (U)'!G83</f>
        <v>#REF!</v>
      </c>
      <c r="I83" s="224" t="e">
        <f>#REF!-'[2]Local Education Authority (U)'!H83</f>
        <v>#REF!</v>
      </c>
      <c r="J83" s="224" t="e">
        <f>#REF!-'[2]Local Education Authority (U)'!I83</f>
        <v>#REF!</v>
      </c>
      <c r="K83" s="224" t="e">
        <f>#REF!-'[2]Local Education Authority (U)'!J83</f>
        <v>#REF!</v>
      </c>
      <c r="L83" s="230">
        <v>313</v>
      </c>
      <c r="M83" s="297"/>
      <c r="N83" s="306"/>
    </row>
    <row r="84" spans="1:14" ht="15" customHeight="1">
      <c r="A84" s="223">
        <v>19</v>
      </c>
      <c r="B84" s="223" t="e">
        <f>C84=#REF!</f>
        <v>#REF!</v>
      </c>
      <c r="C84" s="33" t="s">
        <v>188</v>
      </c>
      <c r="D84" s="224" t="e">
        <f>#REF!-'[2]Local Education Authority (U)'!C84</f>
        <v>#REF!</v>
      </c>
      <c r="E84" s="224" t="e">
        <f>#REF!-'[2]Local Education Authority (U)'!D84</f>
        <v>#REF!</v>
      </c>
      <c r="F84" s="224" t="e">
        <f>#REF!-'[2]Local Education Authority (U)'!E84</f>
        <v>#REF!</v>
      </c>
      <c r="G84" s="224" t="e">
        <f>#REF!-'[2]Local Education Authority (U)'!F84</f>
        <v>#REF!</v>
      </c>
      <c r="H84" s="224" t="e">
        <f>#REF!-'[2]Local Education Authority (U)'!G84</f>
        <v>#REF!</v>
      </c>
      <c r="I84" s="224" t="e">
        <f>#REF!-'[2]Local Education Authority (U)'!H84</f>
        <v>#REF!</v>
      </c>
      <c r="J84" s="224" t="e">
        <f>#REF!-'[2]Local Education Authority (U)'!I84</f>
        <v>#REF!</v>
      </c>
      <c r="K84" s="224" t="e">
        <f>#REF!-'[2]Local Education Authority (U)'!J84</f>
        <v>#REF!</v>
      </c>
      <c r="L84" s="230">
        <v>1239</v>
      </c>
      <c r="M84" s="297"/>
      <c r="N84" s="306"/>
    </row>
    <row r="85" spans="1:14" ht="15" customHeight="1">
      <c r="A85" s="223">
        <v>20</v>
      </c>
      <c r="B85" s="223" t="e">
        <f>C85=#REF!</f>
        <v>#REF!</v>
      </c>
      <c r="C85" s="33" t="s">
        <v>610</v>
      </c>
      <c r="D85" s="224" t="e">
        <f>#REF!-'[2]Local Education Authority (U)'!C85</f>
        <v>#REF!</v>
      </c>
      <c r="E85" s="224" t="e">
        <f>#REF!-'[2]Local Education Authority (U)'!D85</f>
        <v>#REF!</v>
      </c>
      <c r="F85" s="224" t="e">
        <f>#REF!-'[2]Local Education Authority (U)'!E85</f>
        <v>#REF!</v>
      </c>
      <c r="G85" s="224" t="e">
        <f>#REF!-'[2]Local Education Authority (U)'!F85</f>
        <v>#REF!</v>
      </c>
      <c r="H85" s="224" t="e">
        <f>#REF!-'[2]Local Education Authority (U)'!G85</f>
        <v>#REF!</v>
      </c>
      <c r="I85" s="224" t="e">
        <f>#REF!-'[2]Local Education Authority (U)'!H85</f>
        <v>#REF!</v>
      </c>
      <c r="J85" s="224" t="e">
        <f>#REF!-'[2]Local Education Authority (U)'!I85</f>
        <v>#REF!</v>
      </c>
      <c r="K85" s="224" t="e">
        <f>#REF!-'[2]Local Education Authority (U)'!J85</f>
        <v>#REF!</v>
      </c>
      <c r="L85" s="230">
        <v>2032</v>
      </c>
      <c r="M85" s="297"/>
      <c r="N85" s="306"/>
    </row>
    <row r="86" spans="1:14" ht="15" customHeight="1">
      <c r="A86" s="223">
        <v>21</v>
      </c>
      <c r="B86" s="223" t="e">
        <f>C86=#REF!</f>
        <v>#REF!</v>
      </c>
      <c r="C86" s="33" t="s">
        <v>195</v>
      </c>
      <c r="D86" s="224" t="e">
        <f>#REF!-'[2]Local Education Authority (U)'!C86</f>
        <v>#REF!</v>
      </c>
      <c r="E86" s="224" t="e">
        <f>#REF!-'[2]Local Education Authority (U)'!D86</f>
        <v>#REF!</v>
      </c>
      <c r="F86" s="224" t="e">
        <f>#REF!-'[2]Local Education Authority (U)'!E86</f>
        <v>#REF!</v>
      </c>
      <c r="G86" s="224" t="e">
        <f>#REF!-'[2]Local Education Authority (U)'!F86</f>
        <v>#REF!</v>
      </c>
      <c r="H86" s="224" t="e">
        <f>#REF!-'[2]Local Education Authority (U)'!G86</f>
        <v>#REF!</v>
      </c>
      <c r="I86" s="224" t="e">
        <f>#REF!-'[2]Local Education Authority (U)'!H86</f>
        <v>#REF!</v>
      </c>
      <c r="J86" s="224" t="e">
        <f>#REF!-'[2]Local Education Authority (U)'!I86</f>
        <v>#REF!</v>
      </c>
      <c r="K86" s="224" t="e">
        <f>#REF!-'[2]Local Education Authority (U)'!J86</f>
        <v>#REF!</v>
      </c>
      <c r="L86" s="230">
        <v>1367</v>
      </c>
      <c r="M86" s="297"/>
      <c r="N86" s="306"/>
    </row>
    <row r="87" spans="1:14" ht="15" customHeight="1">
      <c r="A87" s="223">
        <v>22</v>
      </c>
      <c r="B87" s="223" t="e">
        <f>C87=#REF!</f>
        <v>#REF!</v>
      </c>
      <c r="C87" s="33" t="s">
        <v>611</v>
      </c>
      <c r="D87" s="224" t="e">
        <f>#REF!-'[2]Local Education Authority (U)'!C87</f>
        <v>#REF!</v>
      </c>
      <c r="E87" s="224" t="e">
        <f>#REF!-'[2]Local Education Authority (U)'!D87</f>
        <v>#REF!</v>
      </c>
      <c r="F87" s="224" t="e">
        <f>#REF!-'[2]Local Education Authority (U)'!E87</f>
        <v>#REF!</v>
      </c>
      <c r="G87" s="224" t="e">
        <f>#REF!-'[2]Local Education Authority (U)'!F87</f>
        <v>#REF!</v>
      </c>
      <c r="H87" s="224" t="e">
        <f>#REF!-'[2]Local Education Authority (U)'!G87</f>
        <v>#REF!</v>
      </c>
      <c r="I87" s="224" t="e">
        <f>#REF!-'[2]Local Education Authority (U)'!H87</f>
        <v>#REF!</v>
      </c>
      <c r="J87" s="224" t="e">
        <f>#REF!-'[2]Local Education Authority (U)'!I87</f>
        <v>#REF!</v>
      </c>
      <c r="K87" s="224" t="e">
        <f>#REF!-'[2]Local Education Authority (U)'!J87</f>
        <v>#REF!</v>
      </c>
      <c r="L87" s="230">
        <v>678</v>
      </c>
      <c r="M87" s="297"/>
      <c r="N87" s="306"/>
    </row>
    <row r="88" spans="1:15" s="64" customFormat="1" ht="15" customHeight="1">
      <c r="A88" s="73"/>
      <c r="B88" s="36"/>
      <c r="C88" s="36" t="s">
        <v>74</v>
      </c>
      <c r="D88" s="224" t="e">
        <f>#REF!-'[2]Local Education Authority (U)'!C88</f>
        <v>#REF!</v>
      </c>
      <c r="E88" s="224" t="e">
        <f>#REF!-'[2]Local Education Authority (U)'!D88</f>
        <v>#REF!</v>
      </c>
      <c r="F88" s="224" t="e">
        <f>#REF!-'[2]Local Education Authority (U)'!E88</f>
        <v>#REF!</v>
      </c>
      <c r="G88" s="224" t="e">
        <f>#REF!-'[2]Local Education Authority (U)'!F88</f>
        <v>#REF!</v>
      </c>
      <c r="H88" s="224" t="e">
        <f>#REF!-'[2]Local Education Authority (U)'!G88</f>
        <v>#REF!</v>
      </c>
      <c r="I88" s="224" t="e">
        <f>#REF!-'[2]Local Education Authority (U)'!H88</f>
        <v>#REF!</v>
      </c>
      <c r="J88" s="224" t="e">
        <f>#REF!-'[2]Local Education Authority (U)'!I88</f>
        <v>#REF!</v>
      </c>
      <c r="K88" s="224" t="e">
        <f>#REF!-'[2]Local Education Authority (U)'!J88</f>
        <v>#REF!</v>
      </c>
      <c r="L88" s="285">
        <v>23268</v>
      </c>
      <c r="M88" s="298" t="e">
        <f>SUM(L66:L87)=L88</f>
        <v>#REF!</v>
      </c>
      <c r="N88" s="293" t="e">
        <f>L88=#REF!</f>
        <v>#REF!</v>
      </c>
      <c r="O88" s="49"/>
    </row>
    <row r="89" spans="1:14" ht="15" customHeight="1">
      <c r="A89" s="33"/>
      <c r="B89" s="33"/>
      <c r="C89" s="90"/>
      <c r="D89" s="224" t="e">
        <f>#REF!-'[2]Local Education Authority (U)'!C89</f>
        <v>#REF!</v>
      </c>
      <c r="E89" s="224" t="e">
        <f>#REF!-'[2]Local Education Authority (U)'!D89</f>
        <v>#REF!</v>
      </c>
      <c r="F89" s="224" t="e">
        <f>#REF!-'[2]Local Education Authority (U)'!E89</f>
        <v>#REF!</v>
      </c>
      <c r="G89" s="224" t="e">
        <f>#REF!-'[2]Local Education Authority (U)'!F89</f>
        <v>#REF!</v>
      </c>
      <c r="H89" s="224" t="e">
        <f>#REF!-'[2]Local Education Authority (U)'!G89</f>
        <v>#REF!</v>
      </c>
      <c r="I89" s="224" t="e">
        <f>#REF!-'[2]Local Education Authority (U)'!H89</f>
        <v>#REF!</v>
      </c>
      <c r="J89" s="224" t="e">
        <f>#REF!-'[2]Local Education Authority (U)'!I89</f>
        <v>#REF!</v>
      </c>
      <c r="K89" s="224" t="e">
        <f>#REF!-'[2]Local Education Authority (U)'!J89</f>
        <v>#REF!</v>
      </c>
      <c r="L89" s="227"/>
      <c r="M89" s="297"/>
      <c r="N89" s="306"/>
    </row>
    <row r="90" spans="1:14" ht="15" customHeight="1">
      <c r="A90" s="37" t="s">
        <v>33</v>
      </c>
      <c r="B90" s="36"/>
      <c r="C90" s="62"/>
      <c r="D90" s="224" t="e">
        <f>#REF!-'[2]Local Education Authority (U)'!C90</f>
        <v>#REF!</v>
      </c>
      <c r="E90" s="224" t="e">
        <f>#REF!-'[2]Local Education Authority (U)'!D90</f>
        <v>#REF!</v>
      </c>
      <c r="F90" s="224" t="e">
        <f>#REF!-'[2]Local Education Authority (U)'!E90</f>
        <v>#REF!</v>
      </c>
      <c r="G90" s="224" t="e">
        <f>#REF!-'[2]Local Education Authority (U)'!F90</f>
        <v>#REF!</v>
      </c>
      <c r="H90" s="224" t="e">
        <f>#REF!-'[2]Local Education Authority (U)'!G90</f>
        <v>#REF!</v>
      </c>
      <c r="I90" s="224" t="e">
        <f>#REF!-'[2]Local Education Authority (U)'!H90</f>
        <v>#REF!</v>
      </c>
      <c r="J90" s="224" t="e">
        <f>#REF!-'[2]Local Education Authority (U)'!I90</f>
        <v>#REF!</v>
      </c>
      <c r="K90" s="224" t="e">
        <f>#REF!-'[2]Local Education Authority (U)'!J90</f>
        <v>#REF!</v>
      </c>
      <c r="L90" s="230"/>
      <c r="M90" s="297"/>
      <c r="N90" s="306"/>
    </row>
    <row r="91" spans="1:14" ht="15" customHeight="1">
      <c r="A91" s="223">
        <v>1</v>
      </c>
      <c r="B91" s="223" t="e">
        <f>C91=#REF!</f>
        <v>#REF!</v>
      </c>
      <c r="C91" s="33" t="s">
        <v>612</v>
      </c>
      <c r="D91" s="224" t="e">
        <f>#REF!-'[2]Local Education Authority (U)'!C91</f>
        <v>#REF!</v>
      </c>
      <c r="E91" s="224" t="e">
        <f>#REF!-'[2]Local Education Authority (U)'!D91</f>
        <v>#REF!</v>
      </c>
      <c r="F91" s="224" t="e">
        <f>#REF!-'[2]Local Education Authority (U)'!E91</f>
        <v>#REF!</v>
      </c>
      <c r="G91" s="224" t="e">
        <f>#REF!-'[2]Local Education Authority (U)'!F91</f>
        <v>#REF!</v>
      </c>
      <c r="H91" s="224" t="e">
        <f>#REF!-'[2]Local Education Authority (U)'!G91</f>
        <v>#REF!</v>
      </c>
      <c r="I91" s="224" t="e">
        <f>#REF!-'[2]Local Education Authority (U)'!H91</f>
        <v>#REF!</v>
      </c>
      <c r="J91" s="224" t="e">
        <f>#REF!-'[2]Local Education Authority (U)'!I91</f>
        <v>#REF!</v>
      </c>
      <c r="K91" s="224" t="e">
        <f>#REF!-'[2]Local Education Authority (U)'!J91</f>
        <v>#REF!</v>
      </c>
      <c r="L91" s="230">
        <v>1020</v>
      </c>
      <c r="M91" s="297"/>
      <c r="N91" s="306"/>
    </row>
    <row r="92" spans="1:14" ht="15" customHeight="1">
      <c r="A92" s="223">
        <v>2</v>
      </c>
      <c r="B92" s="223" t="e">
        <f>C92=#REF!</f>
        <v>#REF!</v>
      </c>
      <c r="C92" s="33" t="s">
        <v>613</v>
      </c>
      <c r="D92" s="224" t="e">
        <f>#REF!-'[2]Local Education Authority (U)'!C92</f>
        <v>#REF!</v>
      </c>
      <c r="E92" s="224" t="e">
        <f>#REF!-'[2]Local Education Authority (U)'!D92</f>
        <v>#REF!</v>
      </c>
      <c r="F92" s="224" t="e">
        <f>#REF!-'[2]Local Education Authority (U)'!E92</f>
        <v>#REF!</v>
      </c>
      <c r="G92" s="224" t="e">
        <f>#REF!-'[2]Local Education Authority (U)'!F92</f>
        <v>#REF!</v>
      </c>
      <c r="H92" s="224" t="e">
        <f>#REF!-'[2]Local Education Authority (U)'!G92</f>
        <v>#REF!</v>
      </c>
      <c r="I92" s="224" t="e">
        <f>#REF!-'[2]Local Education Authority (U)'!H92</f>
        <v>#REF!</v>
      </c>
      <c r="J92" s="224" t="e">
        <f>#REF!-'[2]Local Education Authority (U)'!I92</f>
        <v>#REF!</v>
      </c>
      <c r="K92" s="224" t="e">
        <f>#REF!-'[2]Local Education Authority (U)'!J92</f>
        <v>#REF!</v>
      </c>
      <c r="L92" s="289" t="e">
        <f>3499-GETPIVOTDATA("start_ytd",#REF!,"Region_Desc","East Midlands","LEA_Desc","Derbyshire")</f>
        <v>#REF!</v>
      </c>
      <c r="M92" s="297"/>
      <c r="N92" s="306"/>
    </row>
    <row r="93" spans="1:14" ht="15" customHeight="1">
      <c r="A93" s="223">
        <v>3</v>
      </c>
      <c r="B93" s="223" t="e">
        <f>C93=#REF!</f>
        <v>#REF!</v>
      </c>
      <c r="C93" s="265" t="s">
        <v>199</v>
      </c>
      <c r="D93" s="224" t="e">
        <f>#REF!-'[2]Local Education Authority (U)'!C93</f>
        <v>#REF!</v>
      </c>
      <c r="E93" s="224" t="e">
        <f>#REF!-'[2]Local Education Authority (U)'!D93</f>
        <v>#REF!</v>
      </c>
      <c r="F93" s="224" t="e">
        <f>#REF!-'[2]Local Education Authority (U)'!E93</f>
        <v>#REF!</v>
      </c>
      <c r="G93" s="224" t="e">
        <f>#REF!-'[2]Local Education Authority (U)'!F93</f>
        <v>#REF!</v>
      </c>
      <c r="H93" s="224" t="e">
        <f>#REF!-'[2]Local Education Authority (U)'!G93</f>
        <v>#REF!</v>
      </c>
      <c r="I93" s="224" t="e">
        <f>#REF!-'[2]Local Education Authority (U)'!H93</f>
        <v>#REF!</v>
      </c>
      <c r="J93" s="224" t="e">
        <f>#REF!-'[2]Local Education Authority (U)'!I93</f>
        <v>#REF!</v>
      </c>
      <c r="K93" s="224" t="e">
        <f>#REF!-'[2]Local Education Authority (U)'!J93</f>
        <v>#REF!</v>
      </c>
      <c r="L93" s="230">
        <v>512</v>
      </c>
      <c r="M93" s="297"/>
      <c r="N93" s="306"/>
    </row>
    <row r="94" spans="1:14" ht="15" customHeight="1">
      <c r="A94" s="223">
        <v>4</v>
      </c>
      <c r="B94" s="223" t="e">
        <f>C94=#REF!</f>
        <v>#REF!</v>
      </c>
      <c r="C94" s="265" t="s">
        <v>202</v>
      </c>
      <c r="D94" s="224" t="e">
        <f>#REF!-'[2]Local Education Authority (U)'!C94</f>
        <v>#REF!</v>
      </c>
      <c r="E94" s="224" t="e">
        <f>#REF!-'[2]Local Education Authority (U)'!D94</f>
        <v>#REF!</v>
      </c>
      <c r="F94" s="224" t="e">
        <f>#REF!-'[2]Local Education Authority (U)'!E94</f>
        <v>#REF!</v>
      </c>
      <c r="G94" s="224" t="e">
        <f>#REF!-'[2]Local Education Authority (U)'!F94</f>
        <v>#REF!</v>
      </c>
      <c r="H94" s="224" t="e">
        <f>#REF!-'[2]Local Education Authority (U)'!G94</f>
        <v>#REF!</v>
      </c>
      <c r="I94" s="224" t="e">
        <f>#REF!-'[2]Local Education Authority (U)'!H94</f>
        <v>#REF!</v>
      </c>
      <c r="J94" s="224" t="e">
        <f>#REF!-'[2]Local Education Authority (U)'!I94</f>
        <v>#REF!</v>
      </c>
      <c r="K94" s="224" t="e">
        <f>#REF!-'[2]Local Education Authority (U)'!J94</f>
        <v>#REF!</v>
      </c>
      <c r="L94" s="230">
        <v>364</v>
      </c>
      <c r="M94" s="297"/>
      <c r="N94" s="306"/>
    </row>
    <row r="95" spans="1:14" ht="15" customHeight="1">
      <c r="A95" s="223">
        <v>5</v>
      </c>
      <c r="B95" s="223" t="e">
        <f>C95=#REF!</f>
        <v>#REF!</v>
      </c>
      <c r="C95" s="265" t="s">
        <v>207</v>
      </c>
      <c r="D95" s="224" t="e">
        <f>#REF!-'[2]Local Education Authority (U)'!C95</f>
        <v>#REF!</v>
      </c>
      <c r="E95" s="224" t="e">
        <f>#REF!-'[2]Local Education Authority (U)'!D95</f>
        <v>#REF!</v>
      </c>
      <c r="F95" s="224" t="e">
        <f>#REF!-'[2]Local Education Authority (U)'!E95</f>
        <v>#REF!</v>
      </c>
      <c r="G95" s="224" t="e">
        <f>#REF!-'[2]Local Education Authority (U)'!F95</f>
        <v>#REF!</v>
      </c>
      <c r="H95" s="224" t="e">
        <f>#REF!-'[2]Local Education Authority (U)'!G95</f>
        <v>#REF!</v>
      </c>
      <c r="I95" s="224" t="e">
        <f>#REF!-'[2]Local Education Authority (U)'!H95</f>
        <v>#REF!</v>
      </c>
      <c r="J95" s="224" t="e">
        <f>#REF!-'[2]Local Education Authority (U)'!I95</f>
        <v>#REF!</v>
      </c>
      <c r="K95" s="224" t="e">
        <f>#REF!-'[2]Local Education Authority (U)'!J95</f>
        <v>#REF!</v>
      </c>
      <c r="L95" s="230">
        <v>540</v>
      </c>
      <c r="M95" s="297"/>
      <c r="N95" s="306"/>
    </row>
    <row r="96" spans="1:14" ht="15" customHeight="1">
      <c r="A96" s="223">
        <v>6</v>
      </c>
      <c r="B96" s="223" t="e">
        <f>C96=#REF!</f>
        <v>#REF!</v>
      </c>
      <c r="C96" s="265" t="s">
        <v>212</v>
      </c>
      <c r="D96" s="224" t="e">
        <f>#REF!-'[2]Local Education Authority (U)'!C96</f>
        <v>#REF!</v>
      </c>
      <c r="E96" s="224" t="e">
        <f>#REF!-'[2]Local Education Authority (U)'!D96</f>
        <v>#REF!</v>
      </c>
      <c r="F96" s="224" t="e">
        <f>#REF!-'[2]Local Education Authority (U)'!E96</f>
        <v>#REF!</v>
      </c>
      <c r="G96" s="224" t="e">
        <f>#REF!-'[2]Local Education Authority (U)'!F96</f>
        <v>#REF!</v>
      </c>
      <c r="H96" s="224" t="e">
        <f>#REF!-'[2]Local Education Authority (U)'!G96</f>
        <v>#REF!</v>
      </c>
      <c r="I96" s="224" t="e">
        <f>#REF!-'[2]Local Education Authority (U)'!H96</f>
        <v>#REF!</v>
      </c>
      <c r="J96" s="224" t="e">
        <f>#REF!-'[2]Local Education Authority (U)'!I96</f>
        <v>#REF!</v>
      </c>
      <c r="K96" s="224" t="e">
        <f>#REF!-'[2]Local Education Authority (U)'!J96</f>
        <v>#REF!</v>
      </c>
      <c r="L96" s="230">
        <v>271</v>
      </c>
      <c r="M96" s="297"/>
      <c r="N96" s="306"/>
    </row>
    <row r="97" spans="1:14" ht="15" customHeight="1">
      <c r="A97" s="223">
        <v>7</v>
      </c>
      <c r="B97" s="223" t="e">
        <f>C97=#REF!</f>
        <v>#REF!</v>
      </c>
      <c r="C97" s="265" t="s">
        <v>213</v>
      </c>
      <c r="D97" s="224" t="e">
        <f>#REF!-'[2]Local Education Authority (U)'!C97</f>
        <v>#REF!</v>
      </c>
      <c r="E97" s="224" t="e">
        <f>#REF!-'[2]Local Education Authority (U)'!D97</f>
        <v>#REF!</v>
      </c>
      <c r="F97" s="224" t="e">
        <f>#REF!-'[2]Local Education Authority (U)'!E97</f>
        <v>#REF!</v>
      </c>
      <c r="G97" s="224" t="e">
        <f>#REF!-'[2]Local Education Authority (U)'!F97</f>
        <v>#REF!</v>
      </c>
      <c r="H97" s="224" t="e">
        <f>#REF!-'[2]Local Education Authority (U)'!G97</f>
        <v>#REF!</v>
      </c>
      <c r="I97" s="224" t="e">
        <f>#REF!-'[2]Local Education Authority (U)'!H97</f>
        <v>#REF!</v>
      </c>
      <c r="J97" s="224" t="e">
        <f>#REF!-'[2]Local Education Authority (U)'!I97</f>
        <v>#REF!</v>
      </c>
      <c r="K97" s="224" t="e">
        <f>#REF!-'[2]Local Education Authority (U)'!J97</f>
        <v>#REF!</v>
      </c>
      <c r="L97" s="230">
        <v>553</v>
      </c>
      <c r="M97" s="297"/>
      <c r="N97" s="306"/>
    </row>
    <row r="98" spans="1:14" ht="15" customHeight="1">
      <c r="A98" s="223">
        <v>8</v>
      </c>
      <c r="B98" s="223" t="e">
        <f>C98=#REF!</f>
        <v>#REF!</v>
      </c>
      <c r="C98" s="265" t="s">
        <v>218</v>
      </c>
      <c r="D98" s="224" t="e">
        <f>#REF!-'[2]Local Education Authority (U)'!C98</f>
        <v>#REF!</v>
      </c>
      <c r="E98" s="224" t="e">
        <f>#REF!-'[2]Local Education Authority (U)'!D98</f>
        <v>#REF!</v>
      </c>
      <c r="F98" s="224" t="e">
        <f>#REF!-'[2]Local Education Authority (U)'!E98</f>
        <v>#REF!</v>
      </c>
      <c r="G98" s="224" t="e">
        <f>#REF!-'[2]Local Education Authority (U)'!F98</f>
        <v>#REF!</v>
      </c>
      <c r="H98" s="224" t="e">
        <f>#REF!-'[2]Local Education Authority (U)'!G98</f>
        <v>#REF!</v>
      </c>
      <c r="I98" s="224" t="e">
        <f>#REF!-'[2]Local Education Authority (U)'!H98</f>
        <v>#REF!</v>
      </c>
      <c r="J98" s="224" t="e">
        <f>#REF!-'[2]Local Education Authority (U)'!I98</f>
        <v>#REF!</v>
      </c>
      <c r="K98" s="224" t="e">
        <f>#REF!-'[2]Local Education Authority (U)'!J98</f>
        <v>#REF!</v>
      </c>
      <c r="L98" s="230">
        <v>388</v>
      </c>
      <c r="M98" s="297"/>
      <c r="N98" s="306"/>
    </row>
    <row r="99" spans="1:14" ht="15" customHeight="1">
      <c r="A99" s="223">
        <v>9</v>
      </c>
      <c r="B99" s="223" t="e">
        <f>C99=#REF!</f>
        <v>#REF!</v>
      </c>
      <c r="C99" s="265" t="s">
        <v>229</v>
      </c>
      <c r="D99" s="224" t="e">
        <f>#REF!-'[2]Local Education Authority (U)'!C99</f>
        <v>#REF!</v>
      </c>
      <c r="E99" s="224" t="e">
        <f>#REF!-'[2]Local Education Authority (U)'!D99</f>
        <v>#REF!</v>
      </c>
      <c r="F99" s="224" t="e">
        <f>#REF!-'[2]Local Education Authority (U)'!E99</f>
        <v>#REF!</v>
      </c>
      <c r="G99" s="224" t="e">
        <f>#REF!-'[2]Local Education Authority (U)'!F99</f>
        <v>#REF!</v>
      </c>
      <c r="H99" s="224" t="e">
        <f>#REF!-'[2]Local Education Authority (U)'!G99</f>
        <v>#REF!</v>
      </c>
      <c r="I99" s="224" t="e">
        <f>#REF!-'[2]Local Education Authority (U)'!H99</f>
        <v>#REF!</v>
      </c>
      <c r="J99" s="224" t="e">
        <f>#REF!-'[2]Local Education Authority (U)'!I99</f>
        <v>#REF!</v>
      </c>
      <c r="K99" s="224" t="e">
        <f>#REF!-'[2]Local Education Authority (U)'!J99</f>
        <v>#REF!</v>
      </c>
      <c r="L99" s="230">
        <v>479</v>
      </c>
      <c r="M99" s="297"/>
      <c r="N99" s="306"/>
    </row>
    <row r="100" spans="1:14" ht="15" customHeight="1">
      <c r="A100" s="223">
        <v>10</v>
      </c>
      <c r="B100" s="223" t="e">
        <f>C100=#REF!</f>
        <v>#REF!</v>
      </c>
      <c r="C100" s="265" t="s">
        <v>240</v>
      </c>
      <c r="D100" s="224" t="e">
        <f>#REF!-'[2]Local Education Authority (U)'!C100</f>
        <v>#REF!</v>
      </c>
      <c r="E100" s="224" t="e">
        <f>#REF!-'[2]Local Education Authority (U)'!D100</f>
        <v>#REF!</v>
      </c>
      <c r="F100" s="224" t="e">
        <f>#REF!-'[2]Local Education Authority (U)'!E100</f>
        <v>#REF!</v>
      </c>
      <c r="G100" s="224" t="e">
        <f>#REF!-'[2]Local Education Authority (U)'!F100</f>
        <v>#REF!</v>
      </c>
      <c r="H100" s="224" t="e">
        <f>#REF!-'[2]Local Education Authority (U)'!G100</f>
        <v>#REF!</v>
      </c>
      <c r="I100" s="224" t="e">
        <f>#REF!-'[2]Local Education Authority (U)'!H100</f>
        <v>#REF!</v>
      </c>
      <c r="J100" s="224" t="e">
        <f>#REF!-'[2]Local Education Authority (U)'!I100</f>
        <v>#REF!</v>
      </c>
      <c r="K100" s="224" t="e">
        <f>#REF!-'[2]Local Education Authority (U)'!J100</f>
        <v>#REF!</v>
      </c>
      <c r="L100" s="230">
        <v>392</v>
      </c>
      <c r="M100" s="297"/>
      <c r="N100" s="306"/>
    </row>
    <row r="101" spans="1:14" ht="15" customHeight="1">
      <c r="A101" s="223">
        <v>11</v>
      </c>
      <c r="B101" s="223" t="e">
        <f>C101=#REF!</f>
        <v>#REF!</v>
      </c>
      <c r="C101" s="33" t="s">
        <v>614</v>
      </c>
      <c r="D101" s="224" t="e">
        <f>#REF!-'[2]Local Education Authority (U)'!C101</f>
        <v>#REF!</v>
      </c>
      <c r="E101" s="224" t="e">
        <f>#REF!-'[2]Local Education Authority (U)'!D101</f>
        <v>#REF!</v>
      </c>
      <c r="F101" s="224" t="e">
        <f>#REF!-'[2]Local Education Authority (U)'!E101</f>
        <v>#REF!</v>
      </c>
      <c r="G101" s="224" t="e">
        <f>#REF!-'[2]Local Education Authority (U)'!F101</f>
        <v>#REF!</v>
      </c>
      <c r="H101" s="224" t="e">
        <f>#REF!-'[2]Local Education Authority (U)'!G101</f>
        <v>#REF!</v>
      </c>
      <c r="I101" s="224" t="e">
        <f>#REF!-'[2]Local Education Authority (U)'!H101</f>
        <v>#REF!</v>
      </c>
      <c r="J101" s="224" t="e">
        <f>#REF!-'[2]Local Education Authority (U)'!I101</f>
        <v>#REF!</v>
      </c>
      <c r="K101" s="224" t="e">
        <f>#REF!-'[2]Local Education Authority (U)'!J101</f>
        <v>#REF!</v>
      </c>
      <c r="L101" s="230">
        <v>997</v>
      </c>
      <c r="M101" s="297"/>
      <c r="N101" s="306"/>
    </row>
    <row r="102" spans="1:14" ht="15" customHeight="1">
      <c r="A102" s="223">
        <v>12</v>
      </c>
      <c r="B102" s="223" t="e">
        <f>C102=#REF!</f>
        <v>#REF!</v>
      </c>
      <c r="C102" s="33" t="s">
        <v>615</v>
      </c>
      <c r="D102" s="224" t="e">
        <f>#REF!-'[2]Local Education Authority (U)'!C102</f>
        <v>#REF!</v>
      </c>
      <c r="E102" s="224" t="e">
        <f>#REF!-'[2]Local Education Authority (U)'!D102</f>
        <v>#REF!</v>
      </c>
      <c r="F102" s="224" t="e">
        <f>#REF!-'[2]Local Education Authority (U)'!E102</f>
        <v>#REF!</v>
      </c>
      <c r="G102" s="224" t="e">
        <f>#REF!-'[2]Local Education Authority (U)'!F102</f>
        <v>#REF!</v>
      </c>
      <c r="H102" s="224" t="e">
        <f>#REF!-'[2]Local Education Authority (U)'!G102</f>
        <v>#REF!</v>
      </c>
      <c r="I102" s="224" t="e">
        <f>#REF!-'[2]Local Education Authority (U)'!H102</f>
        <v>#REF!</v>
      </c>
      <c r="J102" s="224" t="e">
        <f>#REF!-'[2]Local Education Authority (U)'!I102</f>
        <v>#REF!</v>
      </c>
      <c r="K102" s="224" t="e">
        <f>#REF!-'[2]Local Education Authority (U)'!J102</f>
        <v>#REF!</v>
      </c>
      <c r="L102" s="289" t="e">
        <f>2333-GETPIVOTDATA("start_ytd",#REF!,"Region_Desc","East Midlands","LEA_Desc","Leicestershire")</f>
        <v>#REF!</v>
      </c>
      <c r="M102" s="297"/>
      <c r="N102" s="306"/>
    </row>
    <row r="103" spans="1:14" ht="15" customHeight="1">
      <c r="A103" s="223">
        <v>13</v>
      </c>
      <c r="B103" s="223" t="e">
        <f>C103=#REF!</f>
        <v>#REF!</v>
      </c>
      <c r="C103" s="265" t="s">
        <v>822</v>
      </c>
      <c r="D103" s="224" t="e">
        <f>#REF!-'[2]Local Education Authority (U)'!C103</f>
        <v>#REF!</v>
      </c>
      <c r="E103" s="224" t="e">
        <f>#REF!-'[2]Local Education Authority (U)'!D103</f>
        <v>#REF!</v>
      </c>
      <c r="F103" s="224" t="e">
        <f>#REF!-'[2]Local Education Authority (U)'!E103</f>
        <v>#REF!</v>
      </c>
      <c r="G103" s="224" t="e">
        <f>#REF!-'[2]Local Education Authority (U)'!F103</f>
        <v>#REF!</v>
      </c>
      <c r="H103" s="224" t="e">
        <f>#REF!-'[2]Local Education Authority (U)'!G103</f>
        <v>#REF!</v>
      </c>
      <c r="I103" s="224" t="e">
        <f>#REF!-'[2]Local Education Authority (U)'!H103</f>
        <v>#REF!</v>
      </c>
      <c r="J103" s="224" t="e">
        <f>#REF!-'[2]Local Education Authority (U)'!I103</f>
        <v>#REF!</v>
      </c>
      <c r="K103" s="224" t="e">
        <f>#REF!-'[2]Local Education Authority (U)'!J103</f>
        <v>#REF!</v>
      </c>
      <c r="L103" s="230">
        <v>362</v>
      </c>
      <c r="M103" s="297"/>
      <c r="N103" s="306"/>
    </row>
    <row r="104" spans="1:14" ht="15" customHeight="1">
      <c r="A104" s="223">
        <v>14</v>
      </c>
      <c r="B104" s="223" t="e">
        <f>C104=#REF!</f>
        <v>#REF!</v>
      </c>
      <c r="C104" s="265" t="s">
        <v>206</v>
      </c>
      <c r="D104" s="224" t="e">
        <f>#REF!-'[2]Local Education Authority (U)'!C104</f>
        <v>#REF!</v>
      </c>
      <c r="E104" s="224" t="e">
        <f>#REF!-'[2]Local Education Authority (U)'!D104</f>
        <v>#REF!</v>
      </c>
      <c r="F104" s="224" t="e">
        <f>#REF!-'[2]Local Education Authority (U)'!E104</f>
        <v>#REF!</v>
      </c>
      <c r="G104" s="224" t="e">
        <f>#REF!-'[2]Local Education Authority (U)'!F104</f>
        <v>#REF!</v>
      </c>
      <c r="H104" s="224" t="e">
        <f>#REF!-'[2]Local Education Authority (U)'!G104</f>
        <v>#REF!</v>
      </c>
      <c r="I104" s="224" t="e">
        <f>#REF!-'[2]Local Education Authority (U)'!H104</f>
        <v>#REF!</v>
      </c>
      <c r="J104" s="224" t="e">
        <f>#REF!-'[2]Local Education Authority (U)'!I104</f>
        <v>#REF!</v>
      </c>
      <c r="K104" s="224" t="e">
        <f>#REF!-'[2]Local Education Authority (U)'!J104</f>
        <v>#REF!</v>
      </c>
      <c r="L104" s="230">
        <v>592</v>
      </c>
      <c r="M104" s="297"/>
      <c r="N104" s="306"/>
    </row>
    <row r="105" spans="1:14" ht="15" customHeight="1">
      <c r="A105" s="223">
        <v>15</v>
      </c>
      <c r="B105" s="223" t="e">
        <f>C105=#REF!</f>
        <v>#REF!</v>
      </c>
      <c r="C105" s="265" t="s">
        <v>217</v>
      </c>
      <c r="D105" s="224" t="e">
        <f>#REF!-'[2]Local Education Authority (U)'!C105</f>
        <v>#REF!</v>
      </c>
      <c r="E105" s="224" t="e">
        <f>#REF!-'[2]Local Education Authority (U)'!D105</f>
        <v>#REF!</v>
      </c>
      <c r="F105" s="224" t="e">
        <f>#REF!-'[2]Local Education Authority (U)'!E105</f>
        <v>#REF!</v>
      </c>
      <c r="G105" s="224" t="e">
        <f>#REF!-'[2]Local Education Authority (U)'!F105</f>
        <v>#REF!</v>
      </c>
      <c r="H105" s="224" t="e">
        <f>#REF!-'[2]Local Education Authority (U)'!G105</f>
        <v>#REF!</v>
      </c>
      <c r="I105" s="224" t="e">
        <f>#REF!-'[2]Local Education Authority (U)'!H105</f>
        <v>#REF!</v>
      </c>
      <c r="J105" s="224" t="e">
        <f>#REF!-'[2]Local Education Authority (U)'!I105</f>
        <v>#REF!</v>
      </c>
      <c r="K105" s="224" t="e">
        <f>#REF!-'[2]Local Education Authority (U)'!J105</f>
        <v>#REF!</v>
      </c>
      <c r="L105" s="230">
        <v>258</v>
      </c>
      <c r="M105" s="297"/>
      <c r="N105" s="306"/>
    </row>
    <row r="106" spans="1:14" ht="15" customHeight="1">
      <c r="A106" s="223">
        <v>16</v>
      </c>
      <c r="B106" s="223" t="e">
        <f>C106=#REF!</f>
        <v>#REF!</v>
      </c>
      <c r="C106" s="265" t="s">
        <v>823</v>
      </c>
      <c r="D106" s="224" t="e">
        <f>#REF!-'[2]Local Education Authority (U)'!C106</f>
        <v>#REF!</v>
      </c>
      <c r="E106" s="224" t="e">
        <f>#REF!-'[2]Local Education Authority (U)'!D106</f>
        <v>#REF!</v>
      </c>
      <c r="F106" s="224" t="e">
        <f>#REF!-'[2]Local Education Authority (U)'!E106</f>
        <v>#REF!</v>
      </c>
      <c r="G106" s="224" t="e">
        <f>#REF!-'[2]Local Education Authority (U)'!F106</f>
        <v>#REF!</v>
      </c>
      <c r="H106" s="224" t="e">
        <f>#REF!-'[2]Local Education Authority (U)'!G106</f>
        <v>#REF!</v>
      </c>
      <c r="I106" s="224" t="e">
        <f>#REF!-'[2]Local Education Authority (U)'!H106</f>
        <v>#REF!</v>
      </c>
      <c r="J106" s="224" t="e">
        <f>#REF!-'[2]Local Education Authority (U)'!I106</f>
        <v>#REF!</v>
      </c>
      <c r="K106" s="224" t="e">
        <f>#REF!-'[2]Local Education Authority (U)'!J106</f>
        <v>#REF!</v>
      </c>
      <c r="L106" s="230">
        <v>401</v>
      </c>
      <c r="M106" s="297"/>
      <c r="N106" s="306"/>
    </row>
    <row r="107" spans="1:14" ht="15" customHeight="1">
      <c r="A107" s="223">
        <v>17</v>
      </c>
      <c r="B107" s="223" t="e">
        <f>C107=#REF!</f>
        <v>#REF!</v>
      </c>
      <c r="C107" s="265" t="s">
        <v>824</v>
      </c>
      <c r="D107" s="224" t="e">
        <f>#REF!-'[2]Local Education Authority (U)'!C107</f>
        <v>#REF!</v>
      </c>
      <c r="E107" s="224" t="e">
        <f>#REF!-'[2]Local Education Authority (U)'!D107</f>
        <v>#REF!</v>
      </c>
      <c r="F107" s="224" t="e">
        <f>#REF!-'[2]Local Education Authority (U)'!E107</f>
        <v>#REF!</v>
      </c>
      <c r="G107" s="224" t="e">
        <f>#REF!-'[2]Local Education Authority (U)'!F107</f>
        <v>#REF!</v>
      </c>
      <c r="H107" s="224" t="e">
        <f>#REF!-'[2]Local Education Authority (U)'!G107</f>
        <v>#REF!</v>
      </c>
      <c r="I107" s="224" t="e">
        <f>#REF!-'[2]Local Education Authority (U)'!H107</f>
        <v>#REF!</v>
      </c>
      <c r="J107" s="224" t="e">
        <f>#REF!-'[2]Local Education Authority (U)'!I107</f>
        <v>#REF!</v>
      </c>
      <c r="K107" s="224" t="e">
        <f>#REF!-'[2]Local Education Authority (U)'!J107</f>
        <v>#REF!</v>
      </c>
      <c r="L107" s="230">
        <v>171</v>
      </c>
      <c r="M107" s="297"/>
      <c r="N107" s="306"/>
    </row>
    <row r="108" spans="1:14" ht="15" customHeight="1">
      <c r="A108" s="223">
        <v>18</v>
      </c>
      <c r="B108" s="223" t="e">
        <f>C108=#REF!</f>
        <v>#REF!</v>
      </c>
      <c r="C108" s="265" t="s">
        <v>230</v>
      </c>
      <c r="D108" s="224" t="e">
        <f>#REF!-'[2]Local Education Authority (U)'!C108</f>
        <v>#REF!</v>
      </c>
      <c r="E108" s="224" t="e">
        <f>#REF!-'[2]Local Education Authority (U)'!D108</f>
        <v>#REF!</v>
      </c>
      <c r="F108" s="224" t="e">
        <f>#REF!-'[2]Local Education Authority (U)'!E108</f>
        <v>#REF!</v>
      </c>
      <c r="G108" s="224" t="e">
        <f>#REF!-'[2]Local Education Authority (U)'!F108</f>
        <v>#REF!</v>
      </c>
      <c r="H108" s="224" t="e">
        <f>#REF!-'[2]Local Education Authority (U)'!G108</f>
        <v>#REF!</v>
      </c>
      <c r="I108" s="224" t="e">
        <f>#REF!-'[2]Local Education Authority (U)'!H108</f>
        <v>#REF!</v>
      </c>
      <c r="J108" s="224" t="e">
        <f>#REF!-'[2]Local Education Authority (U)'!I108</f>
        <v>#REF!</v>
      </c>
      <c r="K108" s="224" t="e">
        <f>#REF!-'[2]Local Education Authority (U)'!J108</f>
        <v>#REF!</v>
      </c>
      <c r="L108" s="230">
        <v>365</v>
      </c>
      <c r="M108" s="297"/>
      <c r="N108" s="306"/>
    </row>
    <row r="109" spans="1:14" ht="15" customHeight="1">
      <c r="A109" s="223">
        <v>19</v>
      </c>
      <c r="B109" s="223" t="e">
        <f>C109=#REF!</f>
        <v>#REF!</v>
      </c>
      <c r="C109" s="265" t="s">
        <v>825</v>
      </c>
      <c r="D109" s="224" t="e">
        <f>#REF!-'[2]Local Education Authority (U)'!C109</f>
        <v>#REF!</v>
      </c>
      <c r="E109" s="224" t="e">
        <f>#REF!-'[2]Local Education Authority (U)'!D109</f>
        <v>#REF!</v>
      </c>
      <c r="F109" s="224" t="e">
        <f>#REF!-'[2]Local Education Authority (U)'!E109</f>
        <v>#REF!</v>
      </c>
      <c r="G109" s="224" t="e">
        <f>#REF!-'[2]Local Education Authority (U)'!F109</f>
        <v>#REF!</v>
      </c>
      <c r="H109" s="224" t="e">
        <f>#REF!-'[2]Local Education Authority (U)'!G109</f>
        <v>#REF!</v>
      </c>
      <c r="I109" s="224" t="e">
        <f>#REF!-'[2]Local Education Authority (U)'!H109</f>
        <v>#REF!</v>
      </c>
      <c r="J109" s="224" t="e">
        <f>#REF!-'[2]Local Education Authority (U)'!I109</f>
        <v>#REF!</v>
      </c>
      <c r="K109" s="224" t="e">
        <f>#REF!-'[2]Local Education Authority (U)'!J109</f>
        <v>#REF!</v>
      </c>
      <c r="L109" s="230">
        <v>184</v>
      </c>
      <c r="M109" s="297"/>
      <c r="N109" s="306"/>
    </row>
    <row r="110" spans="1:14" ht="15" customHeight="1">
      <c r="A110" s="223">
        <v>20</v>
      </c>
      <c r="B110" s="223" t="e">
        <f>C110=#REF!</f>
        <v>#REF!</v>
      </c>
      <c r="C110" s="33" t="s">
        <v>616</v>
      </c>
      <c r="D110" s="224" t="e">
        <f>#REF!-'[2]Local Education Authority (U)'!C110</f>
        <v>#REF!</v>
      </c>
      <c r="E110" s="224" t="e">
        <f>#REF!-'[2]Local Education Authority (U)'!D110</f>
        <v>#REF!</v>
      </c>
      <c r="F110" s="224" t="e">
        <f>#REF!-'[2]Local Education Authority (U)'!E110</f>
        <v>#REF!</v>
      </c>
      <c r="G110" s="224" t="e">
        <f>#REF!-'[2]Local Education Authority (U)'!F110</f>
        <v>#REF!</v>
      </c>
      <c r="H110" s="224" t="e">
        <f>#REF!-'[2]Local Education Authority (U)'!G110</f>
        <v>#REF!</v>
      </c>
      <c r="I110" s="224" t="e">
        <f>#REF!-'[2]Local Education Authority (U)'!H110</f>
        <v>#REF!</v>
      </c>
      <c r="J110" s="224" t="e">
        <f>#REF!-'[2]Local Education Authority (U)'!I110</f>
        <v>#REF!</v>
      </c>
      <c r="K110" s="224" t="e">
        <f>#REF!-'[2]Local Education Authority (U)'!J110</f>
        <v>#REF!</v>
      </c>
      <c r="L110" s="289" t="e">
        <f>2627-GETPIVOTDATA("start_ytd",#REF!,"Region_Desc","East Midlands","LEA_Desc","Lincolnshire")</f>
        <v>#REF!</v>
      </c>
      <c r="M110" s="297"/>
      <c r="N110" s="306"/>
    </row>
    <row r="111" spans="1:14" ht="15" customHeight="1">
      <c r="A111" s="223">
        <v>21</v>
      </c>
      <c r="B111" s="223" t="e">
        <f>C111=#REF!</f>
        <v>#REF!</v>
      </c>
      <c r="C111" s="265" t="s">
        <v>826</v>
      </c>
      <c r="D111" s="224" t="e">
        <f>#REF!-'[2]Local Education Authority (U)'!C111</f>
        <v>#REF!</v>
      </c>
      <c r="E111" s="224" t="e">
        <f>#REF!-'[2]Local Education Authority (U)'!D111</f>
        <v>#REF!</v>
      </c>
      <c r="F111" s="224" t="e">
        <f>#REF!-'[2]Local Education Authority (U)'!E111</f>
        <v>#REF!</v>
      </c>
      <c r="G111" s="224" t="e">
        <f>#REF!-'[2]Local Education Authority (U)'!F111</f>
        <v>#REF!</v>
      </c>
      <c r="H111" s="224" t="e">
        <f>#REF!-'[2]Local Education Authority (U)'!G111</f>
        <v>#REF!</v>
      </c>
      <c r="I111" s="224" t="e">
        <f>#REF!-'[2]Local Education Authority (U)'!H111</f>
        <v>#REF!</v>
      </c>
      <c r="J111" s="224" t="e">
        <f>#REF!-'[2]Local Education Authority (U)'!I111</f>
        <v>#REF!</v>
      </c>
      <c r="K111" s="224" t="e">
        <f>#REF!-'[2]Local Education Authority (U)'!J111</f>
        <v>#REF!</v>
      </c>
      <c r="L111" s="230">
        <v>218</v>
      </c>
      <c r="M111" s="297"/>
      <c r="N111" s="306"/>
    </row>
    <row r="112" spans="1:14" ht="15" customHeight="1">
      <c r="A112" s="223">
        <v>22</v>
      </c>
      <c r="B112" s="223" t="e">
        <f>C112=#REF!</f>
        <v>#REF!</v>
      </c>
      <c r="C112" s="265" t="s">
        <v>827</v>
      </c>
      <c r="D112" s="224" t="e">
        <f>#REF!-'[2]Local Education Authority (U)'!C112</f>
        <v>#REF!</v>
      </c>
      <c r="E112" s="224" t="e">
        <f>#REF!-'[2]Local Education Authority (U)'!D112</f>
        <v>#REF!</v>
      </c>
      <c r="F112" s="224" t="e">
        <f>#REF!-'[2]Local Education Authority (U)'!E112</f>
        <v>#REF!</v>
      </c>
      <c r="G112" s="224" t="e">
        <f>#REF!-'[2]Local Education Authority (U)'!F112</f>
        <v>#REF!</v>
      </c>
      <c r="H112" s="224" t="e">
        <f>#REF!-'[2]Local Education Authority (U)'!G112</f>
        <v>#REF!</v>
      </c>
      <c r="I112" s="224" t="e">
        <f>#REF!-'[2]Local Education Authority (U)'!H112</f>
        <v>#REF!</v>
      </c>
      <c r="J112" s="224" t="e">
        <f>#REF!-'[2]Local Education Authority (U)'!I112</f>
        <v>#REF!</v>
      </c>
      <c r="K112" s="224" t="e">
        <f>#REF!-'[2]Local Education Authority (U)'!J112</f>
        <v>#REF!</v>
      </c>
      <c r="L112" s="230">
        <v>483</v>
      </c>
      <c r="M112" s="297"/>
      <c r="N112" s="306"/>
    </row>
    <row r="113" spans="1:14" ht="15" customHeight="1">
      <c r="A113" s="223">
        <v>23</v>
      </c>
      <c r="B113" s="223" t="e">
        <f>C113=#REF!</f>
        <v>#REF!</v>
      </c>
      <c r="C113" s="265" t="s">
        <v>223</v>
      </c>
      <c r="D113" s="224" t="e">
        <f>#REF!-'[2]Local Education Authority (U)'!C113</f>
        <v>#REF!</v>
      </c>
      <c r="E113" s="224" t="e">
        <f>#REF!-'[2]Local Education Authority (U)'!D113</f>
        <v>#REF!</v>
      </c>
      <c r="F113" s="224" t="e">
        <f>#REF!-'[2]Local Education Authority (U)'!E113</f>
        <v>#REF!</v>
      </c>
      <c r="G113" s="224" t="e">
        <f>#REF!-'[2]Local Education Authority (U)'!F113</f>
        <v>#REF!</v>
      </c>
      <c r="H113" s="224" t="e">
        <f>#REF!-'[2]Local Education Authority (U)'!G113</f>
        <v>#REF!</v>
      </c>
      <c r="I113" s="224" t="e">
        <f>#REF!-'[2]Local Education Authority (U)'!H113</f>
        <v>#REF!</v>
      </c>
      <c r="J113" s="224" t="e">
        <f>#REF!-'[2]Local Education Authority (U)'!I113</f>
        <v>#REF!</v>
      </c>
      <c r="K113" s="224" t="e">
        <f>#REF!-'[2]Local Education Authority (U)'!J113</f>
        <v>#REF!</v>
      </c>
      <c r="L113" s="230">
        <v>399</v>
      </c>
      <c r="M113" s="297"/>
      <c r="N113" s="306"/>
    </row>
    <row r="114" spans="1:14" ht="15" customHeight="1">
      <c r="A114" s="223">
        <v>24</v>
      </c>
      <c r="B114" s="223" t="e">
        <f>C114=#REF!</f>
        <v>#REF!</v>
      </c>
      <c r="C114" s="265" t="s">
        <v>828</v>
      </c>
      <c r="D114" s="224" t="e">
        <f>#REF!-'[2]Local Education Authority (U)'!C114</f>
        <v>#REF!</v>
      </c>
      <c r="E114" s="224" t="e">
        <f>#REF!-'[2]Local Education Authority (U)'!D114</f>
        <v>#REF!</v>
      </c>
      <c r="F114" s="224" t="e">
        <f>#REF!-'[2]Local Education Authority (U)'!E114</f>
        <v>#REF!</v>
      </c>
      <c r="G114" s="224" t="e">
        <f>#REF!-'[2]Local Education Authority (U)'!F114</f>
        <v>#REF!</v>
      </c>
      <c r="H114" s="224" t="e">
        <f>#REF!-'[2]Local Education Authority (U)'!G114</f>
        <v>#REF!</v>
      </c>
      <c r="I114" s="224" t="e">
        <f>#REF!-'[2]Local Education Authority (U)'!H114</f>
        <v>#REF!</v>
      </c>
      <c r="J114" s="224" t="e">
        <f>#REF!-'[2]Local Education Authority (U)'!I114</f>
        <v>#REF!</v>
      </c>
      <c r="K114" s="224" t="e">
        <f>#REF!-'[2]Local Education Authority (U)'!J114</f>
        <v>#REF!</v>
      </c>
      <c r="L114" s="230">
        <v>460</v>
      </c>
      <c r="M114" s="297"/>
      <c r="N114" s="306"/>
    </row>
    <row r="115" spans="1:14" ht="15" customHeight="1">
      <c r="A115" s="223">
        <v>25</v>
      </c>
      <c r="B115" s="223" t="e">
        <f>C115=#REF!</f>
        <v>#REF!</v>
      </c>
      <c r="C115" s="265" t="s">
        <v>829</v>
      </c>
      <c r="D115" s="224" t="e">
        <f>#REF!-'[2]Local Education Authority (U)'!C115</f>
        <v>#REF!</v>
      </c>
      <c r="E115" s="224" t="e">
        <f>#REF!-'[2]Local Education Authority (U)'!D115</f>
        <v>#REF!</v>
      </c>
      <c r="F115" s="224" t="e">
        <f>#REF!-'[2]Local Education Authority (U)'!E115</f>
        <v>#REF!</v>
      </c>
      <c r="G115" s="224" t="e">
        <f>#REF!-'[2]Local Education Authority (U)'!F115</f>
        <v>#REF!</v>
      </c>
      <c r="H115" s="224" t="e">
        <f>#REF!-'[2]Local Education Authority (U)'!G115</f>
        <v>#REF!</v>
      </c>
      <c r="I115" s="224" t="e">
        <f>#REF!-'[2]Local Education Authority (U)'!H115</f>
        <v>#REF!</v>
      </c>
      <c r="J115" s="224" t="e">
        <f>#REF!-'[2]Local Education Authority (U)'!I115</f>
        <v>#REF!</v>
      </c>
      <c r="K115" s="224" t="e">
        <f>#REF!-'[2]Local Education Authority (U)'!J115</f>
        <v>#REF!</v>
      </c>
      <c r="L115" s="230">
        <v>286</v>
      </c>
      <c r="M115" s="297"/>
      <c r="N115" s="306"/>
    </row>
    <row r="116" spans="1:14" ht="15" customHeight="1">
      <c r="A116" s="223">
        <v>26</v>
      </c>
      <c r="B116" s="223" t="e">
        <f>C116=#REF!</f>
        <v>#REF!</v>
      </c>
      <c r="C116" s="265" t="s">
        <v>830</v>
      </c>
      <c r="D116" s="224" t="e">
        <f>#REF!-'[2]Local Education Authority (U)'!C116</f>
        <v>#REF!</v>
      </c>
      <c r="E116" s="224" t="e">
        <f>#REF!-'[2]Local Education Authority (U)'!D116</f>
        <v>#REF!</v>
      </c>
      <c r="F116" s="224" t="e">
        <f>#REF!-'[2]Local Education Authority (U)'!E116</f>
        <v>#REF!</v>
      </c>
      <c r="G116" s="224" t="e">
        <f>#REF!-'[2]Local Education Authority (U)'!F116</f>
        <v>#REF!</v>
      </c>
      <c r="H116" s="224" t="e">
        <f>#REF!-'[2]Local Education Authority (U)'!G116</f>
        <v>#REF!</v>
      </c>
      <c r="I116" s="224" t="e">
        <f>#REF!-'[2]Local Education Authority (U)'!H116</f>
        <v>#REF!</v>
      </c>
      <c r="J116" s="224" t="e">
        <f>#REF!-'[2]Local Education Authority (U)'!I116</f>
        <v>#REF!</v>
      </c>
      <c r="K116" s="224" t="e">
        <f>#REF!-'[2]Local Education Authority (U)'!J116</f>
        <v>#REF!</v>
      </c>
      <c r="L116" s="230">
        <v>441</v>
      </c>
      <c r="M116" s="297"/>
      <c r="N116" s="306"/>
    </row>
    <row r="117" spans="1:14" ht="15" customHeight="1">
      <c r="A117" s="223">
        <v>27</v>
      </c>
      <c r="B117" s="223" t="e">
        <f>C117=#REF!</f>
        <v>#REF!</v>
      </c>
      <c r="C117" s="265" t="s">
        <v>831</v>
      </c>
      <c r="D117" s="224" t="e">
        <f>#REF!-'[2]Local Education Authority (U)'!C117</f>
        <v>#REF!</v>
      </c>
      <c r="E117" s="224" t="e">
        <f>#REF!-'[2]Local Education Authority (U)'!D117</f>
        <v>#REF!</v>
      </c>
      <c r="F117" s="224" t="e">
        <f>#REF!-'[2]Local Education Authority (U)'!E117</f>
        <v>#REF!</v>
      </c>
      <c r="G117" s="224" t="e">
        <f>#REF!-'[2]Local Education Authority (U)'!F117</f>
        <v>#REF!</v>
      </c>
      <c r="H117" s="224" t="e">
        <f>#REF!-'[2]Local Education Authority (U)'!G117</f>
        <v>#REF!</v>
      </c>
      <c r="I117" s="224" t="e">
        <f>#REF!-'[2]Local Education Authority (U)'!H117</f>
        <v>#REF!</v>
      </c>
      <c r="J117" s="224" t="e">
        <f>#REF!-'[2]Local Education Authority (U)'!I117</f>
        <v>#REF!</v>
      </c>
      <c r="K117" s="224" t="e">
        <f>#REF!-'[2]Local Education Authority (U)'!J117</f>
        <v>#REF!</v>
      </c>
      <c r="L117" s="230">
        <v>340</v>
      </c>
      <c r="M117" s="297"/>
      <c r="N117" s="306"/>
    </row>
    <row r="118" spans="1:14" ht="15" customHeight="1">
      <c r="A118" s="223">
        <v>28</v>
      </c>
      <c r="B118" s="223" t="e">
        <f>C118=#REF!</f>
        <v>#REF!</v>
      </c>
      <c r="C118" s="33" t="s">
        <v>617</v>
      </c>
      <c r="D118" s="224" t="e">
        <f>#REF!-'[2]Local Education Authority (U)'!C118</f>
        <v>#REF!</v>
      </c>
      <c r="E118" s="224" t="e">
        <f>#REF!-'[2]Local Education Authority (U)'!D118</f>
        <v>#REF!</v>
      </c>
      <c r="F118" s="224" t="e">
        <f>#REF!-'[2]Local Education Authority (U)'!E118</f>
        <v>#REF!</v>
      </c>
      <c r="G118" s="224" t="e">
        <f>#REF!-'[2]Local Education Authority (U)'!F118</f>
        <v>#REF!</v>
      </c>
      <c r="H118" s="224" t="e">
        <f>#REF!-'[2]Local Education Authority (U)'!G118</f>
        <v>#REF!</v>
      </c>
      <c r="I118" s="224" t="e">
        <f>#REF!-'[2]Local Education Authority (U)'!H118</f>
        <v>#REF!</v>
      </c>
      <c r="J118" s="224" t="e">
        <f>#REF!-'[2]Local Education Authority (U)'!I118</f>
        <v>#REF!</v>
      </c>
      <c r="K118" s="224" t="e">
        <f>#REF!-'[2]Local Education Authority (U)'!J118</f>
        <v>#REF!</v>
      </c>
      <c r="L118" s="289" t="e">
        <f>2560-GETPIVOTDATA("start_ytd",#REF!,"Region_Desc","East Midlands","LEA_Desc","Northamptonshire")</f>
        <v>#REF!</v>
      </c>
      <c r="M118" s="297"/>
      <c r="N118" s="306"/>
    </row>
    <row r="119" spans="1:14" ht="15" customHeight="1">
      <c r="A119" s="223">
        <v>29</v>
      </c>
      <c r="B119" s="223" t="e">
        <f>C119=#REF!</f>
        <v>#REF!</v>
      </c>
      <c r="C119" s="265" t="s">
        <v>208</v>
      </c>
      <c r="D119" s="224" t="e">
        <f>#REF!-'[2]Local Education Authority (U)'!C119</f>
        <v>#REF!</v>
      </c>
      <c r="E119" s="224" t="e">
        <f>#REF!-'[2]Local Education Authority (U)'!D119</f>
        <v>#REF!</v>
      </c>
      <c r="F119" s="224" t="e">
        <f>#REF!-'[2]Local Education Authority (U)'!E119</f>
        <v>#REF!</v>
      </c>
      <c r="G119" s="224" t="e">
        <f>#REF!-'[2]Local Education Authority (U)'!F119</f>
        <v>#REF!</v>
      </c>
      <c r="H119" s="224" t="e">
        <f>#REF!-'[2]Local Education Authority (U)'!G119</f>
        <v>#REF!</v>
      </c>
      <c r="I119" s="224" t="e">
        <f>#REF!-'[2]Local Education Authority (U)'!H119</f>
        <v>#REF!</v>
      </c>
      <c r="J119" s="224" t="e">
        <f>#REF!-'[2]Local Education Authority (U)'!I119</f>
        <v>#REF!</v>
      </c>
      <c r="K119" s="224" t="e">
        <f>#REF!-'[2]Local Education Authority (U)'!J119</f>
        <v>#REF!</v>
      </c>
      <c r="L119" s="230">
        <v>271</v>
      </c>
      <c r="M119" s="297"/>
      <c r="N119" s="306"/>
    </row>
    <row r="120" spans="1:14" ht="15" customHeight="1">
      <c r="A120" s="223">
        <v>30</v>
      </c>
      <c r="B120" s="223" t="e">
        <f>C120=#REF!</f>
        <v>#REF!</v>
      </c>
      <c r="C120" s="265" t="s">
        <v>209</v>
      </c>
      <c r="D120" s="224" t="e">
        <f>#REF!-'[2]Local Education Authority (U)'!C120</f>
        <v>#REF!</v>
      </c>
      <c r="E120" s="224" t="e">
        <f>#REF!-'[2]Local Education Authority (U)'!D120</f>
        <v>#REF!</v>
      </c>
      <c r="F120" s="224" t="e">
        <f>#REF!-'[2]Local Education Authority (U)'!E120</f>
        <v>#REF!</v>
      </c>
      <c r="G120" s="224" t="e">
        <f>#REF!-'[2]Local Education Authority (U)'!F120</f>
        <v>#REF!</v>
      </c>
      <c r="H120" s="224" t="e">
        <f>#REF!-'[2]Local Education Authority (U)'!G120</f>
        <v>#REF!</v>
      </c>
      <c r="I120" s="224" t="e">
        <f>#REF!-'[2]Local Education Authority (U)'!H120</f>
        <v>#REF!</v>
      </c>
      <c r="J120" s="224" t="e">
        <f>#REF!-'[2]Local Education Authority (U)'!I120</f>
        <v>#REF!</v>
      </c>
      <c r="K120" s="224" t="e">
        <f>#REF!-'[2]Local Education Authority (U)'!J120</f>
        <v>#REF!</v>
      </c>
      <c r="L120" s="230">
        <v>302</v>
      </c>
      <c r="M120" s="297"/>
      <c r="N120" s="306"/>
    </row>
    <row r="121" spans="1:14" ht="15" customHeight="1">
      <c r="A121" s="223">
        <v>31</v>
      </c>
      <c r="B121" s="223" t="e">
        <f>C121=#REF!</f>
        <v>#REF!</v>
      </c>
      <c r="C121" s="265" t="s">
        <v>832</v>
      </c>
      <c r="D121" s="224" t="e">
        <f>#REF!-'[2]Local Education Authority (U)'!C121</f>
        <v>#REF!</v>
      </c>
      <c r="E121" s="224" t="e">
        <f>#REF!-'[2]Local Education Authority (U)'!D121</f>
        <v>#REF!</v>
      </c>
      <c r="F121" s="224" t="e">
        <f>#REF!-'[2]Local Education Authority (U)'!E121</f>
        <v>#REF!</v>
      </c>
      <c r="G121" s="224" t="e">
        <f>#REF!-'[2]Local Education Authority (U)'!F121</f>
        <v>#REF!</v>
      </c>
      <c r="H121" s="224" t="e">
        <f>#REF!-'[2]Local Education Authority (U)'!G121</f>
        <v>#REF!</v>
      </c>
      <c r="I121" s="224" t="e">
        <f>#REF!-'[2]Local Education Authority (U)'!H121</f>
        <v>#REF!</v>
      </c>
      <c r="J121" s="224" t="e">
        <f>#REF!-'[2]Local Education Authority (U)'!I121</f>
        <v>#REF!</v>
      </c>
      <c r="K121" s="224" t="e">
        <f>#REF!-'[2]Local Education Authority (U)'!J121</f>
        <v>#REF!</v>
      </c>
      <c r="L121" s="230">
        <v>331</v>
      </c>
      <c r="M121" s="297"/>
      <c r="N121" s="306"/>
    </row>
    <row r="122" spans="1:14" ht="15" customHeight="1">
      <c r="A122" s="223">
        <v>32</v>
      </c>
      <c r="B122" s="223" t="e">
        <f>C122=#REF!</f>
        <v>#REF!</v>
      </c>
      <c r="C122" s="265" t="s">
        <v>219</v>
      </c>
      <c r="D122" s="224" t="e">
        <f>#REF!-'[2]Local Education Authority (U)'!C122</f>
        <v>#REF!</v>
      </c>
      <c r="E122" s="224" t="e">
        <f>#REF!-'[2]Local Education Authority (U)'!D122</f>
        <v>#REF!</v>
      </c>
      <c r="F122" s="224" t="e">
        <f>#REF!-'[2]Local Education Authority (U)'!E122</f>
        <v>#REF!</v>
      </c>
      <c r="G122" s="224" t="e">
        <f>#REF!-'[2]Local Education Authority (U)'!F122</f>
        <v>#REF!</v>
      </c>
      <c r="H122" s="224" t="e">
        <f>#REF!-'[2]Local Education Authority (U)'!G122</f>
        <v>#REF!</v>
      </c>
      <c r="I122" s="224" t="e">
        <f>#REF!-'[2]Local Education Authority (U)'!H122</f>
        <v>#REF!</v>
      </c>
      <c r="J122" s="224" t="e">
        <f>#REF!-'[2]Local Education Authority (U)'!I122</f>
        <v>#REF!</v>
      </c>
      <c r="K122" s="224" t="e">
        <f>#REF!-'[2]Local Education Authority (U)'!J122</f>
        <v>#REF!</v>
      </c>
      <c r="L122" s="230">
        <v>335</v>
      </c>
      <c r="M122" s="297"/>
      <c r="N122" s="306"/>
    </row>
    <row r="123" spans="1:14" ht="15" customHeight="1">
      <c r="A123" s="223">
        <v>33</v>
      </c>
      <c r="B123" s="223" t="e">
        <f>C123=#REF!</f>
        <v>#REF!</v>
      </c>
      <c r="C123" s="265" t="s">
        <v>833</v>
      </c>
      <c r="D123" s="224" t="e">
        <f>#REF!-'[2]Local Education Authority (U)'!C123</f>
        <v>#REF!</v>
      </c>
      <c r="E123" s="224" t="e">
        <f>#REF!-'[2]Local Education Authority (U)'!D123</f>
        <v>#REF!</v>
      </c>
      <c r="F123" s="224" t="e">
        <f>#REF!-'[2]Local Education Authority (U)'!E123</f>
        <v>#REF!</v>
      </c>
      <c r="G123" s="224" t="e">
        <f>#REF!-'[2]Local Education Authority (U)'!F123</f>
        <v>#REF!</v>
      </c>
      <c r="H123" s="224" t="e">
        <f>#REF!-'[2]Local Education Authority (U)'!G123</f>
        <v>#REF!</v>
      </c>
      <c r="I123" s="224" t="e">
        <f>#REF!-'[2]Local Education Authority (U)'!H123</f>
        <v>#REF!</v>
      </c>
      <c r="J123" s="224" t="e">
        <f>#REF!-'[2]Local Education Authority (U)'!I123</f>
        <v>#REF!</v>
      </c>
      <c r="K123" s="224" t="e">
        <f>#REF!-'[2]Local Education Authority (U)'!J123</f>
        <v>#REF!</v>
      </c>
      <c r="L123" s="230">
        <v>753</v>
      </c>
      <c r="M123" s="297"/>
      <c r="N123" s="306"/>
    </row>
    <row r="124" spans="1:14" ht="15" customHeight="1">
      <c r="A124" s="223">
        <v>34</v>
      </c>
      <c r="B124" s="223" t="e">
        <f>C124=#REF!</f>
        <v>#REF!</v>
      </c>
      <c r="C124" s="265" t="s">
        <v>243</v>
      </c>
      <c r="D124" s="224" t="e">
        <f>#REF!-'[2]Local Education Authority (U)'!C124</f>
        <v>#REF!</v>
      </c>
      <c r="E124" s="224" t="e">
        <f>#REF!-'[2]Local Education Authority (U)'!D124</f>
        <v>#REF!</v>
      </c>
      <c r="F124" s="224" t="e">
        <f>#REF!-'[2]Local Education Authority (U)'!E124</f>
        <v>#REF!</v>
      </c>
      <c r="G124" s="224" t="e">
        <f>#REF!-'[2]Local Education Authority (U)'!F124</f>
        <v>#REF!</v>
      </c>
      <c r="H124" s="224" t="e">
        <f>#REF!-'[2]Local Education Authority (U)'!G124</f>
        <v>#REF!</v>
      </c>
      <c r="I124" s="224" t="e">
        <f>#REF!-'[2]Local Education Authority (U)'!H124</f>
        <v>#REF!</v>
      </c>
      <c r="J124" s="224" t="e">
        <f>#REF!-'[2]Local Education Authority (U)'!I124</f>
        <v>#REF!</v>
      </c>
      <c r="K124" s="224" t="e">
        <f>#REF!-'[2]Local Education Authority (U)'!J124</f>
        <v>#REF!</v>
      </c>
      <c r="L124" s="230">
        <v>308</v>
      </c>
      <c r="M124" s="297"/>
      <c r="N124" s="306"/>
    </row>
    <row r="125" spans="1:14" ht="15" customHeight="1">
      <c r="A125" s="223">
        <v>35</v>
      </c>
      <c r="B125" s="223" t="e">
        <f>C125=#REF!</f>
        <v>#REF!</v>
      </c>
      <c r="C125" s="265" t="s">
        <v>244</v>
      </c>
      <c r="D125" s="224" t="e">
        <f>#REF!-'[2]Local Education Authority (U)'!C125</f>
        <v>#REF!</v>
      </c>
      <c r="E125" s="224" t="e">
        <f>#REF!-'[2]Local Education Authority (U)'!D125</f>
        <v>#REF!</v>
      </c>
      <c r="F125" s="224" t="e">
        <f>#REF!-'[2]Local Education Authority (U)'!E125</f>
        <v>#REF!</v>
      </c>
      <c r="G125" s="224" t="e">
        <f>#REF!-'[2]Local Education Authority (U)'!F125</f>
        <v>#REF!</v>
      </c>
      <c r="H125" s="224" t="e">
        <f>#REF!-'[2]Local Education Authority (U)'!G125</f>
        <v>#REF!</v>
      </c>
      <c r="I125" s="224" t="e">
        <f>#REF!-'[2]Local Education Authority (U)'!H125</f>
        <v>#REF!</v>
      </c>
      <c r="J125" s="224" t="e">
        <f>#REF!-'[2]Local Education Authority (U)'!I125</f>
        <v>#REF!</v>
      </c>
      <c r="K125" s="224" t="e">
        <f>#REF!-'[2]Local Education Authority (U)'!J125</f>
        <v>#REF!</v>
      </c>
      <c r="L125" s="230">
        <v>260</v>
      </c>
      <c r="M125" s="297"/>
      <c r="N125" s="306"/>
    </row>
    <row r="126" spans="1:14" ht="15" customHeight="1">
      <c r="A126" s="223">
        <v>36</v>
      </c>
      <c r="B126" s="223" t="e">
        <f>C126=#REF!</f>
        <v>#REF!</v>
      </c>
      <c r="C126" s="33" t="s">
        <v>618</v>
      </c>
      <c r="D126" s="224" t="e">
        <f>#REF!-'[2]Local Education Authority (U)'!C126</f>
        <v>#REF!</v>
      </c>
      <c r="E126" s="224" t="e">
        <f>#REF!-'[2]Local Education Authority (U)'!D126</f>
        <v>#REF!</v>
      </c>
      <c r="F126" s="224" t="e">
        <f>#REF!-'[2]Local Education Authority (U)'!E126</f>
        <v>#REF!</v>
      </c>
      <c r="G126" s="224" t="e">
        <f>#REF!-'[2]Local Education Authority (U)'!F126</f>
        <v>#REF!</v>
      </c>
      <c r="H126" s="224" t="e">
        <f>#REF!-'[2]Local Education Authority (U)'!G126</f>
        <v>#REF!</v>
      </c>
      <c r="I126" s="224" t="e">
        <f>#REF!-'[2]Local Education Authority (U)'!H126</f>
        <v>#REF!</v>
      </c>
      <c r="J126" s="224" t="e">
        <f>#REF!-'[2]Local Education Authority (U)'!I126</f>
        <v>#REF!</v>
      </c>
      <c r="K126" s="224" t="e">
        <f>#REF!-'[2]Local Education Authority (U)'!J126</f>
        <v>#REF!</v>
      </c>
      <c r="L126" s="230">
        <v>1151</v>
      </c>
      <c r="M126" s="297"/>
      <c r="N126" s="306"/>
    </row>
    <row r="127" spans="1:14" ht="15" customHeight="1">
      <c r="A127" s="223">
        <v>37</v>
      </c>
      <c r="B127" s="223" t="e">
        <f>C127=#REF!</f>
        <v>#REF!</v>
      </c>
      <c r="C127" s="33" t="s">
        <v>619</v>
      </c>
      <c r="D127" s="224" t="e">
        <f>#REF!-'[2]Local Education Authority (U)'!C127</f>
        <v>#REF!</v>
      </c>
      <c r="E127" s="224" t="e">
        <f>#REF!-'[2]Local Education Authority (U)'!D127</f>
        <v>#REF!</v>
      </c>
      <c r="F127" s="224" t="e">
        <f>#REF!-'[2]Local Education Authority (U)'!E127</f>
        <v>#REF!</v>
      </c>
      <c r="G127" s="224" t="e">
        <f>#REF!-'[2]Local Education Authority (U)'!F127</f>
        <v>#REF!</v>
      </c>
      <c r="H127" s="224" t="e">
        <f>#REF!-'[2]Local Education Authority (U)'!G127</f>
        <v>#REF!</v>
      </c>
      <c r="I127" s="224" t="e">
        <f>#REF!-'[2]Local Education Authority (U)'!H127</f>
        <v>#REF!</v>
      </c>
      <c r="J127" s="224" t="e">
        <f>#REF!-'[2]Local Education Authority (U)'!I127</f>
        <v>#REF!</v>
      </c>
      <c r="K127" s="224" t="e">
        <f>#REF!-'[2]Local Education Authority (U)'!J127</f>
        <v>#REF!</v>
      </c>
      <c r="L127" s="289" t="e">
        <f>3361-GETPIVOTDATA("start_ytd",#REF!,"Region_Desc","East Midlands","LEA_Desc","Nottinghamshire")</f>
        <v>#REF!</v>
      </c>
      <c r="M127" s="297"/>
      <c r="N127" s="306"/>
    </row>
    <row r="128" spans="1:14" ht="15" customHeight="1">
      <c r="A128" s="223">
        <v>38</v>
      </c>
      <c r="B128" s="223" t="e">
        <f>C128=#REF!</f>
        <v>#REF!</v>
      </c>
      <c r="C128" s="265" t="s">
        <v>200</v>
      </c>
      <c r="D128" s="224" t="e">
        <f>#REF!-'[2]Local Education Authority (U)'!C128</f>
        <v>#REF!</v>
      </c>
      <c r="E128" s="224" t="e">
        <f>#REF!-'[2]Local Education Authority (U)'!D128</f>
        <v>#REF!</v>
      </c>
      <c r="F128" s="224" t="e">
        <f>#REF!-'[2]Local Education Authority (U)'!E128</f>
        <v>#REF!</v>
      </c>
      <c r="G128" s="224" t="e">
        <f>#REF!-'[2]Local Education Authority (U)'!F128</f>
        <v>#REF!</v>
      </c>
      <c r="H128" s="224" t="e">
        <f>#REF!-'[2]Local Education Authority (U)'!G128</f>
        <v>#REF!</v>
      </c>
      <c r="I128" s="224" t="e">
        <f>#REF!-'[2]Local Education Authority (U)'!H128</f>
        <v>#REF!</v>
      </c>
      <c r="J128" s="224" t="e">
        <f>#REF!-'[2]Local Education Authority (U)'!I128</f>
        <v>#REF!</v>
      </c>
      <c r="K128" s="224" t="e">
        <f>#REF!-'[2]Local Education Authority (U)'!J128</f>
        <v>#REF!</v>
      </c>
      <c r="L128" s="230">
        <v>633</v>
      </c>
      <c r="M128" s="297"/>
      <c r="N128" s="306"/>
    </row>
    <row r="129" spans="1:14" ht="15" customHeight="1">
      <c r="A129" s="223">
        <v>39</v>
      </c>
      <c r="B129" s="223" t="e">
        <f>C129=#REF!</f>
        <v>#REF!</v>
      </c>
      <c r="C129" s="265" t="s">
        <v>201</v>
      </c>
      <c r="D129" s="224" t="e">
        <f>#REF!-'[2]Local Education Authority (U)'!C129</f>
        <v>#REF!</v>
      </c>
      <c r="E129" s="224" t="e">
        <f>#REF!-'[2]Local Education Authority (U)'!D129</f>
        <v>#REF!</v>
      </c>
      <c r="F129" s="224" t="e">
        <f>#REF!-'[2]Local Education Authority (U)'!E129</f>
        <v>#REF!</v>
      </c>
      <c r="G129" s="224" t="e">
        <f>#REF!-'[2]Local Education Authority (U)'!F129</f>
        <v>#REF!</v>
      </c>
      <c r="H129" s="224" t="e">
        <f>#REF!-'[2]Local Education Authority (U)'!G129</f>
        <v>#REF!</v>
      </c>
      <c r="I129" s="224" t="e">
        <f>#REF!-'[2]Local Education Authority (U)'!H129</f>
        <v>#REF!</v>
      </c>
      <c r="J129" s="224" t="e">
        <f>#REF!-'[2]Local Education Authority (U)'!I129</f>
        <v>#REF!</v>
      </c>
      <c r="K129" s="224" t="e">
        <f>#REF!-'[2]Local Education Authority (U)'!J129</f>
        <v>#REF!</v>
      </c>
      <c r="L129" s="230">
        <v>550</v>
      </c>
      <c r="M129" s="297"/>
      <c r="N129" s="306"/>
    </row>
    <row r="130" spans="1:14" ht="15" customHeight="1">
      <c r="A130" s="223">
        <v>40</v>
      </c>
      <c r="B130" s="223" t="e">
        <f>C130=#REF!</f>
        <v>#REF!</v>
      </c>
      <c r="C130" s="265" t="s">
        <v>205</v>
      </c>
      <c r="D130" s="224" t="e">
        <f>#REF!-'[2]Local Education Authority (U)'!C130</f>
        <v>#REF!</v>
      </c>
      <c r="E130" s="224" t="e">
        <f>#REF!-'[2]Local Education Authority (U)'!D130</f>
        <v>#REF!</v>
      </c>
      <c r="F130" s="224" t="e">
        <f>#REF!-'[2]Local Education Authority (U)'!E130</f>
        <v>#REF!</v>
      </c>
      <c r="G130" s="224" t="e">
        <f>#REF!-'[2]Local Education Authority (U)'!F130</f>
        <v>#REF!</v>
      </c>
      <c r="H130" s="224" t="e">
        <f>#REF!-'[2]Local Education Authority (U)'!G130</f>
        <v>#REF!</v>
      </c>
      <c r="I130" s="224" t="e">
        <f>#REF!-'[2]Local Education Authority (U)'!H130</f>
        <v>#REF!</v>
      </c>
      <c r="J130" s="224" t="e">
        <f>#REF!-'[2]Local Education Authority (U)'!I130</f>
        <v>#REF!</v>
      </c>
      <c r="K130" s="224" t="e">
        <f>#REF!-'[2]Local Education Authority (U)'!J130</f>
        <v>#REF!</v>
      </c>
      <c r="L130" s="230">
        <v>408</v>
      </c>
      <c r="M130" s="297"/>
      <c r="N130" s="306"/>
    </row>
    <row r="131" spans="1:14" ht="15" customHeight="1">
      <c r="A131" s="223">
        <v>41</v>
      </c>
      <c r="B131" s="223" t="e">
        <f>C131=#REF!</f>
        <v>#REF!</v>
      </c>
      <c r="C131" s="265" t="s">
        <v>215</v>
      </c>
      <c r="D131" s="224" t="e">
        <f>#REF!-'[2]Local Education Authority (U)'!C131</f>
        <v>#REF!</v>
      </c>
      <c r="E131" s="224" t="e">
        <f>#REF!-'[2]Local Education Authority (U)'!D131</f>
        <v>#REF!</v>
      </c>
      <c r="F131" s="224" t="e">
        <f>#REF!-'[2]Local Education Authority (U)'!E131</f>
        <v>#REF!</v>
      </c>
      <c r="G131" s="224" t="e">
        <f>#REF!-'[2]Local Education Authority (U)'!F131</f>
        <v>#REF!</v>
      </c>
      <c r="H131" s="224" t="e">
        <f>#REF!-'[2]Local Education Authority (U)'!G131</f>
        <v>#REF!</v>
      </c>
      <c r="I131" s="224" t="e">
        <f>#REF!-'[2]Local Education Authority (U)'!H131</f>
        <v>#REF!</v>
      </c>
      <c r="J131" s="224" t="e">
        <f>#REF!-'[2]Local Education Authority (U)'!I131</f>
        <v>#REF!</v>
      </c>
      <c r="K131" s="224" t="e">
        <f>#REF!-'[2]Local Education Authority (U)'!J131</f>
        <v>#REF!</v>
      </c>
      <c r="L131" s="230">
        <v>490</v>
      </c>
      <c r="M131" s="297"/>
      <c r="N131" s="306"/>
    </row>
    <row r="132" spans="1:14" ht="15" customHeight="1">
      <c r="A132" s="223">
        <v>42</v>
      </c>
      <c r="B132" s="223" t="e">
        <f>C132=#REF!</f>
        <v>#REF!</v>
      </c>
      <c r="C132" s="265" t="s">
        <v>226</v>
      </c>
      <c r="D132" s="224" t="e">
        <f>#REF!-'[2]Local Education Authority (U)'!C132</f>
        <v>#REF!</v>
      </c>
      <c r="E132" s="224" t="e">
        <f>#REF!-'[2]Local Education Authority (U)'!D132</f>
        <v>#REF!</v>
      </c>
      <c r="F132" s="224" t="e">
        <f>#REF!-'[2]Local Education Authority (U)'!E132</f>
        <v>#REF!</v>
      </c>
      <c r="G132" s="224" t="e">
        <f>#REF!-'[2]Local Education Authority (U)'!F132</f>
        <v>#REF!</v>
      </c>
      <c r="H132" s="224" t="e">
        <f>#REF!-'[2]Local Education Authority (U)'!G132</f>
        <v>#REF!</v>
      </c>
      <c r="I132" s="224" t="e">
        <f>#REF!-'[2]Local Education Authority (U)'!H132</f>
        <v>#REF!</v>
      </c>
      <c r="J132" s="224" t="e">
        <f>#REF!-'[2]Local Education Authority (U)'!I132</f>
        <v>#REF!</v>
      </c>
      <c r="K132" s="224" t="e">
        <f>#REF!-'[2]Local Education Authority (U)'!J132</f>
        <v>#REF!</v>
      </c>
      <c r="L132" s="230">
        <v>468</v>
      </c>
      <c r="M132" s="297"/>
      <c r="N132" s="306"/>
    </row>
    <row r="133" spans="1:14" ht="15" customHeight="1">
      <c r="A133" s="223">
        <v>43</v>
      </c>
      <c r="B133" s="223" t="e">
        <f>C133=#REF!</f>
        <v>#REF!</v>
      </c>
      <c r="C133" s="265" t="s">
        <v>834</v>
      </c>
      <c r="D133" s="224" t="e">
        <f>#REF!-'[2]Local Education Authority (U)'!C133</f>
        <v>#REF!</v>
      </c>
      <c r="E133" s="224" t="e">
        <f>#REF!-'[2]Local Education Authority (U)'!D133</f>
        <v>#REF!</v>
      </c>
      <c r="F133" s="224" t="e">
        <f>#REF!-'[2]Local Education Authority (U)'!E133</f>
        <v>#REF!</v>
      </c>
      <c r="G133" s="224" t="e">
        <f>#REF!-'[2]Local Education Authority (U)'!F133</f>
        <v>#REF!</v>
      </c>
      <c r="H133" s="224" t="e">
        <f>#REF!-'[2]Local Education Authority (U)'!G133</f>
        <v>#REF!</v>
      </c>
      <c r="I133" s="224" t="e">
        <f>#REF!-'[2]Local Education Authority (U)'!H133</f>
        <v>#REF!</v>
      </c>
      <c r="J133" s="224" t="e">
        <f>#REF!-'[2]Local Education Authority (U)'!I133</f>
        <v>#REF!</v>
      </c>
      <c r="K133" s="224" t="e">
        <f>#REF!-'[2]Local Education Authority (U)'!J133</f>
        <v>#REF!</v>
      </c>
      <c r="L133" s="230">
        <v>464</v>
      </c>
      <c r="M133" s="297"/>
      <c r="N133" s="306"/>
    </row>
    <row r="134" spans="1:14" ht="15" customHeight="1">
      <c r="A134" s="223">
        <v>44</v>
      </c>
      <c r="B134" s="223" t="e">
        <f>C134=#REF!</f>
        <v>#REF!</v>
      </c>
      <c r="C134" s="265" t="s">
        <v>236</v>
      </c>
      <c r="D134" s="224" t="e">
        <f>#REF!-'[2]Local Education Authority (U)'!C134</f>
        <v>#REF!</v>
      </c>
      <c r="E134" s="224" t="e">
        <f>#REF!-'[2]Local Education Authority (U)'!D134</f>
        <v>#REF!</v>
      </c>
      <c r="F134" s="224" t="e">
        <f>#REF!-'[2]Local Education Authority (U)'!E134</f>
        <v>#REF!</v>
      </c>
      <c r="G134" s="224" t="e">
        <f>#REF!-'[2]Local Education Authority (U)'!F134</f>
        <v>#REF!</v>
      </c>
      <c r="H134" s="224" t="e">
        <f>#REF!-'[2]Local Education Authority (U)'!G134</f>
        <v>#REF!</v>
      </c>
      <c r="I134" s="224" t="e">
        <f>#REF!-'[2]Local Education Authority (U)'!H134</f>
        <v>#REF!</v>
      </c>
      <c r="J134" s="224" t="e">
        <f>#REF!-'[2]Local Education Authority (U)'!I134</f>
        <v>#REF!</v>
      </c>
      <c r="K134" s="224" t="e">
        <f>#REF!-'[2]Local Education Authority (U)'!J134</f>
        <v>#REF!</v>
      </c>
      <c r="L134" s="230">
        <v>348</v>
      </c>
      <c r="M134" s="297"/>
      <c r="N134" s="306"/>
    </row>
    <row r="135" spans="1:14" ht="15" customHeight="1">
      <c r="A135" s="223">
        <v>45</v>
      </c>
      <c r="B135" s="223" t="e">
        <f>C135=#REF!</f>
        <v>#REF!</v>
      </c>
      <c r="C135" s="33" t="s">
        <v>620</v>
      </c>
      <c r="D135" s="224" t="e">
        <f>#REF!-'[2]Local Education Authority (U)'!C135</f>
        <v>#REF!</v>
      </c>
      <c r="E135" s="224" t="e">
        <f>#REF!-'[2]Local Education Authority (U)'!D135</f>
        <v>#REF!</v>
      </c>
      <c r="F135" s="224" t="e">
        <f>#REF!-'[2]Local Education Authority (U)'!E135</f>
        <v>#REF!</v>
      </c>
      <c r="G135" s="224" t="e">
        <f>#REF!-'[2]Local Education Authority (U)'!F135</f>
        <v>#REF!</v>
      </c>
      <c r="H135" s="224" t="e">
        <f>#REF!-'[2]Local Education Authority (U)'!G135</f>
        <v>#REF!</v>
      </c>
      <c r="I135" s="224" t="e">
        <f>#REF!-'[2]Local Education Authority (U)'!H135</f>
        <v>#REF!</v>
      </c>
      <c r="J135" s="224" t="e">
        <f>#REF!-'[2]Local Education Authority (U)'!I135</f>
        <v>#REF!</v>
      </c>
      <c r="K135" s="224" t="e">
        <f>#REF!-'[2]Local Education Authority (U)'!J135</f>
        <v>#REF!</v>
      </c>
      <c r="L135" s="230">
        <v>100</v>
      </c>
      <c r="M135" s="297"/>
      <c r="N135" s="306"/>
    </row>
    <row r="136" spans="1:15" s="64" customFormat="1" ht="15" customHeight="1">
      <c r="A136" s="73"/>
      <c r="B136" s="36"/>
      <c r="C136" s="36" t="s">
        <v>74</v>
      </c>
      <c r="D136" s="224" t="e">
        <f>#REF!-'[2]Local Education Authority (U)'!C136</f>
        <v>#REF!</v>
      </c>
      <c r="E136" s="224" t="e">
        <f>#REF!-'[2]Local Education Authority (U)'!D136</f>
        <v>#REF!</v>
      </c>
      <c r="F136" s="224" t="e">
        <f>#REF!-'[2]Local Education Authority (U)'!E136</f>
        <v>#REF!</v>
      </c>
      <c r="G136" s="224" t="e">
        <f>#REF!-'[2]Local Education Authority (U)'!F136</f>
        <v>#REF!</v>
      </c>
      <c r="H136" s="224" t="e">
        <f>#REF!-'[2]Local Education Authority (U)'!G136</f>
        <v>#REF!</v>
      </c>
      <c r="I136" s="224" t="e">
        <f>#REF!-'[2]Local Education Authority (U)'!H136</f>
        <v>#REF!</v>
      </c>
      <c r="J136" s="224" t="e">
        <f>#REF!-'[2]Local Education Authority (U)'!I136</f>
        <v>#REF!</v>
      </c>
      <c r="K136" s="224" t="e">
        <f>#REF!-'[2]Local Education Authority (U)'!J136</f>
        <v>#REF!</v>
      </c>
      <c r="L136" s="285">
        <v>17648</v>
      </c>
      <c r="M136" s="298" t="e">
        <f>SUM(L91:L135)=L136</f>
        <v>#REF!</v>
      </c>
      <c r="N136" s="307" t="e">
        <f>L136=#REF!</f>
        <v>#REF!</v>
      </c>
      <c r="O136" s="49"/>
    </row>
    <row r="137" spans="1:14" ht="15" customHeight="1">
      <c r="A137" s="33"/>
      <c r="B137" s="33"/>
      <c r="C137" s="90"/>
      <c r="D137" s="224" t="e">
        <f>#REF!-'[2]Local Education Authority (U)'!C137</f>
        <v>#REF!</v>
      </c>
      <c r="E137" s="224" t="e">
        <f>#REF!-'[2]Local Education Authority (U)'!D137</f>
        <v>#REF!</v>
      </c>
      <c r="F137" s="224" t="e">
        <f>#REF!-'[2]Local Education Authority (U)'!E137</f>
        <v>#REF!</v>
      </c>
      <c r="G137" s="224" t="e">
        <f>#REF!-'[2]Local Education Authority (U)'!F137</f>
        <v>#REF!</v>
      </c>
      <c r="H137" s="224" t="e">
        <f>#REF!-'[2]Local Education Authority (U)'!G137</f>
        <v>#REF!</v>
      </c>
      <c r="I137" s="224" t="e">
        <f>#REF!-'[2]Local Education Authority (U)'!H137</f>
        <v>#REF!</v>
      </c>
      <c r="J137" s="224" t="e">
        <f>#REF!-'[2]Local Education Authority (U)'!I137</f>
        <v>#REF!</v>
      </c>
      <c r="K137" s="224" t="e">
        <f>#REF!-'[2]Local Education Authority (U)'!J137</f>
        <v>#REF!</v>
      </c>
      <c r="L137" s="227"/>
      <c r="M137" s="297"/>
      <c r="N137" s="306"/>
    </row>
    <row r="138" spans="1:14" ht="15" customHeight="1">
      <c r="A138" s="37" t="s">
        <v>34</v>
      </c>
      <c r="B138" s="36"/>
      <c r="C138" s="62"/>
      <c r="D138" s="224" t="e">
        <f>#REF!-'[2]Local Education Authority (U)'!C138</f>
        <v>#REF!</v>
      </c>
      <c r="E138" s="224" t="e">
        <f>#REF!-'[2]Local Education Authority (U)'!D138</f>
        <v>#REF!</v>
      </c>
      <c r="F138" s="224" t="e">
        <f>#REF!-'[2]Local Education Authority (U)'!E138</f>
        <v>#REF!</v>
      </c>
      <c r="G138" s="224" t="e">
        <f>#REF!-'[2]Local Education Authority (U)'!F138</f>
        <v>#REF!</v>
      </c>
      <c r="H138" s="224" t="e">
        <f>#REF!-'[2]Local Education Authority (U)'!G138</f>
        <v>#REF!</v>
      </c>
      <c r="I138" s="224" t="e">
        <f>#REF!-'[2]Local Education Authority (U)'!H138</f>
        <v>#REF!</v>
      </c>
      <c r="J138" s="224" t="e">
        <f>#REF!-'[2]Local Education Authority (U)'!I138</f>
        <v>#REF!</v>
      </c>
      <c r="K138" s="224" t="e">
        <f>#REF!-'[2]Local Education Authority (U)'!J138</f>
        <v>#REF!</v>
      </c>
      <c r="L138" s="230"/>
      <c r="M138" s="297"/>
      <c r="N138" s="306"/>
    </row>
    <row r="139" spans="1:14" ht="15" customHeight="1">
      <c r="A139" s="223">
        <v>1</v>
      </c>
      <c r="B139" s="223" t="e">
        <f>C139=#REF!</f>
        <v>#REF!</v>
      </c>
      <c r="C139" s="33" t="s">
        <v>621</v>
      </c>
      <c r="D139" s="224" t="e">
        <f>#REF!-'[2]Local Education Authority (U)'!C139</f>
        <v>#REF!</v>
      </c>
      <c r="E139" s="224" t="e">
        <f>#REF!-'[2]Local Education Authority (U)'!D139</f>
        <v>#REF!</v>
      </c>
      <c r="F139" s="224" t="e">
        <f>#REF!-'[2]Local Education Authority (U)'!E139</f>
        <v>#REF!</v>
      </c>
      <c r="G139" s="224" t="e">
        <f>#REF!-'[2]Local Education Authority (U)'!F139</f>
        <v>#REF!</v>
      </c>
      <c r="H139" s="224" t="e">
        <f>#REF!-'[2]Local Education Authority (U)'!G139</f>
        <v>#REF!</v>
      </c>
      <c r="I139" s="224" t="e">
        <f>#REF!-'[2]Local Education Authority (U)'!H139</f>
        <v>#REF!</v>
      </c>
      <c r="J139" s="224" t="e">
        <f>#REF!-'[2]Local Education Authority (U)'!I139</f>
        <v>#REF!</v>
      </c>
      <c r="K139" s="224" t="e">
        <f>#REF!-'[2]Local Education Authority (U)'!J139</f>
        <v>#REF!</v>
      </c>
      <c r="L139" s="230">
        <v>3780</v>
      </c>
      <c r="M139" s="297"/>
      <c r="N139" s="306"/>
    </row>
    <row r="140" spans="1:14" ht="15" customHeight="1">
      <c r="A140" s="223">
        <v>2</v>
      </c>
      <c r="B140" s="223" t="e">
        <f>C140=#REF!</f>
        <v>#REF!</v>
      </c>
      <c r="C140" s="33" t="s">
        <v>622</v>
      </c>
      <c r="D140" s="224" t="e">
        <f>#REF!-'[2]Local Education Authority (U)'!C140</f>
        <v>#REF!</v>
      </c>
      <c r="E140" s="224" t="e">
        <f>#REF!-'[2]Local Education Authority (U)'!D140</f>
        <v>#REF!</v>
      </c>
      <c r="F140" s="224" t="e">
        <f>#REF!-'[2]Local Education Authority (U)'!E140</f>
        <v>#REF!</v>
      </c>
      <c r="G140" s="224" t="e">
        <f>#REF!-'[2]Local Education Authority (U)'!F140</f>
        <v>#REF!</v>
      </c>
      <c r="H140" s="224" t="e">
        <f>#REF!-'[2]Local Education Authority (U)'!G140</f>
        <v>#REF!</v>
      </c>
      <c r="I140" s="224" t="e">
        <f>#REF!-'[2]Local Education Authority (U)'!H140</f>
        <v>#REF!</v>
      </c>
      <c r="J140" s="224" t="e">
        <f>#REF!-'[2]Local Education Authority (U)'!I140</f>
        <v>#REF!</v>
      </c>
      <c r="K140" s="224" t="e">
        <f>#REF!-'[2]Local Education Authority (U)'!J140</f>
        <v>#REF!</v>
      </c>
      <c r="L140" s="230">
        <v>1343</v>
      </c>
      <c r="M140" s="297"/>
      <c r="N140" s="306"/>
    </row>
    <row r="141" spans="1:14" ht="15" customHeight="1">
      <c r="A141" s="223">
        <v>3</v>
      </c>
      <c r="B141" s="223" t="e">
        <f>C141=#REF!</f>
        <v>#REF!</v>
      </c>
      <c r="C141" s="33" t="s">
        <v>623</v>
      </c>
      <c r="D141" s="224" t="e">
        <f>#REF!-'[2]Local Education Authority (U)'!C141</f>
        <v>#REF!</v>
      </c>
      <c r="E141" s="224" t="e">
        <f>#REF!-'[2]Local Education Authority (U)'!D141</f>
        <v>#REF!</v>
      </c>
      <c r="F141" s="224" t="e">
        <f>#REF!-'[2]Local Education Authority (U)'!E141</f>
        <v>#REF!</v>
      </c>
      <c r="G141" s="224" t="e">
        <f>#REF!-'[2]Local Education Authority (U)'!F141</f>
        <v>#REF!</v>
      </c>
      <c r="H141" s="224" t="e">
        <f>#REF!-'[2]Local Education Authority (U)'!G141</f>
        <v>#REF!</v>
      </c>
      <c r="I141" s="224" t="e">
        <f>#REF!-'[2]Local Education Authority (U)'!H141</f>
        <v>#REF!</v>
      </c>
      <c r="J141" s="224" t="e">
        <f>#REF!-'[2]Local Education Authority (U)'!I141</f>
        <v>#REF!</v>
      </c>
      <c r="K141" s="224" t="e">
        <f>#REF!-'[2]Local Education Authority (U)'!J141</f>
        <v>#REF!</v>
      </c>
      <c r="L141" s="230">
        <v>1298</v>
      </c>
      <c r="M141" s="297"/>
      <c r="N141" s="306"/>
    </row>
    <row r="142" spans="1:14" ht="15" customHeight="1">
      <c r="A142" s="223">
        <v>4</v>
      </c>
      <c r="B142" s="223" t="e">
        <f>C142=#REF!</f>
        <v>#REF!</v>
      </c>
      <c r="C142" s="33" t="s">
        <v>624</v>
      </c>
      <c r="D142" s="224" t="e">
        <f>#REF!-'[2]Local Education Authority (U)'!C142</f>
        <v>#REF!</v>
      </c>
      <c r="E142" s="224" t="e">
        <f>#REF!-'[2]Local Education Authority (U)'!D142</f>
        <v>#REF!</v>
      </c>
      <c r="F142" s="224" t="e">
        <f>#REF!-'[2]Local Education Authority (U)'!E142</f>
        <v>#REF!</v>
      </c>
      <c r="G142" s="224" t="e">
        <f>#REF!-'[2]Local Education Authority (U)'!F142</f>
        <v>#REF!</v>
      </c>
      <c r="H142" s="224" t="e">
        <f>#REF!-'[2]Local Education Authority (U)'!G142</f>
        <v>#REF!</v>
      </c>
      <c r="I142" s="224" t="e">
        <f>#REF!-'[2]Local Education Authority (U)'!H142</f>
        <v>#REF!</v>
      </c>
      <c r="J142" s="224" t="e">
        <f>#REF!-'[2]Local Education Authority (U)'!I142</f>
        <v>#REF!</v>
      </c>
      <c r="K142" s="224" t="e">
        <f>#REF!-'[2]Local Education Authority (U)'!J142</f>
        <v>#REF!</v>
      </c>
      <c r="L142" s="230">
        <v>838</v>
      </c>
      <c r="M142" s="297"/>
      <c r="N142" s="306"/>
    </row>
    <row r="143" spans="1:14" ht="15" customHeight="1">
      <c r="A143" s="223">
        <v>5</v>
      </c>
      <c r="B143" s="223" t="e">
        <f>C143=#REF!</f>
        <v>#REF!</v>
      </c>
      <c r="C143" s="33" t="s">
        <v>625</v>
      </c>
      <c r="D143" s="224" t="e">
        <f>#REF!-'[2]Local Education Authority (U)'!C143</f>
        <v>#REF!</v>
      </c>
      <c r="E143" s="224" t="e">
        <f>#REF!-'[2]Local Education Authority (U)'!D143</f>
        <v>#REF!</v>
      </c>
      <c r="F143" s="224" t="e">
        <f>#REF!-'[2]Local Education Authority (U)'!E143</f>
        <v>#REF!</v>
      </c>
      <c r="G143" s="224" t="e">
        <f>#REF!-'[2]Local Education Authority (U)'!F143</f>
        <v>#REF!</v>
      </c>
      <c r="H143" s="224" t="e">
        <f>#REF!-'[2]Local Education Authority (U)'!G143</f>
        <v>#REF!</v>
      </c>
      <c r="I143" s="224" t="e">
        <f>#REF!-'[2]Local Education Authority (U)'!H143</f>
        <v>#REF!</v>
      </c>
      <c r="J143" s="224" t="e">
        <f>#REF!-'[2]Local Education Authority (U)'!I143</f>
        <v>#REF!</v>
      </c>
      <c r="K143" s="224" t="e">
        <f>#REF!-'[2]Local Education Authority (U)'!J143</f>
        <v>#REF!</v>
      </c>
      <c r="L143" s="230">
        <v>1338</v>
      </c>
      <c r="M143" s="297"/>
      <c r="N143" s="306"/>
    </row>
    <row r="144" spans="1:14" ht="15" customHeight="1">
      <c r="A144" s="223">
        <v>6</v>
      </c>
      <c r="B144" s="223" t="e">
        <f>C144=#REF!</f>
        <v>#REF!</v>
      </c>
      <c r="C144" s="33" t="s">
        <v>626</v>
      </c>
      <c r="D144" s="224" t="e">
        <f>#REF!-'[2]Local Education Authority (U)'!C144</f>
        <v>#REF!</v>
      </c>
      <c r="E144" s="224" t="e">
        <f>#REF!-'[2]Local Education Authority (U)'!D144</f>
        <v>#REF!</v>
      </c>
      <c r="F144" s="224" t="e">
        <f>#REF!-'[2]Local Education Authority (U)'!E144</f>
        <v>#REF!</v>
      </c>
      <c r="G144" s="224" t="e">
        <f>#REF!-'[2]Local Education Authority (U)'!F144</f>
        <v>#REF!</v>
      </c>
      <c r="H144" s="224" t="e">
        <f>#REF!-'[2]Local Education Authority (U)'!G144</f>
        <v>#REF!</v>
      </c>
      <c r="I144" s="224" t="e">
        <f>#REF!-'[2]Local Education Authority (U)'!H144</f>
        <v>#REF!</v>
      </c>
      <c r="J144" s="224" t="e">
        <f>#REF!-'[2]Local Education Authority (U)'!I144</f>
        <v>#REF!</v>
      </c>
      <c r="K144" s="224" t="e">
        <f>#REF!-'[2]Local Education Authority (U)'!J144</f>
        <v>#REF!</v>
      </c>
      <c r="L144" s="230">
        <v>1421</v>
      </c>
      <c r="M144" s="297"/>
      <c r="N144" s="306"/>
    </row>
    <row r="145" spans="1:14" ht="15" customHeight="1">
      <c r="A145" s="223">
        <v>7</v>
      </c>
      <c r="B145" s="223" t="e">
        <f>C145=#REF!</f>
        <v>#REF!</v>
      </c>
      <c r="C145" s="33" t="s">
        <v>278</v>
      </c>
      <c r="D145" s="224" t="e">
        <f>#REF!-'[2]Local Education Authority (U)'!C145</f>
        <v>#REF!</v>
      </c>
      <c r="E145" s="224" t="e">
        <f>#REF!-'[2]Local Education Authority (U)'!D145</f>
        <v>#REF!</v>
      </c>
      <c r="F145" s="224" t="e">
        <f>#REF!-'[2]Local Education Authority (U)'!E145</f>
        <v>#REF!</v>
      </c>
      <c r="G145" s="224" t="e">
        <f>#REF!-'[2]Local Education Authority (U)'!F145</f>
        <v>#REF!</v>
      </c>
      <c r="H145" s="224" t="e">
        <f>#REF!-'[2]Local Education Authority (U)'!G145</f>
        <v>#REF!</v>
      </c>
      <c r="I145" s="224" t="e">
        <f>#REF!-'[2]Local Education Authority (U)'!H145</f>
        <v>#REF!</v>
      </c>
      <c r="J145" s="224" t="e">
        <f>#REF!-'[2]Local Education Authority (U)'!I145</f>
        <v>#REF!</v>
      </c>
      <c r="K145" s="224" t="e">
        <f>#REF!-'[2]Local Education Authority (U)'!J145</f>
        <v>#REF!</v>
      </c>
      <c r="L145" s="230">
        <v>752</v>
      </c>
      <c r="M145" s="297"/>
      <c r="N145" s="306"/>
    </row>
    <row r="146" spans="1:14" ht="15" customHeight="1">
      <c r="A146" s="223">
        <v>8</v>
      </c>
      <c r="B146" s="223" t="e">
        <f>C146=#REF!</f>
        <v>#REF!</v>
      </c>
      <c r="C146" s="33" t="s">
        <v>627</v>
      </c>
      <c r="D146" s="224" t="e">
        <f>#REF!-'[2]Local Education Authority (U)'!C146</f>
        <v>#REF!</v>
      </c>
      <c r="E146" s="224" t="e">
        <f>#REF!-'[2]Local Education Authority (U)'!D146</f>
        <v>#REF!</v>
      </c>
      <c r="F146" s="224" t="e">
        <f>#REF!-'[2]Local Education Authority (U)'!E146</f>
        <v>#REF!</v>
      </c>
      <c r="G146" s="224" t="e">
        <f>#REF!-'[2]Local Education Authority (U)'!F146</f>
        <v>#REF!</v>
      </c>
      <c r="H146" s="224" t="e">
        <f>#REF!-'[2]Local Education Authority (U)'!G146</f>
        <v>#REF!</v>
      </c>
      <c r="I146" s="224" t="e">
        <f>#REF!-'[2]Local Education Authority (U)'!H146</f>
        <v>#REF!</v>
      </c>
      <c r="J146" s="224" t="e">
        <f>#REF!-'[2]Local Education Authority (U)'!I146</f>
        <v>#REF!</v>
      </c>
      <c r="K146" s="224" t="e">
        <f>#REF!-'[2]Local Education Authority (U)'!J146</f>
        <v>#REF!</v>
      </c>
      <c r="L146" s="289" t="e">
        <f>3443-GETPIVOTDATA("start_ytd",#REF!,"Region_Desc","West Midlands","LEA_Desc","Staffordshire")</f>
        <v>#REF!</v>
      </c>
      <c r="M146" s="297"/>
      <c r="N146" s="306"/>
    </row>
    <row r="147" spans="1:14" ht="15" customHeight="1">
      <c r="A147" s="223">
        <v>9</v>
      </c>
      <c r="B147" s="223" t="e">
        <f>C147=#REF!</f>
        <v>#REF!</v>
      </c>
      <c r="C147" s="265" t="s">
        <v>257</v>
      </c>
      <c r="D147" s="224" t="e">
        <f>#REF!-'[2]Local Education Authority (U)'!C147</f>
        <v>#REF!</v>
      </c>
      <c r="E147" s="224" t="e">
        <f>#REF!-'[2]Local Education Authority (U)'!D147</f>
        <v>#REF!</v>
      </c>
      <c r="F147" s="224" t="e">
        <f>#REF!-'[2]Local Education Authority (U)'!E147</f>
        <v>#REF!</v>
      </c>
      <c r="G147" s="224" t="e">
        <f>#REF!-'[2]Local Education Authority (U)'!F147</f>
        <v>#REF!</v>
      </c>
      <c r="H147" s="224" t="e">
        <f>#REF!-'[2]Local Education Authority (U)'!G147</f>
        <v>#REF!</v>
      </c>
      <c r="I147" s="224" t="e">
        <f>#REF!-'[2]Local Education Authority (U)'!H147</f>
        <v>#REF!</v>
      </c>
      <c r="J147" s="224" t="e">
        <f>#REF!-'[2]Local Education Authority (U)'!I147</f>
        <v>#REF!</v>
      </c>
      <c r="K147" s="224" t="e">
        <f>#REF!-'[2]Local Education Authority (U)'!J147</f>
        <v>#REF!</v>
      </c>
      <c r="L147" s="230">
        <v>461</v>
      </c>
      <c r="M147" s="297"/>
      <c r="N147" s="306"/>
    </row>
    <row r="148" spans="1:14" ht="15" customHeight="1">
      <c r="A148" s="223">
        <v>10</v>
      </c>
      <c r="B148" s="223" t="e">
        <f>C148=#REF!</f>
        <v>#REF!</v>
      </c>
      <c r="C148" s="265" t="s">
        <v>835</v>
      </c>
      <c r="D148" s="224" t="e">
        <f>#REF!-'[2]Local Education Authority (U)'!C148</f>
        <v>#REF!</v>
      </c>
      <c r="E148" s="224" t="e">
        <f>#REF!-'[2]Local Education Authority (U)'!D148</f>
        <v>#REF!</v>
      </c>
      <c r="F148" s="224" t="e">
        <f>#REF!-'[2]Local Education Authority (U)'!E148</f>
        <v>#REF!</v>
      </c>
      <c r="G148" s="224" t="e">
        <f>#REF!-'[2]Local Education Authority (U)'!F148</f>
        <v>#REF!</v>
      </c>
      <c r="H148" s="224" t="e">
        <f>#REF!-'[2]Local Education Authority (U)'!G148</f>
        <v>#REF!</v>
      </c>
      <c r="I148" s="224" t="e">
        <f>#REF!-'[2]Local Education Authority (U)'!H148</f>
        <v>#REF!</v>
      </c>
      <c r="J148" s="224" t="e">
        <f>#REF!-'[2]Local Education Authority (U)'!I148</f>
        <v>#REF!</v>
      </c>
      <c r="K148" s="224" t="e">
        <f>#REF!-'[2]Local Education Authority (U)'!J148</f>
        <v>#REF!</v>
      </c>
      <c r="L148" s="230">
        <v>473</v>
      </c>
      <c r="M148" s="297"/>
      <c r="N148" s="306"/>
    </row>
    <row r="149" spans="1:14" ht="15" customHeight="1">
      <c r="A149" s="223">
        <v>11</v>
      </c>
      <c r="B149" s="223" t="e">
        <f>C149=#REF!</f>
        <v>#REF!</v>
      </c>
      <c r="C149" s="265" t="s">
        <v>266</v>
      </c>
      <c r="D149" s="224" t="e">
        <f>#REF!-'[2]Local Education Authority (U)'!C149</f>
        <v>#REF!</v>
      </c>
      <c r="E149" s="224" t="e">
        <f>#REF!-'[2]Local Education Authority (U)'!D149</f>
        <v>#REF!</v>
      </c>
      <c r="F149" s="224" t="e">
        <f>#REF!-'[2]Local Education Authority (U)'!E149</f>
        <v>#REF!</v>
      </c>
      <c r="G149" s="224" t="e">
        <f>#REF!-'[2]Local Education Authority (U)'!F149</f>
        <v>#REF!</v>
      </c>
      <c r="H149" s="224" t="e">
        <f>#REF!-'[2]Local Education Authority (U)'!G149</f>
        <v>#REF!</v>
      </c>
      <c r="I149" s="224" t="e">
        <f>#REF!-'[2]Local Education Authority (U)'!H149</f>
        <v>#REF!</v>
      </c>
      <c r="J149" s="224" t="e">
        <f>#REF!-'[2]Local Education Authority (U)'!I149</f>
        <v>#REF!</v>
      </c>
      <c r="K149" s="224" t="e">
        <f>#REF!-'[2]Local Education Authority (U)'!J149</f>
        <v>#REF!</v>
      </c>
      <c r="L149" s="230">
        <v>413</v>
      </c>
      <c r="M149" s="297"/>
      <c r="N149" s="306"/>
    </row>
    <row r="150" spans="1:14" ht="15" customHeight="1">
      <c r="A150" s="223">
        <v>12</v>
      </c>
      <c r="B150" s="223" t="e">
        <f>C150=#REF!</f>
        <v>#REF!</v>
      </c>
      <c r="C150" s="265" t="s">
        <v>270</v>
      </c>
      <c r="D150" s="224" t="e">
        <f>#REF!-'[2]Local Education Authority (U)'!C150</f>
        <v>#REF!</v>
      </c>
      <c r="E150" s="224" t="e">
        <f>#REF!-'[2]Local Education Authority (U)'!D150</f>
        <v>#REF!</v>
      </c>
      <c r="F150" s="224" t="e">
        <f>#REF!-'[2]Local Education Authority (U)'!E150</f>
        <v>#REF!</v>
      </c>
      <c r="G150" s="224" t="e">
        <f>#REF!-'[2]Local Education Authority (U)'!F150</f>
        <v>#REF!</v>
      </c>
      <c r="H150" s="224" t="e">
        <f>#REF!-'[2]Local Education Authority (U)'!G150</f>
        <v>#REF!</v>
      </c>
      <c r="I150" s="224" t="e">
        <f>#REF!-'[2]Local Education Authority (U)'!H150</f>
        <v>#REF!</v>
      </c>
      <c r="J150" s="224" t="e">
        <f>#REF!-'[2]Local Education Authority (U)'!I150</f>
        <v>#REF!</v>
      </c>
      <c r="K150" s="224" t="e">
        <f>#REF!-'[2]Local Education Authority (U)'!J150</f>
        <v>#REF!</v>
      </c>
      <c r="L150" s="230">
        <v>547</v>
      </c>
      <c r="M150" s="297"/>
      <c r="N150" s="306"/>
    </row>
    <row r="151" spans="1:14" ht="15" customHeight="1">
      <c r="A151" s="223">
        <v>13</v>
      </c>
      <c r="B151" s="223" t="e">
        <f>C151=#REF!</f>
        <v>#REF!</v>
      </c>
      <c r="C151" s="265" t="s">
        <v>279</v>
      </c>
      <c r="D151" s="224" t="e">
        <f>#REF!-'[2]Local Education Authority (U)'!C151</f>
        <v>#REF!</v>
      </c>
      <c r="E151" s="224" t="e">
        <f>#REF!-'[2]Local Education Authority (U)'!D151</f>
        <v>#REF!</v>
      </c>
      <c r="F151" s="224" t="e">
        <f>#REF!-'[2]Local Education Authority (U)'!E151</f>
        <v>#REF!</v>
      </c>
      <c r="G151" s="224" t="e">
        <f>#REF!-'[2]Local Education Authority (U)'!F151</f>
        <v>#REF!</v>
      </c>
      <c r="H151" s="224" t="e">
        <f>#REF!-'[2]Local Education Authority (U)'!G151</f>
        <v>#REF!</v>
      </c>
      <c r="I151" s="224" t="e">
        <f>#REF!-'[2]Local Education Authority (U)'!H151</f>
        <v>#REF!</v>
      </c>
      <c r="J151" s="224" t="e">
        <f>#REF!-'[2]Local Education Authority (U)'!I151</f>
        <v>#REF!</v>
      </c>
      <c r="K151" s="224" t="e">
        <f>#REF!-'[2]Local Education Authority (U)'!J151</f>
        <v>#REF!</v>
      </c>
      <c r="L151" s="230">
        <v>438</v>
      </c>
      <c r="M151" s="297"/>
      <c r="N151" s="306"/>
    </row>
    <row r="152" spans="1:14" ht="15" customHeight="1">
      <c r="A152" s="223">
        <v>14</v>
      </c>
      <c r="B152" s="223" t="e">
        <f>C152=#REF!</f>
        <v>#REF!</v>
      </c>
      <c r="C152" s="265" t="s">
        <v>280</v>
      </c>
      <c r="D152" s="224" t="e">
        <f>#REF!-'[2]Local Education Authority (U)'!C152</f>
        <v>#REF!</v>
      </c>
      <c r="E152" s="224" t="e">
        <f>#REF!-'[2]Local Education Authority (U)'!D152</f>
        <v>#REF!</v>
      </c>
      <c r="F152" s="224" t="e">
        <f>#REF!-'[2]Local Education Authority (U)'!E152</f>
        <v>#REF!</v>
      </c>
      <c r="G152" s="224" t="e">
        <f>#REF!-'[2]Local Education Authority (U)'!F152</f>
        <v>#REF!</v>
      </c>
      <c r="H152" s="224" t="e">
        <f>#REF!-'[2]Local Education Authority (U)'!G152</f>
        <v>#REF!</v>
      </c>
      <c r="I152" s="224" t="e">
        <f>#REF!-'[2]Local Education Authority (U)'!H152</f>
        <v>#REF!</v>
      </c>
      <c r="J152" s="224" t="e">
        <f>#REF!-'[2]Local Education Authority (U)'!I152</f>
        <v>#REF!</v>
      </c>
      <c r="K152" s="224" t="e">
        <f>#REF!-'[2]Local Education Authority (U)'!J152</f>
        <v>#REF!</v>
      </c>
      <c r="L152" s="230">
        <v>400</v>
      </c>
      <c r="M152" s="297"/>
      <c r="N152" s="306"/>
    </row>
    <row r="153" spans="1:14" ht="15" customHeight="1">
      <c r="A153" s="223">
        <v>15</v>
      </c>
      <c r="B153" s="223" t="e">
        <f>C153=#REF!</f>
        <v>#REF!</v>
      </c>
      <c r="C153" s="265" t="s">
        <v>281</v>
      </c>
      <c r="D153" s="224" t="e">
        <f>#REF!-'[2]Local Education Authority (U)'!C153</f>
        <v>#REF!</v>
      </c>
      <c r="E153" s="224" t="e">
        <f>#REF!-'[2]Local Education Authority (U)'!D153</f>
        <v>#REF!</v>
      </c>
      <c r="F153" s="224" t="e">
        <f>#REF!-'[2]Local Education Authority (U)'!E153</f>
        <v>#REF!</v>
      </c>
      <c r="G153" s="224" t="e">
        <f>#REF!-'[2]Local Education Authority (U)'!F153</f>
        <v>#REF!</v>
      </c>
      <c r="H153" s="224" t="e">
        <f>#REF!-'[2]Local Education Authority (U)'!G153</f>
        <v>#REF!</v>
      </c>
      <c r="I153" s="224" t="e">
        <f>#REF!-'[2]Local Education Authority (U)'!H153</f>
        <v>#REF!</v>
      </c>
      <c r="J153" s="224" t="e">
        <f>#REF!-'[2]Local Education Authority (U)'!I153</f>
        <v>#REF!</v>
      </c>
      <c r="K153" s="224" t="e">
        <f>#REF!-'[2]Local Education Authority (U)'!J153</f>
        <v>#REF!</v>
      </c>
      <c r="L153" s="230">
        <v>403</v>
      </c>
      <c r="M153" s="297"/>
      <c r="N153" s="306"/>
    </row>
    <row r="154" spans="1:14" ht="15" customHeight="1">
      <c r="A154" s="223">
        <v>16</v>
      </c>
      <c r="B154" s="223" t="e">
        <f>C154=#REF!</f>
        <v>#REF!</v>
      </c>
      <c r="C154" s="265" t="s">
        <v>289</v>
      </c>
      <c r="D154" s="224" t="e">
        <f>#REF!-'[2]Local Education Authority (U)'!C154</f>
        <v>#REF!</v>
      </c>
      <c r="E154" s="224" t="e">
        <f>#REF!-'[2]Local Education Authority (U)'!D154</f>
        <v>#REF!</v>
      </c>
      <c r="F154" s="224" t="e">
        <f>#REF!-'[2]Local Education Authority (U)'!E154</f>
        <v>#REF!</v>
      </c>
      <c r="G154" s="224" t="e">
        <f>#REF!-'[2]Local Education Authority (U)'!F154</f>
        <v>#REF!</v>
      </c>
      <c r="H154" s="224" t="e">
        <f>#REF!-'[2]Local Education Authority (U)'!G154</f>
        <v>#REF!</v>
      </c>
      <c r="I154" s="224" t="e">
        <f>#REF!-'[2]Local Education Authority (U)'!H154</f>
        <v>#REF!</v>
      </c>
      <c r="J154" s="224" t="e">
        <f>#REF!-'[2]Local Education Authority (U)'!I154</f>
        <v>#REF!</v>
      </c>
      <c r="K154" s="224" t="e">
        <f>#REF!-'[2]Local Education Authority (U)'!J154</f>
        <v>#REF!</v>
      </c>
      <c r="L154" s="230">
        <v>308</v>
      </c>
      <c r="M154" s="297"/>
      <c r="N154" s="306"/>
    </row>
    <row r="155" spans="1:14" ht="15" customHeight="1">
      <c r="A155" s="223">
        <v>17</v>
      </c>
      <c r="B155" s="223" t="e">
        <f>C155=#REF!</f>
        <v>#REF!</v>
      </c>
      <c r="C155" s="33" t="s">
        <v>628</v>
      </c>
      <c r="D155" s="224" t="e">
        <f>#REF!-'[2]Local Education Authority (U)'!C155</f>
        <v>#REF!</v>
      </c>
      <c r="E155" s="224" t="e">
        <f>#REF!-'[2]Local Education Authority (U)'!D155</f>
        <v>#REF!</v>
      </c>
      <c r="F155" s="224" t="e">
        <f>#REF!-'[2]Local Education Authority (U)'!E155</f>
        <v>#REF!</v>
      </c>
      <c r="G155" s="224" t="e">
        <f>#REF!-'[2]Local Education Authority (U)'!F155</f>
        <v>#REF!</v>
      </c>
      <c r="H155" s="224" t="e">
        <f>#REF!-'[2]Local Education Authority (U)'!G155</f>
        <v>#REF!</v>
      </c>
      <c r="I155" s="224" t="e">
        <f>#REF!-'[2]Local Education Authority (U)'!H155</f>
        <v>#REF!</v>
      </c>
      <c r="J155" s="224" t="e">
        <f>#REF!-'[2]Local Education Authority (U)'!I155</f>
        <v>#REF!</v>
      </c>
      <c r="K155" s="224" t="e">
        <f>#REF!-'[2]Local Education Authority (U)'!J155</f>
        <v>#REF!</v>
      </c>
      <c r="L155" s="230">
        <v>1113</v>
      </c>
      <c r="M155" s="297"/>
      <c r="N155" s="306"/>
    </row>
    <row r="156" spans="1:14" ht="15" customHeight="1">
      <c r="A156" s="223">
        <v>18</v>
      </c>
      <c r="B156" s="223" t="e">
        <f>C156=#REF!</f>
        <v>#REF!</v>
      </c>
      <c r="C156" s="33" t="s">
        <v>629</v>
      </c>
      <c r="D156" s="224" t="e">
        <f>#REF!-'[2]Local Education Authority (U)'!C156</f>
        <v>#REF!</v>
      </c>
      <c r="E156" s="224" t="e">
        <f>#REF!-'[2]Local Education Authority (U)'!D156</f>
        <v>#REF!</v>
      </c>
      <c r="F156" s="224" t="e">
        <f>#REF!-'[2]Local Education Authority (U)'!E156</f>
        <v>#REF!</v>
      </c>
      <c r="G156" s="224" t="e">
        <f>#REF!-'[2]Local Education Authority (U)'!F156</f>
        <v>#REF!</v>
      </c>
      <c r="H156" s="224" t="e">
        <f>#REF!-'[2]Local Education Authority (U)'!G156</f>
        <v>#REF!</v>
      </c>
      <c r="I156" s="224" t="e">
        <f>#REF!-'[2]Local Education Authority (U)'!H156</f>
        <v>#REF!</v>
      </c>
      <c r="J156" s="224" t="e">
        <f>#REF!-'[2]Local Education Authority (U)'!I156</f>
        <v>#REF!</v>
      </c>
      <c r="K156" s="224" t="e">
        <f>#REF!-'[2]Local Education Authority (U)'!J156</f>
        <v>#REF!</v>
      </c>
      <c r="L156" s="230">
        <v>830</v>
      </c>
      <c r="M156" s="297"/>
      <c r="N156" s="306"/>
    </row>
    <row r="157" spans="1:14" ht="15" customHeight="1">
      <c r="A157" s="223">
        <v>19</v>
      </c>
      <c r="B157" s="223" t="e">
        <f>C157=#REF!</f>
        <v>#REF!</v>
      </c>
      <c r="C157" s="33" t="s">
        <v>630</v>
      </c>
      <c r="D157" s="224" t="e">
        <f>#REF!-'[2]Local Education Authority (U)'!C157</f>
        <v>#REF!</v>
      </c>
      <c r="E157" s="224" t="e">
        <f>#REF!-'[2]Local Education Authority (U)'!D157</f>
        <v>#REF!</v>
      </c>
      <c r="F157" s="224" t="e">
        <f>#REF!-'[2]Local Education Authority (U)'!E157</f>
        <v>#REF!</v>
      </c>
      <c r="G157" s="224" t="e">
        <f>#REF!-'[2]Local Education Authority (U)'!F157</f>
        <v>#REF!</v>
      </c>
      <c r="H157" s="224" t="e">
        <f>#REF!-'[2]Local Education Authority (U)'!G157</f>
        <v>#REF!</v>
      </c>
      <c r="I157" s="224" t="e">
        <f>#REF!-'[2]Local Education Authority (U)'!H157</f>
        <v>#REF!</v>
      </c>
      <c r="J157" s="224" t="e">
        <f>#REF!-'[2]Local Education Authority (U)'!I157</f>
        <v>#REF!</v>
      </c>
      <c r="K157" s="224" t="e">
        <f>#REF!-'[2]Local Education Authority (U)'!J157</f>
        <v>#REF!</v>
      </c>
      <c r="L157" s="230">
        <v>1019</v>
      </c>
      <c r="M157" s="297"/>
      <c r="N157" s="306"/>
    </row>
    <row r="158" spans="1:14" ht="15" customHeight="1">
      <c r="A158" s="223">
        <v>20</v>
      </c>
      <c r="B158" s="223" t="e">
        <f>C158=#REF!</f>
        <v>#REF!</v>
      </c>
      <c r="C158" s="33" t="s">
        <v>631</v>
      </c>
      <c r="D158" s="224" t="e">
        <f>#REF!-'[2]Local Education Authority (U)'!C158</f>
        <v>#REF!</v>
      </c>
      <c r="E158" s="224" t="e">
        <f>#REF!-'[2]Local Education Authority (U)'!D158</f>
        <v>#REF!</v>
      </c>
      <c r="F158" s="224" t="e">
        <f>#REF!-'[2]Local Education Authority (U)'!E158</f>
        <v>#REF!</v>
      </c>
      <c r="G158" s="224" t="e">
        <f>#REF!-'[2]Local Education Authority (U)'!F158</f>
        <v>#REF!</v>
      </c>
      <c r="H158" s="224" t="e">
        <f>#REF!-'[2]Local Education Authority (U)'!G158</f>
        <v>#REF!</v>
      </c>
      <c r="I158" s="224" t="e">
        <f>#REF!-'[2]Local Education Authority (U)'!H158</f>
        <v>#REF!</v>
      </c>
      <c r="J158" s="224" t="e">
        <f>#REF!-'[2]Local Education Authority (U)'!I158</f>
        <v>#REF!</v>
      </c>
      <c r="K158" s="224" t="e">
        <f>#REF!-'[2]Local Education Authority (U)'!J158</f>
        <v>#REF!</v>
      </c>
      <c r="L158" s="289" t="e">
        <f>1831-GETPIVOTDATA("start_ytd",#REF!,"Region_Desc","West Midlands","LEA_Desc","Warwickshire")</f>
        <v>#REF!</v>
      </c>
      <c r="M158" s="297"/>
      <c r="N158" s="306"/>
    </row>
    <row r="159" spans="1:14" ht="15" customHeight="1">
      <c r="A159" s="223">
        <v>21</v>
      </c>
      <c r="B159" s="223" t="e">
        <f>C159=#REF!</f>
        <v>#REF!</v>
      </c>
      <c r="C159" s="265" t="s">
        <v>273</v>
      </c>
      <c r="D159" s="224" t="e">
        <f>#REF!-'[2]Local Education Authority (U)'!C159</f>
        <v>#REF!</v>
      </c>
      <c r="E159" s="224" t="e">
        <f>#REF!-'[2]Local Education Authority (U)'!D159</f>
        <v>#REF!</v>
      </c>
      <c r="F159" s="224" t="e">
        <f>#REF!-'[2]Local Education Authority (U)'!E159</f>
        <v>#REF!</v>
      </c>
      <c r="G159" s="224" t="e">
        <f>#REF!-'[2]Local Education Authority (U)'!F159</f>
        <v>#REF!</v>
      </c>
      <c r="H159" s="224" t="e">
        <f>#REF!-'[2]Local Education Authority (U)'!G159</f>
        <v>#REF!</v>
      </c>
      <c r="I159" s="224" t="e">
        <f>#REF!-'[2]Local Education Authority (U)'!H159</f>
        <v>#REF!</v>
      </c>
      <c r="J159" s="224" t="e">
        <f>#REF!-'[2]Local Education Authority (U)'!I159</f>
        <v>#REF!</v>
      </c>
      <c r="K159" s="224" t="e">
        <f>#REF!-'[2]Local Education Authority (U)'!J159</f>
        <v>#REF!</v>
      </c>
      <c r="L159" s="230">
        <v>238</v>
      </c>
      <c r="M159" s="297"/>
      <c r="N159" s="306"/>
    </row>
    <row r="160" spans="1:14" ht="15" customHeight="1">
      <c r="A160" s="223">
        <v>22</v>
      </c>
      <c r="B160" s="223" t="e">
        <f>C160=#REF!</f>
        <v>#REF!</v>
      </c>
      <c r="C160" s="265" t="s">
        <v>836</v>
      </c>
      <c r="D160" s="224" t="e">
        <f>#REF!-'[2]Local Education Authority (U)'!C160</f>
        <v>#REF!</v>
      </c>
      <c r="E160" s="224" t="e">
        <f>#REF!-'[2]Local Education Authority (U)'!D160</f>
        <v>#REF!</v>
      </c>
      <c r="F160" s="224" t="e">
        <f>#REF!-'[2]Local Education Authority (U)'!E160</f>
        <v>#REF!</v>
      </c>
      <c r="G160" s="224" t="e">
        <f>#REF!-'[2]Local Education Authority (U)'!F160</f>
        <v>#REF!</v>
      </c>
      <c r="H160" s="224" t="e">
        <f>#REF!-'[2]Local Education Authority (U)'!G160</f>
        <v>#REF!</v>
      </c>
      <c r="I160" s="224" t="e">
        <f>#REF!-'[2]Local Education Authority (U)'!H160</f>
        <v>#REF!</v>
      </c>
      <c r="J160" s="224" t="e">
        <f>#REF!-'[2]Local Education Authority (U)'!I160</f>
        <v>#REF!</v>
      </c>
      <c r="K160" s="224" t="e">
        <f>#REF!-'[2]Local Education Authority (U)'!J160</f>
        <v>#REF!</v>
      </c>
      <c r="L160" s="230">
        <v>487</v>
      </c>
      <c r="M160" s="297"/>
      <c r="N160" s="306"/>
    </row>
    <row r="161" spans="1:14" ht="15" customHeight="1">
      <c r="A161" s="223">
        <v>23</v>
      </c>
      <c r="B161" s="223" t="e">
        <f>C161=#REF!</f>
        <v>#REF!</v>
      </c>
      <c r="C161" s="265" t="s">
        <v>276</v>
      </c>
      <c r="D161" s="224" t="e">
        <f>#REF!-'[2]Local Education Authority (U)'!C161</f>
        <v>#REF!</v>
      </c>
      <c r="E161" s="224" t="e">
        <f>#REF!-'[2]Local Education Authority (U)'!D161</f>
        <v>#REF!</v>
      </c>
      <c r="F161" s="224" t="e">
        <f>#REF!-'[2]Local Education Authority (U)'!E161</f>
        <v>#REF!</v>
      </c>
      <c r="G161" s="224" t="e">
        <f>#REF!-'[2]Local Education Authority (U)'!F161</f>
        <v>#REF!</v>
      </c>
      <c r="H161" s="224" t="e">
        <f>#REF!-'[2]Local Education Authority (U)'!G161</f>
        <v>#REF!</v>
      </c>
      <c r="I161" s="224" t="e">
        <f>#REF!-'[2]Local Education Authority (U)'!H161</f>
        <v>#REF!</v>
      </c>
      <c r="J161" s="224" t="e">
        <f>#REF!-'[2]Local Education Authority (U)'!I161</f>
        <v>#REF!</v>
      </c>
      <c r="K161" s="224" t="e">
        <f>#REF!-'[2]Local Education Authority (U)'!J161</f>
        <v>#REF!</v>
      </c>
      <c r="L161" s="230">
        <v>311</v>
      </c>
      <c r="M161" s="297"/>
      <c r="N161" s="306"/>
    </row>
    <row r="162" spans="1:14" ht="15" customHeight="1">
      <c r="A162" s="223">
        <v>24</v>
      </c>
      <c r="B162" s="223" t="e">
        <f>C162=#REF!</f>
        <v>#REF!</v>
      </c>
      <c r="C162" s="265" t="s">
        <v>287</v>
      </c>
      <c r="D162" s="224" t="e">
        <f>#REF!-'[2]Local Education Authority (U)'!C162</f>
        <v>#REF!</v>
      </c>
      <c r="E162" s="224" t="e">
        <f>#REF!-'[2]Local Education Authority (U)'!D162</f>
        <v>#REF!</v>
      </c>
      <c r="F162" s="224" t="e">
        <f>#REF!-'[2]Local Education Authority (U)'!E162</f>
        <v>#REF!</v>
      </c>
      <c r="G162" s="224" t="e">
        <f>#REF!-'[2]Local Education Authority (U)'!F162</f>
        <v>#REF!</v>
      </c>
      <c r="H162" s="224" t="e">
        <f>#REF!-'[2]Local Education Authority (U)'!G162</f>
        <v>#REF!</v>
      </c>
      <c r="I162" s="224" t="e">
        <f>#REF!-'[2]Local Education Authority (U)'!H162</f>
        <v>#REF!</v>
      </c>
      <c r="J162" s="224" t="e">
        <f>#REF!-'[2]Local Education Authority (U)'!I162</f>
        <v>#REF!</v>
      </c>
      <c r="K162" s="224" t="e">
        <f>#REF!-'[2]Local Education Authority (U)'!J162</f>
        <v>#REF!</v>
      </c>
      <c r="L162" s="230">
        <v>388</v>
      </c>
      <c r="M162" s="297"/>
      <c r="N162" s="306"/>
    </row>
    <row r="163" spans="1:14" ht="15" customHeight="1">
      <c r="A163" s="223">
        <v>25</v>
      </c>
      <c r="B163" s="223" t="e">
        <f>C163=#REF!</f>
        <v>#REF!</v>
      </c>
      <c r="C163" s="265" t="s">
        <v>837</v>
      </c>
      <c r="D163" s="224" t="e">
        <f>#REF!-'[2]Local Education Authority (U)'!C163</f>
        <v>#REF!</v>
      </c>
      <c r="E163" s="224" t="e">
        <f>#REF!-'[2]Local Education Authority (U)'!D163</f>
        <v>#REF!</v>
      </c>
      <c r="F163" s="224" t="e">
        <f>#REF!-'[2]Local Education Authority (U)'!E163</f>
        <v>#REF!</v>
      </c>
      <c r="G163" s="224" t="e">
        <f>#REF!-'[2]Local Education Authority (U)'!F163</f>
        <v>#REF!</v>
      </c>
      <c r="H163" s="224" t="e">
        <f>#REF!-'[2]Local Education Authority (U)'!G163</f>
        <v>#REF!</v>
      </c>
      <c r="I163" s="224" t="e">
        <f>#REF!-'[2]Local Education Authority (U)'!H163</f>
        <v>#REF!</v>
      </c>
      <c r="J163" s="224" t="e">
        <f>#REF!-'[2]Local Education Authority (U)'!I163</f>
        <v>#REF!</v>
      </c>
      <c r="K163" s="224" t="e">
        <f>#REF!-'[2]Local Education Authority (U)'!J163</f>
        <v>#REF!</v>
      </c>
      <c r="L163" s="230">
        <v>407</v>
      </c>
      <c r="M163" s="297"/>
      <c r="N163" s="306"/>
    </row>
    <row r="164" spans="1:14" ht="15" customHeight="1">
      <c r="A164" s="223">
        <v>26</v>
      </c>
      <c r="B164" s="223" t="e">
        <f>C164=#REF!</f>
        <v>#REF!</v>
      </c>
      <c r="C164" s="33" t="s">
        <v>632</v>
      </c>
      <c r="D164" s="224" t="e">
        <f>#REF!-'[2]Local Education Authority (U)'!C164</f>
        <v>#REF!</v>
      </c>
      <c r="E164" s="224" t="e">
        <f>#REF!-'[2]Local Education Authority (U)'!D164</f>
        <v>#REF!</v>
      </c>
      <c r="F164" s="224" t="e">
        <f>#REF!-'[2]Local Education Authority (U)'!E164</f>
        <v>#REF!</v>
      </c>
      <c r="G164" s="224" t="e">
        <f>#REF!-'[2]Local Education Authority (U)'!F164</f>
        <v>#REF!</v>
      </c>
      <c r="H164" s="224" t="e">
        <f>#REF!-'[2]Local Education Authority (U)'!G164</f>
        <v>#REF!</v>
      </c>
      <c r="I164" s="224" t="e">
        <f>#REF!-'[2]Local Education Authority (U)'!H164</f>
        <v>#REF!</v>
      </c>
      <c r="J164" s="224" t="e">
        <f>#REF!-'[2]Local Education Authority (U)'!I164</f>
        <v>#REF!</v>
      </c>
      <c r="K164" s="224" t="e">
        <f>#REF!-'[2]Local Education Authority (U)'!J164</f>
        <v>#REF!</v>
      </c>
      <c r="L164" s="230">
        <v>977</v>
      </c>
      <c r="M164" s="297"/>
      <c r="N164" s="306"/>
    </row>
    <row r="165" spans="1:14" ht="15" customHeight="1">
      <c r="A165" s="223">
        <v>27</v>
      </c>
      <c r="B165" s="223" t="e">
        <f>C165=#REF!</f>
        <v>#REF!</v>
      </c>
      <c r="C165" s="33" t="s">
        <v>633</v>
      </c>
      <c r="D165" s="224" t="e">
        <f>#REF!-'[2]Local Education Authority (U)'!C165</f>
        <v>#REF!</v>
      </c>
      <c r="E165" s="224" t="e">
        <f>#REF!-'[2]Local Education Authority (U)'!D165</f>
        <v>#REF!</v>
      </c>
      <c r="F165" s="224" t="e">
        <f>#REF!-'[2]Local Education Authority (U)'!E165</f>
        <v>#REF!</v>
      </c>
      <c r="G165" s="224" t="e">
        <f>#REF!-'[2]Local Education Authority (U)'!F165</f>
        <v>#REF!</v>
      </c>
      <c r="H165" s="224" t="e">
        <f>#REF!-'[2]Local Education Authority (U)'!G165</f>
        <v>#REF!</v>
      </c>
      <c r="I165" s="224" t="e">
        <f>#REF!-'[2]Local Education Authority (U)'!H165</f>
        <v>#REF!</v>
      </c>
      <c r="J165" s="224" t="e">
        <f>#REF!-'[2]Local Education Authority (U)'!I165</f>
        <v>#REF!</v>
      </c>
      <c r="K165" s="224" t="e">
        <f>#REF!-'[2]Local Education Authority (U)'!J165</f>
        <v>#REF!</v>
      </c>
      <c r="L165" s="230" t="e">
        <f>2178-GETPIVOTDATA("start_ytd",#REF!,"Region_Desc","West Midlands","LEA_Desc","Worcestershire")</f>
        <v>#REF!</v>
      </c>
      <c r="M165" s="297"/>
      <c r="N165" s="306"/>
    </row>
    <row r="166" spans="1:14" ht="15" customHeight="1">
      <c r="A166" s="223">
        <v>28</v>
      </c>
      <c r="B166" s="223" t="e">
        <f>C166=#REF!</f>
        <v>#REF!</v>
      </c>
      <c r="C166" s="265" t="s">
        <v>255</v>
      </c>
      <c r="D166" s="224" t="e">
        <f>#REF!-'[2]Local Education Authority (U)'!C166</f>
        <v>#REF!</v>
      </c>
      <c r="E166" s="224" t="e">
        <f>#REF!-'[2]Local Education Authority (U)'!D166</f>
        <v>#REF!</v>
      </c>
      <c r="F166" s="224" t="e">
        <f>#REF!-'[2]Local Education Authority (U)'!E166</f>
        <v>#REF!</v>
      </c>
      <c r="G166" s="224" t="e">
        <f>#REF!-'[2]Local Education Authority (U)'!F166</f>
        <v>#REF!</v>
      </c>
      <c r="H166" s="224" t="e">
        <f>#REF!-'[2]Local Education Authority (U)'!G166</f>
        <v>#REF!</v>
      </c>
      <c r="I166" s="224" t="e">
        <f>#REF!-'[2]Local Education Authority (U)'!H166</f>
        <v>#REF!</v>
      </c>
      <c r="J166" s="224" t="e">
        <f>#REF!-'[2]Local Education Authority (U)'!I166</f>
        <v>#REF!</v>
      </c>
      <c r="K166" s="224" t="e">
        <f>#REF!-'[2]Local Education Authority (U)'!J166</f>
        <v>#REF!</v>
      </c>
      <c r="L166" s="289">
        <v>346</v>
      </c>
      <c r="M166" s="297"/>
      <c r="N166" s="306"/>
    </row>
    <row r="167" spans="1:14" ht="15" customHeight="1">
      <c r="A167" s="223">
        <v>29</v>
      </c>
      <c r="B167" s="223" t="e">
        <f>C167=#REF!</f>
        <v>#REF!</v>
      </c>
      <c r="C167" s="265" t="s">
        <v>841</v>
      </c>
      <c r="D167" s="224" t="e">
        <f>#REF!-'[2]Local Education Authority (U)'!C167</f>
        <v>#REF!</v>
      </c>
      <c r="E167" s="224" t="e">
        <f>#REF!-'[2]Local Education Authority (U)'!D167</f>
        <v>#REF!</v>
      </c>
      <c r="F167" s="224" t="e">
        <f>#REF!-'[2]Local Education Authority (U)'!E167</f>
        <v>#REF!</v>
      </c>
      <c r="G167" s="224" t="e">
        <f>#REF!-'[2]Local Education Authority (U)'!F167</f>
        <v>#REF!</v>
      </c>
      <c r="H167" s="224" t="e">
        <f>#REF!-'[2]Local Education Authority (U)'!G167</f>
        <v>#REF!</v>
      </c>
      <c r="I167" s="224" t="e">
        <f>#REF!-'[2]Local Education Authority (U)'!H167</f>
        <v>#REF!</v>
      </c>
      <c r="J167" s="224" t="e">
        <f>#REF!-'[2]Local Education Authority (U)'!I167</f>
        <v>#REF!</v>
      </c>
      <c r="K167" s="224" t="e">
        <f>#REF!-'[2]Local Education Authority (U)'!J167</f>
        <v>#REF!</v>
      </c>
      <c r="L167" s="230">
        <v>235</v>
      </c>
      <c r="M167" s="297"/>
      <c r="N167" s="306"/>
    </row>
    <row r="168" spans="1:14" ht="15" customHeight="1">
      <c r="A168" s="223">
        <v>30</v>
      </c>
      <c r="B168" s="223" t="e">
        <f>C168=#REF!</f>
        <v>#REF!</v>
      </c>
      <c r="C168" s="265" t="s">
        <v>275</v>
      </c>
      <c r="D168" s="224" t="e">
        <f>#REF!-'[2]Local Education Authority (U)'!C168</f>
        <v>#REF!</v>
      </c>
      <c r="E168" s="224" t="e">
        <f>#REF!-'[2]Local Education Authority (U)'!D168</f>
        <v>#REF!</v>
      </c>
      <c r="F168" s="224" t="e">
        <f>#REF!-'[2]Local Education Authority (U)'!E168</f>
        <v>#REF!</v>
      </c>
      <c r="G168" s="224" t="e">
        <f>#REF!-'[2]Local Education Authority (U)'!F168</f>
        <v>#REF!</v>
      </c>
      <c r="H168" s="224" t="e">
        <f>#REF!-'[2]Local Education Authority (U)'!G168</f>
        <v>#REF!</v>
      </c>
      <c r="I168" s="224" t="e">
        <f>#REF!-'[2]Local Education Authority (U)'!H168</f>
        <v>#REF!</v>
      </c>
      <c r="J168" s="224" t="e">
        <f>#REF!-'[2]Local Education Authority (U)'!I168</f>
        <v>#REF!</v>
      </c>
      <c r="K168" s="224" t="e">
        <f>#REF!-'[2]Local Education Authority (U)'!J168</f>
        <v>#REF!</v>
      </c>
      <c r="L168" s="230">
        <v>368</v>
      </c>
      <c r="M168" s="297"/>
      <c r="N168" s="306"/>
    </row>
    <row r="169" spans="1:14" ht="15" customHeight="1">
      <c r="A169" s="223">
        <v>31</v>
      </c>
      <c r="B169" s="223" t="e">
        <f>C169=#REF!</f>
        <v>#REF!</v>
      </c>
      <c r="C169" s="265" t="s">
        <v>302</v>
      </c>
      <c r="D169" s="224" t="e">
        <f>#REF!-'[2]Local Education Authority (U)'!C169</f>
        <v>#REF!</v>
      </c>
      <c r="E169" s="224" t="e">
        <f>#REF!-'[2]Local Education Authority (U)'!D169</f>
        <v>#REF!</v>
      </c>
      <c r="F169" s="224" t="e">
        <f>#REF!-'[2]Local Education Authority (U)'!E169</f>
        <v>#REF!</v>
      </c>
      <c r="G169" s="224" t="e">
        <f>#REF!-'[2]Local Education Authority (U)'!F169</f>
        <v>#REF!</v>
      </c>
      <c r="H169" s="224" t="e">
        <f>#REF!-'[2]Local Education Authority (U)'!G169</f>
        <v>#REF!</v>
      </c>
      <c r="I169" s="224" t="e">
        <f>#REF!-'[2]Local Education Authority (U)'!H169</f>
        <v>#REF!</v>
      </c>
      <c r="J169" s="224" t="e">
        <f>#REF!-'[2]Local Education Authority (U)'!I169</f>
        <v>#REF!</v>
      </c>
      <c r="K169" s="224" t="e">
        <f>#REF!-'[2]Local Education Authority (U)'!J169</f>
        <v>#REF!</v>
      </c>
      <c r="L169" s="230">
        <v>411</v>
      </c>
      <c r="M169" s="297"/>
      <c r="N169" s="306"/>
    </row>
    <row r="170" spans="1:14" ht="15" customHeight="1">
      <c r="A170" s="223">
        <v>32</v>
      </c>
      <c r="B170" s="223" t="e">
        <f>C170=#REF!</f>
        <v>#REF!</v>
      </c>
      <c r="C170" s="265" t="s">
        <v>842</v>
      </c>
      <c r="D170" s="224" t="e">
        <f>#REF!-'[2]Local Education Authority (U)'!C170</f>
        <v>#REF!</v>
      </c>
      <c r="E170" s="224" t="e">
        <f>#REF!-'[2]Local Education Authority (U)'!D170</f>
        <v>#REF!</v>
      </c>
      <c r="F170" s="224" t="e">
        <f>#REF!-'[2]Local Education Authority (U)'!E170</f>
        <v>#REF!</v>
      </c>
      <c r="G170" s="224" t="e">
        <f>#REF!-'[2]Local Education Authority (U)'!F170</f>
        <v>#REF!</v>
      </c>
      <c r="H170" s="224" t="e">
        <f>#REF!-'[2]Local Education Authority (U)'!G170</f>
        <v>#REF!</v>
      </c>
      <c r="I170" s="224" t="e">
        <f>#REF!-'[2]Local Education Authority (U)'!H170</f>
        <v>#REF!</v>
      </c>
      <c r="J170" s="224" t="e">
        <f>#REF!-'[2]Local Education Authority (U)'!I170</f>
        <v>#REF!</v>
      </c>
      <c r="K170" s="224" t="e">
        <f>#REF!-'[2]Local Education Authority (U)'!J170</f>
        <v>#REF!</v>
      </c>
      <c r="L170" s="230">
        <v>409</v>
      </c>
      <c r="M170" s="297"/>
      <c r="N170" s="306"/>
    </row>
    <row r="171" spans="1:14" ht="15" customHeight="1">
      <c r="A171" s="223">
        <v>33</v>
      </c>
      <c r="B171" s="223" t="e">
        <f>C171=#REF!</f>
        <v>#REF!</v>
      </c>
      <c r="C171" s="265" t="s">
        <v>303</v>
      </c>
      <c r="D171" s="224" t="e">
        <f>#REF!-'[2]Local Education Authority (U)'!C171</f>
        <v>#REF!</v>
      </c>
      <c r="E171" s="224" t="e">
        <f>#REF!-'[2]Local Education Authority (U)'!D171</f>
        <v>#REF!</v>
      </c>
      <c r="F171" s="224" t="e">
        <f>#REF!-'[2]Local Education Authority (U)'!E171</f>
        <v>#REF!</v>
      </c>
      <c r="G171" s="224" t="e">
        <f>#REF!-'[2]Local Education Authority (U)'!F171</f>
        <v>#REF!</v>
      </c>
      <c r="H171" s="224" t="e">
        <f>#REF!-'[2]Local Education Authority (U)'!G171</f>
        <v>#REF!</v>
      </c>
      <c r="I171" s="224" t="e">
        <f>#REF!-'[2]Local Education Authority (U)'!H171</f>
        <v>#REF!</v>
      </c>
      <c r="J171" s="224" t="e">
        <f>#REF!-'[2]Local Education Authority (U)'!I171</f>
        <v>#REF!</v>
      </c>
      <c r="K171" s="224" t="e">
        <f>#REF!-'[2]Local Education Authority (U)'!J171</f>
        <v>#REF!</v>
      </c>
      <c r="L171" s="230">
        <v>409</v>
      </c>
      <c r="M171" s="297"/>
      <c r="N171" s="306"/>
    </row>
    <row r="172" spans="1:15" s="64" customFormat="1" ht="15" customHeight="1">
      <c r="A172" s="73"/>
      <c r="B172" s="36"/>
      <c r="C172" s="36" t="s">
        <v>74</v>
      </c>
      <c r="D172" s="224" t="e">
        <f>#REF!-'[2]Local Education Authority (U)'!C172</f>
        <v>#REF!</v>
      </c>
      <c r="E172" s="224" t="e">
        <f>#REF!-'[2]Local Education Authority (U)'!D172</f>
        <v>#REF!</v>
      </c>
      <c r="F172" s="224" t="e">
        <f>#REF!-'[2]Local Education Authority (U)'!E172</f>
        <v>#REF!</v>
      </c>
      <c r="G172" s="224" t="e">
        <f>#REF!-'[2]Local Education Authority (U)'!F172</f>
        <v>#REF!</v>
      </c>
      <c r="H172" s="224" t="e">
        <f>#REF!-'[2]Local Education Authority (U)'!G172</f>
        <v>#REF!</v>
      </c>
      <c r="I172" s="224" t="e">
        <f>#REF!-'[2]Local Education Authority (U)'!H172</f>
        <v>#REF!</v>
      </c>
      <c r="J172" s="224" t="e">
        <f>#REF!-'[2]Local Education Authority (U)'!I172</f>
        <v>#REF!</v>
      </c>
      <c r="K172" s="224" t="e">
        <f>#REF!-'[2]Local Education Authority (U)'!J172</f>
        <v>#REF!</v>
      </c>
      <c r="L172" s="285">
        <v>22161</v>
      </c>
      <c r="M172" s="298" t="e">
        <f>SUM(L139:L171)=L172</f>
        <v>#REF!</v>
      </c>
      <c r="N172" s="307" t="e">
        <f>L172=#REF!</f>
        <v>#REF!</v>
      </c>
      <c r="O172" s="49"/>
    </row>
    <row r="173" spans="1:14" ht="15" customHeight="1">
      <c r="A173" s="71"/>
      <c r="B173" s="71"/>
      <c r="C173" s="72"/>
      <c r="D173" s="224" t="e">
        <f>#REF!-'[2]Local Education Authority (U)'!C173</f>
        <v>#REF!</v>
      </c>
      <c r="E173" s="224" t="e">
        <f>#REF!-'[2]Local Education Authority (U)'!D173</f>
        <v>#REF!</v>
      </c>
      <c r="F173" s="224" t="e">
        <f>#REF!-'[2]Local Education Authority (U)'!E173</f>
        <v>#REF!</v>
      </c>
      <c r="G173" s="224" t="e">
        <f>#REF!-'[2]Local Education Authority (U)'!F173</f>
        <v>#REF!</v>
      </c>
      <c r="H173" s="224" t="e">
        <f>#REF!-'[2]Local Education Authority (U)'!G173</f>
        <v>#REF!</v>
      </c>
      <c r="I173" s="224" t="e">
        <f>#REF!-'[2]Local Education Authority (U)'!H173</f>
        <v>#REF!</v>
      </c>
      <c r="J173" s="224" t="e">
        <f>#REF!-'[2]Local Education Authority (U)'!I173</f>
        <v>#REF!</v>
      </c>
      <c r="K173" s="224" t="e">
        <f>#REF!-'[2]Local Education Authority (U)'!J173</f>
        <v>#REF!</v>
      </c>
      <c r="L173" s="227"/>
      <c r="M173" s="297"/>
      <c r="N173" s="306"/>
    </row>
    <row r="174" spans="1:14" ht="15" customHeight="1">
      <c r="A174" s="37" t="s">
        <v>35</v>
      </c>
      <c r="B174" s="36"/>
      <c r="C174" s="62"/>
      <c r="D174" s="224" t="e">
        <f>#REF!-'[2]Local Education Authority (U)'!C174</f>
        <v>#REF!</v>
      </c>
      <c r="E174" s="224" t="e">
        <f>#REF!-'[2]Local Education Authority (U)'!D174</f>
        <v>#REF!</v>
      </c>
      <c r="F174" s="224" t="e">
        <f>#REF!-'[2]Local Education Authority (U)'!E174</f>
        <v>#REF!</v>
      </c>
      <c r="G174" s="224" t="e">
        <f>#REF!-'[2]Local Education Authority (U)'!F174</f>
        <v>#REF!</v>
      </c>
      <c r="H174" s="224" t="e">
        <f>#REF!-'[2]Local Education Authority (U)'!G174</f>
        <v>#REF!</v>
      </c>
      <c r="I174" s="224" t="e">
        <f>#REF!-'[2]Local Education Authority (U)'!H174</f>
        <v>#REF!</v>
      </c>
      <c r="J174" s="224" t="e">
        <f>#REF!-'[2]Local Education Authority (U)'!I174</f>
        <v>#REF!</v>
      </c>
      <c r="K174" s="224" t="e">
        <f>#REF!-'[2]Local Education Authority (U)'!J174</f>
        <v>#REF!</v>
      </c>
      <c r="L174" s="230"/>
      <c r="M174" s="297"/>
      <c r="N174" s="306"/>
    </row>
    <row r="175" spans="1:14" ht="15" customHeight="1">
      <c r="A175" s="223">
        <v>1</v>
      </c>
      <c r="B175" s="223" t="e">
        <f>C175=#REF!</f>
        <v>#REF!</v>
      </c>
      <c r="C175" s="33" t="s">
        <v>634</v>
      </c>
      <c r="D175" s="224" t="e">
        <f>#REF!-'[2]Local Education Authority (U)'!C175</f>
        <v>#REF!</v>
      </c>
      <c r="E175" s="224" t="e">
        <f>#REF!-'[2]Local Education Authority (U)'!D175</f>
        <v>#REF!</v>
      </c>
      <c r="F175" s="224" t="e">
        <f>#REF!-'[2]Local Education Authority (U)'!E175</f>
        <v>#REF!</v>
      </c>
      <c r="G175" s="224" t="e">
        <f>#REF!-'[2]Local Education Authority (U)'!F175</f>
        <v>#REF!</v>
      </c>
      <c r="H175" s="224" t="e">
        <f>#REF!-'[2]Local Education Authority (U)'!G175</f>
        <v>#REF!</v>
      </c>
      <c r="I175" s="224" t="e">
        <f>#REF!-'[2]Local Education Authority (U)'!H175</f>
        <v>#REF!</v>
      </c>
      <c r="J175" s="224" t="e">
        <f>#REF!-'[2]Local Education Authority (U)'!I175</f>
        <v>#REF!</v>
      </c>
      <c r="K175" s="224" t="e">
        <f>#REF!-'[2]Local Education Authority (U)'!J175</f>
        <v>#REF!</v>
      </c>
      <c r="L175" s="230">
        <v>449</v>
      </c>
      <c r="M175" s="297"/>
      <c r="N175" s="306"/>
    </row>
    <row r="176" spans="1:14" ht="15" customHeight="1">
      <c r="A176" s="223">
        <v>2</v>
      </c>
      <c r="B176" s="223" t="e">
        <f>C176=#REF!</f>
        <v>#REF!</v>
      </c>
      <c r="C176" s="33" t="s">
        <v>635</v>
      </c>
      <c r="D176" s="224" t="e">
        <f>#REF!-'[2]Local Education Authority (U)'!C176</f>
        <v>#REF!</v>
      </c>
      <c r="E176" s="224" t="e">
        <f>#REF!-'[2]Local Education Authority (U)'!D176</f>
        <v>#REF!</v>
      </c>
      <c r="F176" s="224" t="e">
        <f>#REF!-'[2]Local Education Authority (U)'!E176</f>
        <v>#REF!</v>
      </c>
      <c r="G176" s="224" t="e">
        <f>#REF!-'[2]Local Education Authority (U)'!F176</f>
        <v>#REF!</v>
      </c>
      <c r="H176" s="224" t="e">
        <f>#REF!-'[2]Local Education Authority (U)'!G176</f>
        <v>#REF!</v>
      </c>
      <c r="I176" s="224" t="e">
        <f>#REF!-'[2]Local Education Authority (U)'!H176</f>
        <v>#REF!</v>
      </c>
      <c r="J176" s="224" t="e">
        <f>#REF!-'[2]Local Education Authority (U)'!I176</f>
        <v>#REF!</v>
      </c>
      <c r="K176" s="224" t="e">
        <f>#REF!-'[2]Local Education Authority (U)'!J176</f>
        <v>#REF!</v>
      </c>
      <c r="L176" s="289" t="e">
        <f>1780-GETPIVOTDATA("start_ytd",#REF!,"Region_Desc","East of England","LEA_Desc","Cambridgeshire")</f>
        <v>#REF!</v>
      </c>
      <c r="M176" s="297"/>
      <c r="N176" s="306"/>
    </row>
    <row r="177" spans="1:14" ht="15" customHeight="1">
      <c r="A177" s="223">
        <v>3</v>
      </c>
      <c r="B177" s="223" t="e">
        <f>C177=#REF!</f>
        <v>#REF!</v>
      </c>
      <c r="C177" s="265" t="s">
        <v>311</v>
      </c>
      <c r="D177" s="224" t="e">
        <f>#REF!-'[2]Local Education Authority (U)'!C177</f>
        <v>#REF!</v>
      </c>
      <c r="E177" s="224" t="e">
        <f>#REF!-'[2]Local Education Authority (U)'!D177</f>
        <v>#REF!</v>
      </c>
      <c r="F177" s="224" t="e">
        <f>#REF!-'[2]Local Education Authority (U)'!E177</f>
        <v>#REF!</v>
      </c>
      <c r="G177" s="224" t="e">
        <f>#REF!-'[2]Local Education Authority (U)'!F177</f>
        <v>#REF!</v>
      </c>
      <c r="H177" s="224" t="e">
        <f>#REF!-'[2]Local Education Authority (U)'!G177</f>
        <v>#REF!</v>
      </c>
      <c r="I177" s="224" t="e">
        <f>#REF!-'[2]Local Education Authority (U)'!H177</f>
        <v>#REF!</v>
      </c>
      <c r="J177" s="224" t="e">
        <f>#REF!-'[2]Local Education Authority (U)'!I177</f>
        <v>#REF!</v>
      </c>
      <c r="K177" s="224" t="e">
        <f>#REF!-'[2]Local Education Authority (U)'!J177</f>
        <v>#REF!</v>
      </c>
      <c r="L177" s="230">
        <v>230</v>
      </c>
      <c r="M177" s="297"/>
      <c r="N177" s="306"/>
    </row>
    <row r="178" spans="1:14" ht="15" customHeight="1">
      <c r="A178" s="223">
        <v>4</v>
      </c>
      <c r="B178" s="223" t="e">
        <f>C178=#REF!</f>
        <v>#REF!</v>
      </c>
      <c r="C178" s="265" t="s">
        <v>838</v>
      </c>
      <c r="D178" s="224" t="e">
        <f>#REF!-'[2]Local Education Authority (U)'!C178</f>
        <v>#REF!</v>
      </c>
      <c r="E178" s="224" t="e">
        <f>#REF!-'[2]Local Education Authority (U)'!D178</f>
        <v>#REF!</v>
      </c>
      <c r="F178" s="224" t="e">
        <f>#REF!-'[2]Local Education Authority (U)'!E178</f>
        <v>#REF!</v>
      </c>
      <c r="G178" s="224" t="e">
        <f>#REF!-'[2]Local Education Authority (U)'!F178</f>
        <v>#REF!</v>
      </c>
      <c r="H178" s="224" t="e">
        <f>#REF!-'[2]Local Education Authority (U)'!G178</f>
        <v>#REF!</v>
      </c>
      <c r="I178" s="224" t="e">
        <f>#REF!-'[2]Local Education Authority (U)'!H178</f>
        <v>#REF!</v>
      </c>
      <c r="J178" s="224" t="e">
        <f>#REF!-'[2]Local Education Authority (U)'!I178</f>
        <v>#REF!</v>
      </c>
      <c r="K178" s="224" t="e">
        <f>#REF!-'[2]Local Education Authority (U)'!J178</f>
        <v>#REF!</v>
      </c>
      <c r="L178" s="230">
        <v>272</v>
      </c>
      <c r="M178" s="297"/>
      <c r="N178" s="306"/>
    </row>
    <row r="179" spans="1:14" ht="15" customHeight="1">
      <c r="A179" s="223">
        <v>5</v>
      </c>
      <c r="B179" s="223" t="e">
        <f>C179=#REF!</f>
        <v>#REF!</v>
      </c>
      <c r="C179" s="265" t="s">
        <v>839</v>
      </c>
      <c r="D179" s="224" t="e">
        <f>#REF!-'[2]Local Education Authority (U)'!C179</f>
        <v>#REF!</v>
      </c>
      <c r="E179" s="224" t="e">
        <f>#REF!-'[2]Local Education Authority (U)'!D179</f>
        <v>#REF!</v>
      </c>
      <c r="F179" s="224" t="e">
        <f>#REF!-'[2]Local Education Authority (U)'!E179</f>
        <v>#REF!</v>
      </c>
      <c r="G179" s="224" t="e">
        <f>#REF!-'[2]Local Education Authority (U)'!F179</f>
        <v>#REF!</v>
      </c>
      <c r="H179" s="224" t="e">
        <f>#REF!-'[2]Local Education Authority (U)'!G179</f>
        <v>#REF!</v>
      </c>
      <c r="I179" s="224" t="e">
        <f>#REF!-'[2]Local Education Authority (U)'!H179</f>
        <v>#REF!</v>
      </c>
      <c r="J179" s="224" t="e">
        <f>#REF!-'[2]Local Education Authority (U)'!I179</f>
        <v>#REF!</v>
      </c>
      <c r="K179" s="224" t="e">
        <f>#REF!-'[2]Local Education Authority (U)'!J179</f>
        <v>#REF!</v>
      </c>
      <c r="L179" s="230">
        <v>325</v>
      </c>
      <c r="M179" s="297"/>
      <c r="N179" s="306"/>
    </row>
    <row r="180" spans="1:14" ht="15" customHeight="1">
      <c r="A180" s="223">
        <v>6</v>
      </c>
      <c r="B180" s="223" t="e">
        <f>C180=#REF!</f>
        <v>#REF!</v>
      </c>
      <c r="C180" s="265" t="s">
        <v>840</v>
      </c>
      <c r="D180" s="224" t="e">
        <f>#REF!-'[2]Local Education Authority (U)'!C180</f>
        <v>#REF!</v>
      </c>
      <c r="E180" s="224" t="e">
        <f>#REF!-'[2]Local Education Authority (U)'!D180</f>
        <v>#REF!</v>
      </c>
      <c r="F180" s="224" t="e">
        <f>#REF!-'[2]Local Education Authority (U)'!E180</f>
        <v>#REF!</v>
      </c>
      <c r="G180" s="224" t="e">
        <f>#REF!-'[2]Local Education Authority (U)'!F180</f>
        <v>#REF!</v>
      </c>
      <c r="H180" s="224" t="e">
        <f>#REF!-'[2]Local Education Authority (U)'!G180</f>
        <v>#REF!</v>
      </c>
      <c r="I180" s="224" t="e">
        <f>#REF!-'[2]Local Education Authority (U)'!H180</f>
        <v>#REF!</v>
      </c>
      <c r="J180" s="224" t="e">
        <f>#REF!-'[2]Local Education Authority (U)'!I180</f>
        <v>#REF!</v>
      </c>
      <c r="K180" s="224" t="e">
        <f>#REF!-'[2]Local Education Authority (U)'!J180</f>
        <v>#REF!</v>
      </c>
      <c r="L180" s="230">
        <v>559</v>
      </c>
      <c r="M180" s="297"/>
      <c r="N180" s="306"/>
    </row>
    <row r="181" spans="1:14" ht="15" customHeight="1">
      <c r="A181" s="223">
        <v>7</v>
      </c>
      <c r="B181" s="223" t="e">
        <f>C181=#REF!</f>
        <v>#REF!</v>
      </c>
      <c r="C181" s="265" t="s">
        <v>345</v>
      </c>
      <c r="D181" s="224" t="e">
        <f>#REF!-'[2]Local Education Authority (U)'!C181</f>
        <v>#REF!</v>
      </c>
      <c r="E181" s="224" t="e">
        <f>#REF!-'[2]Local Education Authority (U)'!D181</f>
        <v>#REF!</v>
      </c>
      <c r="F181" s="224" t="e">
        <f>#REF!-'[2]Local Education Authority (U)'!E181</f>
        <v>#REF!</v>
      </c>
      <c r="G181" s="224" t="e">
        <f>#REF!-'[2]Local Education Authority (U)'!F181</f>
        <v>#REF!</v>
      </c>
      <c r="H181" s="224" t="e">
        <f>#REF!-'[2]Local Education Authority (U)'!G181</f>
        <v>#REF!</v>
      </c>
      <c r="I181" s="224" t="e">
        <f>#REF!-'[2]Local Education Authority (U)'!H181</f>
        <v>#REF!</v>
      </c>
      <c r="J181" s="224" t="e">
        <f>#REF!-'[2]Local Education Authority (U)'!I181</f>
        <v>#REF!</v>
      </c>
      <c r="K181" s="224" t="e">
        <f>#REF!-'[2]Local Education Authority (U)'!J181</f>
        <v>#REF!</v>
      </c>
      <c r="L181" s="230">
        <v>394</v>
      </c>
      <c r="M181" s="297"/>
      <c r="N181" s="306"/>
    </row>
    <row r="182" spans="1:14" ht="15" customHeight="1">
      <c r="A182" s="223">
        <v>8</v>
      </c>
      <c r="B182" s="223" t="e">
        <f>C182=#REF!</f>
        <v>#REF!</v>
      </c>
      <c r="C182" s="33" t="s">
        <v>636</v>
      </c>
      <c r="D182" s="224" t="e">
        <f>#REF!-'[2]Local Education Authority (U)'!C182</f>
        <v>#REF!</v>
      </c>
      <c r="E182" s="224" t="e">
        <f>#REF!-'[2]Local Education Authority (U)'!D182</f>
        <v>#REF!</v>
      </c>
      <c r="F182" s="224" t="e">
        <f>#REF!-'[2]Local Education Authority (U)'!E182</f>
        <v>#REF!</v>
      </c>
      <c r="G182" s="224" t="e">
        <f>#REF!-'[2]Local Education Authority (U)'!F182</f>
        <v>#REF!</v>
      </c>
      <c r="H182" s="224" t="e">
        <f>#REF!-'[2]Local Education Authority (U)'!G182</f>
        <v>#REF!</v>
      </c>
      <c r="I182" s="224" t="e">
        <f>#REF!-'[2]Local Education Authority (U)'!H182</f>
        <v>#REF!</v>
      </c>
      <c r="J182" s="224" t="e">
        <f>#REF!-'[2]Local Education Authority (U)'!I182</f>
        <v>#REF!</v>
      </c>
      <c r="K182" s="224" t="e">
        <f>#REF!-'[2]Local Education Authority (U)'!J182</f>
        <v>#REF!</v>
      </c>
      <c r="L182" s="230">
        <v>820</v>
      </c>
      <c r="M182" s="297"/>
      <c r="N182" s="306"/>
    </row>
    <row r="183" spans="1:14" ht="15" customHeight="1">
      <c r="A183" s="223">
        <v>9</v>
      </c>
      <c r="B183" s="223" t="e">
        <f>C183=#REF!</f>
        <v>#REF!</v>
      </c>
      <c r="C183" s="33" t="s">
        <v>637</v>
      </c>
      <c r="D183" s="224" t="e">
        <f>#REF!-'[2]Local Education Authority (U)'!C183</f>
        <v>#REF!</v>
      </c>
      <c r="E183" s="224" t="e">
        <f>#REF!-'[2]Local Education Authority (U)'!D183</f>
        <v>#REF!</v>
      </c>
      <c r="F183" s="224" t="e">
        <f>#REF!-'[2]Local Education Authority (U)'!E183</f>
        <v>#REF!</v>
      </c>
      <c r="G183" s="224" t="e">
        <f>#REF!-'[2]Local Education Authority (U)'!F183</f>
        <v>#REF!</v>
      </c>
      <c r="H183" s="224" t="e">
        <f>#REF!-'[2]Local Education Authority (U)'!G183</f>
        <v>#REF!</v>
      </c>
      <c r="I183" s="224" t="e">
        <f>#REF!-'[2]Local Education Authority (U)'!H183</f>
        <v>#REF!</v>
      </c>
      <c r="J183" s="224" t="e">
        <f>#REF!-'[2]Local Education Authority (U)'!I183</f>
        <v>#REF!</v>
      </c>
      <c r="K183" s="224" t="e">
        <f>#REF!-'[2]Local Education Authority (U)'!J183</f>
        <v>#REF!</v>
      </c>
      <c r="L183" s="289" t="e">
        <f>4599-GETPIVOTDATA("start_ytd",#REF!,"Region_Desc","East of England","LEA_Desc","Essex")</f>
        <v>#REF!</v>
      </c>
      <c r="M183" s="299"/>
      <c r="N183" s="306"/>
    </row>
    <row r="184" spans="1:14" ht="15" customHeight="1">
      <c r="A184" s="223">
        <v>10</v>
      </c>
      <c r="B184" s="223" t="e">
        <f>C184=#REF!</f>
        <v>#REF!</v>
      </c>
      <c r="C184" s="265" t="s">
        <v>843</v>
      </c>
      <c r="D184" s="224" t="e">
        <f>#REF!-'[2]Local Education Authority (U)'!C184</f>
        <v>#REF!</v>
      </c>
      <c r="E184" s="224" t="e">
        <f>#REF!-'[2]Local Education Authority (U)'!D184</f>
        <v>#REF!</v>
      </c>
      <c r="F184" s="224" t="e">
        <f>#REF!-'[2]Local Education Authority (U)'!E184</f>
        <v>#REF!</v>
      </c>
      <c r="G184" s="224" t="e">
        <f>#REF!-'[2]Local Education Authority (U)'!F184</f>
        <v>#REF!</v>
      </c>
      <c r="H184" s="224" t="e">
        <f>#REF!-'[2]Local Education Authority (U)'!G184</f>
        <v>#REF!</v>
      </c>
      <c r="I184" s="224" t="e">
        <f>#REF!-'[2]Local Education Authority (U)'!H184</f>
        <v>#REF!</v>
      </c>
      <c r="J184" s="224" t="e">
        <f>#REF!-'[2]Local Education Authority (U)'!I184</f>
        <v>#REF!</v>
      </c>
      <c r="K184" s="224" t="e">
        <f>#REF!-'[2]Local Education Authority (U)'!J184</f>
        <v>#REF!</v>
      </c>
      <c r="L184" s="230">
        <v>630</v>
      </c>
      <c r="M184" s="297"/>
      <c r="N184" s="306"/>
    </row>
    <row r="185" spans="1:14" ht="15" customHeight="1">
      <c r="A185" s="223">
        <v>11</v>
      </c>
      <c r="B185" s="223" t="e">
        <f>C185=#REF!</f>
        <v>#REF!</v>
      </c>
      <c r="C185" s="265" t="s">
        <v>306</v>
      </c>
      <c r="D185" s="224" t="e">
        <f>#REF!-'[2]Local Education Authority (U)'!C185</f>
        <v>#REF!</v>
      </c>
      <c r="E185" s="224" t="e">
        <f>#REF!-'[2]Local Education Authority (U)'!D185</f>
        <v>#REF!</v>
      </c>
      <c r="F185" s="224" t="e">
        <f>#REF!-'[2]Local Education Authority (U)'!E185</f>
        <v>#REF!</v>
      </c>
      <c r="G185" s="224" t="e">
        <f>#REF!-'[2]Local Education Authority (U)'!F185</f>
        <v>#REF!</v>
      </c>
      <c r="H185" s="224" t="e">
        <f>#REF!-'[2]Local Education Authority (U)'!G185</f>
        <v>#REF!</v>
      </c>
      <c r="I185" s="224" t="e">
        <f>#REF!-'[2]Local Education Authority (U)'!H185</f>
        <v>#REF!</v>
      </c>
      <c r="J185" s="224" t="e">
        <f>#REF!-'[2]Local Education Authority (U)'!I185</f>
        <v>#REF!</v>
      </c>
      <c r="K185" s="224" t="e">
        <f>#REF!-'[2]Local Education Authority (U)'!J185</f>
        <v>#REF!</v>
      </c>
      <c r="L185" s="230">
        <v>477</v>
      </c>
      <c r="M185" s="297"/>
      <c r="N185" s="306"/>
    </row>
    <row r="186" spans="1:14" ht="15" customHeight="1">
      <c r="A186" s="223">
        <v>12</v>
      </c>
      <c r="B186" s="223" t="e">
        <f>C186=#REF!</f>
        <v>#REF!</v>
      </c>
      <c r="C186" s="265" t="s">
        <v>844</v>
      </c>
      <c r="D186" s="224" t="e">
        <f>#REF!-'[2]Local Education Authority (U)'!C186</f>
        <v>#REF!</v>
      </c>
      <c r="E186" s="224" t="e">
        <f>#REF!-'[2]Local Education Authority (U)'!D186</f>
        <v>#REF!</v>
      </c>
      <c r="F186" s="224" t="e">
        <f>#REF!-'[2]Local Education Authority (U)'!E186</f>
        <v>#REF!</v>
      </c>
      <c r="G186" s="224" t="e">
        <f>#REF!-'[2]Local Education Authority (U)'!F186</f>
        <v>#REF!</v>
      </c>
      <c r="H186" s="224" t="e">
        <f>#REF!-'[2]Local Education Authority (U)'!G186</f>
        <v>#REF!</v>
      </c>
      <c r="I186" s="224" t="e">
        <f>#REF!-'[2]Local Education Authority (U)'!H186</f>
        <v>#REF!</v>
      </c>
      <c r="J186" s="224" t="e">
        <f>#REF!-'[2]Local Education Authority (U)'!I186</f>
        <v>#REF!</v>
      </c>
      <c r="K186" s="224" t="e">
        <f>#REF!-'[2]Local Education Authority (U)'!J186</f>
        <v>#REF!</v>
      </c>
      <c r="L186" s="230">
        <v>215</v>
      </c>
      <c r="M186" s="297"/>
      <c r="N186" s="306"/>
    </row>
    <row r="187" spans="1:14" ht="15" customHeight="1">
      <c r="A187" s="223">
        <v>13</v>
      </c>
      <c r="B187" s="223" t="e">
        <f>C187=#REF!</f>
        <v>#REF!</v>
      </c>
      <c r="C187" s="265" t="s">
        <v>312</v>
      </c>
      <c r="D187" s="224" t="e">
        <f>#REF!-'[2]Local Education Authority (U)'!C187</f>
        <v>#REF!</v>
      </c>
      <c r="E187" s="224" t="e">
        <f>#REF!-'[2]Local Education Authority (U)'!D187</f>
        <v>#REF!</v>
      </c>
      <c r="F187" s="224" t="e">
        <f>#REF!-'[2]Local Education Authority (U)'!E187</f>
        <v>#REF!</v>
      </c>
      <c r="G187" s="224" t="e">
        <f>#REF!-'[2]Local Education Authority (U)'!F187</f>
        <v>#REF!</v>
      </c>
      <c r="H187" s="224" t="e">
        <f>#REF!-'[2]Local Education Authority (U)'!G187</f>
        <v>#REF!</v>
      </c>
      <c r="I187" s="224" t="e">
        <f>#REF!-'[2]Local Education Authority (U)'!H187</f>
        <v>#REF!</v>
      </c>
      <c r="J187" s="224" t="e">
        <f>#REF!-'[2]Local Education Authority (U)'!I187</f>
        <v>#REF!</v>
      </c>
      <c r="K187" s="224" t="e">
        <f>#REF!-'[2]Local Education Authority (U)'!J187</f>
        <v>#REF!</v>
      </c>
      <c r="L187" s="230">
        <v>325</v>
      </c>
      <c r="M187" s="297"/>
      <c r="N187" s="306"/>
    </row>
    <row r="188" spans="1:14" ht="15" customHeight="1">
      <c r="A188" s="223">
        <v>14</v>
      </c>
      <c r="B188" s="223" t="e">
        <f>C188=#REF!</f>
        <v>#REF!</v>
      </c>
      <c r="C188" s="265" t="s">
        <v>314</v>
      </c>
      <c r="D188" s="224" t="e">
        <f>#REF!-'[2]Local Education Authority (U)'!C188</f>
        <v>#REF!</v>
      </c>
      <c r="E188" s="224" t="e">
        <f>#REF!-'[2]Local Education Authority (U)'!D188</f>
        <v>#REF!</v>
      </c>
      <c r="F188" s="224" t="e">
        <f>#REF!-'[2]Local Education Authority (U)'!E188</f>
        <v>#REF!</v>
      </c>
      <c r="G188" s="224" t="e">
        <f>#REF!-'[2]Local Education Authority (U)'!F188</f>
        <v>#REF!</v>
      </c>
      <c r="H188" s="224" t="e">
        <f>#REF!-'[2]Local Education Authority (U)'!G188</f>
        <v>#REF!</v>
      </c>
      <c r="I188" s="224" t="e">
        <f>#REF!-'[2]Local Education Authority (U)'!H188</f>
        <v>#REF!</v>
      </c>
      <c r="J188" s="224" t="e">
        <f>#REF!-'[2]Local Education Authority (U)'!I188</f>
        <v>#REF!</v>
      </c>
      <c r="K188" s="224" t="e">
        <f>#REF!-'[2]Local Education Authority (U)'!J188</f>
        <v>#REF!</v>
      </c>
      <c r="L188" s="230">
        <v>504</v>
      </c>
      <c r="M188" s="297"/>
      <c r="N188" s="306"/>
    </row>
    <row r="189" spans="1:14" ht="15" customHeight="1">
      <c r="A189" s="223">
        <v>15</v>
      </c>
      <c r="B189" s="223" t="e">
        <f>C189=#REF!</f>
        <v>#REF!</v>
      </c>
      <c r="C189" s="265" t="s">
        <v>316</v>
      </c>
      <c r="D189" s="224" t="e">
        <f>#REF!-'[2]Local Education Authority (U)'!C189</f>
        <v>#REF!</v>
      </c>
      <c r="E189" s="224" t="e">
        <f>#REF!-'[2]Local Education Authority (U)'!D189</f>
        <v>#REF!</v>
      </c>
      <c r="F189" s="224" t="e">
        <f>#REF!-'[2]Local Education Authority (U)'!E189</f>
        <v>#REF!</v>
      </c>
      <c r="G189" s="224" t="e">
        <f>#REF!-'[2]Local Education Authority (U)'!F189</f>
        <v>#REF!</v>
      </c>
      <c r="H189" s="224" t="e">
        <f>#REF!-'[2]Local Education Authority (U)'!G189</f>
        <v>#REF!</v>
      </c>
      <c r="I189" s="224" t="e">
        <f>#REF!-'[2]Local Education Authority (U)'!H189</f>
        <v>#REF!</v>
      </c>
      <c r="J189" s="224" t="e">
        <f>#REF!-'[2]Local Education Authority (U)'!I189</f>
        <v>#REF!</v>
      </c>
      <c r="K189" s="224" t="e">
        <f>#REF!-'[2]Local Education Authority (U)'!J189</f>
        <v>#REF!</v>
      </c>
      <c r="L189" s="230">
        <v>600</v>
      </c>
      <c r="M189" s="297"/>
      <c r="N189" s="306"/>
    </row>
    <row r="190" spans="1:14" ht="15" customHeight="1">
      <c r="A190" s="223">
        <v>16</v>
      </c>
      <c r="B190" s="223" t="e">
        <f>C190=#REF!</f>
        <v>#REF!</v>
      </c>
      <c r="C190" s="265" t="s">
        <v>317</v>
      </c>
      <c r="D190" s="224" t="e">
        <f>#REF!-'[2]Local Education Authority (U)'!C190</f>
        <v>#REF!</v>
      </c>
      <c r="E190" s="224" t="e">
        <f>#REF!-'[2]Local Education Authority (U)'!D190</f>
        <v>#REF!</v>
      </c>
      <c r="F190" s="224" t="e">
        <f>#REF!-'[2]Local Education Authority (U)'!E190</f>
        <v>#REF!</v>
      </c>
      <c r="G190" s="224" t="e">
        <f>#REF!-'[2]Local Education Authority (U)'!F190</f>
        <v>#REF!</v>
      </c>
      <c r="H190" s="224" t="e">
        <f>#REF!-'[2]Local Education Authority (U)'!G190</f>
        <v>#REF!</v>
      </c>
      <c r="I190" s="224" t="e">
        <f>#REF!-'[2]Local Education Authority (U)'!H190</f>
        <v>#REF!</v>
      </c>
      <c r="J190" s="224" t="e">
        <f>#REF!-'[2]Local Education Authority (U)'!I190</f>
        <v>#REF!</v>
      </c>
      <c r="K190" s="224" t="e">
        <f>#REF!-'[2]Local Education Authority (U)'!J190</f>
        <v>#REF!</v>
      </c>
      <c r="L190" s="230">
        <v>329</v>
      </c>
      <c r="M190" s="297"/>
      <c r="N190" s="306"/>
    </row>
    <row r="191" spans="1:14" ht="15" customHeight="1">
      <c r="A191" s="223">
        <v>17</v>
      </c>
      <c r="B191" s="223" t="e">
        <f>C191=#REF!</f>
        <v>#REF!</v>
      </c>
      <c r="C191" s="265" t="s">
        <v>319</v>
      </c>
      <c r="D191" s="224" t="e">
        <f>#REF!-'[2]Local Education Authority (U)'!C191</f>
        <v>#REF!</v>
      </c>
      <c r="E191" s="224" t="e">
        <f>#REF!-'[2]Local Education Authority (U)'!D191</f>
        <v>#REF!</v>
      </c>
      <c r="F191" s="224" t="e">
        <f>#REF!-'[2]Local Education Authority (U)'!E191</f>
        <v>#REF!</v>
      </c>
      <c r="G191" s="224" t="e">
        <f>#REF!-'[2]Local Education Authority (U)'!F191</f>
        <v>#REF!</v>
      </c>
      <c r="H191" s="224" t="e">
        <f>#REF!-'[2]Local Education Authority (U)'!G191</f>
        <v>#REF!</v>
      </c>
      <c r="I191" s="224" t="e">
        <f>#REF!-'[2]Local Education Authority (U)'!H191</f>
        <v>#REF!</v>
      </c>
      <c r="J191" s="224" t="e">
        <f>#REF!-'[2]Local Education Authority (U)'!I191</f>
        <v>#REF!</v>
      </c>
      <c r="K191" s="224" t="e">
        <f>#REF!-'[2]Local Education Authority (U)'!J191</f>
        <v>#REF!</v>
      </c>
      <c r="L191" s="230">
        <v>296</v>
      </c>
      <c r="M191" s="297"/>
      <c r="N191" s="306"/>
    </row>
    <row r="192" spans="1:14" ht="15" customHeight="1">
      <c r="A192" s="223">
        <v>18</v>
      </c>
      <c r="B192" s="223" t="e">
        <f>C192=#REF!</f>
        <v>#REF!</v>
      </c>
      <c r="C192" s="265" t="s">
        <v>329</v>
      </c>
      <c r="D192" s="224" t="e">
        <f>#REF!-'[2]Local Education Authority (U)'!C192</f>
        <v>#REF!</v>
      </c>
      <c r="E192" s="224" t="e">
        <f>#REF!-'[2]Local Education Authority (U)'!D192</f>
        <v>#REF!</v>
      </c>
      <c r="F192" s="224" t="e">
        <f>#REF!-'[2]Local Education Authority (U)'!E192</f>
        <v>#REF!</v>
      </c>
      <c r="G192" s="224" t="e">
        <f>#REF!-'[2]Local Education Authority (U)'!F192</f>
        <v>#REF!</v>
      </c>
      <c r="H192" s="224" t="e">
        <f>#REF!-'[2]Local Education Authority (U)'!G192</f>
        <v>#REF!</v>
      </c>
      <c r="I192" s="224" t="e">
        <f>#REF!-'[2]Local Education Authority (U)'!H192</f>
        <v>#REF!</v>
      </c>
      <c r="J192" s="224" t="e">
        <f>#REF!-'[2]Local Education Authority (U)'!I192</f>
        <v>#REF!</v>
      </c>
      <c r="K192" s="224" t="e">
        <f>#REF!-'[2]Local Education Authority (U)'!J192</f>
        <v>#REF!</v>
      </c>
      <c r="L192" s="230">
        <v>201</v>
      </c>
      <c r="M192" s="297"/>
      <c r="N192" s="306"/>
    </row>
    <row r="193" spans="1:14" ht="15" customHeight="1">
      <c r="A193" s="223">
        <v>19</v>
      </c>
      <c r="B193" s="223" t="e">
        <f>C193=#REF!</f>
        <v>#REF!</v>
      </c>
      <c r="C193" s="265" t="s">
        <v>845</v>
      </c>
      <c r="D193" s="224" t="e">
        <f>#REF!-'[2]Local Education Authority (U)'!C193</f>
        <v>#REF!</v>
      </c>
      <c r="E193" s="224" t="e">
        <f>#REF!-'[2]Local Education Authority (U)'!D193</f>
        <v>#REF!</v>
      </c>
      <c r="F193" s="224" t="e">
        <f>#REF!-'[2]Local Education Authority (U)'!E193</f>
        <v>#REF!</v>
      </c>
      <c r="G193" s="224" t="e">
        <f>#REF!-'[2]Local Education Authority (U)'!F193</f>
        <v>#REF!</v>
      </c>
      <c r="H193" s="224" t="e">
        <f>#REF!-'[2]Local Education Authority (U)'!G193</f>
        <v>#REF!</v>
      </c>
      <c r="I193" s="224" t="e">
        <f>#REF!-'[2]Local Education Authority (U)'!H193</f>
        <v>#REF!</v>
      </c>
      <c r="J193" s="224" t="e">
        <f>#REF!-'[2]Local Education Authority (U)'!I193</f>
        <v>#REF!</v>
      </c>
      <c r="K193" s="224" t="e">
        <f>#REF!-'[2]Local Education Authority (U)'!J193</f>
        <v>#REF!</v>
      </c>
      <c r="L193" s="230">
        <v>271</v>
      </c>
      <c r="M193" s="297"/>
      <c r="N193" s="306"/>
    </row>
    <row r="194" spans="1:14" ht="15" customHeight="1">
      <c r="A194" s="223">
        <v>20</v>
      </c>
      <c r="B194" s="223" t="e">
        <f>C194=#REF!</f>
        <v>#REF!</v>
      </c>
      <c r="C194" s="265" t="s">
        <v>846</v>
      </c>
      <c r="D194" s="224" t="e">
        <f>#REF!-'[2]Local Education Authority (U)'!C194</f>
        <v>#REF!</v>
      </c>
      <c r="E194" s="224" t="e">
        <f>#REF!-'[2]Local Education Authority (U)'!D194</f>
        <v>#REF!</v>
      </c>
      <c r="F194" s="224" t="e">
        <f>#REF!-'[2]Local Education Authority (U)'!E194</f>
        <v>#REF!</v>
      </c>
      <c r="G194" s="224" t="e">
        <f>#REF!-'[2]Local Education Authority (U)'!F194</f>
        <v>#REF!</v>
      </c>
      <c r="H194" s="224" t="e">
        <f>#REF!-'[2]Local Education Authority (U)'!G194</f>
        <v>#REF!</v>
      </c>
      <c r="I194" s="224" t="e">
        <f>#REF!-'[2]Local Education Authority (U)'!H194</f>
        <v>#REF!</v>
      </c>
      <c r="J194" s="224" t="e">
        <f>#REF!-'[2]Local Education Authority (U)'!I194</f>
        <v>#REF!</v>
      </c>
      <c r="K194" s="224" t="e">
        <f>#REF!-'[2]Local Education Authority (U)'!J194</f>
        <v>#REF!</v>
      </c>
      <c r="L194" s="230">
        <v>552</v>
      </c>
      <c r="M194" s="297"/>
      <c r="N194" s="306"/>
    </row>
    <row r="195" spans="1:14" ht="15" customHeight="1">
      <c r="A195" s="223">
        <v>21</v>
      </c>
      <c r="B195" s="223" t="e">
        <f>C195=#REF!</f>
        <v>#REF!</v>
      </c>
      <c r="C195" s="265" t="s">
        <v>847</v>
      </c>
      <c r="D195" s="224" t="e">
        <f>#REF!-'[2]Local Education Authority (U)'!C195</f>
        <v>#REF!</v>
      </c>
      <c r="E195" s="224" t="e">
        <f>#REF!-'[2]Local Education Authority (U)'!D195</f>
        <v>#REF!</v>
      </c>
      <c r="F195" s="224" t="e">
        <f>#REF!-'[2]Local Education Authority (U)'!E195</f>
        <v>#REF!</v>
      </c>
      <c r="G195" s="224" t="e">
        <f>#REF!-'[2]Local Education Authority (U)'!F195</f>
        <v>#REF!</v>
      </c>
      <c r="H195" s="224" t="e">
        <f>#REF!-'[2]Local Education Authority (U)'!G195</f>
        <v>#REF!</v>
      </c>
      <c r="I195" s="224" t="e">
        <f>#REF!-'[2]Local Education Authority (U)'!H195</f>
        <v>#REF!</v>
      </c>
      <c r="J195" s="224" t="e">
        <f>#REF!-'[2]Local Education Authority (U)'!I195</f>
        <v>#REF!</v>
      </c>
      <c r="K195" s="224" t="e">
        <f>#REF!-'[2]Local Education Authority (U)'!J195</f>
        <v>#REF!</v>
      </c>
      <c r="L195" s="230">
        <v>199</v>
      </c>
      <c r="M195" s="297"/>
      <c r="N195" s="306"/>
    </row>
    <row r="196" spans="1:14" ht="15" customHeight="1">
      <c r="A196" s="223">
        <v>22</v>
      </c>
      <c r="B196" s="223" t="e">
        <f>C196=#REF!</f>
        <v>#REF!</v>
      </c>
      <c r="C196" s="33" t="s">
        <v>638</v>
      </c>
      <c r="D196" s="224" t="e">
        <f>#REF!-'[2]Local Education Authority (U)'!C196</f>
        <v>#REF!</v>
      </c>
      <c r="E196" s="224" t="e">
        <f>#REF!-'[2]Local Education Authority (U)'!D196</f>
        <v>#REF!</v>
      </c>
      <c r="F196" s="224" t="e">
        <f>#REF!-'[2]Local Education Authority (U)'!E196</f>
        <v>#REF!</v>
      </c>
      <c r="G196" s="224" t="e">
        <f>#REF!-'[2]Local Education Authority (U)'!F196</f>
        <v>#REF!</v>
      </c>
      <c r="H196" s="224" t="e">
        <f>#REF!-'[2]Local Education Authority (U)'!G196</f>
        <v>#REF!</v>
      </c>
      <c r="I196" s="224" t="e">
        <f>#REF!-'[2]Local Education Authority (U)'!H196</f>
        <v>#REF!</v>
      </c>
      <c r="J196" s="224" t="e">
        <f>#REF!-'[2]Local Education Authority (U)'!I196</f>
        <v>#REF!</v>
      </c>
      <c r="K196" s="224" t="e">
        <f>#REF!-'[2]Local Education Authority (U)'!J196</f>
        <v>#REF!</v>
      </c>
      <c r="L196" s="289" t="e">
        <f>2655-GETPIVOTDATA("start_ytd",#REF!,"Region_Desc","East of England","LEA_Desc","Hertfordshire")</f>
        <v>#REF!</v>
      </c>
      <c r="M196" s="297"/>
      <c r="N196" s="306"/>
    </row>
    <row r="197" spans="1:14" ht="15" customHeight="1">
      <c r="A197" s="223">
        <v>23</v>
      </c>
      <c r="B197" s="223" t="e">
        <f>C197=#REF!</f>
        <v>#REF!</v>
      </c>
      <c r="C197" s="265" t="s">
        <v>309</v>
      </c>
      <c r="D197" s="224" t="e">
        <f>#REF!-'[2]Local Education Authority (U)'!C197</f>
        <v>#REF!</v>
      </c>
      <c r="E197" s="224" t="e">
        <f>#REF!-'[2]Local Education Authority (U)'!D197</f>
        <v>#REF!</v>
      </c>
      <c r="F197" s="224" t="e">
        <f>#REF!-'[2]Local Education Authority (U)'!E197</f>
        <v>#REF!</v>
      </c>
      <c r="G197" s="224" t="e">
        <f>#REF!-'[2]Local Education Authority (U)'!F197</f>
        <v>#REF!</v>
      </c>
      <c r="H197" s="224" t="e">
        <f>#REF!-'[2]Local Education Authority (U)'!G197</f>
        <v>#REF!</v>
      </c>
      <c r="I197" s="224" t="e">
        <f>#REF!-'[2]Local Education Authority (U)'!H197</f>
        <v>#REF!</v>
      </c>
      <c r="J197" s="224" t="e">
        <f>#REF!-'[2]Local Education Authority (U)'!I197</f>
        <v>#REF!</v>
      </c>
      <c r="K197" s="224" t="e">
        <f>#REF!-'[2]Local Education Authority (U)'!J197</f>
        <v>#REF!</v>
      </c>
      <c r="L197" s="230">
        <v>290</v>
      </c>
      <c r="M197" s="297"/>
      <c r="N197" s="306"/>
    </row>
    <row r="198" spans="1:14" ht="15" customHeight="1">
      <c r="A198" s="223">
        <v>24</v>
      </c>
      <c r="B198" s="223" t="e">
        <f>C198=#REF!</f>
        <v>#REF!</v>
      </c>
      <c r="C198" s="265" t="s">
        <v>848</v>
      </c>
      <c r="D198" s="224" t="e">
        <f>#REF!-'[2]Local Education Authority (U)'!C198</f>
        <v>#REF!</v>
      </c>
      <c r="E198" s="224" t="e">
        <f>#REF!-'[2]Local Education Authority (U)'!D198</f>
        <v>#REF!</v>
      </c>
      <c r="F198" s="224" t="e">
        <f>#REF!-'[2]Local Education Authority (U)'!E198</f>
        <v>#REF!</v>
      </c>
      <c r="G198" s="224" t="e">
        <f>#REF!-'[2]Local Education Authority (U)'!F198</f>
        <v>#REF!</v>
      </c>
      <c r="H198" s="224" t="e">
        <f>#REF!-'[2]Local Education Authority (U)'!G198</f>
        <v>#REF!</v>
      </c>
      <c r="I198" s="224" t="e">
        <f>#REF!-'[2]Local Education Authority (U)'!H198</f>
        <v>#REF!</v>
      </c>
      <c r="J198" s="224" t="e">
        <f>#REF!-'[2]Local Education Authority (U)'!I198</f>
        <v>#REF!</v>
      </c>
      <c r="K198" s="224" t="e">
        <f>#REF!-'[2]Local Education Authority (U)'!J198</f>
        <v>#REF!</v>
      </c>
      <c r="L198" s="230">
        <v>332</v>
      </c>
      <c r="M198" s="297"/>
      <c r="N198" s="306"/>
    </row>
    <row r="199" spans="1:14" ht="15" customHeight="1">
      <c r="A199" s="223">
        <v>25</v>
      </c>
      <c r="B199" s="223" t="e">
        <f>C199=#REF!</f>
        <v>#REF!</v>
      </c>
      <c r="C199" s="265" t="s">
        <v>849</v>
      </c>
      <c r="D199" s="224" t="e">
        <f>#REF!-'[2]Local Education Authority (U)'!C199</f>
        <v>#REF!</v>
      </c>
      <c r="E199" s="224" t="e">
        <f>#REF!-'[2]Local Education Authority (U)'!D199</f>
        <v>#REF!</v>
      </c>
      <c r="F199" s="224" t="e">
        <f>#REF!-'[2]Local Education Authority (U)'!E199</f>
        <v>#REF!</v>
      </c>
      <c r="G199" s="224" t="e">
        <f>#REF!-'[2]Local Education Authority (U)'!F199</f>
        <v>#REF!</v>
      </c>
      <c r="H199" s="224" t="e">
        <f>#REF!-'[2]Local Education Authority (U)'!G199</f>
        <v>#REF!</v>
      </c>
      <c r="I199" s="224" t="e">
        <f>#REF!-'[2]Local Education Authority (U)'!H199</f>
        <v>#REF!</v>
      </c>
      <c r="J199" s="224" t="e">
        <f>#REF!-'[2]Local Education Authority (U)'!I199</f>
        <v>#REF!</v>
      </c>
      <c r="K199" s="224" t="e">
        <f>#REF!-'[2]Local Education Authority (U)'!J199</f>
        <v>#REF!</v>
      </c>
      <c r="L199" s="230">
        <v>330</v>
      </c>
      <c r="M199" s="297"/>
      <c r="N199" s="306"/>
    </row>
    <row r="200" spans="1:14" ht="15" customHeight="1">
      <c r="A200" s="223">
        <v>26</v>
      </c>
      <c r="B200" s="223" t="e">
        <f>C200=#REF!</f>
        <v>#REF!</v>
      </c>
      <c r="C200" s="265" t="s">
        <v>323</v>
      </c>
      <c r="D200" s="224" t="e">
        <f>#REF!-'[2]Local Education Authority (U)'!C200</f>
        <v>#REF!</v>
      </c>
      <c r="E200" s="224" t="e">
        <f>#REF!-'[2]Local Education Authority (U)'!D200</f>
        <v>#REF!</v>
      </c>
      <c r="F200" s="224" t="e">
        <f>#REF!-'[2]Local Education Authority (U)'!E200</f>
        <v>#REF!</v>
      </c>
      <c r="G200" s="224" t="e">
        <f>#REF!-'[2]Local Education Authority (U)'!F200</f>
        <v>#REF!</v>
      </c>
      <c r="H200" s="224" t="e">
        <f>#REF!-'[2]Local Education Authority (U)'!G200</f>
        <v>#REF!</v>
      </c>
      <c r="I200" s="224" t="e">
        <f>#REF!-'[2]Local Education Authority (U)'!H200</f>
        <v>#REF!</v>
      </c>
      <c r="J200" s="224" t="e">
        <f>#REF!-'[2]Local Education Authority (U)'!I200</f>
        <v>#REF!</v>
      </c>
      <c r="K200" s="224" t="e">
        <f>#REF!-'[2]Local Education Authority (U)'!J200</f>
        <v>#REF!</v>
      </c>
      <c r="L200" s="230">
        <v>250</v>
      </c>
      <c r="M200" s="297"/>
      <c r="N200" s="306"/>
    </row>
    <row r="201" spans="1:14" ht="15" customHeight="1">
      <c r="A201" s="223">
        <v>27</v>
      </c>
      <c r="B201" s="223" t="e">
        <f>C201=#REF!</f>
        <v>#REF!</v>
      </c>
      <c r="C201" s="265" t="s">
        <v>850</v>
      </c>
      <c r="D201" s="224" t="e">
        <f>#REF!-'[2]Local Education Authority (U)'!C201</f>
        <v>#REF!</v>
      </c>
      <c r="E201" s="224" t="e">
        <f>#REF!-'[2]Local Education Authority (U)'!D201</f>
        <v>#REF!</v>
      </c>
      <c r="F201" s="224" t="e">
        <f>#REF!-'[2]Local Education Authority (U)'!E201</f>
        <v>#REF!</v>
      </c>
      <c r="G201" s="224" t="e">
        <f>#REF!-'[2]Local Education Authority (U)'!F201</f>
        <v>#REF!</v>
      </c>
      <c r="H201" s="224" t="e">
        <f>#REF!-'[2]Local Education Authority (U)'!G201</f>
        <v>#REF!</v>
      </c>
      <c r="I201" s="224" t="e">
        <f>#REF!-'[2]Local Education Authority (U)'!H201</f>
        <v>#REF!</v>
      </c>
      <c r="J201" s="224" t="e">
        <f>#REF!-'[2]Local Education Authority (U)'!I201</f>
        <v>#REF!</v>
      </c>
      <c r="K201" s="224" t="e">
        <f>#REF!-'[2]Local Education Authority (U)'!J201</f>
        <v>#REF!</v>
      </c>
      <c r="L201" s="230">
        <v>280</v>
      </c>
      <c r="M201" s="297"/>
      <c r="N201" s="306"/>
    </row>
    <row r="202" spans="1:14" ht="15" customHeight="1">
      <c r="A202" s="223">
        <v>28</v>
      </c>
      <c r="B202" s="223" t="e">
        <f>C202=#REF!</f>
        <v>#REF!</v>
      </c>
      <c r="C202" s="265" t="s">
        <v>904</v>
      </c>
      <c r="D202" s="224" t="e">
        <f>#REF!-'[2]Local Education Authority (U)'!C202</f>
        <v>#REF!</v>
      </c>
      <c r="E202" s="224" t="e">
        <f>#REF!-'[2]Local Education Authority (U)'!D202</f>
        <v>#REF!</v>
      </c>
      <c r="F202" s="224" t="e">
        <f>#REF!-'[2]Local Education Authority (U)'!E202</f>
        <v>#REF!</v>
      </c>
      <c r="G202" s="224" t="e">
        <f>#REF!-'[2]Local Education Authority (U)'!F202</f>
        <v>#REF!</v>
      </c>
      <c r="H202" s="224" t="e">
        <f>#REF!-'[2]Local Education Authority (U)'!G202</f>
        <v>#REF!</v>
      </c>
      <c r="I202" s="224" t="e">
        <f>#REF!-'[2]Local Education Authority (U)'!H202</f>
        <v>#REF!</v>
      </c>
      <c r="J202" s="224" t="e">
        <f>#REF!-'[2]Local Education Authority (U)'!I202</f>
        <v>#REF!</v>
      </c>
      <c r="K202" s="224" t="e">
        <f>#REF!-'[2]Local Education Authority (U)'!J202</f>
        <v>#REF!</v>
      </c>
      <c r="L202" s="230">
        <v>211</v>
      </c>
      <c r="M202" s="297"/>
      <c r="N202" s="306"/>
    </row>
    <row r="203" spans="1:14" ht="15" customHeight="1">
      <c r="A203" s="223">
        <v>29</v>
      </c>
      <c r="B203" s="223" t="e">
        <f>C203=#REF!</f>
        <v>#REF!</v>
      </c>
      <c r="C203" s="265" t="s">
        <v>354</v>
      </c>
      <c r="D203" s="224" t="e">
        <f>#REF!-'[2]Local Education Authority (U)'!C203</f>
        <v>#REF!</v>
      </c>
      <c r="E203" s="224" t="e">
        <f>#REF!-'[2]Local Education Authority (U)'!D203</f>
        <v>#REF!</v>
      </c>
      <c r="F203" s="224" t="e">
        <f>#REF!-'[2]Local Education Authority (U)'!E203</f>
        <v>#REF!</v>
      </c>
      <c r="G203" s="224" t="e">
        <f>#REF!-'[2]Local Education Authority (U)'!F203</f>
        <v>#REF!</v>
      </c>
      <c r="H203" s="224" t="e">
        <f>#REF!-'[2]Local Education Authority (U)'!G203</f>
        <v>#REF!</v>
      </c>
      <c r="I203" s="224" t="e">
        <f>#REF!-'[2]Local Education Authority (U)'!H203</f>
        <v>#REF!</v>
      </c>
      <c r="J203" s="224" t="e">
        <f>#REF!-'[2]Local Education Authority (U)'!I203</f>
        <v>#REF!</v>
      </c>
      <c r="K203" s="224" t="e">
        <f>#REF!-'[2]Local Education Authority (U)'!J203</f>
        <v>#REF!</v>
      </c>
      <c r="L203" s="230">
        <v>315</v>
      </c>
      <c r="M203" s="297"/>
      <c r="N203" s="306"/>
    </row>
    <row r="204" spans="1:14" ht="15" customHeight="1">
      <c r="A204" s="223">
        <v>30</v>
      </c>
      <c r="B204" s="223" t="e">
        <f>C204=#REF!</f>
        <v>#REF!</v>
      </c>
      <c r="C204" s="265" t="s">
        <v>851</v>
      </c>
      <c r="D204" s="224" t="e">
        <f>#REF!-'[2]Local Education Authority (U)'!C204</f>
        <v>#REF!</v>
      </c>
      <c r="E204" s="224" t="e">
        <f>#REF!-'[2]Local Education Authority (U)'!D204</f>
        <v>#REF!</v>
      </c>
      <c r="F204" s="224" t="e">
        <f>#REF!-'[2]Local Education Authority (U)'!E204</f>
        <v>#REF!</v>
      </c>
      <c r="G204" s="224" t="e">
        <f>#REF!-'[2]Local Education Authority (U)'!F204</f>
        <v>#REF!</v>
      </c>
      <c r="H204" s="224" t="e">
        <f>#REF!-'[2]Local Education Authority (U)'!G204</f>
        <v>#REF!</v>
      </c>
      <c r="I204" s="224" t="e">
        <f>#REF!-'[2]Local Education Authority (U)'!H204</f>
        <v>#REF!</v>
      </c>
      <c r="J204" s="224" t="e">
        <f>#REF!-'[2]Local Education Authority (U)'!I204</f>
        <v>#REF!</v>
      </c>
      <c r="K204" s="224" t="e">
        <f>#REF!-'[2]Local Education Authority (U)'!J204</f>
        <v>#REF!</v>
      </c>
      <c r="L204" s="230">
        <v>171</v>
      </c>
      <c r="M204" s="297"/>
      <c r="N204" s="306"/>
    </row>
    <row r="205" spans="1:14" ht="15" customHeight="1">
      <c r="A205" s="223">
        <v>31</v>
      </c>
      <c r="B205" s="223" t="e">
        <f>C205=#REF!</f>
        <v>#REF!</v>
      </c>
      <c r="C205" s="265" t="s">
        <v>357</v>
      </c>
      <c r="D205" s="224" t="e">
        <f>#REF!-'[2]Local Education Authority (U)'!C205</f>
        <v>#REF!</v>
      </c>
      <c r="E205" s="224" t="e">
        <f>#REF!-'[2]Local Education Authority (U)'!D205</f>
        <v>#REF!</v>
      </c>
      <c r="F205" s="224" t="e">
        <f>#REF!-'[2]Local Education Authority (U)'!E205</f>
        <v>#REF!</v>
      </c>
      <c r="G205" s="224" t="e">
        <f>#REF!-'[2]Local Education Authority (U)'!F205</f>
        <v>#REF!</v>
      </c>
      <c r="H205" s="224" t="e">
        <f>#REF!-'[2]Local Education Authority (U)'!G205</f>
        <v>#REF!</v>
      </c>
      <c r="I205" s="224" t="e">
        <f>#REF!-'[2]Local Education Authority (U)'!H205</f>
        <v>#REF!</v>
      </c>
      <c r="J205" s="224" t="e">
        <f>#REF!-'[2]Local Education Authority (U)'!I205</f>
        <v>#REF!</v>
      </c>
      <c r="K205" s="224" t="e">
        <f>#REF!-'[2]Local Education Authority (U)'!J205</f>
        <v>#REF!</v>
      </c>
      <c r="L205" s="230">
        <v>227</v>
      </c>
      <c r="M205" s="297"/>
      <c r="N205" s="306"/>
    </row>
    <row r="206" spans="1:14" ht="15" customHeight="1">
      <c r="A206" s="223">
        <v>32</v>
      </c>
      <c r="B206" s="223" t="e">
        <f>C206=#REF!</f>
        <v>#REF!</v>
      </c>
      <c r="C206" s="265" t="s">
        <v>905</v>
      </c>
      <c r="D206" s="224" t="e">
        <f>#REF!-'[2]Local Education Authority (U)'!C206</f>
        <v>#REF!</v>
      </c>
      <c r="E206" s="224" t="e">
        <f>#REF!-'[2]Local Education Authority (U)'!D206</f>
        <v>#REF!</v>
      </c>
      <c r="F206" s="224" t="e">
        <f>#REF!-'[2]Local Education Authority (U)'!E206</f>
        <v>#REF!</v>
      </c>
      <c r="G206" s="224" t="e">
        <f>#REF!-'[2]Local Education Authority (U)'!F206</f>
        <v>#REF!</v>
      </c>
      <c r="H206" s="224" t="e">
        <f>#REF!-'[2]Local Education Authority (U)'!G206</f>
        <v>#REF!</v>
      </c>
      <c r="I206" s="224" t="e">
        <f>#REF!-'[2]Local Education Authority (U)'!H206</f>
        <v>#REF!</v>
      </c>
      <c r="J206" s="224" t="e">
        <f>#REF!-'[2]Local Education Authority (U)'!I206</f>
        <v>#REF!</v>
      </c>
      <c r="K206" s="224" t="e">
        <f>#REF!-'[2]Local Education Authority (U)'!J206</f>
        <v>#REF!</v>
      </c>
      <c r="L206" s="230">
        <v>249</v>
      </c>
      <c r="M206" s="297"/>
      <c r="N206" s="306"/>
    </row>
    <row r="207" spans="1:14" ht="15" customHeight="1">
      <c r="A207" s="223">
        <v>33</v>
      </c>
      <c r="B207" s="223" t="e">
        <f>C207=#REF!</f>
        <v>#REF!</v>
      </c>
      <c r="C207" s="33" t="s">
        <v>639</v>
      </c>
      <c r="D207" s="224" t="e">
        <f>#REF!-'[2]Local Education Authority (U)'!C207</f>
        <v>#REF!</v>
      </c>
      <c r="E207" s="224" t="e">
        <f>#REF!-'[2]Local Education Authority (U)'!D207</f>
        <v>#REF!</v>
      </c>
      <c r="F207" s="224" t="e">
        <f>#REF!-'[2]Local Education Authority (U)'!E207</f>
        <v>#REF!</v>
      </c>
      <c r="G207" s="224" t="e">
        <f>#REF!-'[2]Local Education Authority (U)'!F207</f>
        <v>#REF!</v>
      </c>
      <c r="H207" s="224" t="e">
        <f>#REF!-'[2]Local Education Authority (U)'!G207</f>
        <v>#REF!</v>
      </c>
      <c r="I207" s="224" t="e">
        <f>#REF!-'[2]Local Education Authority (U)'!H207</f>
        <v>#REF!</v>
      </c>
      <c r="J207" s="224" t="e">
        <f>#REF!-'[2]Local Education Authority (U)'!I207</f>
        <v>#REF!</v>
      </c>
      <c r="K207" s="224" t="e">
        <f>#REF!-'[2]Local Education Authority (U)'!J207</f>
        <v>#REF!</v>
      </c>
      <c r="L207" s="230">
        <v>628</v>
      </c>
      <c r="M207" s="297"/>
      <c r="N207" s="306"/>
    </row>
    <row r="208" spans="1:14" ht="15" customHeight="1">
      <c r="A208" s="223">
        <v>34</v>
      </c>
      <c r="B208" s="223" t="e">
        <f>C208=#REF!</f>
        <v>#REF!</v>
      </c>
      <c r="C208" s="33" t="s">
        <v>640</v>
      </c>
      <c r="D208" s="224" t="e">
        <f>#REF!-'[2]Local Education Authority (U)'!C208</f>
        <v>#REF!</v>
      </c>
      <c r="E208" s="224" t="e">
        <f>#REF!-'[2]Local Education Authority (U)'!D208</f>
        <v>#REF!</v>
      </c>
      <c r="F208" s="224" t="e">
        <f>#REF!-'[2]Local Education Authority (U)'!E208</f>
        <v>#REF!</v>
      </c>
      <c r="G208" s="224" t="e">
        <f>#REF!-'[2]Local Education Authority (U)'!F208</f>
        <v>#REF!</v>
      </c>
      <c r="H208" s="224" t="e">
        <f>#REF!-'[2]Local Education Authority (U)'!G208</f>
        <v>#REF!</v>
      </c>
      <c r="I208" s="224" t="e">
        <f>#REF!-'[2]Local Education Authority (U)'!H208</f>
        <v>#REF!</v>
      </c>
      <c r="J208" s="224" t="e">
        <f>#REF!-'[2]Local Education Authority (U)'!I208</f>
        <v>#REF!</v>
      </c>
      <c r="K208" s="224" t="e">
        <f>#REF!-'[2]Local Education Authority (U)'!J208</f>
        <v>#REF!</v>
      </c>
      <c r="L208" s="289" t="e">
        <f>3035-GETPIVOTDATA("start_ytd",#REF!,"Region_Desc","East of England","LEA_Desc","Norfolk")</f>
        <v>#REF!</v>
      </c>
      <c r="M208" s="297"/>
      <c r="N208" s="306"/>
    </row>
    <row r="209" spans="1:14" ht="15" customHeight="1">
      <c r="A209" s="223">
        <v>35</v>
      </c>
      <c r="B209" s="223" t="e">
        <f>C209=#REF!</f>
        <v>#REF!</v>
      </c>
      <c r="C209" s="265" t="s">
        <v>852</v>
      </c>
      <c r="D209" s="224" t="e">
        <f>#REF!-'[2]Local Education Authority (U)'!C209</f>
        <v>#REF!</v>
      </c>
      <c r="E209" s="224" t="e">
        <f>#REF!-'[2]Local Education Authority (U)'!D209</f>
        <v>#REF!</v>
      </c>
      <c r="F209" s="224" t="e">
        <f>#REF!-'[2]Local Education Authority (U)'!E209</f>
        <v>#REF!</v>
      </c>
      <c r="G209" s="224" t="e">
        <f>#REF!-'[2]Local Education Authority (U)'!F209</f>
        <v>#REF!</v>
      </c>
      <c r="H209" s="224" t="e">
        <f>#REF!-'[2]Local Education Authority (U)'!G209</f>
        <v>#REF!</v>
      </c>
      <c r="I209" s="224" t="e">
        <f>#REF!-'[2]Local Education Authority (U)'!H209</f>
        <v>#REF!</v>
      </c>
      <c r="J209" s="224" t="e">
        <f>#REF!-'[2]Local Education Authority (U)'!I209</f>
        <v>#REF!</v>
      </c>
      <c r="K209" s="224" t="e">
        <f>#REF!-'[2]Local Education Authority (U)'!J209</f>
        <v>#REF!</v>
      </c>
      <c r="L209" s="230">
        <v>475</v>
      </c>
      <c r="M209" s="297"/>
      <c r="N209" s="306"/>
    </row>
    <row r="210" spans="1:14" ht="15" customHeight="1">
      <c r="A210" s="223">
        <v>36</v>
      </c>
      <c r="B210" s="223" t="e">
        <f>C210=#REF!</f>
        <v>#REF!</v>
      </c>
      <c r="C210" s="265" t="s">
        <v>308</v>
      </c>
      <c r="D210" s="224" t="e">
        <f>#REF!-'[2]Local Education Authority (U)'!C210</f>
        <v>#REF!</v>
      </c>
      <c r="E210" s="224" t="e">
        <f>#REF!-'[2]Local Education Authority (U)'!D210</f>
        <v>#REF!</v>
      </c>
      <c r="F210" s="224" t="e">
        <f>#REF!-'[2]Local Education Authority (U)'!E210</f>
        <v>#REF!</v>
      </c>
      <c r="G210" s="224" t="e">
        <f>#REF!-'[2]Local Education Authority (U)'!F210</f>
        <v>#REF!</v>
      </c>
      <c r="H210" s="224" t="e">
        <f>#REF!-'[2]Local Education Authority (U)'!G210</f>
        <v>#REF!</v>
      </c>
      <c r="I210" s="224" t="e">
        <f>#REF!-'[2]Local Education Authority (U)'!H210</f>
        <v>#REF!</v>
      </c>
      <c r="J210" s="224" t="e">
        <f>#REF!-'[2]Local Education Authority (U)'!I210</f>
        <v>#REF!</v>
      </c>
      <c r="K210" s="224" t="e">
        <f>#REF!-'[2]Local Education Authority (U)'!J210</f>
        <v>#REF!</v>
      </c>
      <c r="L210" s="230">
        <v>458</v>
      </c>
      <c r="M210" s="297"/>
      <c r="N210" s="306"/>
    </row>
    <row r="211" spans="1:14" ht="15" customHeight="1">
      <c r="A211" s="223">
        <v>37</v>
      </c>
      <c r="B211" s="223" t="e">
        <f>C211=#REF!</f>
        <v>#REF!</v>
      </c>
      <c r="C211" s="265" t="s">
        <v>318</v>
      </c>
      <c r="D211" s="224" t="e">
        <f>#REF!-'[2]Local Education Authority (U)'!C211</f>
        <v>#REF!</v>
      </c>
      <c r="E211" s="224" t="e">
        <f>#REF!-'[2]Local Education Authority (U)'!D211</f>
        <v>#REF!</v>
      </c>
      <c r="F211" s="224" t="e">
        <f>#REF!-'[2]Local Education Authority (U)'!E211</f>
        <v>#REF!</v>
      </c>
      <c r="G211" s="224" t="e">
        <f>#REF!-'[2]Local Education Authority (U)'!F211</f>
        <v>#REF!</v>
      </c>
      <c r="H211" s="224" t="e">
        <f>#REF!-'[2]Local Education Authority (U)'!G211</f>
        <v>#REF!</v>
      </c>
      <c r="I211" s="224" t="e">
        <f>#REF!-'[2]Local Education Authority (U)'!H211</f>
        <v>#REF!</v>
      </c>
      <c r="J211" s="224" t="e">
        <f>#REF!-'[2]Local Education Authority (U)'!I211</f>
        <v>#REF!</v>
      </c>
      <c r="K211" s="224" t="e">
        <f>#REF!-'[2]Local Education Authority (U)'!J211</f>
        <v>#REF!</v>
      </c>
      <c r="L211" s="230">
        <v>391</v>
      </c>
      <c r="M211" s="297"/>
      <c r="N211" s="306"/>
    </row>
    <row r="212" spans="1:14" ht="15" customHeight="1">
      <c r="A212" s="223">
        <v>38</v>
      </c>
      <c r="B212" s="223" t="e">
        <f>C212=#REF!</f>
        <v>#REF!</v>
      </c>
      <c r="C212" s="265" t="s">
        <v>853</v>
      </c>
      <c r="D212" s="224" t="e">
        <f>#REF!-'[2]Local Education Authority (U)'!C212</f>
        <v>#REF!</v>
      </c>
      <c r="E212" s="224" t="e">
        <f>#REF!-'[2]Local Education Authority (U)'!D212</f>
        <v>#REF!</v>
      </c>
      <c r="F212" s="224" t="e">
        <f>#REF!-'[2]Local Education Authority (U)'!E212</f>
        <v>#REF!</v>
      </c>
      <c r="G212" s="224" t="e">
        <f>#REF!-'[2]Local Education Authority (U)'!F212</f>
        <v>#REF!</v>
      </c>
      <c r="H212" s="224" t="e">
        <f>#REF!-'[2]Local Education Authority (U)'!G212</f>
        <v>#REF!</v>
      </c>
      <c r="I212" s="224" t="e">
        <f>#REF!-'[2]Local Education Authority (U)'!H212</f>
        <v>#REF!</v>
      </c>
      <c r="J212" s="224" t="e">
        <f>#REF!-'[2]Local Education Authority (U)'!I212</f>
        <v>#REF!</v>
      </c>
      <c r="K212" s="224" t="e">
        <f>#REF!-'[2]Local Education Authority (U)'!J212</f>
        <v>#REF!</v>
      </c>
      <c r="L212" s="230">
        <v>531</v>
      </c>
      <c r="M212" s="297"/>
      <c r="N212" s="306"/>
    </row>
    <row r="213" spans="1:14" ht="15" customHeight="1">
      <c r="A213" s="223">
        <v>39</v>
      </c>
      <c r="B213" s="223" t="e">
        <f>C213=#REF!</f>
        <v>#REF!</v>
      </c>
      <c r="C213" s="265" t="s">
        <v>335</v>
      </c>
      <c r="D213" s="224" t="e">
        <f>#REF!-'[2]Local Education Authority (U)'!C213</f>
        <v>#REF!</v>
      </c>
      <c r="E213" s="224" t="e">
        <f>#REF!-'[2]Local Education Authority (U)'!D213</f>
        <v>#REF!</v>
      </c>
      <c r="F213" s="224" t="e">
        <f>#REF!-'[2]Local Education Authority (U)'!E213</f>
        <v>#REF!</v>
      </c>
      <c r="G213" s="224" t="e">
        <f>#REF!-'[2]Local Education Authority (U)'!F213</f>
        <v>#REF!</v>
      </c>
      <c r="H213" s="224" t="e">
        <f>#REF!-'[2]Local Education Authority (U)'!G213</f>
        <v>#REF!</v>
      </c>
      <c r="I213" s="224" t="e">
        <f>#REF!-'[2]Local Education Authority (U)'!H213</f>
        <v>#REF!</v>
      </c>
      <c r="J213" s="224" t="e">
        <f>#REF!-'[2]Local Education Authority (U)'!I213</f>
        <v>#REF!</v>
      </c>
      <c r="K213" s="224" t="e">
        <f>#REF!-'[2]Local Education Authority (U)'!J213</f>
        <v>#REF!</v>
      </c>
      <c r="L213" s="230">
        <v>354</v>
      </c>
      <c r="M213" s="297"/>
      <c r="N213" s="306"/>
    </row>
    <row r="214" spans="1:14" ht="15" customHeight="1">
      <c r="A214" s="223">
        <v>40</v>
      </c>
      <c r="B214" s="223" t="e">
        <f>C214=#REF!</f>
        <v>#REF!</v>
      </c>
      <c r="C214" s="265" t="s">
        <v>854</v>
      </c>
      <c r="D214" s="224" t="e">
        <f>#REF!-'[2]Local Education Authority (U)'!C214</f>
        <v>#REF!</v>
      </c>
      <c r="E214" s="224" t="e">
        <f>#REF!-'[2]Local Education Authority (U)'!D214</f>
        <v>#REF!</v>
      </c>
      <c r="F214" s="224" t="e">
        <f>#REF!-'[2]Local Education Authority (U)'!E214</f>
        <v>#REF!</v>
      </c>
      <c r="G214" s="224" t="e">
        <f>#REF!-'[2]Local Education Authority (U)'!F214</f>
        <v>#REF!</v>
      </c>
      <c r="H214" s="224" t="e">
        <f>#REF!-'[2]Local Education Authority (U)'!G214</f>
        <v>#REF!</v>
      </c>
      <c r="I214" s="224" t="e">
        <f>#REF!-'[2]Local Education Authority (U)'!H214</f>
        <v>#REF!</v>
      </c>
      <c r="J214" s="224" t="e">
        <f>#REF!-'[2]Local Education Authority (U)'!I214</f>
        <v>#REF!</v>
      </c>
      <c r="K214" s="224" t="e">
        <f>#REF!-'[2]Local Education Authority (U)'!J214</f>
        <v>#REF!</v>
      </c>
      <c r="L214" s="230">
        <v>397</v>
      </c>
      <c r="M214" s="297"/>
      <c r="N214" s="306"/>
    </row>
    <row r="215" spans="1:14" ht="15" customHeight="1">
      <c r="A215" s="223">
        <v>41</v>
      </c>
      <c r="B215" s="223" t="e">
        <f>C215=#REF!</f>
        <v>#REF!</v>
      </c>
      <c r="C215" s="265" t="s">
        <v>347</v>
      </c>
      <c r="D215" s="224" t="e">
        <f>#REF!-'[2]Local Education Authority (U)'!C215</f>
        <v>#REF!</v>
      </c>
      <c r="E215" s="224" t="e">
        <f>#REF!-'[2]Local Education Authority (U)'!D215</f>
        <v>#REF!</v>
      </c>
      <c r="F215" s="224" t="e">
        <f>#REF!-'[2]Local Education Authority (U)'!E215</f>
        <v>#REF!</v>
      </c>
      <c r="G215" s="224" t="e">
        <f>#REF!-'[2]Local Education Authority (U)'!F215</f>
        <v>#REF!</v>
      </c>
      <c r="H215" s="224" t="e">
        <f>#REF!-'[2]Local Education Authority (U)'!G215</f>
        <v>#REF!</v>
      </c>
      <c r="I215" s="224" t="e">
        <f>#REF!-'[2]Local Education Authority (U)'!H215</f>
        <v>#REF!</v>
      </c>
      <c r="J215" s="224" t="e">
        <f>#REF!-'[2]Local Education Authority (U)'!I215</f>
        <v>#REF!</v>
      </c>
      <c r="K215" s="224" t="e">
        <f>#REF!-'[2]Local Education Authority (U)'!J215</f>
        <v>#REF!</v>
      </c>
      <c r="L215" s="230">
        <v>429</v>
      </c>
      <c r="M215" s="297"/>
      <c r="N215" s="306"/>
    </row>
    <row r="216" spans="1:14" ht="15" customHeight="1">
      <c r="A216" s="223">
        <v>42</v>
      </c>
      <c r="B216" s="223" t="e">
        <f>C216=#REF!</f>
        <v>#REF!</v>
      </c>
      <c r="C216" s="33" t="s">
        <v>340</v>
      </c>
      <c r="D216" s="224" t="e">
        <f>#REF!-'[2]Local Education Authority (U)'!C216</f>
        <v>#REF!</v>
      </c>
      <c r="E216" s="224" t="e">
        <f>#REF!-'[2]Local Education Authority (U)'!D216</f>
        <v>#REF!</v>
      </c>
      <c r="F216" s="224" t="e">
        <f>#REF!-'[2]Local Education Authority (U)'!E216</f>
        <v>#REF!</v>
      </c>
      <c r="G216" s="224" t="e">
        <f>#REF!-'[2]Local Education Authority (U)'!F216</f>
        <v>#REF!</v>
      </c>
      <c r="H216" s="224" t="e">
        <f>#REF!-'[2]Local Education Authority (U)'!G216</f>
        <v>#REF!</v>
      </c>
      <c r="I216" s="224" t="e">
        <f>#REF!-'[2]Local Education Authority (U)'!H216</f>
        <v>#REF!</v>
      </c>
      <c r="J216" s="224" t="e">
        <f>#REF!-'[2]Local Education Authority (U)'!I216</f>
        <v>#REF!</v>
      </c>
      <c r="K216" s="224" t="e">
        <f>#REF!-'[2]Local Education Authority (U)'!J216</f>
        <v>#REF!</v>
      </c>
      <c r="L216" s="230">
        <v>555</v>
      </c>
      <c r="M216" s="297"/>
      <c r="N216" s="306"/>
    </row>
    <row r="217" spans="1:14" ht="15" customHeight="1">
      <c r="A217" s="223">
        <v>43</v>
      </c>
      <c r="B217" s="223" t="e">
        <f>C217=#REF!</f>
        <v>#REF!</v>
      </c>
      <c r="C217" s="33" t="s">
        <v>641</v>
      </c>
      <c r="D217" s="224" t="e">
        <f>#REF!-'[2]Local Education Authority (U)'!C217</f>
        <v>#REF!</v>
      </c>
      <c r="E217" s="224" t="e">
        <f>#REF!-'[2]Local Education Authority (U)'!D217</f>
        <v>#REF!</v>
      </c>
      <c r="F217" s="224" t="e">
        <f>#REF!-'[2]Local Education Authority (U)'!E217</f>
        <v>#REF!</v>
      </c>
      <c r="G217" s="224" t="e">
        <f>#REF!-'[2]Local Education Authority (U)'!F217</f>
        <v>#REF!</v>
      </c>
      <c r="H217" s="224" t="e">
        <f>#REF!-'[2]Local Education Authority (U)'!G217</f>
        <v>#REF!</v>
      </c>
      <c r="I217" s="224" t="e">
        <f>#REF!-'[2]Local Education Authority (U)'!H217</f>
        <v>#REF!</v>
      </c>
      <c r="J217" s="224" t="e">
        <f>#REF!-'[2]Local Education Authority (U)'!I217</f>
        <v>#REF!</v>
      </c>
      <c r="K217" s="224" t="e">
        <f>#REF!-'[2]Local Education Authority (U)'!J217</f>
        <v>#REF!</v>
      </c>
      <c r="L217" s="230">
        <v>494</v>
      </c>
      <c r="M217" s="297"/>
      <c r="N217" s="306"/>
    </row>
    <row r="218" spans="1:14" ht="15" customHeight="1">
      <c r="A218" s="223">
        <v>44</v>
      </c>
      <c r="B218" s="223" t="e">
        <f>C218=#REF!</f>
        <v>#REF!</v>
      </c>
      <c r="C218" s="33" t="s">
        <v>642</v>
      </c>
      <c r="D218" s="224" t="e">
        <f>#REF!-'[2]Local Education Authority (U)'!C218</f>
        <v>#REF!</v>
      </c>
      <c r="E218" s="224" t="e">
        <f>#REF!-'[2]Local Education Authority (U)'!D218</f>
        <v>#REF!</v>
      </c>
      <c r="F218" s="224" t="e">
        <f>#REF!-'[2]Local Education Authority (U)'!E218</f>
        <v>#REF!</v>
      </c>
      <c r="G218" s="224" t="e">
        <f>#REF!-'[2]Local Education Authority (U)'!F218</f>
        <v>#REF!</v>
      </c>
      <c r="H218" s="224" t="e">
        <f>#REF!-'[2]Local Education Authority (U)'!G218</f>
        <v>#REF!</v>
      </c>
      <c r="I218" s="224" t="e">
        <f>#REF!-'[2]Local Education Authority (U)'!H218</f>
        <v>#REF!</v>
      </c>
      <c r="J218" s="224" t="e">
        <f>#REF!-'[2]Local Education Authority (U)'!I218</f>
        <v>#REF!</v>
      </c>
      <c r="K218" s="224" t="e">
        <f>#REF!-'[2]Local Education Authority (U)'!J218</f>
        <v>#REF!</v>
      </c>
      <c r="L218" s="289" t="e">
        <f>2704-GETPIVOTDATA("start_ytd",#REF!,"Region_Desc","East of England","LEA_Desc","Suffolk")</f>
        <v>#REF!</v>
      </c>
      <c r="M218" s="297"/>
      <c r="N218" s="306"/>
    </row>
    <row r="219" spans="1:14" ht="15" customHeight="1">
      <c r="A219" s="223">
        <v>45</v>
      </c>
      <c r="B219" s="223" t="e">
        <f>C219=#REF!</f>
        <v>#REF!</v>
      </c>
      <c r="C219" s="265" t="s">
        <v>855</v>
      </c>
      <c r="D219" s="224" t="e">
        <f>#REF!-'[2]Local Education Authority (U)'!C219</f>
        <v>#REF!</v>
      </c>
      <c r="E219" s="224" t="e">
        <f>#REF!-'[2]Local Education Authority (U)'!D219</f>
        <v>#REF!</v>
      </c>
      <c r="F219" s="224" t="e">
        <f>#REF!-'[2]Local Education Authority (U)'!E219</f>
        <v>#REF!</v>
      </c>
      <c r="G219" s="224" t="e">
        <f>#REF!-'[2]Local Education Authority (U)'!F219</f>
        <v>#REF!</v>
      </c>
      <c r="H219" s="224" t="e">
        <f>#REF!-'[2]Local Education Authority (U)'!G219</f>
        <v>#REF!</v>
      </c>
      <c r="I219" s="224" t="e">
        <f>#REF!-'[2]Local Education Authority (U)'!H219</f>
        <v>#REF!</v>
      </c>
      <c r="J219" s="224" t="e">
        <f>#REF!-'[2]Local Education Authority (U)'!I219</f>
        <v>#REF!</v>
      </c>
      <c r="K219" s="224" t="e">
        <f>#REF!-'[2]Local Education Authority (U)'!J219</f>
        <v>#REF!</v>
      </c>
      <c r="L219" s="230">
        <v>313</v>
      </c>
      <c r="M219" s="297"/>
      <c r="N219" s="306"/>
    </row>
    <row r="220" spans="1:14" ht="15" customHeight="1">
      <c r="A220" s="223">
        <v>46</v>
      </c>
      <c r="B220" s="223" t="e">
        <f>C220=#REF!</f>
        <v>#REF!</v>
      </c>
      <c r="C220" s="265" t="s">
        <v>856</v>
      </c>
      <c r="D220" s="224" t="e">
        <f>#REF!-'[2]Local Education Authority (U)'!C220</f>
        <v>#REF!</v>
      </c>
      <c r="E220" s="224" t="e">
        <f>#REF!-'[2]Local Education Authority (U)'!D220</f>
        <v>#REF!</v>
      </c>
      <c r="F220" s="224" t="e">
        <f>#REF!-'[2]Local Education Authority (U)'!E220</f>
        <v>#REF!</v>
      </c>
      <c r="G220" s="224" t="e">
        <f>#REF!-'[2]Local Education Authority (U)'!F220</f>
        <v>#REF!</v>
      </c>
      <c r="H220" s="224" t="e">
        <f>#REF!-'[2]Local Education Authority (U)'!G220</f>
        <v>#REF!</v>
      </c>
      <c r="I220" s="224" t="e">
        <f>#REF!-'[2]Local Education Authority (U)'!H220</f>
        <v>#REF!</v>
      </c>
      <c r="J220" s="224" t="e">
        <f>#REF!-'[2]Local Education Authority (U)'!I220</f>
        <v>#REF!</v>
      </c>
      <c r="K220" s="224" t="e">
        <f>#REF!-'[2]Local Education Authority (U)'!J220</f>
        <v>#REF!</v>
      </c>
      <c r="L220" s="230">
        <v>207</v>
      </c>
      <c r="M220" s="297"/>
      <c r="N220" s="306"/>
    </row>
    <row r="221" spans="1:14" ht="15" customHeight="1">
      <c r="A221" s="223">
        <v>47</v>
      </c>
      <c r="B221" s="223" t="e">
        <f>C221=#REF!</f>
        <v>#REF!</v>
      </c>
      <c r="C221" s="265" t="s">
        <v>326</v>
      </c>
      <c r="D221" s="224" t="e">
        <f>#REF!-'[2]Local Education Authority (U)'!C221</f>
        <v>#REF!</v>
      </c>
      <c r="E221" s="224" t="e">
        <f>#REF!-'[2]Local Education Authority (U)'!D221</f>
        <v>#REF!</v>
      </c>
      <c r="F221" s="224" t="e">
        <f>#REF!-'[2]Local Education Authority (U)'!E221</f>
        <v>#REF!</v>
      </c>
      <c r="G221" s="224" t="e">
        <f>#REF!-'[2]Local Education Authority (U)'!F221</f>
        <v>#REF!</v>
      </c>
      <c r="H221" s="224" t="e">
        <f>#REF!-'[2]Local Education Authority (U)'!G221</f>
        <v>#REF!</v>
      </c>
      <c r="I221" s="224" t="e">
        <f>#REF!-'[2]Local Education Authority (U)'!H221</f>
        <v>#REF!</v>
      </c>
      <c r="J221" s="224" t="e">
        <f>#REF!-'[2]Local Education Authority (U)'!I221</f>
        <v>#REF!</v>
      </c>
      <c r="K221" s="224" t="e">
        <f>#REF!-'[2]Local Education Authority (U)'!J221</f>
        <v>#REF!</v>
      </c>
      <c r="L221" s="230">
        <v>490</v>
      </c>
      <c r="M221" s="297"/>
      <c r="N221" s="306"/>
    </row>
    <row r="222" spans="1:14" ht="15" customHeight="1">
      <c r="A222" s="223">
        <v>48</v>
      </c>
      <c r="B222" s="223" t="e">
        <f>C222=#REF!</f>
        <v>#REF!</v>
      </c>
      <c r="C222" s="265" t="s">
        <v>857</v>
      </c>
      <c r="D222" s="224" t="e">
        <f>#REF!-'[2]Local Education Authority (U)'!C222</f>
        <v>#REF!</v>
      </c>
      <c r="E222" s="224" t="e">
        <f>#REF!-'[2]Local Education Authority (U)'!D222</f>
        <v>#REF!</v>
      </c>
      <c r="F222" s="224" t="e">
        <f>#REF!-'[2]Local Education Authority (U)'!E222</f>
        <v>#REF!</v>
      </c>
      <c r="G222" s="224" t="e">
        <f>#REF!-'[2]Local Education Authority (U)'!F222</f>
        <v>#REF!</v>
      </c>
      <c r="H222" s="224" t="e">
        <f>#REF!-'[2]Local Education Authority (U)'!G222</f>
        <v>#REF!</v>
      </c>
      <c r="I222" s="224" t="e">
        <f>#REF!-'[2]Local Education Authority (U)'!H222</f>
        <v>#REF!</v>
      </c>
      <c r="J222" s="224" t="e">
        <f>#REF!-'[2]Local Education Authority (U)'!I222</f>
        <v>#REF!</v>
      </c>
      <c r="K222" s="224" t="e">
        <f>#REF!-'[2]Local Education Authority (U)'!J222</f>
        <v>#REF!</v>
      </c>
      <c r="L222" s="230">
        <v>377</v>
      </c>
      <c r="M222" s="297"/>
      <c r="N222" s="306"/>
    </row>
    <row r="223" spans="1:14" ht="15" customHeight="1">
      <c r="A223" s="223">
        <v>49</v>
      </c>
      <c r="B223" s="223" t="e">
        <f>C223=#REF!</f>
        <v>#REF!</v>
      </c>
      <c r="C223" s="265" t="s">
        <v>858</v>
      </c>
      <c r="D223" s="224" t="e">
        <f>#REF!-'[2]Local Education Authority (U)'!C223</f>
        <v>#REF!</v>
      </c>
      <c r="E223" s="224" t="e">
        <f>#REF!-'[2]Local Education Authority (U)'!D223</f>
        <v>#REF!</v>
      </c>
      <c r="F223" s="224" t="e">
        <f>#REF!-'[2]Local Education Authority (U)'!E223</f>
        <v>#REF!</v>
      </c>
      <c r="G223" s="224" t="e">
        <f>#REF!-'[2]Local Education Authority (U)'!F223</f>
        <v>#REF!</v>
      </c>
      <c r="H223" s="224" t="e">
        <f>#REF!-'[2]Local Education Authority (U)'!G223</f>
        <v>#REF!</v>
      </c>
      <c r="I223" s="224" t="e">
        <f>#REF!-'[2]Local Education Authority (U)'!H223</f>
        <v>#REF!</v>
      </c>
      <c r="J223" s="224" t="e">
        <f>#REF!-'[2]Local Education Authority (U)'!I223</f>
        <v>#REF!</v>
      </c>
      <c r="K223" s="224" t="e">
        <f>#REF!-'[2]Local Education Authority (U)'!J223</f>
        <v>#REF!</v>
      </c>
      <c r="L223" s="230">
        <v>414</v>
      </c>
      <c r="M223" s="297"/>
      <c r="N223" s="306"/>
    </row>
    <row r="224" spans="1:14" ht="15" customHeight="1">
      <c r="A224" s="223">
        <v>50</v>
      </c>
      <c r="B224" s="223" t="e">
        <f>C224=#REF!</f>
        <v>#REF!</v>
      </c>
      <c r="C224" s="265" t="s">
        <v>355</v>
      </c>
      <c r="D224" s="224" t="e">
        <f>#REF!-'[2]Local Education Authority (U)'!C224</f>
        <v>#REF!</v>
      </c>
      <c r="E224" s="224" t="e">
        <f>#REF!-'[2]Local Education Authority (U)'!D224</f>
        <v>#REF!</v>
      </c>
      <c r="F224" s="224" t="e">
        <f>#REF!-'[2]Local Education Authority (U)'!E224</f>
        <v>#REF!</v>
      </c>
      <c r="G224" s="224" t="e">
        <f>#REF!-'[2]Local Education Authority (U)'!F224</f>
        <v>#REF!</v>
      </c>
      <c r="H224" s="224" t="e">
        <f>#REF!-'[2]Local Education Authority (U)'!G224</f>
        <v>#REF!</v>
      </c>
      <c r="I224" s="224" t="e">
        <f>#REF!-'[2]Local Education Authority (U)'!H224</f>
        <v>#REF!</v>
      </c>
      <c r="J224" s="224" t="e">
        <f>#REF!-'[2]Local Education Authority (U)'!I224</f>
        <v>#REF!</v>
      </c>
      <c r="K224" s="224" t="e">
        <f>#REF!-'[2]Local Education Authority (U)'!J224</f>
        <v>#REF!</v>
      </c>
      <c r="L224" s="230">
        <v>423</v>
      </c>
      <c r="M224" s="297"/>
      <c r="N224" s="306"/>
    </row>
    <row r="225" spans="1:14" ht="15" customHeight="1">
      <c r="A225" s="223">
        <v>51</v>
      </c>
      <c r="B225" s="223" t="e">
        <f>C225=#REF!</f>
        <v>#REF!</v>
      </c>
      <c r="C225" s="265" t="s">
        <v>358</v>
      </c>
      <c r="D225" s="224" t="e">
        <f>#REF!-'[2]Local Education Authority (U)'!C225</f>
        <v>#REF!</v>
      </c>
      <c r="E225" s="224" t="e">
        <f>#REF!-'[2]Local Education Authority (U)'!D225</f>
        <v>#REF!</v>
      </c>
      <c r="F225" s="224" t="e">
        <f>#REF!-'[2]Local Education Authority (U)'!E225</f>
        <v>#REF!</v>
      </c>
      <c r="G225" s="224" t="e">
        <f>#REF!-'[2]Local Education Authority (U)'!F225</f>
        <v>#REF!</v>
      </c>
      <c r="H225" s="224" t="e">
        <f>#REF!-'[2]Local Education Authority (U)'!G225</f>
        <v>#REF!</v>
      </c>
      <c r="I225" s="224" t="e">
        <f>#REF!-'[2]Local Education Authority (U)'!H225</f>
        <v>#REF!</v>
      </c>
      <c r="J225" s="224" t="e">
        <f>#REF!-'[2]Local Education Authority (U)'!I225</f>
        <v>#REF!</v>
      </c>
      <c r="K225" s="224" t="e">
        <f>#REF!-'[2]Local Education Authority (U)'!J225</f>
        <v>#REF!</v>
      </c>
      <c r="L225" s="230">
        <v>480</v>
      </c>
      <c r="M225" s="297"/>
      <c r="N225" s="306"/>
    </row>
    <row r="226" spans="1:14" ht="15" customHeight="1">
      <c r="A226" s="223">
        <v>52</v>
      </c>
      <c r="B226" s="223" t="e">
        <f>C226=#REF!</f>
        <v>#REF!</v>
      </c>
      <c r="C226" s="33" t="s">
        <v>356</v>
      </c>
      <c r="D226" s="224" t="e">
        <f>#REF!-'[2]Local Education Authority (U)'!C226</f>
        <v>#REF!</v>
      </c>
      <c r="E226" s="224" t="e">
        <f>#REF!-'[2]Local Education Authority (U)'!D226</f>
        <v>#REF!</v>
      </c>
      <c r="F226" s="224" t="e">
        <f>#REF!-'[2]Local Education Authority (U)'!E226</f>
        <v>#REF!</v>
      </c>
      <c r="G226" s="224" t="e">
        <f>#REF!-'[2]Local Education Authority (U)'!F226</f>
        <v>#REF!</v>
      </c>
      <c r="H226" s="224" t="e">
        <f>#REF!-'[2]Local Education Authority (U)'!G226</f>
        <v>#REF!</v>
      </c>
      <c r="I226" s="224" t="e">
        <f>#REF!-'[2]Local Education Authority (U)'!H226</f>
        <v>#REF!</v>
      </c>
      <c r="J226" s="224" t="e">
        <f>#REF!-'[2]Local Education Authority (U)'!I226</f>
        <v>#REF!</v>
      </c>
      <c r="K226" s="224" t="e">
        <f>#REF!-'[2]Local Education Authority (U)'!J226</f>
        <v>#REF!</v>
      </c>
      <c r="L226" s="230">
        <v>517</v>
      </c>
      <c r="M226" s="297"/>
      <c r="N226" s="306"/>
    </row>
    <row r="227" spans="1:15" ht="15" customHeight="1">
      <c r="A227" s="33"/>
      <c r="B227" s="33"/>
      <c r="C227" s="36" t="s">
        <v>74</v>
      </c>
      <c r="D227" s="224" t="e">
        <f>#REF!-'[2]Local Education Authority (U)'!C227</f>
        <v>#REF!</v>
      </c>
      <c r="E227" s="224" t="e">
        <f>#REF!-'[2]Local Education Authority (U)'!D227</f>
        <v>#REF!</v>
      </c>
      <c r="F227" s="224" t="e">
        <f>#REF!-'[2]Local Education Authority (U)'!E227</f>
        <v>#REF!</v>
      </c>
      <c r="G227" s="224" t="e">
        <f>#REF!-'[2]Local Education Authority (U)'!F227</f>
        <v>#REF!</v>
      </c>
      <c r="H227" s="224" t="e">
        <f>#REF!-'[2]Local Education Authority (U)'!G227</f>
        <v>#REF!</v>
      </c>
      <c r="I227" s="224" t="e">
        <f>#REF!-'[2]Local Education Authority (U)'!H227</f>
        <v>#REF!</v>
      </c>
      <c r="J227" s="224" t="e">
        <f>#REF!-'[2]Local Education Authority (U)'!I227</f>
        <v>#REF!</v>
      </c>
      <c r="K227" s="224" t="e">
        <f>#REF!-'[2]Local Education Authority (U)'!J227</f>
        <v>#REF!</v>
      </c>
      <c r="L227" s="285">
        <v>18236</v>
      </c>
      <c r="M227" s="298" t="e">
        <f>SUM(L175:L226)=L227</f>
        <v>#REF!</v>
      </c>
      <c r="N227" s="307" t="e">
        <f>L227=#REF!</f>
        <v>#REF!</v>
      </c>
      <c r="O227" s="49"/>
    </row>
    <row r="228" spans="1:14" ht="15" customHeight="1">
      <c r="A228" s="90"/>
      <c r="B228" s="90"/>
      <c r="C228" s="90"/>
      <c r="D228" s="224" t="e">
        <f>#REF!-'[2]Local Education Authority (U)'!C228</f>
        <v>#REF!</v>
      </c>
      <c r="E228" s="224" t="e">
        <f>#REF!-'[2]Local Education Authority (U)'!D228</f>
        <v>#REF!</v>
      </c>
      <c r="F228" s="224" t="e">
        <f>#REF!-'[2]Local Education Authority (U)'!E228</f>
        <v>#REF!</v>
      </c>
      <c r="G228" s="224" t="e">
        <f>#REF!-'[2]Local Education Authority (U)'!F228</f>
        <v>#REF!</v>
      </c>
      <c r="H228" s="224" t="e">
        <f>#REF!-'[2]Local Education Authority (U)'!G228</f>
        <v>#REF!</v>
      </c>
      <c r="I228" s="224" t="e">
        <f>#REF!-'[2]Local Education Authority (U)'!H228</f>
        <v>#REF!</v>
      </c>
      <c r="J228" s="224" t="e">
        <f>#REF!-'[2]Local Education Authority (U)'!I228</f>
        <v>#REF!</v>
      </c>
      <c r="K228" s="224" t="e">
        <f>#REF!-'[2]Local Education Authority (U)'!J228</f>
        <v>#REF!</v>
      </c>
      <c r="L228" s="227"/>
      <c r="M228" s="297"/>
      <c r="N228" s="306"/>
    </row>
    <row r="229" spans="1:14" ht="15" customHeight="1">
      <c r="A229" s="37" t="s">
        <v>643</v>
      </c>
      <c r="B229" s="36"/>
      <c r="C229" s="62"/>
      <c r="D229" s="224" t="e">
        <f>#REF!-'[2]Local Education Authority (U)'!C229</f>
        <v>#REF!</v>
      </c>
      <c r="E229" s="224" t="e">
        <f>#REF!-'[2]Local Education Authority (U)'!D229</f>
        <v>#REF!</v>
      </c>
      <c r="F229" s="224" t="e">
        <f>#REF!-'[2]Local Education Authority (U)'!E229</f>
        <v>#REF!</v>
      </c>
      <c r="G229" s="224" t="e">
        <f>#REF!-'[2]Local Education Authority (U)'!F229</f>
        <v>#REF!</v>
      </c>
      <c r="H229" s="224" t="e">
        <f>#REF!-'[2]Local Education Authority (U)'!G229</f>
        <v>#REF!</v>
      </c>
      <c r="I229" s="224" t="e">
        <f>#REF!-'[2]Local Education Authority (U)'!H229</f>
        <v>#REF!</v>
      </c>
      <c r="J229" s="224" t="e">
        <f>#REF!-'[2]Local Education Authority (U)'!I229</f>
        <v>#REF!</v>
      </c>
      <c r="K229" s="224" t="e">
        <f>#REF!-'[2]Local Education Authority (U)'!J229</f>
        <v>#REF!</v>
      </c>
      <c r="L229" s="230"/>
      <c r="M229" s="297"/>
      <c r="N229" s="306"/>
    </row>
    <row r="230" spans="1:14" ht="15" customHeight="1">
      <c r="A230" s="223">
        <v>1</v>
      </c>
      <c r="B230" s="223" t="e">
        <f>C230=#REF!</f>
        <v>#REF!</v>
      </c>
      <c r="C230" s="33" t="s">
        <v>644</v>
      </c>
      <c r="D230" s="224" t="e">
        <f>#REF!-'[2]Local Education Authority (U)'!C230</f>
        <v>#REF!</v>
      </c>
      <c r="E230" s="224" t="e">
        <f>#REF!-'[2]Local Education Authority (U)'!D230</f>
        <v>#REF!</v>
      </c>
      <c r="F230" s="224" t="e">
        <f>#REF!-'[2]Local Education Authority (U)'!E230</f>
        <v>#REF!</v>
      </c>
      <c r="G230" s="224" t="e">
        <f>#REF!-'[2]Local Education Authority (U)'!F230</f>
        <v>#REF!</v>
      </c>
      <c r="H230" s="224" t="e">
        <f>#REF!-'[2]Local Education Authority (U)'!G230</f>
        <v>#REF!</v>
      </c>
      <c r="I230" s="224" t="e">
        <f>#REF!-'[2]Local Education Authority (U)'!H230</f>
        <v>#REF!</v>
      </c>
      <c r="J230" s="224" t="e">
        <f>#REF!-'[2]Local Education Authority (U)'!I230</f>
        <v>#REF!</v>
      </c>
      <c r="K230" s="224" t="e">
        <f>#REF!-'[2]Local Education Authority (U)'!J230</f>
        <v>#REF!</v>
      </c>
      <c r="L230" s="230">
        <v>268</v>
      </c>
      <c r="M230" s="297"/>
      <c r="N230" s="306"/>
    </row>
    <row r="231" spans="1:14" ht="15" customHeight="1">
      <c r="A231" s="223">
        <v>2</v>
      </c>
      <c r="B231" s="223" t="e">
        <f>C231=#REF!</f>
        <v>#REF!</v>
      </c>
      <c r="C231" s="33" t="s">
        <v>645</v>
      </c>
      <c r="D231" s="224" t="e">
        <f>#REF!-'[2]Local Education Authority (U)'!C231</f>
        <v>#REF!</v>
      </c>
      <c r="E231" s="224" t="e">
        <f>#REF!-'[2]Local Education Authority (U)'!D231</f>
        <v>#REF!</v>
      </c>
      <c r="F231" s="224" t="e">
        <f>#REF!-'[2]Local Education Authority (U)'!E231</f>
        <v>#REF!</v>
      </c>
      <c r="G231" s="224" t="e">
        <f>#REF!-'[2]Local Education Authority (U)'!F231</f>
        <v>#REF!</v>
      </c>
      <c r="H231" s="224" t="e">
        <f>#REF!-'[2]Local Education Authority (U)'!G231</f>
        <v>#REF!</v>
      </c>
      <c r="I231" s="224" t="e">
        <f>#REF!-'[2]Local Education Authority (U)'!H231</f>
        <v>#REF!</v>
      </c>
      <c r="J231" s="224" t="e">
        <f>#REF!-'[2]Local Education Authority (U)'!I231</f>
        <v>#REF!</v>
      </c>
      <c r="K231" s="224" t="e">
        <f>#REF!-'[2]Local Education Authority (U)'!J231</f>
        <v>#REF!</v>
      </c>
      <c r="L231" s="230">
        <v>16</v>
      </c>
      <c r="M231" s="297"/>
      <c r="N231" s="306"/>
    </row>
    <row r="232" spans="1:14" ht="15" customHeight="1">
      <c r="A232" s="223">
        <v>3</v>
      </c>
      <c r="B232" s="223" t="e">
        <f>C232=#REF!</f>
        <v>#REF!</v>
      </c>
      <c r="C232" s="33" t="s">
        <v>647</v>
      </c>
      <c r="D232" s="224" t="e">
        <f>#REF!-'[2]Local Education Authority (U)'!C232</f>
        <v>#REF!</v>
      </c>
      <c r="E232" s="224" t="e">
        <f>#REF!-'[2]Local Education Authority (U)'!D232</f>
        <v>#REF!</v>
      </c>
      <c r="F232" s="224" t="e">
        <f>#REF!-'[2]Local Education Authority (U)'!E232</f>
        <v>#REF!</v>
      </c>
      <c r="G232" s="224" t="e">
        <f>#REF!-'[2]Local Education Authority (U)'!F232</f>
        <v>#REF!</v>
      </c>
      <c r="H232" s="224" t="e">
        <f>#REF!-'[2]Local Education Authority (U)'!G232</f>
        <v>#REF!</v>
      </c>
      <c r="I232" s="224" t="e">
        <f>#REF!-'[2]Local Education Authority (U)'!H232</f>
        <v>#REF!</v>
      </c>
      <c r="J232" s="224" t="e">
        <f>#REF!-'[2]Local Education Authority (U)'!I232</f>
        <v>#REF!</v>
      </c>
      <c r="K232" s="224" t="e">
        <f>#REF!-'[2]Local Education Authority (U)'!J232</f>
        <v>#REF!</v>
      </c>
      <c r="L232" s="230">
        <v>440</v>
      </c>
      <c r="M232" s="297"/>
      <c r="N232" s="306"/>
    </row>
    <row r="233" spans="1:14" ht="15" customHeight="1">
      <c r="A233" s="223">
        <v>4</v>
      </c>
      <c r="B233" s="223" t="e">
        <f>C233=#REF!</f>
        <v>#REF!</v>
      </c>
      <c r="C233" s="33" t="s">
        <v>648</v>
      </c>
      <c r="D233" s="224" t="e">
        <f>#REF!-'[2]Local Education Authority (U)'!C233</f>
        <v>#REF!</v>
      </c>
      <c r="E233" s="224" t="e">
        <f>#REF!-'[2]Local Education Authority (U)'!D233</f>
        <v>#REF!</v>
      </c>
      <c r="F233" s="224" t="e">
        <f>#REF!-'[2]Local Education Authority (U)'!E233</f>
        <v>#REF!</v>
      </c>
      <c r="G233" s="224" t="e">
        <f>#REF!-'[2]Local Education Authority (U)'!F233</f>
        <v>#REF!</v>
      </c>
      <c r="H233" s="224" t="e">
        <f>#REF!-'[2]Local Education Authority (U)'!G233</f>
        <v>#REF!</v>
      </c>
      <c r="I233" s="224" t="e">
        <f>#REF!-'[2]Local Education Authority (U)'!H233</f>
        <v>#REF!</v>
      </c>
      <c r="J233" s="224" t="e">
        <f>#REF!-'[2]Local Education Authority (U)'!I233</f>
        <v>#REF!</v>
      </c>
      <c r="K233" s="224" t="e">
        <f>#REF!-'[2]Local Education Authority (U)'!J233</f>
        <v>#REF!</v>
      </c>
      <c r="L233" s="230">
        <v>205</v>
      </c>
      <c r="M233" s="297"/>
      <c r="N233" s="306"/>
    </row>
    <row r="234" spans="1:14" ht="15" customHeight="1">
      <c r="A234" s="223">
        <v>5</v>
      </c>
      <c r="B234" s="223" t="e">
        <f>C234=#REF!</f>
        <v>#REF!</v>
      </c>
      <c r="C234" s="33" t="s">
        <v>649</v>
      </c>
      <c r="D234" s="224" t="e">
        <f>#REF!-'[2]Local Education Authority (U)'!C234</f>
        <v>#REF!</v>
      </c>
      <c r="E234" s="224" t="e">
        <f>#REF!-'[2]Local Education Authority (U)'!D234</f>
        <v>#REF!</v>
      </c>
      <c r="F234" s="224" t="e">
        <f>#REF!-'[2]Local Education Authority (U)'!E234</f>
        <v>#REF!</v>
      </c>
      <c r="G234" s="224" t="e">
        <f>#REF!-'[2]Local Education Authority (U)'!F234</f>
        <v>#REF!</v>
      </c>
      <c r="H234" s="224" t="e">
        <f>#REF!-'[2]Local Education Authority (U)'!G234</f>
        <v>#REF!</v>
      </c>
      <c r="I234" s="224" t="e">
        <f>#REF!-'[2]Local Education Authority (U)'!H234</f>
        <v>#REF!</v>
      </c>
      <c r="J234" s="224" t="e">
        <f>#REF!-'[2]Local Education Authority (U)'!I234</f>
        <v>#REF!</v>
      </c>
      <c r="K234" s="224" t="e">
        <f>#REF!-'[2]Local Education Authority (U)'!J234</f>
        <v>#REF!</v>
      </c>
      <c r="L234" s="230">
        <v>413</v>
      </c>
      <c r="M234" s="297"/>
      <c r="N234" s="306"/>
    </row>
    <row r="235" spans="1:14" ht="15" customHeight="1">
      <c r="A235" s="223">
        <v>6</v>
      </c>
      <c r="B235" s="223" t="e">
        <f>C235=#REF!</f>
        <v>#REF!</v>
      </c>
      <c r="C235" s="33" t="s">
        <v>650</v>
      </c>
      <c r="D235" s="224" t="e">
        <f>#REF!-'[2]Local Education Authority (U)'!C235</f>
        <v>#REF!</v>
      </c>
      <c r="E235" s="224" t="e">
        <f>#REF!-'[2]Local Education Authority (U)'!D235</f>
        <v>#REF!</v>
      </c>
      <c r="F235" s="224" t="e">
        <f>#REF!-'[2]Local Education Authority (U)'!E235</f>
        <v>#REF!</v>
      </c>
      <c r="G235" s="224" t="e">
        <f>#REF!-'[2]Local Education Authority (U)'!F235</f>
        <v>#REF!</v>
      </c>
      <c r="H235" s="224" t="e">
        <f>#REF!-'[2]Local Education Authority (U)'!G235</f>
        <v>#REF!</v>
      </c>
      <c r="I235" s="224" t="e">
        <f>#REF!-'[2]Local Education Authority (U)'!H235</f>
        <v>#REF!</v>
      </c>
      <c r="J235" s="224" t="e">
        <f>#REF!-'[2]Local Education Authority (U)'!I235</f>
        <v>#REF!</v>
      </c>
      <c r="K235" s="224" t="e">
        <f>#REF!-'[2]Local Education Authority (U)'!J235</f>
        <v>#REF!</v>
      </c>
      <c r="L235" s="230">
        <v>309</v>
      </c>
      <c r="M235" s="297"/>
      <c r="N235" s="306"/>
    </row>
    <row r="236" spans="1:14" ht="15" customHeight="1">
      <c r="A236" s="223">
        <v>7</v>
      </c>
      <c r="B236" s="223" t="e">
        <f>C236=#REF!</f>
        <v>#REF!</v>
      </c>
      <c r="C236" s="33" t="s">
        <v>651</v>
      </c>
      <c r="D236" s="224" t="e">
        <f>#REF!-'[2]Local Education Authority (U)'!C236</f>
        <v>#REF!</v>
      </c>
      <c r="E236" s="224" t="e">
        <f>#REF!-'[2]Local Education Authority (U)'!D236</f>
        <v>#REF!</v>
      </c>
      <c r="F236" s="224" t="e">
        <f>#REF!-'[2]Local Education Authority (U)'!E236</f>
        <v>#REF!</v>
      </c>
      <c r="G236" s="224" t="e">
        <f>#REF!-'[2]Local Education Authority (U)'!F236</f>
        <v>#REF!</v>
      </c>
      <c r="H236" s="224" t="e">
        <f>#REF!-'[2]Local Education Authority (U)'!G236</f>
        <v>#REF!</v>
      </c>
      <c r="I236" s="224" t="e">
        <f>#REF!-'[2]Local Education Authority (U)'!H236</f>
        <v>#REF!</v>
      </c>
      <c r="J236" s="224" t="e">
        <f>#REF!-'[2]Local Education Authority (U)'!I236</f>
        <v>#REF!</v>
      </c>
      <c r="K236" s="224" t="e">
        <f>#REF!-'[2]Local Education Authority (U)'!J236</f>
        <v>#REF!</v>
      </c>
      <c r="L236" s="230">
        <v>109</v>
      </c>
      <c r="M236" s="297"/>
      <c r="N236" s="306"/>
    </row>
    <row r="237" spans="1:14" ht="15" customHeight="1">
      <c r="A237" s="223">
        <v>8</v>
      </c>
      <c r="B237" s="223" t="e">
        <f>C237=#REF!</f>
        <v>#REF!</v>
      </c>
      <c r="C237" s="33" t="s">
        <v>652</v>
      </c>
      <c r="D237" s="224" t="e">
        <f>#REF!-'[2]Local Education Authority (U)'!C237</f>
        <v>#REF!</v>
      </c>
      <c r="E237" s="224" t="e">
        <f>#REF!-'[2]Local Education Authority (U)'!D237</f>
        <v>#REF!</v>
      </c>
      <c r="F237" s="224" t="e">
        <f>#REF!-'[2]Local Education Authority (U)'!E237</f>
        <v>#REF!</v>
      </c>
      <c r="G237" s="224" t="e">
        <f>#REF!-'[2]Local Education Authority (U)'!F237</f>
        <v>#REF!</v>
      </c>
      <c r="H237" s="224" t="e">
        <f>#REF!-'[2]Local Education Authority (U)'!G237</f>
        <v>#REF!</v>
      </c>
      <c r="I237" s="224" t="e">
        <f>#REF!-'[2]Local Education Authority (U)'!H237</f>
        <v>#REF!</v>
      </c>
      <c r="J237" s="224" t="e">
        <f>#REF!-'[2]Local Education Authority (U)'!I237</f>
        <v>#REF!</v>
      </c>
      <c r="K237" s="224" t="e">
        <f>#REF!-'[2]Local Education Authority (U)'!J237</f>
        <v>#REF!</v>
      </c>
      <c r="L237" s="230">
        <v>504</v>
      </c>
      <c r="M237" s="297"/>
      <c r="N237" s="306"/>
    </row>
    <row r="238" spans="1:14" ht="15" customHeight="1">
      <c r="A238" s="223">
        <v>9</v>
      </c>
      <c r="B238" s="223" t="e">
        <f>C238=#REF!</f>
        <v>#REF!</v>
      </c>
      <c r="C238" s="33" t="s">
        <v>653</v>
      </c>
      <c r="D238" s="224" t="e">
        <f>#REF!-'[2]Local Education Authority (U)'!C238</f>
        <v>#REF!</v>
      </c>
      <c r="E238" s="224" t="e">
        <f>#REF!-'[2]Local Education Authority (U)'!D238</f>
        <v>#REF!</v>
      </c>
      <c r="F238" s="224" t="e">
        <f>#REF!-'[2]Local Education Authority (U)'!E238</f>
        <v>#REF!</v>
      </c>
      <c r="G238" s="224" t="e">
        <f>#REF!-'[2]Local Education Authority (U)'!F238</f>
        <v>#REF!</v>
      </c>
      <c r="H238" s="224" t="e">
        <f>#REF!-'[2]Local Education Authority (U)'!G238</f>
        <v>#REF!</v>
      </c>
      <c r="I238" s="224" t="e">
        <f>#REF!-'[2]Local Education Authority (U)'!H238</f>
        <v>#REF!</v>
      </c>
      <c r="J238" s="224" t="e">
        <f>#REF!-'[2]Local Education Authority (U)'!I238</f>
        <v>#REF!</v>
      </c>
      <c r="K238" s="224" t="e">
        <f>#REF!-'[2]Local Education Authority (U)'!J238</f>
        <v>#REF!</v>
      </c>
      <c r="L238" s="230">
        <v>773</v>
      </c>
      <c r="M238" s="297"/>
      <c r="N238" s="306"/>
    </row>
    <row r="239" spans="1:14" ht="15" customHeight="1">
      <c r="A239" s="223">
        <v>10</v>
      </c>
      <c r="B239" s="223" t="e">
        <f>C239=#REF!</f>
        <v>#REF!</v>
      </c>
      <c r="C239" s="33" t="s">
        <v>654</v>
      </c>
      <c r="D239" s="224" t="e">
        <f>#REF!-'[2]Local Education Authority (U)'!C239</f>
        <v>#REF!</v>
      </c>
      <c r="E239" s="224" t="e">
        <f>#REF!-'[2]Local Education Authority (U)'!D239</f>
        <v>#REF!</v>
      </c>
      <c r="F239" s="224" t="e">
        <f>#REF!-'[2]Local Education Authority (U)'!E239</f>
        <v>#REF!</v>
      </c>
      <c r="G239" s="224" t="e">
        <f>#REF!-'[2]Local Education Authority (U)'!F239</f>
        <v>#REF!</v>
      </c>
      <c r="H239" s="224" t="e">
        <f>#REF!-'[2]Local Education Authority (U)'!G239</f>
        <v>#REF!</v>
      </c>
      <c r="I239" s="224" t="e">
        <f>#REF!-'[2]Local Education Authority (U)'!H239</f>
        <v>#REF!</v>
      </c>
      <c r="J239" s="224" t="e">
        <f>#REF!-'[2]Local Education Authority (U)'!I239</f>
        <v>#REF!</v>
      </c>
      <c r="K239" s="224" t="e">
        <f>#REF!-'[2]Local Education Authority (U)'!J239</f>
        <v>#REF!</v>
      </c>
      <c r="L239" s="230">
        <v>884</v>
      </c>
      <c r="M239" s="297"/>
      <c r="N239" s="306"/>
    </row>
    <row r="240" spans="1:14" ht="15" customHeight="1">
      <c r="A240" s="223">
        <v>11</v>
      </c>
      <c r="B240" s="223" t="e">
        <f>C240=#REF!</f>
        <v>#REF!</v>
      </c>
      <c r="C240" s="33" t="s">
        <v>655</v>
      </c>
      <c r="D240" s="224" t="e">
        <f>#REF!-'[2]Local Education Authority (U)'!C240</f>
        <v>#REF!</v>
      </c>
      <c r="E240" s="224" t="e">
        <f>#REF!-'[2]Local Education Authority (U)'!D240</f>
        <v>#REF!</v>
      </c>
      <c r="F240" s="224" t="e">
        <f>#REF!-'[2]Local Education Authority (U)'!E240</f>
        <v>#REF!</v>
      </c>
      <c r="G240" s="224" t="e">
        <f>#REF!-'[2]Local Education Authority (U)'!F240</f>
        <v>#REF!</v>
      </c>
      <c r="H240" s="224" t="e">
        <f>#REF!-'[2]Local Education Authority (U)'!G240</f>
        <v>#REF!</v>
      </c>
      <c r="I240" s="224" t="e">
        <f>#REF!-'[2]Local Education Authority (U)'!H240</f>
        <v>#REF!</v>
      </c>
      <c r="J240" s="224" t="e">
        <f>#REF!-'[2]Local Education Authority (U)'!I240</f>
        <v>#REF!</v>
      </c>
      <c r="K240" s="224" t="e">
        <f>#REF!-'[2]Local Education Authority (U)'!J240</f>
        <v>#REF!</v>
      </c>
      <c r="L240" s="230">
        <v>586</v>
      </c>
      <c r="M240" s="297"/>
      <c r="N240" s="306"/>
    </row>
    <row r="241" spans="1:14" ht="15" customHeight="1">
      <c r="A241" s="223">
        <v>12</v>
      </c>
      <c r="B241" s="223" t="e">
        <f>C241=#REF!</f>
        <v>#REF!</v>
      </c>
      <c r="C241" s="33" t="s">
        <v>656</v>
      </c>
      <c r="D241" s="224" t="e">
        <f>#REF!-'[2]Local Education Authority (U)'!C241</f>
        <v>#REF!</v>
      </c>
      <c r="E241" s="224" t="e">
        <f>#REF!-'[2]Local Education Authority (U)'!D241</f>
        <v>#REF!</v>
      </c>
      <c r="F241" s="224" t="e">
        <f>#REF!-'[2]Local Education Authority (U)'!E241</f>
        <v>#REF!</v>
      </c>
      <c r="G241" s="224" t="e">
        <f>#REF!-'[2]Local Education Authority (U)'!F241</f>
        <v>#REF!</v>
      </c>
      <c r="H241" s="224" t="e">
        <f>#REF!-'[2]Local Education Authority (U)'!G241</f>
        <v>#REF!</v>
      </c>
      <c r="I241" s="224" t="e">
        <f>#REF!-'[2]Local Education Authority (U)'!H241</f>
        <v>#REF!</v>
      </c>
      <c r="J241" s="224" t="e">
        <f>#REF!-'[2]Local Education Authority (U)'!I241</f>
        <v>#REF!</v>
      </c>
      <c r="K241" s="224" t="e">
        <f>#REF!-'[2]Local Education Authority (U)'!J241</f>
        <v>#REF!</v>
      </c>
      <c r="L241" s="230">
        <v>674</v>
      </c>
      <c r="M241" s="297"/>
      <c r="N241" s="306"/>
    </row>
    <row r="242" spans="1:14" ht="15" customHeight="1">
      <c r="A242" s="223">
        <v>13</v>
      </c>
      <c r="B242" s="223" t="e">
        <f>C242=#REF!</f>
        <v>#REF!</v>
      </c>
      <c r="C242" s="33" t="s">
        <v>657</v>
      </c>
      <c r="D242" s="224" t="e">
        <f>#REF!-'[2]Local Education Authority (U)'!C242</f>
        <v>#REF!</v>
      </c>
      <c r="E242" s="224" t="e">
        <f>#REF!-'[2]Local Education Authority (U)'!D242</f>
        <v>#REF!</v>
      </c>
      <c r="F242" s="224" t="e">
        <f>#REF!-'[2]Local Education Authority (U)'!E242</f>
        <v>#REF!</v>
      </c>
      <c r="G242" s="224" t="e">
        <f>#REF!-'[2]Local Education Authority (U)'!F242</f>
        <v>#REF!</v>
      </c>
      <c r="H242" s="224" t="e">
        <f>#REF!-'[2]Local Education Authority (U)'!G242</f>
        <v>#REF!</v>
      </c>
      <c r="I242" s="224" t="e">
        <f>#REF!-'[2]Local Education Authority (U)'!H242</f>
        <v>#REF!</v>
      </c>
      <c r="J242" s="224" t="e">
        <f>#REF!-'[2]Local Education Authority (U)'!I242</f>
        <v>#REF!</v>
      </c>
      <c r="K242" s="224" t="e">
        <f>#REF!-'[2]Local Education Authority (U)'!J242</f>
        <v>#REF!</v>
      </c>
      <c r="L242" s="230">
        <v>322</v>
      </c>
      <c r="M242" s="297"/>
      <c r="N242" s="306"/>
    </row>
    <row r="243" spans="1:14" ht="15" customHeight="1">
      <c r="A243" s="223">
        <v>14</v>
      </c>
      <c r="B243" s="223" t="e">
        <f>C243=#REF!</f>
        <v>#REF!</v>
      </c>
      <c r="C243" s="33" t="s">
        <v>658</v>
      </c>
      <c r="D243" s="224" t="e">
        <f>#REF!-'[2]Local Education Authority (U)'!C243</f>
        <v>#REF!</v>
      </c>
      <c r="E243" s="224" t="e">
        <f>#REF!-'[2]Local Education Authority (U)'!D243</f>
        <v>#REF!</v>
      </c>
      <c r="F243" s="224" t="e">
        <f>#REF!-'[2]Local Education Authority (U)'!E243</f>
        <v>#REF!</v>
      </c>
      <c r="G243" s="224" t="e">
        <f>#REF!-'[2]Local Education Authority (U)'!F243</f>
        <v>#REF!</v>
      </c>
      <c r="H243" s="224" t="e">
        <f>#REF!-'[2]Local Education Authority (U)'!G243</f>
        <v>#REF!</v>
      </c>
      <c r="I243" s="224" t="e">
        <f>#REF!-'[2]Local Education Authority (U)'!H243</f>
        <v>#REF!</v>
      </c>
      <c r="J243" s="224" t="e">
        <f>#REF!-'[2]Local Education Authority (U)'!I243</f>
        <v>#REF!</v>
      </c>
      <c r="K243" s="224" t="e">
        <f>#REF!-'[2]Local Education Authority (U)'!J243</f>
        <v>#REF!</v>
      </c>
      <c r="L243" s="230">
        <v>269</v>
      </c>
      <c r="M243" s="297"/>
      <c r="N243" s="306"/>
    </row>
    <row r="244" spans="1:14" s="64" customFormat="1" ht="15" customHeight="1">
      <c r="A244" s="73"/>
      <c r="B244" s="36"/>
      <c r="C244" s="36" t="s">
        <v>74</v>
      </c>
      <c r="D244" s="224" t="e">
        <f>#REF!-'[2]Local Education Authority (U)'!C244</f>
        <v>#REF!</v>
      </c>
      <c r="E244" s="224" t="e">
        <f>#REF!-'[2]Local Education Authority (U)'!D244</f>
        <v>#REF!</v>
      </c>
      <c r="F244" s="224" t="e">
        <f>#REF!-'[2]Local Education Authority (U)'!E244</f>
        <v>#REF!</v>
      </c>
      <c r="G244" s="224" t="e">
        <f>#REF!-'[2]Local Education Authority (U)'!F244</f>
        <v>#REF!</v>
      </c>
      <c r="H244" s="224" t="e">
        <f>#REF!-'[2]Local Education Authority (U)'!G244</f>
        <v>#REF!</v>
      </c>
      <c r="I244" s="224" t="e">
        <f>#REF!-'[2]Local Education Authority (U)'!H244</f>
        <v>#REF!</v>
      </c>
      <c r="J244" s="224" t="e">
        <f>#REF!-'[2]Local Education Authority (U)'!I244</f>
        <v>#REF!</v>
      </c>
      <c r="K244" s="224" t="e">
        <f>#REF!-'[2]Local Education Authority (U)'!J244</f>
        <v>#REF!</v>
      </c>
      <c r="L244" s="230">
        <v>5772</v>
      </c>
      <c r="M244" s="298" t="b">
        <f>SUM(L230:L243)=L244</f>
        <v>1</v>
      </c>
      <c r="N244" s="292" t="s">
        <v>912</v>
      </c>
    </row>
    <row r="245" spans="1:14" ht="15" customHeight="1">
      <c r="A245" s="33"/>
      <c r="B245" s="33"/>
      <c r="C245" s="90"/>
      <c r="D245" s="224" t="e">
        <f>#REF!-'[2]Local Education Authority (U)'!C245</f>
        <v>#REF!</v>
      </c>
      <c r="E245" s="224" t="e">
        <f>#REF!-'[2]Local Education Authority (U)'!D245</f>
        <v>#REF!</v>
      </c>
      <c r="F245" s="224" t="e">
        <f>#REF!-'[2]Local Education Authority (U)'!E245</f>
        <v>#REF!</v>
      </c>
      <c r="G245" s="224" t="e">
        <f>#REF!-'[2]Local Education Authority (U)'!F245</f>
        <v>#REF!</v>
      </c>
      <c r="H245" s="224" t="e">
        <f>#REF!-'[2]Local Education Authority (U)'!G245</f>
        <v>#REF!</v>
      </c>
      <c r="I245" s="224" t="e">
        <f>#REF!-'[2]Local Education Authority (U)'!H245</f>
        <v>#REF!</v>
      </c>
      <c r="J245" s="224" t="e">
        <f>#REF!-'[2]Local Education Authority (U)'!I245</f>
        <v>#REF!</v>
      </c>
      <c r="K245" s="224" t="e">
        <f>#REF!-'[2]Local Education Authority (U)'!J245</f>
        <v>#REF!</v>
      </c>
      <c r="L245" s="227"/>
      <c r="M245" s="297"/>
      <c r="N245" s="306"/>
    </row>
    <row r="246" spans="1:14" ht="15" customHeight="1">
      <c r="A246" s="37" t="s">
        <v>659</v>
      </c>
      <c r="B246" s="36"/>
      <c r="C246" s="62"/>
      <c r="D246" s="224" t="e">
        <f>#REF!-'[2]Local Education Authority (U)'!C246</f>
        <v>#REF!</v>
      </c>
      <c r="E246" s="224" t="e">
        <f>#REF!-'[2]Local Education Authority (U)'!D246</f>
        <v>#REF!</v>
      </c>
      <c r="F246" s="224" t="e">
        <f>#REF!-'[2]Local Education Authority (U)'!E246</f>
        <v>#REF!</v>
      </c>
      <c r="G246" s="224" t="e">
        <f>#REF!-'[2]Local Education Authority (U)'!F246</f>
        <v>#REF!</v>
      </c>
      <c r="H246" s="224" t="e">
        <f>#REF!-'[2]Local Education Authority (U)'!G246</f>
        <v>#REF!</v>
      </c>
      <c r="I246" s="224" t="e">
        <f>#REF!-'[2]Local Education Authority (U)'!H246</f>
        <v>#REF!</v>
      </c>
      <c r="J246" s="224" t="e">
        <f>#REF!-'[2]Local Education Authority (U)'!I246</f>
        <v>#REF!</v>
      </c>
      <c r="K246" s="224" t="e">
        <f>#REF!-'[2]Local Education Authority (U)'!J246</f>
        <v>#REF!</v>
      </c>
      <c r="L246" s="230"/>
      <c r="M246" s="297"/>
      <c r="N246" s="306"/>
    </row>
    <row r="247" spans="1:14" ht="15" customHeight="1">
      <c r="A247" s="223">
        <v>1</v>
      </c>
      <c r="B247" s="223" t="e">
        <f>C247=#REF!</f>
        <v>#REF!</v>
      </c>
      <c r="C247" s="33" t="s">
        <v>660</v>
      </c>
      <c r="D247" s="224" t="e">
        <f>#REF!-'[2]Local Education Authority (U)'!C247</f>
        <v>#REF!</v>
      </c>
      <c r="E247" s="224" t="e">
        <f>#REF!-'[2]Local Education Authority (U)'!D247</f>
        <v>#REF!</v>
      </c>
      <c r="F247" s="224" t="e">
        <f>#REF!-'[2]Local Education Authority (U)'!E247</f>
        <v>#REF!</v>
      </c>
      <c r="G247" s="224" t="e">
        <f>#REF!-'[2]Local Education Authority (U)'!F247</f>
        <v>#REF!</v>
      </c>
      <c r="H247" s="224" t="e">
        <f>#REF!-'[2]Local Education Authority (U)'!G247</f>
        <v>#REF!</v>
      </c>
      <c r="I247" s="224" t="e">
        <f>#REF!-'[2]Local Education Authority (U)'!H247</f>
        <v>#REF!</v>
      </c>
      <c r="J247" s="224" t="e">
        <f>#REF!-'[2]Local Education Authority (U)'!I247</f>
        <v>#REF!</v>
      </c>
      <c r="K247" s="224" t="e">
        <f>#REF!-'[2]Local Education Authority (U)'!J247</f>
        <v>#REF!</v>
      </c>
      <c r="L247" s="230">
        <v>701</v>
      </c>
      <c r="M247" s="297"/>
      <c r="N247" s="306"/>
    </row>
    <row r="248" spans="1:14" ht="15" customHeight="1">
      <c r="A248" s="223">
        <v>2</v>
      </c>
      <c r="B248" s="223" t="e">
        <f>C248=#REF!</f>
        <v>#REF!</v>
      </c>
      <c r="C248" s="33" t="s">
        <v>661</v>
      </c>
      <c r="D248" s="224" t="e">
        <f>#REF!-'[2]Local Education Authority (U)'!C248</f>
        <v>#REF!</v>
      </c>
      <c r="E248" s="224" t="e">
        <f>#REF!-'[2]Local Education Authority (U)'!D248</f>
        <v>#REF!</v>
      </c>
      <c r="F248" s="224" t="e">
        <f>#REF!-'[2]Local Education Authority (U)'!E248</f>
        <v>#REF!</v>
      </c>
      <c r="G248" s="224" t="e">
        <f>#REF!-'[2]Local Education Authority (U)'!F248</f>
        <v>#REF!</v>
      </c>
      <c r="H248" s="224" t="e">
        <f>#REF!-'[2]Local Education Authority (U)'!G248</f>
        <v>#REF!</v>
      </c>
      <c r="I248" s="224" t="e">
        <f>#REF!-'[2]Local Education Authority (U)'!H248</f>
        <v>#REF!</v>
      </c>
      <c r="J248" s="224" t="e">
        <f>#REF!-'[2]Local Education Authority (U)'!I248</f>
        <v>#REF!</v>
      </c>
      <c r="K248" s="224" t="e">
        <f>#REF!-'[2]Local Education Authority (U)'!J248</f>
        <v>#REF!</v>
      </c>
      <c r="L248" s="230">
        <v>481</v>
      </c>
      <c r="M248" s="297"/>
      <c r="N248" s="306"/>
    </row>
    <row r="249" spans="1:14" ht="15" customHeight="1">
      <c r="A249" s="223">
        <v>3</v>
      </c>
      <c r="B249" s="223" t="e">
        <f>C249=#REF!</f>
        <v>#REF!</v>
      </c>
      <c r="C249" s="33" t="s">
        <v>662</v>
      </c>
      <c r="D249" s="224" t="e">
        <f>#REF!-'[2]Local Education Authority (U)'!C249</f>
        <v>#REF!</v>
      </c>
      <c r="E249" s="224" t="e">
        <f>#REF!-'[2]Local Education Authority (U)'!D249</f>
        <v>#REF!</v>
      </c>
      <c r="F249" s="224" t="e">
        <f>#REF!-'[2]Local Education Authority (U)'!E249</f>
        <v>#REF!</v>
      </c>
      <c r="G249" s="224" t="e">
        <f>#REF!-'[2]Local Education Authority (U)'!F249</f>
        <v>#REF!</v>
      </c>
      <c r="H249" s="224" t="e">
        <f>#REF!-'[2]Local Education Authority (U)'!G249</f>
        <v>#REF!</v>
      </c>
      <c r="I249" s="224" t="e">
        <f>#REF!-'[2]Local Education Authority (U)'!H249</f>
        <v>#REF!</v>
      </c>
      <c r="J249" s="224" t="e">
        <f>#REF!-'[2]Local Education Authority (U)'!I249</f>
        <v>#REF!</v>
      </c>
      <c r="K249" s="224" t="e">
        <f>#REF!-'[2]Local Education Authority (U)'!J249</f>
        <v>#REF!</v>
      </c>
      <c r="L249" s="230">
        <v>756</v>
      </c>
      <c r="M249" s="297"/>
      <c r="N249" s="306"/>
    </row>
    <row r="250" spans="1:14" ht="15" customHeight="1">
      <c r="A250" s="223">
        <v>4</v>
      </c>
      <c r="B250" s="223" t="e">
        <f>C250=#REF!</f>
        <v>#REF!</v>
      </c>
      <c r="C250" s="33" t="s">
        <v>663</v>
      </c>
      <c r="D250" s="224" t="e">
        <f>#REF!-'[2]Local Education Authority (U)'!C250</f>
        <v>#REF!</v>
      </c>
      <c r="E250" s="224" t="e">
        <f>#REF!-'[2]Local Education Authority (U)'!D250</f>
        <v>#REF!</v>
      </c>
      <c r="F250" s="224" t="e">
        <f>#REF!-'[2]Local Education Authority (U)'!E250</f>
        <v>#REF!</v>
      </c>
      <c r="G250" s="224" t="e">
        <f>#REF!-'[2]Local Education Authority (U)'!F250</f>
        <v>#REF!</v>
      </c>
      <c r="H250" s="224" t="e">
        <f>#REF!-'[2]Local Education Authority (U)'!G250</f>
        <v>#REF!</v>
      </c>
      <c r="I250" s="224" t="e">
        <f>#REF!-'[2]Local Education Authority (U)'!H250</f>
        <v>#REF!</v>
      </c>
      <c r="J250" s="224" t="e">
        <f>#REF!-'[2]Local Education Authority (U)'!I250</f>
        <v>#REF!</v>
      </c>
      <c r="K250" s="224" t="e">
        <f>#REF!-'[2]Local Education Authority (U)'!J250</f>
        <v>#REF!</v>
      </c>
      <c r="L250" s="230">
        <v>502</v>
      </c>
      <c r="M250" s="297"/>
      <c r="N250" s="306"/>
    </row>
    <row r="251" spans="1:14" ht="15" customHeight="1">
      <c r="A251" s="223">
        <v>5</v>
      </c>
      <c r="B251" s="223" t="e">
        <f>C251=#REF!</f>
        <v>#REF!</v>
      </c>
      <c r="C251" s="33" t="s">
        <v>664</v>
      </c>
      <c r="D251" s="224" t="e">
        <f>#REF!-'[2]Local Education Authority (U)'!C251</f>
        <v>#REF!</v>
      </c>
      <c r="E251" s="224" t="e">
        <f>#REF!-'[2]Local Education Authority (U)'!D251</f>
        <v>#REF!</v>
      </c>
      <c r="F251" s="224" t="e">
        <f>#REF!-'[2]Local Education Authority (U)'!E251</f>
        <v>#REF!</v>
      </c>
      <c r="G251" s="224" t="e">
        <f>#REF!-'[2]Local Education Authority (U)'!F251</f>
        <v>#REF!</v>
      </c>
      <c r="H251" s="224" t="e">
        <f>#REF!-'[2]Local Education Authority (U)'!G251</f>
        <v>#REF!</v>
      </c>
      <c r="I251" s="224" t="e">
        <f>#REF!-'[2]Local Education Authority (U)'!H251</f>
        <v>#REF!</v>
      </c>
      <c r="J251" s="224" t="e">
        <f>#REF!-'[2]Local Education Authority (U)'!I251</f>
        <v>#REF!</v>
      </c>
      <c r="K251" s="224" t="e">
        <f>#REF!-'[2]Local Education Authority (U)'!J251</f>
        <v>#REF!</v>
      </c>
      <c r="L251" s="230">
        <v>739</v>
      </c>
      <c r="M251" s="297"/>
      <c r="N251" s="306"/>
    </row>
    <row r="252" spans="1:14" ht="15" customHeight="1">
      <c r="A252" s="223">
        <v>6</v>
      </c>
      <c r="B252" s="223" t="e">
        <f>C252=#REF!</f>
        <v>#REF!</v>
      </c>
      <c r="C252" s="33" t="s">
        <v>665</v>
      </c>
      <c r="D252" s="224" t="e">
        <f>#REF!-'[2]Local Education Authority (U)'!C252</f>
        <v>#REF!</v>
      </c>
      <c r="E252" s="224" t="e">
        <f>#REF!-'[2]Local Education Authority (U)'!D252</f>
        <v>#REF!</v>
      </c>
      <c r="F252" s="224" t="e">
        <f>#REF!-'[2]Local Education Authority (U)'!E252</f>
        <v>#REF!</v>
      </c>
      <c r="G252" s="224" t="e">
        <f>#REF!-'[2]Local Education Authority (U)'!F252</f>
        <v>#REF!</v>
      </c>
      <c r="H252" s="224" t="e">
        <f>#REF!-'[2]Local Education Authority (U)'!G252</f>
        <v>#REF!</v>
      </c>
      <c r="I252" s="224" t="e">
        <f>#REF!-'[2]Local Education Authority (U)'!H252</f>
        <v>#REF!</v>
      </c>
      <c r="J252" s="224" t="e">
        <f>#REF!-'[2]Local Education Authority (U)'!I252</f>
        <v>#REF!</v>
      </c>
      <c r="K252" s="224" t="e">
        <f>#REF!-'[2]Local Education Authority (U)'!J252</f>
        <v>#REF!</v>
      </c>
      <c r="L252" s="230">
        <v>873</v>
      </c>
      <c r="M252" s="297"/>
      <c r="N252" s="306"/>
    </row>
    <row r="253" spans="1:14" ht="15" customHeight="1">
      <c r="A253" s="223">
        <v>7</v>
      </c>
      <c r="B253" s="223" t="e">
        <f>C253=#REF!</f>
        <v>#REF!</v>
      </c>
      <c r="C253" s="33" t="s">
        <v>666</v>
      </c>
      <c r="D253" s="224" t="e">
        <f>#REF!-'[2]Local Education Authority (U)'!C253</f>
        <v>#REF!</v>
      </c>
      <c r="E253" s="224" t="e">
        <f>#REF!-'[2]Local Education Authority (U)'!D253</f>
        <v>#REF!</v>
      </c>
      <c r="F253" s="224" t="e">
        <f>#REF!-'[2]Local Education Authority (U)'!E253</f>
        <v>#REF!</v>
      </c>
      <c r="G253" s="224" t="e">
        <f>#REF!-'[2]Local Education Authority (U)'!F253</f>
        <v>#REF!</v>
      </c>
      <c r="H253" s="224" t="e">
        <f>#REF!-'[2]Local Education Authority (U)'!G253</f>
        <v>#REF!</v>
      </c>
      <c r="I253" s="224" t="e">
        <f>#REF!-'[2]Local Education Authority (U)'!H253</f>
        <v>#REF!</v>
      </c>
      <c r="J253" s="224" t="e">
        <f>#REF!-'[2]Local Education Authority (U)'!I253</f>
        <v>#REF!</v>
      </c>
      <c r="K253" s="224" t="e">
        <f>#REF!-'[2]Local Education Authority (U)'!J253</f>
        <v>#REF!</v>
      </c>
      <c r="L253" s="230">
        <v>683</v>
      </c>
      <c r="M253" s="297"/>
      <c r="N253" s="306"/>
    </row>
    <row r="254" spans="1:14" ht="15" customHeight="1">
      <c r="A254" s="223">
        <v>8</v>
      </c>
      <c r="B254" s="223" t="e">
        <f>C254=#REF!</f>
        <v>#REF!</v>
      </c>
      <c r="C254" s="33" t="s">
        <v>667</v>
      </c>
      <c r="D254" s="224" t="e">
        <f>#REF!-'[2]Local Education Authority (U)'!C254</f>
        <v>#REF!</v>
      </c>
      <c r="E254" s="224" t="e">
        <f>#REF!-'[2]Local Education Authority (U)'!D254</f>
        <v>#REF!</v>
      </c>
      <c r="F254" s="224" t="e">
        <f>#REF!-'[2]Local Education Authority (U)'!E254</f>
        <v>#REF!</v>
      </c>
      <c r="G254" s="224" t="e">
        <f>#REF!-'[2]Local Education Authority (U)'!F254</f>
        <v>#REF!</v>
      </c>
      <c r="H254" s="224" t="e">
        <f>#REF!-'[2]Local Education Authority (U)'!G254</f>
        <v>#REF!</v>
      </c>
      <c r="I254" s="224" t="e">
        <f>#REF!-'[2]Local Education Authority (U)'!H254</f>
        <v>#REF!</v>
      </c>
      <c r="J254" s="224" t="e">
        <f>#REF!-'[2]Local Education Authority (U)'!I254</f>
        <v>#REF!</v>
      </c>
      <c r="K254" s="224" t="e">
        <f>#REF!-'[2]Local Education Authority (U)'!J254</f>
        <v>#REF!</v>
      </c>
      <c r="L254" s="230">
        <v>705</v>
      </c>
      <c r="M254" s="297"/>
      <c r="N254" s="306"/>
    </row>
    <row r="255" spans="1:14" ht="15" customHeight="1">
      <c r="A255" s="223">
        <v>9</v>
      </c>
      <c r="B255" s="223" t="e">
        <f>C255=#REF!</f>
        <v>#REF!</v>
      </c>
      <c r="C255" s="33" t="s">
        <v>668</v>
      </c>
      <c r="D255" s="224" t="e">
        <f>#REF!-'[2]Local Education Authority (U)'!C255</f>
        <v>#REF!</v>
      </c>
      <c r="E255" s="224" t="e">
        <f>#REF!-'[2]Local Education Authority (U)'!D255</f>
        <v>#REF!</v>
      </c>
      <c r="F255" s="224" t="e">
        <f>#REF!-'[2]Local Education Authority (U)'!E255</f>
        <v>#REF!</v>
      </c>
      <c r="G255" s="224" t="e">
        <f>#REF!-'[2]Local Education Authority (U)'!F255</f>
        <v>#REF!</v>
      </c>
      <c r="H255" s="224" t="e">
        <f>#REF!-'[2]Local Education Authority (U)'!G255</f>
        <v>#REF!</v>
      </c>
      <c r="I255" s="224" t="e">
        <f>#REF!-'[2]Local Education Authority (U)'!H255</f>
        <v>#REF!</v>
      </c>
      <c r="J255" s="224" t="e">
        <f>#REF!-'[2]Local Education Authority (U)'!I255</f>
        <v>#REF!</v>
      </c>
      <c r="K255" s="224" t="e">
        <f>#REF!-'[2]Local Education Authority (U)'!J255</f>
        <v>#REF!</v>
      </c>
      <c r="L255" s="230">
        <v>653</v>
      </c>
      <c r="M255" s="297"/>
      <c r="N255" s="306"/>
    </row>
    <row r="256" spans="1:14" ht="15" customHeight="1">
      <c r="A256" s="223">
        <v>10</v>
      </c>
      <c r="B256" s="223" t="e">
        <f>C256=#REF!</f>
        <v>#REF!</v>
      </c>
      <c r="C256" s="33" t="s">
        <v>669</v>
      </c>
      <c r="D256" s="224" t="e">
        <f>#REF!-'[2]Local Education Authority (U)'!C256</f>
        <v>#REF!</v>
      </c>
      <c r="E256" s="224" t="e">
        <f>#REF!-'[2]Local Education Authority (U)'!D256</f>
        <v>#REF!</v>
      </c>
      <c r="F256" s="224" t="e">
        <f>#REF!-'[2]Local Education Authority (U)'!E256</f>
        <v>#REF!</v>
      </c>
      <c r="G256" s="224" t="e">
        <f>#REF!-'[2]Local Education Authority (U)'!F256</f>
        <v>#REF!</v>
      </c>
      <c r="H256" s="224" t="e">
        <f>#REF!-'[2]Local Education Authority (U)'!G256</f>
        <v>#REF!</v>
      </c>
      <c r="I256" s="224" t="e">
        <f>#REF!-'[2]Local Education Authority (U)'!H256</f>
        <v>#REF!</v>
      </c>
      <c r="J256" s="224" t="e">
        <f>#REF!-'[2]Local Education Authority (U)'!I256</f>
        <v>#REF!</v>
      </c>
      <c r="K256" s="224" t="e">
        <f>#REF!-'[2]Local Education Authority (U)'!J256</f>
        <v>#REF!</v>
      </c>
      <c r="L256" s="230">
        <v>339</v>
      </c>
      <c r="M256" s="297"/>
      <c r="N256" s="306"/>
    </row>
    <row r="257" spans="1:14" ht="15" customHeight="1">
      <c r="A257" s="223">
        <v>11</v>
      </c>
      <c r="B257" s="223" t="e">
        <f>C257=#REF!</f>
        <v>#REF!</v>
      </c>
      <c r="C257" s="33" t="s">
        <v>670</v>
      </c>
      <c r="D257" s="224" t="e">
        <f>#REF!-'[2]Local Education Authority (U)'!C257</f>
        <v>#REF!</v>
      </c>
      <c r="E257" s="224" t="e">
        <f>#REF!-'[2]Local Education Authority (U)'!D257</f>
        <v>#REF!</v>
      </c>
      <c r="F257" s="224" t="e">
        <f>#REF!-'[2]Local Education Authority (U)'!E257</f>
        <v>#REF!</v>
      </c>
      <c r="G257" s="224" t="e">
        <f>#REF!-'[2]Local Education Authority (U)'!F257</f>
        <v>#REF!</v>
      </c>
      <c r="H257" s="224" t="e">
        <f>#REF!-'[2]Local Education Authority (U)'!G257</f>
        <v>#REF!</v>
      </c>
      <c r="I257" s="224" t="e">
        <f>#REF!-'[2]Local Education Authority (U)'!H257</f>
        <v>#REF!</v>
      </c>
      <c r="J257" s="224" t="e">
        <f>#REF!-'[2]Local Education Authority (U)'!I257</f>
        <v>#REF!</v>
      </c>
      <c r="K257" s="224" t="e">
        <f>#REF!-'[2]Local Education Authority (U)'!J257</f>
        <v>#REF!</v>
      </c>
      <c r="L257" s="230">
        <v>929</v>
      </c>
      <c r="M257" s="297"/>
      <c r="N257" s="306"/>
    </row>
    <row r="258" spans="1:14" ht="15" customHeight="1">
      <c r="A258" s="223">
        <v>12</v>
      </c>
      <c r="B258" s="223" t="e">
        <f>C258=#REF!</f>
        <v>#REF!</v>
      </c>
      <c r="C258" s="33" t="s">
        <v>671</v>
      </c>
      <c r="D258" s="224" t="e">
        <f>#REF!-'[2]Local Education Authority (U)'!C258</f>
        <v>#REF!</v>
      </c>
      <c r="E258" s="224" t="e">
        <f>#REF!-'[2]Local Education Authority (U)'!D258</f>
        <v>#REF!</v>
      </c>
      <c r="F258" s="224" t="e">
        <f>#REF!-'[2]Local Education Authority (U)'!E258</f>
        <v>#REF!</v>
      </c>
      <c r="G258" s="224" t="e">
        <f>#REF!-'[2]Local Education Authority (U)'!F258</f>
        <v>#REF!</v>
      </c>
      <c r="H258" s="224" t="e">
        <f>#REF!-'[2]Local Education Authority (U)'!G258</f>
        <v>#REF!</v>
      </c>
      <c r="I258" s="224" t="e">
        <f>#REF!-'[2]Local Education Authority (U)'!H258</f>
        <v>#REF!</v>
      </c>
      <c r="J258" s="224" t="e">
        <f>#REF!-'[2]Local Education Authority (U)'!I258</f>
        <v>#REF!</v>
      </c>
      <c r="K258" s="224" t="e">
        <f>#REF!-'[2]Local Education Authority (U)'!J258</f>
        <v>#REF!</v>
      </c>
      <c r="L258" s="230">
        <v>859</v>
      </c>
      <c r="M258" s="297"/>
      <c r="N258" s="306"/>
    </row>
    <row r="259" spans="1:14" ht="15" customHeight="1">
      <c r="A259" s="223">
        <v>13</v>
      </c>
      <c r="B259" s="223" t="e">
        <f>C259=#REF!</f>
        <v>#REF!</v>
      </c>
      <c r="C259" s="33" t="s">
        <v>672</v>
      </c>
      <c r="D259" s="224" t="e">
        <f>#REF!-'[2]Local Education Authority (U)'!C259</f>
        <v>#REF!</v>
      </c>
      <c r="E259" s="224" t="e">
        <f>#REF!-'[2]Local Education Authority (U)'!D259</f>
        <v>#REF!</v>
      </c>
      <c r="F259" s="224" t="e">
        <f>#REF!-'[2]Local Education Authority (U)'!E259</f>
        <v>#REF!</v>
      </c>
      <c r="G259" s="224" t="e">
        <f>#REF!-'[2]Local Education Authority (U)'!F259</f>
        <v>#REF!</v>
      </c>
      <c r="H259" s="224" t="e">
        <f>#REF!-'[2]Local Education Authority (U)'!G259</f>
        <v>#REF!</v>
      </c>
      <c r="I259" s="224" t="e">
        <f>#REF!-'[2]Local Education Authority (U)'!H259</f>
        <v>#REF!</v>
      </c>
      <c r="J259" s="224" t="e">
        <f>#REF!-'[2]Local Education Authority (U)'!I259</f>
        <v>#REF!</v>
      </c>
      <c r="K259" s="224" t="e">
        <f>#REF!-'[2]Local Education Authority (U)'!J259</f>
        <v>#REF!</v>
      </c>
      <c r="L259" s="230">
        <v>624</v>
      </c>
      <c r="M259" s="297"/>
      <c r="N259" s="306"/>
    </row>
    <row r="260" spans="1:14" ht="15" customHeight="1">
      <c r="A260" s="223">
        <v>14</v>
      </c>
      <c r="B260" s="223" t="e">
        <f>C260=#REF!</f>
        <v>#REF!</v>
      </c>
      <c r="C260" s="33" t="s">
        <v>673</v>
      </c>
      <c r="D260" s="224" t="e">
        <f>#REF!-'[2]Local Education Authority (U)'!C260</f>
        <v>#REF!</v>
      </c>
      <c r="E260" s="224" t="e">
        <f>#REF!-'[2]Local Education Authority (U)'!D260</f>
        <v>#REF!</v>
      </c>
      <c r="F260" s="224" t="e">
        <f>#REF!-'[2]Local Education Authority (U)'!E260</f>
        <v>#REF!</v>
      </c>
      <c r="G260" s="224" t="e">
        <f>#REF!-'[2]Local Education Authority (U)'!F260</f>
        <v>#REF!</v>
      </c>
      <c r="H260" s="224" t="e">
        <f>#REF!-'[2]Local Education Authority (U)'!G260</f>
        <v>#REF!</v>
      </c>
      <c r="I260" s="224" t="e">
        <f>#REF!-'[2]Local Education Authority (U)'!H260</f>
        <v>#REF!</v>
      </c>
      <c r="J260" s="224" t="e">
        <f>#REF!-'[2]Local Education Authority (U)'!I260</f>
        <v>#REF!</v>
      </c>
      <c r="K260" s="224" t="e">
        <f>#REF!-'[2]Local Education Authority (U)'!J260</f>
        <v>#REF!</v>
      </c>
      <c r="L260" s="230">
        <v>231</v>
      </c>
      <c r="M260" s="297"/>
      <c r="N260" s="306"/>
    </row>
    <row r="261" spans="1:14" ht="15" customHeight="1">
      <c r="A261" s="223">
        <v>15</v>
      </c>
      <c r="B261" s="223" t="e">
        <f>C261=#REF!</f>
        <v>#REF!</v>
      </c>
      <c r="C261" s="33" t="s">
        <v>674</v>
      </c>
      <c r="D261" s="224" t="e">
        <f>#REF!-'[2]Local Education Authority (U)'!C261</f>
        <v>#REF!</v>
      </c>
      <c r="E261" s="224" t="e">
        <f>#REF!-'[2]Local Education Authority (U)'!D261</f>
        <v>#REF!</v>
      </c>
      <c r="F261" s="224" t="e">
        <f>#REF!-'[2]Local Education Authority (U)'!E261</f>
        <v>#REF!</v>
      </c>
      <c r="G261" s="224" t="e">
        <f>#REF!-'[2]Local Education Authority (U)'!F261</f>
        <v>#REF!</v>
      </c>
      <c r="H261" s="224" t="e">
        <f>#REF!-'[2]Local Education Authority (U)'!G261</f>
        <v>#REF!</v>
      </c>
      <c r="I261" s="224" t="e">
        <f>#REF!-'[2]Local Education Authority (U)'!H261</f>
        <v>#REF!</v>
      </c>
      <c r="J261" s="224" t="e">
        <f>#REF!-'[2]Local Education Authority (U)'!I261</f>
        <v>#REF!</v>
      </c>
      <c r="K261" s="224" t="e">
        <f>#REF!-'[2]Local Education Authority (U)'!J261</f>
        <v>#REF!</v>
      </c>
      <c r="L261" s="230">
        <v>319</v>
      </c>
      <c r="M261" s="297"/>
      <c r="N261" s="306"/>
    </row>
    <row r="262" spans="1:14" ht="15" customHeight="1">
      <c r="A262" s="223">
        <v>16</v>
      </c>
      <c r="B262" s="223" t="e">
        <f>C262=#REF!</f>
        <v>#REF!</v>
      </c>
      <c r="C262" s="33" t="s">
        <v>675</v>
      </c>
      <c r="D262" s="224" t="e">
        <f>#REF!-'[2]Local Education Authority (U)'!C262</f>
        <v>#REF!</v>
      </c>
      <c r="E262" s="224" t="e">
        <f>#REF!-'[2]Local Education Authority (U)'!D262</f>
        <v>#REF!</v>
      </c>
      <c r="F262" s="224" t="e">
        <f>#REF!-'[2]Local Education Authority (U)'!E262</f>
        <v>#REF!</v>
      </c>
      <c r="G262" s="224" t="e">
        <f>#REF!-'[2]Local Education Authority (U)'!F262</f>
        <v>#REF!</v>
      </c>
      <c r="H262" s="224" t="e">
        <f>#REF!-'[2]Local Education Authority (U)'!G262</f>
        <v>#REF!</v>
      </c>
      <c r="I262" s="224" t="e">
        <f>#REF!-'[2]Local Education Authority (U)'!H262</f>
        <v>#REF!</v>
      </c>
      <c r="J262" s="224" t="e">
        <f>#REF!-'[2]Local Education Authority (U)'!I262</f>
        <v>#REF!</v>
      </c>
      <c r="K262" s="224" t="e">
        <f>#REF!-'[2]Local Education Authority (U)'!J262</f>
        <v>#REF!</v>
      </c>
      <c r="L262" s="230">
        <v>541</v>
      </c>
      <c r="M262" s="297"/>
      <c r="N262" s="306"/>
    </row>
    <row r="263" spans="1:14" ht="15" customHeight="1">
      <c r="A263" s="223">
        <v>17</v>
      </c>
      <c r="B263" s="223" t="e">
        <f>C263=#REF!</f>
        <v>#REF!</v>
      </c>
      <c r="C263" s="33" t="s">
        <v>676</v>
      </c>
      <c r="D263" s="224" t="e">
        <f>#REF!-'[2]Local Education Authority (U)'!C263</f>
        <v>#REF!</v>
      </c>
      <c r="E263" s="224" t="e">
        <f>#REF!-'[2]Local Education Authority (U)'!D263</f>
        <v>#REF!</v>
      </c>
      <c r="F263" s="224" t="e">
        <f>#REF!-'[2]Local Education Authority (U)'!E263</f>
        <v>#REF!</v>
      </c>
      <c r="G263" s="224" t="e">
        <f>#REF!-'[2]Local Education Authority (U)'!F263</f>
        <v>#REF!</v>
      </c>
      <c r="H263" s="224" t="e">
        <f>#REF!-'[2]Local Education Authority (U)'!G263</f>
        <v>#REF!</v>
      </c>
      <c r="I263" s="224" t="e">
        <f>#REF!-'[2]Local Education Authority (U)'!H263</f>
        <v>#REF!</v>
      </c>
      <c r="J263" s="224" t="e">
        <f>#REF!-'[2]Local Education Authority (U)'!I263</f>
        <v>#REF!</v>
      </c>
      <c r="K263" s="224" t="e">
        <f>#REF!-'[2]Local Education Authority (U)'!J263</f>
        <v>#REF!</v>
      </c>
      <c r="L263" s="230">
        <v>214</v>
      </c>
      <c r="M263" s="297"/>
      <c r="N263" s="306"/>
    </row>
    <row r="264" spans="1:14" ht="15" customHeight="1">
      <c r="A264" s="223">
        <v>18</v>
      </c>
      <c r="B264" s="223" t="e">
        <f>C264=#REF!</f>
        <v>#REF!</v>
      </c>
      <c r="C264" s="33" t="s">
        <v>677</v>
      </c>
      <c r="D264" s="224" t="e">
        <f>#REF!-'[2]Local Education Authority (U)'!C264</f>
        <v>#REF!</v>
      </c>
      <c r="E264" s="224" t="e">
        <f>#REF!-'[2]Local Education Authority (U)'!D264</f>
        <v>#REF!</v>
      </c>
      <c r="F264" s="224" t="e">
        <f>#REF!-'[2]Local Education Authority (U)'!E264</f>
        <v>#REF!</v>
      </c>
      <c r="G264" s="224" t="e">
        <f>#REF!-'[2]Local Education Authority (U)'!F264</f>
        <v>#REF!</v>
      </c>
      <c r="H264" s="224" t="e">
        <f>#REF!-'[2]Local Education Authority (U)'!G264</f>
        <v>#REF!</v>
      </c>
      <c r="I264" s="224" t="e">
        <f>#REF!-'[2]Local Education Authority (U)'!H264</f>
        <v>#REF!</v>
      </c>
      <c r="J264" s="224" t="e">
        <f>#REF!-'[2]Local Education Authority (U)'!I264</f>
        <v>#REF!</v>
      </c>
      <c r="K264" s="224" t="e">
        <f>#REF!-'[2]Local Education Authority (U)'!J264</f>
        <v>#REF!</v>
      </c>
      <c r="L264" s="230">
        <v>459</v>
      </c>
      <c r="M264" s="297"/>
      <c r="N264" s="306"/>
    </row>
    <row r="265" spans="1:14" ht="15" customHeight="1">
      <c r="A265" s="223">
        <v>19</v>
      </c>
      <c r="B265" s="223" t="e">
        <f>C265=#REF!</f>
        <v>#REF!</v>
      </c>
      <c r="C265" s="33" t="s">
        <v>678</v>
      </c>
      <c r="D265" s="224" t="e">
        <f>#REF!-'[2]Local Education Authority (U)'!C265</f>
        <v>#REF!</v>
      </c>
      <c r="E265" s="224" t="e">
        <f>#REF!-'[2]Local Education Authority (U)'!D265</f>
        <v>#REF!</v>
      </c>
      <c r="F265" s="224" t="e">
        <f>#REF!-'[2]Local Education Authority (U)'!E265</f>
        <v>#REF!</v>
      </c>
      <c r="G265" s="224" t="e">
        <f>#REF!-'[2]Local Education Authority (U)'!F265</f>
        <v>#REF!</v>
      </c>
      <c r="H265" s="224" t="e">
        <f>#REF!-'[2]Local Education Authority (U)'!G265</f>
        <v>#REF!</v>
      </c>
      <c r="I265" s="224" t="e">
        <f>#REF!-'[2]Local Education Authority (U)'!H265</f>
        <v>#REF!</v>
      </c>
      <c r="J265" s="224" t="e">
        <f>#REF!-'[2]Local Education Authority (U)'!I265</f>
        <v>#REF!</v>
      </c>
      <c r="K265" s="224" t="e">
        <f>#REF!-'[2]Local Education Authority (U)'!J265</f>
        <v>#REF!</v>
      </c>
      <c r="L265" s="230">
        <v>715</v>
      </c>
      <c r="M265" s="297"/>
      <c r="N265" s="306"/>
    </row>
    <row r="266" spans="2:14" s="36" customFormat="1" ht="15" customHeight="1">
      <c r="B266" s="223"/>
      <c r="C266" s="36" t="s">
        <v>74</v>
      </c>
      <c r="D266" s="224" t="e">
        <f>#REF!-'[2]Local Education Authority (U)'!C266</f>
        <v>#REF!</v>
      </c>
      <c r="E266" s="224" t="e">
        <f>#REF!-'[2]Local Education Authority (U)'!D266</f>
        <v>#REF!</v>
      </c>
      <c r="F266" s="224" t="e">
        <f>#REF!-'[2]Local Education Authority (U)'!E266</f>
        <v>#REF!</v>
      </c>
      <c r="G266" s="224" t="e">
        <f>#REF!-'[2]Local Education Authority (U)'!F266</f>
        <v>#REF!</v>
      </c>
      <c r="H266" s="224" t="e">
        <f>#REF!-'[2]Local Education Authority (U)'!G266</f>
        <v>#REF!</v>
      </c>
      <c r="I266" s="224" t="e">
        <f>#REF!-'[2]Local Education Authority (U)'!H266</f>
        <v>#REF!</v>
      </c>
      <c r="J266" s="224" t="e">
        <f>#REF!-'[2]Local Education Authority (U)'!I266</f>
        <v>#REF!</v>
      </c>
      <c r="K266" s="224" t="e">
        <f>#REF!-'[2]Local Education Authority (U)'!J266</f>
        <v>#REF!</v>
      </c>
      <c r="L266" s="288">
        <v>11323</v>
      </c>
      <c r="M266" s="298" t="b">
        <f>SUM(L247:L265)=L266</f>
        <v>1</v>
      </c>
      <c r="N266" s="292"/>
    </row>
    <row r="267" spans="1:15" s="36" customFormat="1" ht="15" customHeight="1">
      <c r="A267" s="74" t="s">
        <v>679</v>
      </c>
      <c r="B267" s="223"/>
      <c r="C267" s="74"/>
      <c r="D267" s="224" t="e">
        <f>#REF!-'[2]Local Education Authority (U)'!C267</f>
        <v>#REF!</v>
      </c>
      <c r="E267" s="224" t="e">
        <f>#REF!-'[2]Local Education Authority (U)'!D267</f>
        <v>#REF!</v>
      </c>
      <c r="F267" s="224" t="e">
        <f>#REF!-'[2]Local Education Authority (U)'!E267</f>
        <v>#REF!</v>
      </c>
      <c r="G267" s="224" t="e">
        <f>#REF!-'[2]Local Education Authority (U)'!F267</f>
        <v>#REF!</v>
      </c>
      <c r="H267" s="224" t="e">
        <f>#REF!-'[2]Local Education Authority (U)'!G267</f>
        <v>#REF!</v>
      </c>
      <c r="I267" s="224" t="e">
        <f>#REF!-'[2]Local Education Authority (U)'!H267</f>
        <v>#REF!</v>
      </c>
      <c r="J267" s="224" t="e">
        <f>#REF!-'[2]Local Education Authority (U)'!I267</f>
        <v>#REF!</v>
      </c>
      <c r="K267" s="224" t="e">
        <f>#REF!-'[2]Local Education Authority (U)'!J267</f>
        <v>#REF!</v>
      </c>
      <c r="L267" s="230">
        <v>17095</v>
      </c>
      <c r="M267" s="298" t="b">
        <f>SUM(L266,L244)=L267</f>
        <v>1</v>
      </c>
      <c r="N267" s="307" t="e">
        <f>L267=#REF!</f>
        <v>#REF!</v>
      </c>
      <c r="O267" s="49"/>
    </row>
    <row r="268" spans="1:14" ht="15" customHeight="1">
      <c r="A268" s="33"/>
      <c r="B268" s="33"/>
      <c r="C268" s="90"/>
      <c r="D268" s="224" t="e">
        <f>#REF!-'[2]Local Education Authority (U)'!C268</f>
        <v>#REF!</v>
      </c>
      <c r="E268" s="224" t="e">
        <f>#REF!-'[2]Local Education Authority (U)'!D268</f>
        <v>#REF!</v>
      </c>
      <c r="F268" s="224" t="e">
        <f>#REF!-'[2]Local Education Authority (U)'!E268</f>
        <v>#REF!</v>
      </c>
      <c r="G268" s="224" t="e">
        <f>#REF!-'[2]Local Education Authority (U)'!F268</f>
        <v>#REF!</v>
      </c>
      <c r="H268" s="224" t="e">
        <f>#REF!-'[2]Local Education Authority (U)'!G268</f>
        <v>#REF!</v>
      </c>
      <c r="I268" s="224" t="e">
        <f>#REF!-'[2]Local Education Authority (U)'!H268</f>
        <v>#REF!</v>
      </c>
      <c r="J268" s="224" t="e">
        <f>#REF!-'[2]Local Education Authority (U)'!I268</f>
        <v>#REF!</v>
      </c>
      <c r="K268" s="224" t="e">
        <f>#REF!-'[2]Local Education Authority (U)'!J268</f>
        <v>#REF!</v>
      </c>
      <c r="L268" s="227"/>
      <c r="M268" s="297"/>
      <c r="N268" s="306"/>
    </row>
    <row r="269" spans="1:14" ht="15" customHeight="1">
      <c r="A269" s="37" t="s">
        <v>37</v>
      </c>
      <c r="B269" s="36"/>
      <c r="C269" s="62"/>
      <c r="D269" s="224" t="e">
        <f>#REF!-'[2]Local Education Authority (U)'!C269</f>
        <v>#REF!</v>
      </c>
      <c r="E269" s="224" t="e">
        <f>#REF!-'[2]Local Education Authority (U)'!D269</f>
        <v>#REF!</v>
      </c>
      <c r="F269" s="224" t="e">
        <f>#REF!-'[2]Local Education Authority (U)'!E269</f>
        <v>#REF!</v>
      </c>
      <c r="G269" s="224" t="e">
        <f>#REF!-'[2]Local Education Authority (U)'!F269</f>
        <v>#REF!</v>
      </c>
      <c r="H269" s="224" t="e">
        <f>#REF!-'[2]Local Education Authority (U)'!G269</f>
        <v>#REF!</v>
      </c>
      <c r="I269" s="224" t="e">
        <f>#REF!-'[2]Local Education Authority (U)'!H269</f>
        <v>#REF!</v>
      </c>
      <c r="J269" s="224" t="e">
        <f>#REF!-'[2]Local Education Authority (U)'!I269</f>
        <v>#REF!</v>
      </c>
      <c r="K269" s="224" t="e">
        <f>#REF!-'[2]Local Education Authority (U)'!J269</f>
        <v>#REF!</v>
      </c>
      <c r="L269" s="230"/>
      <c r="M269" s="297"/>
      <c r="N269" s="306"/>
    </row>
    <row r="270" spans="1:14" ht="15" customHeight="1">
      <c r="A270" s="223">
        <v>1</v>
      </c>
      <c r="B270" s="223" t="e">
        <f>C270=#REF!</f>
        <v>#REF!</v>
      </c>
      <c r="C270" s="33" t="s">
        <v>680</v>
      </c>
      <c r="D270" s="224" t="e">
        <f>#REF!-'[2]Local Education Authority (U)'!C270</f>
        <v>#REF!</v>
      </c>
      <c r="E270" s="224" t="e">
        <f>#REF!-'[2]Local Education Authority (U)'!D270</f>
        <v>#REF!</v>
      </c>
      <c r="F270" s="224" t="e">
        <f>#REF!-'[2]Local Education Authority (U)'!E270</f>
        <v>#REF!</v>
      </c>
      <c r="G270" s="224" t="e">
        <f>#REF!-'[2]Local Education Authority (U)'!F270</f>
        <v>#REF!</v>
      </c>
      <c r="H270" s="224" t="e">
        <f>#REF!-'[2]Local Education Authority (U)'!G270</f>
        <v>#REF!</v>
      </c>
      <c r="I270" s="224" t="e">
        <f>#REF!-'[2]Local Education Authority (U)'!H270</f>
        <v>#REF!</v>
      </c>
      <c r="J270" s="224" t="e">
        <f>#REF!-'[2]Local Education Authority (U)'!I270</f>
        <v>#REF!</v>
      </c>
      <c r="K270" s="224" t="e">
        <f>#REF!-'[2]Local Education Authority (U)'!J270</f>
        <v>#REF!</v>
      </c>
      <c r="L270" s="230">
        <v>381</v>
      </c>
      <c r="M270" s="297"/>
      <c r="N270" s="306"/>
    </row>
    <row r="271" spans="1:14" ht="15" customHeight="1">
      <c r="A271" s="223">
        <v>2</v>
      </c>
      <c r="B271" s="223" t="e">
        <f>C271=#REF!</f>
        <v>#REF!</v>
      </c>
      <c r="C271" s="33" t="s">
        <v>681</v>
      </c>
      <c r="D271" s="224" t="e">
        <f>#REF!-'[2]Local Education Authority (U)'!C271</f>
        <v>#REF!</v>
      </c>
      <c r="E271" s="224" t="e">
        <f>#REF!-'[2]Local Education Authority (U)'!D271</f>
        <v>#REF!</v>
      </c>
      <c r="F271" s="224" t="e">
        <f>#REF!-'[2]Local Education Authority (U)'!E271</f>
        <v>#REF!</v>
      </c>
      <c r="G271" s="224" t="e">
        <f>#REF!-'[2]Local Education Authority (U)'!F271</f>
        <v>#REF!</v>
      </c>
      <c r="H271" s="224" t="e">
        <f>#REF!-'[2]Local Education Authority (U)'!G271</f>
        <v>#REF!</v>
      </c>
      <c r="I271" s="224" t="e">
        <f>#REF!-'[2]Local Education Authority (U)'!H271</f>
        <v>#REF!</v>
      </c>
      <c r="J271" s="224" t="e">
        <f>#REF!-'[2]Local Education Authority (U)'!I271</f>
        <v>#REF!</v>
      </c>
      <c r="K271" s="224" t="e">
        <f>#REF!-'[2]Local Education Authority (U)'!J271</f>
        <v>#REF!</v>
      </c>
      <c r="L271" s="230">
        <v>547</v>
      </c>
      <c r="M271" s="297"/>
      <c r="N271" s="306"/>
    </row>
    <row r="272" spans="1:14" ht="15" customHeight="1">
      <c r="A272" s="223">
        <v>3</v>
      </c>
      <c r="B272" s="223" t="e">
        <f>C272=#REF!</f>
        <v>#REF!</v>
      </c>
      <c r="C272" s="33" t="s">
        <v>682</v>
      </c>
      <c r="D272" s="224" t="e">
        <f>#REF!-'[2]Local Education Authority (U)'!C272</f>
        <v>#REF!</v>
      </c>
      <c r="E272" s="224" t="e">
        <f>#REF!-'[2]Local Education Authority (U)'!D272</f>
        <v>#REF!</v>
      </c>
      <c r="F272" s="224" t="e">
        <f>#REF!-'[2]Local Education Authority (U)'!E272</f>
        <v>#REF!</v>
      </c>
      <c r="G272" s="224" t="e">
        <f>#REF!-'[2]Local Education Authority (U)'!F272</f>
        <v>#REF!</v>
      </c>
      <c r="H272" s="224" t="e">
        <f>#REF!-'[2]Local Education Authority (U)'!G272</f>
        <v>#REF!</v>
      </c>
      <c r="I272" s="224" t="e">
        <f>#REF!-'[2]Local Education Authority (U)'!H272</f>
        <v>#REF!</v>
      </c>
      <c r="J272" s="224" t="e">
        <f>#REF!-'[2]Local Education Authority (U)'!I272</f>
        <v>#REF!</v>
      </c>
      <c r="K272" s="224" t="e">
        <f>#REF!-'[2]Local Education Authority (U)'!J272</f>
        <v>#REF!</v>
      </c>
      <c r="L272" s="289" t="e">
        <f>1195-GETPIVOTDATA("start_ytd",#REF!,"Region_Desc","South East","LEA_Desc","Buckinghamshire")</f>
        <v>#REF!</v>
      </c>
      <c r="M272" s="297"/>
      <c r="N272" s="306"/>
    </row>
    <row r="273" spans="1:14" ht="15" customHeight="1">
      <c r="A273" s="223">
        <v>4</v>
      </c>
      <c r="B273" s="223" t="e">
        <f>C273=#REF!</f>
        <v>#REF!</v>
      </c>
      <c r="C273" s="265" t="s">
        <v>859</v>
      </c>
      <c r="D273" s="224" t="e">
        <f>#REF!-'[2]Local Education Authority (U)'!C273</f>
        <v>#REF!</v>
      </c>
      <c r="E273" s="224" t="e">
        <f>#REF!-'[2]Local Education Authority (U)'!D273</f>
        <v>#REF!</v>
      </c>
      <c r="F273" s="224" t="e">
        <f>#REF!-'[2]Local Education Authority (U)'!E273</f>
        <v>#REF!</v>
      </c>
      <c r="G273" s="224" t="e">
        <f>#REF!-'[2]Local Education Authority (U)'!F273</f>
        <v>#REF!</v>
      </c>
      <c r="H273" s="224" t="e">
        <f>#REF!-'[2]Local Education Authority (U)'!G273</f>
        <v>#REF!</v>
      </c>
      <c r="I273" s="224" t="e">
        <f>#REF!-'[2]Local Education Authority (U)'!H273</f>
        <v>#REF!</v>
      </c>
      <c r="J273" s="224" t="e">
        <f>#REF!-'[2]Local Education Authority (U)'!I273</f>
        <v>#REF!</v>
      </c>
      <c r="K273" s="224" t="e">
        <f>#REF!-'[2]Local Education Authority (U)'!J273</f>
        <v>#REF!</v>
      </c>
      <c r="L273" s="230">
        <v>511</v>
      </c>
      <c r="M273" s="297"/>
      <c r="N273" s="306"/>
    </row>
    <row r="274" spans="1:14" ht="15" customHeight="1">
      <c r="A274" s="223">
        <v>5</v>
      </c>
      <c r="B274" s="223" t="e">
        <f>C274=#REF!</f>
        <v>#REF!</v>
      </c>
      <c r="C274" s="265" t="s">
        <v>860</v>
      </c>
      <c r="D274" s="224" t="e">
        <f>#REF!-'[2]Local Education Authority (U)'!C274</f>
        <v>#REF!</v>
      </c>
      <c r="E274" s="224" t="e">
        <f>#REF!-'[2]Local Education Authority (U)'!D274</f>
        <v>#REF!</v>
      </c>
      <c r="F274" s="224" t="e">
        <f>#REF!-'[2]Local Education Authority (U)'!E274</f>
        <v>#REF!</v>
      </c>
      <c r="G274" s="224" t="e">
        <f>#REF!-'[2]Local Education Authority (U)'!F274</f>
        <v>#REF!</v>
      </c>
      <c r="H274" s="224" t="e">
        <f>#REF!-'[2]Local Education Authority (U)'!G274</f>
        <v>#REF!</v>
      </c>
      <c r="I274" s="224" t="e">
        <f>#REF!-'[2]Local Education Authority (U)'!H274</f>
        <v>#REF!</v>
      </c>
      <c r="J274" s="224" t="e">
        <f>#REF!-'[2]Local Education Authority (U)'!I274</f>
        <v>#REF!</v>
      </c>
      <c r="K274" s="224" t="e">
        <f>#REF!-'[2]Local Education Authority (U)'!J274</f>
        <v>#REF!</v>
      </c>
      <c r="L274" s="230">
        <v>184</v>
      </c>
      <c r="M274" s="297"/>
      <c r="N274" s="306"/>
    </row>
    <row r="275" spans="1:14" ht="15" customHeight="1">
      <c r="A275" s="223">
        <v>6</v>
      </c>
      <c r="B275" s="223" t="e">
        <f>C275=#REF!</f>
        <v>#REF!</v>
      </c>
      <c r="C275" s="265" t="s">
        <v>861</v>
      </c>
      <c r="D275" s="224" t="e">
        <f>#REF!-'[2]Local Education Authority (U)'!C275</f>
        <v>#REF!</v>
      </c>
      <c r="E275" s="224" t="e">
        <f>#REF!-'[2]Local Education Authority (U)'!D275</f>
        <v>#REF!</v>
      </c>
      <c r="F275" s="224" t="e">
        <f>#REF!-'[2]Local Education Authority (U)'!E275</f>
        <v>#REF!</v>
      </c>
      <c r="G275" s="224" t="e">
        <f>#REF!-'[2]Local Education Authority (U)'!F275</f>
        <v>#REF!</v>
      </c>
      <c r="H275" s="224" t="e">
        <f>#REF!-'[2]Local Education Authority (U)'!G275</f>
        <v>#REF!</v>
      </c>
      <c r="I275" s="224" t="e">
        <f>#REF!-'[2]Local Education Authority (U)'!H275</f>
        <v>#REF!</v>
      </c>
      <c r="J275" s="224" t="e">
        <f>#REF!-'[2]Local Education Authority (U)'!I275</f>
        <v>#REF!</v>
      </c>
      <c r="K275" s="224" t="e">
        <f>#REF!-'[2]Local Education Authority (U)'!J275</f>
        <v>#REF!</v>
      </c>
      <c r="L275" s="230">
        <v>144</v>
      </c>
      <c r="M275" s="297"/>
      <c r="N275" s="306"/>
    </row>
    <row r="276" spans="1:14" ht="15" customHeight="1">
      <c r="A276" s="223">
        <v>7</v>
      </c>
      <c r="B276" s="223" t="e">
        <f>C276=#REF!</f>
        <v>#REF!</v>
      </c>
      <c r="C276" s="265" t="s">
        <v>518</v>
      </c>
      <c r="D276" s="224" t="e">
        <f>#REF!-'[2]Local Education Authority (U)'!C276</f>
        <v>#REF!</v>
      </c>
      <c r="E276" s="224" t="e">
        <f>#REF!-'[2]Local Education Authority (U)'!D276</f>
        <v>#REF!</v>
      </c>
      <c r="F276" s="224" t="e">
        <f>#REF!-'[2]Local Education Authority (U)'!E276</f>
        <v>#REF!</v>
      </c>
      <c r="G276" s="224" t="e">
        <f>#REF!-'[2]Local Education Authority (U)'!F276</f>
        <v>#REF!</v>
      </c>
      <c r="H276" s="224" t="e">
        <f>#REF!-'[2]Local Education Authority (U)'!G276</f>
        <v>#REF!</v>
      </c>
      <c r="I276" s="224" t="e">
        <f>#REF!-'[2]Local Education Authority (U)'!H276</f>
        <v>#REF!</v>
      </c>
      <c r="J276" s="224" t="e">
        <f>#REF!-'[2]Local Education Authority (U)'!I276</f>
        <v>#REF!</v>
      </c>
      <c r="K276" s="224" t="e">
        <f>#REF!-'[2]Local Education Authority (U)'!J276</f>
        <v>#REF!</v>
      </c>
      <c r="L276" s="230">
        <v>356</v>
      </c>
      <c r="M276" s="297"/>
      <c r="N276" s="306"/>
    </row>
    <row r="277" spans="1:14" ht="15" customHeight="1">
      <c r="A277" s="223">
        <v>8</v>
      </c>
      <c r="B277" s="223" t="e">
        <f>C277=#REF!</f>
        <v>#REF!</v>
      </c>
      <c r="C277" s="33" t="s">
        <v>683</v>
      </c>
      <c r="D277" s="224" t="e">
        <f>#REF!-'[2]Local Education Authority (U)'!C277</f>
        <v>#REF!</v>
      </c>
      <c r="E277" s="224" t="e">
        <f>#REF!-'[2]Local Education Authority (U)'!D277</f>
        <v>#REF!</v>
      </c>
      <c r="F277" s="224" t="e">
        <f>#REF!-'[2]Local Education Authority (U)'!E277</f>
        <v>#REF!</v>
      </c>
      <c r="G277" s="224" t="e">
        <f>#REF!-'[2]Local Education Authority (U)'!F277</f>
        <v>#REF!</v>
      </c>
      <c r="H277" s="224" t="e">
        <f>#REF!-'[2]Local Education Authority (U)'!G277</f>
        <v>#REF!</v>
      </c>
      <c r="I277" s="224" t="e">
        <f>#REF!-'[2]Local Education Authority (U)'!H277</f>
        <v>#REF!</v>
      </c>
      <c r="J277" s="224" t="e">
        <f>#REF!-'[2]Local Education Authority (U)'!I277</f>
        <v>#REF!</v>
      </c>
      <c r="K277" s="224" t="e">
        <f>#REF!-'[2]Local Education Authority (U)'!J277</f>
        <v>#REF!</v>
      </c>
      <c r="L277" s="289" t="e">
        <f>1281-GETPIVOTDATA("start_ytd",#REF!,"Region_Desc","South East","LEA_Desc","East Sussex")</f>
        <v>#REF!</v>
      </c>
      <c r="M277" s="297"/>
      <c r="N277" s="306"/>
    </row>
    <row r="278" spans="1:14" ht="15" customHeight="1">
      <c r="A278" s="223">
        <v>9</v>
      </c>
      <c r="B278" s="223" t="e">
        <f>C278=#REF!</f>
        <v>#REF!</v>
      </c>
      <c r="C278" s="265" t="s">
        <v>458</v>
      </c>
      <c r="D278" s="224" t="e">
        <f>#REF!-'[2]Local Education Authority (U)'!C278</f>
        <v>#REF!</v>
      </c>
      <c r="E278" s="224" t="e">
        <f>#REF!-'[2]Local Education Authority (U)'!D278</f>
        <v>#REF!</v>
      </c>
      <c r="F278" s="224" t="e">
        <f>#REF!-'[2]Local Education Authority (U)'!E278</f>
        <v>#REF!</v>
      </c>
      <c r="G278" s="224" t="e">
        <f>#REF!-'[2]Local Education Authority (U)'!F278</f>
        <v>#REF!</v>
      </c>
      <c r="H278" s="224" t="e">
        <f>#REF!-'[2]Local Education Authority (U)'!G278</f>
        <v>#REF!</v>
      </c>
      <c r="I278" s="224" t="e">
        <f>#REF!-'[2]Local Education Authority (U)'!H278</f>
        <v>#REF!</v>
      </c>
      <c r="J278" s="224" t="e">
        <f>#REF!-'[2]Local Education Authority (U)'!I278</f>
        <v>#REF!</v>
      </c>
      <c r="K278" s="224" t="e">
        <f>#REF!-'[2]Local Education Authority (U)'!J278</f>
        <v>#REF!</v>
      </c>
      <c r="L278" s="230">
        <v>268</v>
      </c>
      <c r="M278" s="297"/>
      <c r="N278" s="306"/>
    </row>
    <row r="279" spans="1:14" ht="15" customHeight="1">
      <c r="A279" s="223">
        <v>10</v>
      </c>
      <c r="B279" s="223" t="e">
        <f>C279=#REF!</f>
        <v>#REF!</v>
      </c>
      <c r="C279" s="265" t="s">
        <v>862</v>
      </c>
      <c r="D279" s="224" t="e">
        <f>#REF!-'[2]Local Education Authority (U)'!C279</f>
        <v>#REF!</v>
      </c>
      <c r="E279" s="224" t="e">
        <f>#REF!-'[2]Local Education Authority (U)'!D279</f>
        <v>#REF!</v>
      </c>
      <c r="F279" s="224" t="e">
        <f>#REF!-'[2]Local Education Authority (U)'!E279</f>
        <v>#REF!</v>
      </c>
      <c r="G279" s="224" t="e">
        <f>#REF!-'[2]Local Education Authority (U)'!F279</f>
        <v>#REF!</v>
      </c>
      <c r="H279" s="224" t="e">
        <f>#REF!-'[2]Local Education Authority (U)'!G279</f>
        <v>#REF!</v>
      </c>
      <c r="I279" s="224" t="e">
        <f>#REF!-'[2]Local Education Authority (U)'!H279</f>
        <v>#REF!</v>
      </c>
      <c r="J279" s="224" t="e">
        <f>#REF!-'[2]Local Education Authority (U)'!I279</f>
        <v>#REF!</v>
      </c>
      <c r="K279" s="224" t="e">
        <f>#REF!-'[2]Local Education Authority (U)'!J279</f>
        <v>#REF!</v>
      </c>
      <c r="L279" s="230">
        <v>245</v>
      </c>
      <c r="M279" s="297"/>
      <c r="N279" s="306"/>
    </row>
    <row r="280" spans="1:14" ht="15" customHeight="1">
      <c r="A280" s="223">
        <v>11</v>
      </c>
      <c r="B280" s="223" t="e">
        <f>C280=#REF!</f>
        <v>#REF!</v>
      </c>
      <c r="C280" s="265" t="s">
        <v>475</v>
      </c>
      <c r="D280" s="224" t="e">
        <f>#REF!-'[2]Local Education Authority (U)'!C280</f>
        <v>#REF!</v>
      </c>
      <c r="E280" s="224" t="e">
        <f>#REF!-'[2]Local Education Authority (U)'!D280</f>
        <v>#REF!</v>
      </c>
      <c r="F280" s="224" t="e">
        <f>#REF!-'[2]Local Education Authority (U)'!E280</f>
        <v>#REF!</v>
      </c>
      <c r="G280" s="224" t="e">
        <f>#REF!-'[2]Local Education Authority (U)'!F280</f>
        <v>#REF!</v>
      </c>
      <c r="H280" s="224" t="e">
        <f>#REF!-'[2]Local Education Authority (U)'!G280</f>
        <v>#REF!</v>
      </c>
      <c r="I280" s="224" t="e">
        <f>#REF!-'[2]Local Education Authority (U)'!H280</f>
        <v>#REF!</v>
      </c>
      <c r="J280" s="224" t="e">
        <f>#REF!-'[2]Local Education Authority (U)'!I280</f>
        <v>#REF!</v>
      </c>
      <c r="K280" s="224" t="e">
        <f>#REF!-'[2]Local Education Authority (U)'!J280</f>
        <v>#REF!</v>
      </c>
      <c r="L280" s="230">
        <v>226</v>
      </c>
      <c r="M280" s="297"/>
      <c r="N280" s="306"/>
    </row>
    <row r="281" spans="1:14" ht="15" customHeight="1">
      <c r="A281" s="223">
        <v>12</v>
      </c>
      <c r="B281" s="223" t="e">
        <f>C281=#REF!</f>
        <v>#REF!</v>
      </c>
      <c r="C281" s="265" t="s">
        <v>863</v>
      </c>
      <c r="D281" s="224" t="e">
        <f>#REF!-'[2]Local Education Authority (U)'!C281</f>
        <v>#REF!</v>
      </c>
      <c r="E281" s="224" t="e">
        <f>#REF!-'[2]Local Education Authority (U)'!D281</f>
        <v>#REF!</v>
      </c>
      <c r="F281" s="224" t="e">
        <f>#REF!-'[2]Local Education Authority (U)'!E281</f>
        <v>#REF!</v>
      </c>
      <c r="G281" s="224" t="e">
        <f>#REF!-'[2]Local Education Authority (U)'!F281</f>
        <v>#REF!</v>
      </c>
      <c r="H281" s="224" t="e">
        <f>#REF!-'[2]Local Education Authority (U)'!G281</f>
        <v>#REF!</v>
      </c>
      <c r="I281" s="224" t="e">
        <f>#REF!-'[2]Local Education Authority (U)'!H281</f>
        <v>#REF!</v>
      </c>
      <c r="J281" s="224" t="e">
        <f>#REF!-'[2]Local Education Authority (U)'!I281</f>
        <v>#REF!</v>
      </c>
      <c r="K281" s="224" t="e">
        <f>#REF!-'[2]Local Education Authority (U)'!J281</f>
        <v>#REF!</v>
      </c>
      <c r="L281" s="230">
        <v>203</v>
      </c>
      <c r="M281" s="297"/>
      <c r="N281" s="306"/>
    </row>
    <row r="282" spans="1:14" ht="15" customHeight="1">
      <c r="A282" s="223">
        <v>13</v>
      </c>
      <c r="B282" s="223" t="e">
        <f>C282=#REF!</f>
        <v>#REF!</v>
      </c>
      <c r="C282" s="265" t="s">
        <v>511</v>
      </c>
      <c r="D282" s="224" t="e">
        <f>#REF!-'[2]Local Education Authority (U)'!C282</f>
        <v>#REF!</v>
      </c>
      <c r="E282" s="224" t="e">
        <f>#REF!-'[2]Local Education Authority (U)'!D282</f>
        <v>#REF!</v>
      </c>
      <c r="F282" s="224" t="e">
        <f>#REF!-'[2]Local Education Authority (U)'!E282</f>
        <v>#REF!</v>
      </c>
      <c r="G282" s="224" t="e">
        <f>#REF!-'[2]Local Education Authority (U)'!F282</f>
        <v>#REF!</v>
      </c>
      <c r="H282" s="224" t="e">
        <f>#REF!-'[2]Local Education Authority (U)'!G282</f>
        <v>#REF!</v>
      </c>
      <c r="I282" s="224" t="e">
        <f>#REF!-'[2]Local Education Authority (U)'!H282</f>
        <v>#REF!</v>
      </c>
      <c r="J282" s="224" t="e">
        <f>#REF!-'[2]Local Education Authority (U)'!I282</f>
        <v>#REF!</v>
      </c>
      <c r="K282" s="224" t="e">
        <f>#REF!-'[2]Local Education Authority (U)'!J282</f>
        <v>#REF!</v>
      </c>
      <c r="L282" s="230">
        <v>339</v>
      </c>
      <c r="M282" s="297"/>
      <c r="N282" s="306"/>
    </row>
    <row r="283" spans="1:14" ht="15" customHeight="1">
      <c r="A283" s="223">
        <v>14</v>
      </c>
      <c r="B283" s="223" t="e">
        <f>C283=#REF!</f>
        <v>#REF!</v>
      </c>
      <c r="C283" s="33" t="s">
        <v>684</v>
      </c>
      <c r="D283" s="224" t="e">
        <f>#REF!-'[2]Local Education Authority (U)'!C283</f>
        <v>#REF!</v>
      </c>
      <c r="E283" s="224" t="e">
        <f>#REF!-'[2]Local Education Authority (U)'!D283</f>
        <v>#REF!</v>
      </c>
      <c r="F283" s="224" t="e">
        <f>#REF!-'[2]Local Education Authority (U)'!E283</f>
        <v>#REF!</v>
      </c>
      <c r="G283" s="224" t="e">
        <f>#REF!-'[2]Local Education Authority (U)'!F283</f>
        <v>#REF!</v>
      </c>
      <c r="H283" s="224" t="e">
        <f>#REF!-'[2]Local Education Authority (U)'!G283</f>
        <v>#REF!</v>
      </c>
      <c r="I283" s="224" t="e">
        <f>#REF!-'[2]Local Education Authority (U)'!H283</f>
        <v>#REF!</v>
      </c>
      <c r="J283" s="224" t="e">
        <f>#REF!-'[2]Local Education Authority (U)'!I283</f>
        <v>#REF!</v>
      </c>
      <c r="K283" s="224" t="e">
        <f>#REF!-'[2]Local Education Authority (U)'!J283</f>
        <v>#REF!</v>
      </c>
      <c r="L283" s="289" t="e">
        <f>5679-GETPIVOTDATA("start_ytd",#REF!,"Region_Desc","South East","LEA_Desc","Hampshire")</f>
        <v>#REF!</v>
      </c>
      <c r="M283" s="297"/>
      <c r="N283" s="306"/>
    </row>
    <row r="284" spans="1:14" ht="15" customHeight="1">
      <c r="A284" s="223">
        <v>15</v>
      </c>
      <c r="B284" s="223" t="e">
        <f>C284=#REF!</f>
        <v>#REF!</v>
      </c>
      <c r="C284" s="265" t="s">
        <v>864</v>
      </c>
      <c r="D284" s="224" t="e">
        <f>#REF!-'[2]Local Education Authority (U)'!C284</f>
        <v>#REF!</v>
      </c>
      <c r="E284" s="224" t="e">
        <f>#REF!-'[2]Local Education Authority (U)'!D284</f>
        <v>#REF!</v>
      </c>
      <c r="F284" s="224" t="e">
        <f>#REF!-'[2]Local Education Authority (U)'!E284</f>
        <v>#REF!</v>
      </c>
      <c r="G284" s="224" t="e">
        <f>#REF!-'[2]Local Education Authority (U)'!F284</f>
        <v>#REF!</v>
      </c>
      <c r="H284" s="224" t="e">
        <f>#REF!-'[2]Local Education Authority (U)'!G284</f>
        <v>#REF!</v>
      </c>
      <c r="I284" s="224" t="e">
        <f>#REF!-'[2]Local Education Authority (U)'!H284</f>
        <v>#REF!</v>
      </c>
      <c r="J284" s="224" t="e">
        <f>#REF!-'[2]Local Education Authority (U)'!I284</f>
        <v>#REF!</v>
      </c>
      <c r="K284" s="224" t="e">
        <f>#REF!-'[2]Local Education Authority (U)'!J284</f>
        <v>#REF!</v>
      </c>
      <c r="L284" s="230">
        <v>572</v>
      </c>
      <c r="M284" s="297"/>
      <c r="N284" s="306"/>
    </row>
    <row r="285" spans="1:14" ht="15" customHeight="1">
      <c r="A285" s="223">
        <v>16</v>
      </c>
      <c r="B285" s="223" t="e">
        <f>C285=#REF!</f>
        <v>#REF!</v>
      </c>
      <c r="C285" s="265" t="s">
        <v>455</v>
      </c>
      <c r="D285" s="224" t="e">
        <f>#REF!-'[2]Local Education Authority (U)'!C285</f>
        <v>#REF!</v>
      </c>
      <c r="E285" s="224" t="e">
        <f>#REF!-'[2]Local Education Authority (U)'!D285</f>
        <v>#REF!</v>
      </c>
      <c r="F285" s="224" t="e">
        <f>#REF!-'[2]Local Education Authority (U)'!E285</f>
        <v>#REF!</v>
      </c>
      <c r="G285" s="224" t="e">
        <f>#REF!-'[2]Local Education Authority (U)'!F285</f>
        <v>#REF!</v>
      </c>
      <c r="H285" s="224" t="e">
        <f>#REF!-'[2]Local Education Authority (U)'!G285</f>
        <v>#REF!</v>
      </c>
      <c r="I285" s="224" t="e">
        <f>#REF!-'[2]Local Education Authority (U)'!H285</f>
        <v>#REF!</v>
      </c>
      <c r="J285" s="224" t="e">
        <f>#REF!-'[2]Local Education Authority (U)'!I285</f>
        <v>#REF!</v>
      </c>
      <c r="K285" s="224" t="e">
        <f>#REF!-'[2]Local Education Authority (U)'!J285</f>
        <v>#REF!</v>
      </c>
      <c r="L285" s="230">
        <v>353</v>
      </c>
      <c r="M285" s="297"/>
      <c r="N285" s="306"/>
    </row>
    <row r="286" spans="1:14" ht="15" customHeight="1">
      <c r="A286" s="223">
        <v>17</v>
      </c>
      <c r="B286" s="223" t="e">
        <f>C286=#REF!</f>
        <v>#REF!</v>
      </c>
      <c r="C286" s="265" t="s">
        <v>459</v>
      </c>
      <c r="D286" s="224" t="e">
        <f>#REF!-'[2]Local Education Authority (U)'!C286</f>
        <v>#REF!</v>
      </c>
      <c r="E286" s="224" t="e">
        <f>#REF!-'[2]Local Education Authority (U)'!D286</f>
        <v>#REF!</v>
      </c>
      <c r="F286" s="224" t="e">
        <f>#REF!-'[2]Local Education Authority (U)'!E286</f>
        <v>#REF!</v>
      </c>
      <c r="G286" s="224" t="e">
        <f>#REF!-'[2]Local Education Authority (U)'!F286</f>
        <v>#REF!</v>
      </c>
      <c r="H286" s="224" t="e">
        <f>#REF!-'[2]Local Education Authority (U)'!G286</f>
        <v>#REF!</v>
      </c>
      <c r="I286" s="224" t="e">
        <f>#REF!-'[2]Local Education Authority (U)'!H286</f>
        <v>#REF!</v>
      </c>
      <c r="J286" s="224" t="e">
        <f>#REF!-'[2]Local Education Authority (U)'!I286</f>
        <v>#REF!</v>
      </c>
      <c r="K286" s="224" t="e">
        <f>#REF!-'[2]Local Education Authority (U)'!J286</f>
        <v>#REF!</v>
      </c>
      <c r="L286" s="230">
        <v>472</v>
      </c>
      <c r="M286" s="297"/>
      <c r="N286" s="306"/>
    </row>
    <row r="287" spans="1:14" ht="15" customHeight="1">
      <c r="A287" s="223">
        <v>18</v>
      </c>
      <c r="B287" s="223" t="e">
        <f>C287=#REF!</f>
        <v>#REF!</v>
      </c>
      <c r="C287" s="265" t="s">
        <v>462</v>
      </c>
      <c r="D287" s="224" t="e">
        <f>#REF!-'[2]Local Education Authority (U)'!C287</f>
        <v>#REF!</v>
      </c>
      <c r="E287" s="224" t="e">
        <f>#REF!-'[2]Local Education Authority (U)'!D287</f>
        <v>#REF!</v>
      </c>
      <c r="F287" s="224" t="e">
        <f>#REF!-'[2]Local Education Authority (U)'!E287</f>
        <v>#REF!</v>
      </c>
      <c r="G287" s="224" t="e">
        <f>#REF!-'[2]Local Education Authority (U)'!F287</f>
        <v>#REF!</v>
      </c>
      <c r="H287" s="224" t="e">
        <f>#REF!-'[2]Local Education Authority (U)'!G287</f>
        <v>#REF!</v>
      </c>
      <c r="I287" s="224" t="e">
        <f>#REF!-'[2]Local Education Authority (U)'!H287</f>
        <v>#REF!</v>
      </c>
      <c r="J287" s="224" t="e">
        <f>#REF!-'[2]Local Education Authority (U)'!I287</f>
        <v>#REF!</v>
      </c>
      <c r="K287" s="224" t="e">
        <f>#REF!-'[2]Local Education Authority (U)'!J287</f>
        <v>#REF!</v>
      </c>
      <c r="L287" s="230">
        <v>742</v>
      </c>
      <c r="M287" s="297"/>
      <c r="N287" s="306"/>
    </row>
    <row r="288" spans="1:14" ht="15" customHeight="1">
      <c r="A288" s="223">
        <v>19</v>
      </c>
      <c r="B288" s="223" t="e">
        <f>C288=#REF!</f>
        <v>#REF!</v>
      </c>
      <c r="C288" s="265" t="s">
        <v>466</v>
      </c>
      <c r="D288" s="224" t="e">
        <f>#REF!-'[2]Local Education Authority (U)'!C288</f>
        <v>#REF!</v>
      </c>
      <c r="E288" s="224" t="e">
        <f>#REF!-'[2]Local Education Authority (U)'!D288</f>
        <v>#REF!</v>
      </c>
      <c r="F288" s="224" t="e">
        <f>#REF!-'[2]Local Education Authority (U)'!E288</f>
        <v>#REF!</v>
      </c>
      <c r="G288" s="224" t="e">
        <f>#REF!-'[2]Local Education Authority (U)'!F288</f>
        <v>#REF!</v>
      </c>
      <c r="H288" s="224" t="e">
        <f>#REF!-'[2]Local Education Authority (U)'!G288</f>
        <v>#REF!</v>
      </c>
      <c r="I288" s="224" t="e">
        <f>#REF!-'[2]Local Education Authority (U)'!H288</f>
        <v>#REF!</v>
      </c>
      <c r="J288" s="224" t="e">
        <f>#REF!-'[2]Local Education Authority (U)'!I288</f>
        <v>#REF!</v>
      </c>
      <c r="K288" s="224" t="e">
        <f>#REF!-'[2]Local Education Authority (U)'!J288</f>
        <v>#REF!</v>
      </c>
      <c r="L288" s="230">
        <v>646</v>
      </c>
      <c r="M288" s="297"/>
      <c r="N288" s="306"/>
    </row>
    <row r="289" spans="1:14" ht="15" customHeight="1">
      <c r="A289" s="223">
        <v>20</v>
      </c>
      <c r="B289" s="223" t="e">
        <f>C289=#REF!</f>
        <v>#REF!</v>
      </c>
      <c r="C289" s="265" t="s">
        <v>865</v>
      </c>
      <c r="D289" s="224" t="e">
        <f>#REF!-'[2]Local Education Authority (U)'!C289</f>
        <v>#REF!</v>
      </c>
      <c r="E289" s="224" t="e">
        <f>#REF!-'[2]Local Education Authority (U)'!D289</f>
        <v>#REF!</v>
      </c>
      <c r="F289" s="224" t="e">
        <f>#REF!-'[2]Local Education Authority (U)'!E289</f>
        <v>#REF!</v>
      </c>
      <c r="G289" s="224" t="e">
        <f>#REF!-'[2]Local Education Authority (U)'!F289</f>
        <v>#REF!</v>
      </c>
      <c r="H289" s="224" t="e">
        <f>#REF!-'[2]Local Education Authority (U)'!G289</f>
        <v>#REF!</v>
      </c>
      <c r="I289" s="224" t="e">
        <f>#REF!-'[2]Local Education Authority (U)'!H289</f>
        <v>#REF!</v>
      </c>
      <c r="J289" s="224" t="e">
        <f>#REF!-'[2]Local Education Authority (U)'!I289</f>
        <v>#REF!</v>
      </c>
      <c r="K289" s="224" t="e">
        <f>#REF!-'[2]Local Education Authority (U)'!J289</f>
        <v>#REF!</v>
      </c>
      <c r="L289" s="230">
        <v>286</v>
      </c>
      <c r="M289" s="297"/>
      <c r="N289" s="306"/>
    </row>
    <row r="290" spans="1:14" ht="15" customHeight="1">
      <c r="A290" s="223">
        <v>21</v>
      </c>
      <c r="B290" s="223" t="e">
        <f>C290=#REF!</f>
        <v>#REF!</v>
      </c>
      <c r="C290" s="265" t="s">
        <v>470</v>
      </c>
      <c r="D290" s="224" t="e">
        <f>#REF!-'[2]Local Education Authority (U)'!C290</f>
        <v>#REF!</v>
      </c>
      <c r="E290" s="224" t="e">
        <f>#REF!-'[2]Local Education Authority (U)'!D290</f>
        <v>#REF!</v>
      </c>
      <c r="F290" s="224" t="e">
        <f>#REF!-'[2]Local Education Authority (U)'!E290</f>
        <v>#REF!</v>
      </c>
      <c r="G290" s="224" t="e">
        <f>#REF!-'[2]Local Education Authority (U)'!F290</f>
        <v>#REF!</v>
      </c>
      <c r="H290" s="224" t="e">
        <f>#REF!-'[2]Local Education Authority (U)'!G290</f>
        <v>#REF!</v>
      </c>
      <c r="I290" s="224" t="e">
        <f>#REF!-'[2]Local Education Authority (U)'!H290</f>
        <v>#REF!</v>
      </c>
      <c r="J290" s="224" t="e">
        <f>#REF!-'[2]Local Education Authority (U)'!I290</f>
        <v>#REF!</v>
      </c>
      <c r="K290" s="224" t="e">
        <f>#REF!-'[2]Local Education Authority (U)'!J290</f>
        <v>#REF!</v>
      </c>
      <c r="L290" s="230">
        <v>448</v>
      </c>
      <c r="M290" s="297"/>
      <c r="N290" s="306"/>
    </row>
    <row r="291" spans="1:14" ht="15" customHeight="1">
      <c r="A291" s="223">
        <v>22</v>
      </c>
      <c r="B291" s="223" t="e">
        <f>C291=#REF!</f>
        <v>#REF!</v>
      </c>
      <c r="C291" s="265" t="s">
        <v>866</v>
      </c>
      <c r="D291" s="224" t="e">
        <f>#REF!-'[2]Local Education Authority (U)'!C291</f>
        <v>#REF!</v>
      </c>
      <c r="E291" s="224" t="e">
        <f>#REF!-'[2]Local Education Authority (U)'!D291</f>
        <v>#REF!</v>
      </c>
      <c r="F291" s="224" t="e">
        <f>#REF!-'[2]Local Education Authority (U)'!E291</f>
        <v>#REF!</v>
      </c>
      <c r="G291" s="224" t="e">
        <f>#REF!-'[2]Local Education Authority (U)'!F291</f>
        <v>#REF!</v>
      </c>
      <c r="H291" s="224" t="e">
        <f>#REF!-'[2]Local Education Authority (U)'!G291</f>
        <v>#REF!</v>
      </c>
      <c r="I291" s="224" t="e">
        <f>#REF!-'[2]Local Education Authority (U)'!H291</f>
        <v>#REF!</v>
      </c>
      <c r="J291" s="224" t="e">
        <f>#REF!-'[2]Local Education Authority (U)'!I291</f>
        <v>#REF!</v>
      </c>
      <c r="K291" s="224" t="e">
        <f>#REF!-'[2]Local Education Authority (U)'!J291</f>
        <v>#REF!</v>
      </c>
      <c r="L291" s="230">
        <v>649</v>
      </c>
      <c r="M291" s="297"/>
      <c r="N291" s="306"/>
    </row>
    <row r="292" spans="1:14" ht="15" customHeight="1">
      <c r="A292" s="223">
        <v>23</v>
      </c>
      <c r="B292" s="223" t="e">
        <f>C292=#REF!</f>
        <v>#REF!</v>
      </c>
      <c r="C292" s="265" t="s">
        <v>867</v>
      </c>
      <c r="D292" s="224" t="e">
        <f>#REF!-'[2]Local Education Authority (U)'!C292</f>
        <v>#REF!</v>
      </c>
      <c r="E292" s="224" t="e">
        <f>#REF!-'[2]Local Education Authority (U)'!D292</f>
        <v>#REF!</v>
      </c>
      <c r="F292" s="224" t="e">
        <f>#REF!-'[2]Local Education Authority (U)'!E292</f>
        <v>#REF!</v>
      </c>
      <c r="G292" s="224" t="e">
        <f>#REF!-'[2]Local Education Authority (U)'!F292</f>
        <v>#REF!</v>
      </c>
      <c r="H292" s="224" t="e">
        <f>#REF!-'[2]Local Education Authority (U)'!G292</f>
        <v>#REF!</v>
      </c>
      <c r="I292" s="224" t="e">
        <f>#REF!-'[2]Local Education Authority (U)'!H292</f>
        <v>#REF!</v>
      </c>
      <c r="J292" s="224" t="e">
        <f>#REF!-'[2]Local Education Authority (U)'!I292</f>
        <v>#REF!</v>
      </c>
      <c r="K292" s="224" t="e">
        <f>#REF!-'[2]Local Education Authority (U)'!J292</f>
        <v>#REF!</v>
      </c>
      <c r="L292" s="230">
        <v>356</v>
      </c>
      <c r="M292" s="297"/>
      <c r="N292" s="306"/>
    </row>
    <row r="293" spans="1:14" ht="15" customHeight="1">
      <c r="A293" s="223">
        <v>24</v>
      </c>
      <c r="B293" s="223" t="e">
        <f>C293=#REF!</f>
        <v>#REF!</v>
      </c>
      <c r="C293" s="265" t="s">
        <v>868</v>
      </c>
      <c r="D293" s="224" t="e">
        <f>#REF!-'[2]Local Education Authority (U)'!C293</f>
        <v>#REF!</v>
      </c>
      <c r="E293" s="224" t="e">
        <f>#REF!-'[2]Local Education Authority (U)'!D293</f>
        <v>#REF!</v>
      </c>
      <c r="F293" s="224" t="e">
        <f>#REF!-'[2]Local Education Authority (U)'!E293</f>
        <v>#REF!</v>
      </c>
      <c r="G293" s="224" t="e">
        <f>#REF!-'[2]Local Education Authority (U)'!F293</f>
        <v>#REF!</v>
      </c>
      <c r="H293" s="224" t="e">
        <f>#REF!-'[2]Local Education Authority (U)'!G293</f>
        <v>#REF!</v>
      </c>
      <c r="I293" s="224" t="e">
        <f>#REF!-'[2]Local Education Authority (U)'!H293</f>
        <v>#REF!</v>
      </c>
      <c r="J293" s="224" t="e">
        <f>#REF!-'[2]Local Education Authority (U)'!I293</f>
        <v>#REF!</v>
      </c>
      <c r="K293" s="224" t="e">
        <f>#REF!-'[2]Local Education Authority (U)'!J293</f>
        <v>#REF!</v>
      </c>
      <c r="L293" s="230">
        <v>679</v>
      </c>
      <c r="M293" s="297"/>
      <c r="N293" s="306"/>
    </row>
    <row r="294" spans="1:14" ht="15" customHeight="1">
      <c r="A294" s="223">
        <v>25</v>
      </c>
      <c r="B294" s="223" t="e">
        <f>C294=#REF!</f>
        <v>#REF!</v>
      </c>
      <c r="C294" s="265" t="s">
        <v>512</v>
      </c>
      <c r="D294" s="224" t="e">
        <f>#REF!-'[2]Local Education Authority (U)'!C294</f>
        <v>#REF!</v>
      </c>
      <c r="E294" s="224" t="e">
        <f>#REF!-'[2]Local Education Authority (U)'!D294</f>
        <v>#REF!</v>
      </c>
      <c r="F294" s="224" t="e">
        <f>#REF!-'[2]Local Education Authority (U)'!E294</f>
        <v>#REF!</v>
      </c>
      <c r="G294" s="224" t="e">
        <f>#REF!-'[2]Local Education Authority (U)'!F294</f>
        <v>#REF!</v>
      </c>
      <c r="H294" s="224" t="e">
        <f>#REF!-'[2]Local Education Authority (U)'!G294</f>
        <v>#REF!</v>
      </c>
      <c r="I294" s="224" t="e">
        <f>#REF!-'[2]Local Education Authority (U)'!H294</f>
        <v>#REF!</v>
      </c>
      <c r="J294" s="224" t="e">
        <f>#REF!-'[2]Local Education Authority (U)'!I294</f>
        <v>#REF!</v>
      </c>
      <c r="K294" s="224" t="e">
        <f>#REF!-'[2]Local Education Authority (U)'!J294</f>
        <v>#REF!</v>
      </c>
      <c r="L294" s="230">
        <v>476</v>
      </c>
      <c r="M294" s="297"/>
      <c r="N294" s="306"/>
    </row>
    <row r="295" spans="1:14" ht="15" customHeight="1">
      <c r="A295" s="223">
        <v>26</v>
      </c>
      <c r="B295" s="223" t="e">
        <f>C295=#REF!</f>
        <v>#REF!</v>
      </c>
      <c r="C295" s="33" t="s">
        <v>474</v>
      </c>
      <c r="D295" s="224" t="e">
        <f>#REF!-'[2]Local Education Authority (U)'!C295</f>
        <v>#REF!</v>
      </c>
      <c r="E295" s="224" t="e">
        <f>#REF!-'[2]Local Education Authority (U)'!D295</f>
        <v>#REF!</v>
      </c>
      <c r="F295" s="224" t="e">
        <f>#REF!-'[2]Local Education Authority (U)'!E295</f>
        <v>#REF!</v>
      </c>
      <c r="G295" s="224" t="e">
        <f>#REF!-'[2]Local Education Authority (U)'!F295</f>
        <v>#REF!</v>
      </c>
      <c r="H295" s="224" t="e">
        <f>#REF!-'[2]Local Education Authority (U)'!G295</f>
        <v>#REF!</v>
      </c>
      <c r="I295" s="224" t="e">
        <f>#REF!-'[2]Local Education Authority (U)'!H295</f>
        <v>#REF!</v>
      </c>
      <c r="J295" s="224" t="e">
        <f>#REF!-'[2]Local Education Authority (U)'!I295</f>
        <v>#REF!</v>
      </c>
      <c r="K295" s="224" t="e">
        <f>#REF!-'[2]Local Education Authority (U)'!J295</f>
        <v>#REF!</v>
      </c>
      <c r="L295" s="230">
        <v>623</v>
      </c>
      <c r="M295" s="297"/>
      <c r="N295" s="306"/>
    </row>
    <row r="296" spans="1:14" ht="15" customHeight="1">
      <c r="A296" s="223">
        <v>27</v>
      </c>
      <c r="B296" s="223" t="e">
        <f>C296=#REF!</f>
        <v>#REF!</v>
      </c>
      <c r="C296" s="33" t="s">
        <v>685</v>
      </c>
      <c r="D296" s="224" t="e">
        <f>#REF!-'[2]Local Education Authority (U)'!C296</f>
        <v>#REF!</v>
      </c>
      <c r="E296" s="224" t="e">
        <f>#REF!-'[2]Local Education Authority (U)'!D296</f>
        <v>#REF!</v>
      </c>
      <c r="F296" s="224" t="e">
        <f>#REF!-'[2]Local Education Authority (U)'!E296</f>
        <v>#REF!</v>
      </c>
      <c r="G296" s="224" t="e">
        <f>#REF!-'[2]Local Education Authority (U)'!F296</f>
        <v>#REF!</v>
      </c>
      <c r="H296" s="224" t="e">
        <f>#REF!-'[2]Local Education Authority (U)'!G296</f>
        <v>#REF!</v>
      </c>
      <c r="I296" s="224" t="e">
        <f>#REF!-'[2]Local Education Authority (U)'!H296</f>
        <v>#REF!</v>
      </c>
      <c r="J296" s="224" t="e">
        <f>#REF!-'[2]Local Education Authority (U)'!I296</f>
        <v>#REF!</v>
      </c>
      <c r="K296" s="224" t="e">
        <f>#REF!-'[2]Local Education Authority (U)'!J296</f>
        <v>#REF!</v>
      </c>
      <c r="L296" s="289" t="e">
        <f>4095-GETPIVOTDATA("start_ytd",#REF!,"Region_Desc","South East","LEA_Desc","Kent")</f>
        <v>#REF!</v>
      </c>
      <c r="M296" s="297"/>
      <c r="N296" s="306"/>
    </row>
    <row r="297" spans="1:14" ht="15" customHeight="1">
      <c r="A297" s="223">
        <v>28</v>
      </c>
      <c r="B297" s="223" t="e">
        <f>C297=#REF!</f>
        <v>#REF!</v>
      </c>
      <c r="C297" s="265" t="s">
        <v>437</v>
      </c>
      <c r="D297" s="224" t="e">
        <f>#REF!-'[2]Local Education Authority (U)'!C297</f>
        <v>#REF!</v>
      </c>
      <c r="E297" s="224" t="e">
        <f>#REF!-'[2]Local Education Authority (U)'!D297</f>
        <v>#REF!</v>
      </c>
      <c r="F297" s="224" t="e">
        <f>#REF!-'[2]Local Education Authority (U)'!E297</f>
        <v>#REF!</v>
      </c>
      <c r="G297" s="224" t="e">
        <f>#REF!-'[2]Local Education Authority (U)'!F297</f>
        <v>#REF!</v>
      </c>
      <c r="H297" s="224" t="e">
        <f>#REF!-'[2]Local Education Authority (U)'!G297</f>
        <v>#REF!</v>
      </c>
      <c r="I297" s="224" t="e">
        <f>#REF!-'[2]Local Education Authority (U)'!H297</f>
        <v>#REF!</v>
      </c>
      <c r="J297" s="224" t="e">
        <f>#REF!-'[2]Local Education Authority (U)'!I297</f>
        <v>#REF!</v>
      </c>
      <c r="K297" s="224" t="e">
        <f>#REF!-'[2]Local Education Authority (U)'!J297</f>
        <v>#REF!</v>
      </c>
      <c r="L297" s="230">
        <v>309</v>
      </c>
      <c r="M297" s="297"/>
      <c r="N297" s="306"/>
    </row>
    <row r="298" spans="1:14" ht="15" customHeight="1">
      <c r="A298" s="223">
        <v>29</v>
      </c>
      <c r="B298" s="223" t="e">
        <f>C298=#REF!</f>
        <v>#REF!</v>
      </c>
      <c r="C298" s="265" t="s">
        <v>448</v>
      </c>
      <c r="D298" s="224" t="e">
        <f>#REF!-'[2]Local Education Authority (U)'!C298</f>
        <v>#REF!</v>
      </c>
      <c r="E298" s="224" t="e">
        <f>#REF!-'[2]Local Education Authority (U)'!D298</f>
        <v>#REF!</v>
      </c>
      <c r="F298" s="224" t="e">
        <f>#REF!-'[2]Local Education Authority (U)'!E298</f>
        <v>#REF!</v>
      </c>
      <c r="G298" s="224" t="e">
        <f>#REF!-'[2]Local Education Authority (U)'!F298</f>
        <v>#REF!</v>
      </c>
      <c r="H298" s="224" t="e">
        <f>#REF!-'[2]Local Education Authority (U)'!G298</f>
        <v>#REF!</v>
      </c>
      <c r="I298" s="224" t="e">
        <f>#REF!-'[2]Local Education Authority (U)'!H298</f>
        <v>#REF!</v>
      </c>
      <c r="J298" s="224" t="e">
        <f>#REF!-'[2]Local Education Authority (U)'!I298</f>
        <v>#REF!</v>
      </c>
      <c r="K298" s="224" t="e">
        <f>#REF!-'[2]Local Education Authority (U)'!J298</f>
        <v>#REF!</v>
      </c>
      <c r="L298" s="230">
        <v>331</v>
      </c>
      <c r="M298" s="297"/>
      <c r="N298" s="306"/>
    </row>
    <row r="299" spans="1:14" ht="15" customHeight="1">
      <c r="A299" s="223">
        <v>30</v>
      </c>
      <c r="B299" s="223" t="e">
        <f>C299=#REF!</f>
        <v>#REF!</v>
      </c>
      <c r="C299" s="265" t="s">
        <v>453</v>
      </c>
      <c r="D299" s="224" t="e">
        <f>#REF!-'[2]Local Education Authority (U)'!C299</f>
        <v>#REF!</v>
      </c>
      <c r="E299" s="224" t="e">
        <f>#REF!-'[2]Local Education Authority (U)'!D299</f>
        <v>#REF!</v>
      </c>
      <c r="F299" s="224" t="e">
        <f>#REF!-'[2]Local Education Authority (U)'!E299</f>
        <v>#REF!</v>
      </c>
      <c r="G299" s="224" t="e">
        <f>#REF!-'[2]Local Education Authority (U)'!F299</f>
        <v>#REF!</v>
      </c>
      <c r="H299" s="224" t="e">
        <f>#REF!-'[2]Local Education Authority (U)'!G299</f>
        <v>#REF!</v>
      </c>
      <c r="I299" s="224" t="e">
        <f>#REF!-'[2]Local Education Authority (U)'!H299</f>
        <v>#REF!</v>
      </c>
      <c r="J299" s="224" t="e">
        <f>#REF!-'[2]Local Education Authority (U)'!I299</f>
        <v>#REF!</v>
      </c>
      <c r="K299" s="224" t="e">
        <f>#REF!-'[2]Local Education Authority (U)'!J299</f>
        <v>#REF!</v>
      </c>
      <c r="L299" s="230">
        <v>283</v>
      </c>
      <c r="M299" s="297"/>
      <c r="N299" s="306"/>
    </row>
    <row r="300" spans="1:14" ht="15" customHeight="1">
      <c r="A300" s="223">
        <v>31</v>
      </c>
      <c r="B300" s="223" t="e">
        <f>C300=#REF!</f>
        <v>#REF!</v>
      </c>
      <c r="C300" s="265" t="s">
        <v>454</v>
      </c>
      <c r="D300" s="224" t="e">
        <f>#REF!-'[2]Local Education Authority (U)'!C300</f>
        <v>#REF!</v>
      </c>
      <c r="E300" s="224" t="e">
        <f>#REF!-'[2]Local Education Authority (U)'!D300</f>
        <v>#REF!</v>
      </c>
      <c r="F300" s="224" t="e">
        <f>#REF!-'[2]Local Education Authority (U)'!E300</f>
        <v>#REF!</v>
      </c>
      <c r="G300" s="224" t="e">
        <f>#REF!-'[2]Local Education Authority (U)'!F300</f>
        <v>#REF!</v>
      </c>
      <c r="H300" s="224" t="e">
        <f>#REF!-'[2]Local Education Authority (U)'!G300</f>
        <v>#REF!</v>
      </c>
      <c r="I300" s="224" t="e">
        <f>#REF!-'[2]Local Education Authority (U)'!H300</f>
        <v>#REF!</v>
      </c>
      <c r="J300" s="224" t="e">
        <f>#REF!-'[2]Local Education Authority (U)'!I300</f>
        <v>#REF!</v>
      </c>
      <c r="K300" s="224" t="e">
        <f>#REF!-'[2]Local Education Authority (U)'!J300</f>
        <v>#REF!</v>
      </c>
      <c r="L300" s="230">
        <v>401</v>
      </c>
      <c r="M300" s="297"/>
      <c r="N300" s="306"/>
    </row>
    <row r="301" spans="1:14" ht="15" customHeight="1">
      <c r="A301" s="223">
        <v>32</v>
      </c>
      <c r="B301" s="223" t="e">
        <f>C301=#REF!</f>
        <v>#REF!</v>
      </c>
      <c r="C301" s="265" t="s">
        <v>467</v>
      </c>
      <c r="D301" s="224" t="e">
        <f>#REF!-'[2]Local Education Authority (U)'!C301</f>
        <v>#REF!</v>
      </c>
      <c r="E301" s="224" t="e">
        <f>#REF!-'[2]Local Education Authority (U)'!D301</f>
        <v>#REF!</v>
      </c>
      <c r="F301" s="224" t="e">
        <f>#REF!-'[2]Local Education Authority (U)'!E301</f>
        <v>#REF!</v>
      </c>
      <c r="G301" s="224" t="e">
        <f>#REF!-'[2]Local Education Authority (U)'!F301</f>
        <v>#REF!</v>
      </c>
      <c r="H301" s="224" t="e">
        <f>#REF!-'[2]Local Education Authority (U)'!G301</f>
        <v>#REF!</v>
      </c>
      <c r="I301" s="224" t="e">
        <f>#REF!-'[2]Local Education Authority (U)'!H301</f>
        <v>#REF!</v>
      </c>
      <c r="J301" s="224" t="e">
        <f>#REF!-'[2]Local Education Authority (U)'!I301</f>
        <v>#REF!</v>
      </c>
      <c r="K301" s="224" t="e">
        <f>#REF!-'[2]Local Education Authority (U)'!J301</f>
        <v>#REF!</v>
      </c>
      <c r="L301" s="230">
        <v>297</v>
      </c>
      <c r="M301" s="297"/>
      <c r="N301" s="306"/>
    </row>
    <row r="302" spans="1:14" ht="15" customHeight="1">
      <c r="A302" s="223">
        <v>33</v>
      </c>
      <c r="B302" s="223" t="e">
        <f>C302=#REF!</f>
        <v>#REF!</v>
      </c>
      <c r="C302" s="265" t="s">
        <v>869</v>
      </c>
      <c r="D302" s="224" t="e">
        <f>#REF!-'[2]Local Education Authority (U)'!C302</f>
        <v>#REF!</v>
      </c>
      <c r="E302" s="224" t="e">
        <f>#REF!-'[2]Local Education Authority (U)'!D302</f>
        <v>#REF!</v>
      </c>
      <c r="F302" s="224" t="e">
        <f>#REF!-'[2]Local Education Authority (U)'!E302</f>
        <v>#REF!</v>
      </c>
      <c r="G302" s="224" t="e">
        <f>#REF!-'[2]Local Education Authority (U)'!F302</f>
        <v>#REF!</v>
      </c>
      <c r="H302" s="224" t="e">
        <f>#REF!-'[2]Local Education Authority (U)'!G302</f>
        <v>#REF!</v>
      </c>
      <c r="I302" s="224" t="e">
        <f>#REF!-'[2]Local Education Authority (U)'!H302</f>
        <v>#REF!</v>
      </c>
      <c r="J302" s="224" t="e">
        <f>#REF!-'[2]Local Education Authority (U)'!I302</f>
        <v>#REF!</v>
      </c>
      <c r="K302" s="224" t="e">
        <f>#REF!-'[2]Local Education Authority (U)'!J302</f>
        <v>#REF!</v>
      </c>
      <c r="L302" s="230">
        <v>391</v>
      </c>
      <c r="M302" s="297"/>
      <c r="N302" s="306"/>
    </row>
    <row r="303" spans="1:14" ht="15" customHeight="1">
      <c r="A303" s="223">
        <v>34</v>
      </c>
      <c r="B303" s="223" t="e">
        <f>C303=#REF!</f>
        <v>#REF!</v>
      </c>
      <c r="C303" s="265" t="s">
        <v>499</v>
      </c>
      <c r="D303" s="224" t="e">
        <f>#REF!-'[2]Local Education Authority (U)'!C303</f>
        <v>#REF!</v>
      </c>
      <c r="E303" s="224" t="e">
        <f>#REF!-'[2]Local Education Authority (U)'!D303</f>
        <v>#REF!</v>
      </c>
      <c r="F303" s="224" t="e">
        <f>#REF!-'[2]Local Education Authority (U)'!E303</f>
        <v>#REF!</v>
      </c>
      <c r="G303" s="224" t="e">
        <f>#REF!-'[2]Local Education Authority (U)'!F303</f>
        <v>#REF!</v>
      </c>
      <c r="H303" s="224" t="e">
        <f>#REF!-'[2]Local Education Authority (U)'!G303</f>
        <v>#REF!</v>
      </c>
      <c r="I303" s="224" t="e">
        <f>#REF!-'[2]Local Education Authority (U)'!H303</f>
        <v>#REF!</v>
      </c>
      <c r="J303" s="224" t="e">
        <f>#REF!-'[2]Local Education Authority (U)'!I303</f>
        <v>#REF!</v>
      </c>
      <c r="K303" s="224" t="e">
        <f>#REF!-'[2]Local Education Authority (U)'!J303</f>
        <v>#REF!</v>
      </c>
      <c r="L303" s="230">
        <v>232</v>
      </c>
      <c r="M303" s="297"/>
      <c r="N303" s="306"/>
    </row>
    <row r="304" spans="1:14" ht="15" customHeight="1">
      <c r="A304" s="223">
        <v>35</v>
      </c>
      <c r="B304" s="223" t="e">
        <f>C304=#REF!</f>
        <v>#REF!</v>
      </c>
      <c r="C304" s="265" t="s">
        <v>870</v>
      </c>
      <c r="D304" s="224" t="e">
        <f>#REF!-'[2]Local Education Authority (U)'!C304</f>
        <v>#REF!</v>
      </c>
      <c r="E304" s="224" t="e">
        <f>#REF!-'[2]Local Education Authority (U)'!D304</f>
        <v>#REF!</v>
      </c>
      <c r="F304" s="224" t="e">
        <f>#REF!-'[2]Local Education Authority (U)'!E304</f>
        <v>#REF!</v>
      </c>
      <c r="G304" s="224" t="e">
        <f>#REF!-'[2]Local Education Authority (U)'!F304</f>
        <v>#REF!</v>
      </c>
      <c r="H304" s="224" t="e">
        <f>#REF!-'[2]Local Education Authority (U)'!G304</f>
        <v>#REF!</v>
      </c>
      <c r="I304" s="224" t="e">
        <f>#REF!-'[2]Local Education Authority (U)'!H304</f>
        <v>#REF!</v>
      </c>
      <c r="J304" s="224" t="e">
        <f>#REF!-'[2]Local Education Authority (U)'!I304</f>
        <v>#REF!</v>
      </c>
      <c r="K304" s="224" t="e">
        <f>#REF!-'[2]Local Education Authority (U)'!J304</f>
        <v>#REF!</v>
      </c>
      <c r="L304" s="230">
        <v>326</v>
      </c>
      <c r="M304" s="297"/>
      <c r="N304" s="306"/>
    </row>
    <row r="305" spans="1:14" ht="15" customHeight="1">
      <c r="A305" s="223">
        <v>36</v>
      </c>
      <c r="B305" s="223" t="e">
        <f>C305=#REF!</f>
        <v>#REF!</v>
      </c>
      <c r="C305" s="265" t="s">
        <v>871</v>
      </c>
      <c r="D305" s="224" t="e">
        <f>#REF!-'[2]Local Education Authority (U)'!C305</f>
        <v>#REF!</v>
      </c>
      <c r="E305" s="224" t="e">
        <f>#REF!-'[2]Local Education Authority (U)'!D305</f>
        <v>#REF!</v>
      </c>
      <c r="F305" s="224" t="e">
        <f>#REF!-'[2]Local Education Authority (U)'!E305</f>
        <v>#REF!</v>
      </c>
      <c r="G305" s="224" t="e">
        <f>#REF!-'[2]Local Education Authority (U)'!F305</f>
        <v>#REF!</v>
      </c>
      <c r="H305" s="224" t="e">
        <f>#REF!-'[2]Local Education Authority (U)'!G305</f>
        <v>#REF!</v>
      </c>
      <c r="I305" s="224" t="e">
        <f>#REF!-'[2]Local Education Authority (U)'!H305</f>
        <v>#REF!</v>
      </c>
      <c r="J305" s="224" t="e">
        <f>#REF!-'[2]Local Education Authority (U)'!I305</f>
        <v>#REF!</v>
      </c>
      <c r="K305" s="224" t="e">
        <f>#REF!-'[2]Local Education Authority (U)'!J305</f>
        <v>#REF!</v>
      </c>
      <c r="L305" s="230">
        <v>508</v>
      </c>
      <c r="M305" s="297"/>
      <c r="N305" s="306"/>
    </row>
    <row r="306" spans="1:14" ht="15" customHeight="1">
      <c r="A306" s="223">
        <v>37</v>
      </c>
      <c r="B306" s="223" t="e">
        <f>C306=#REF!</f>
        <v>#REF!</v>
      </c>
      <c r="C306" s="265" t="s">
        <v>872</v>
      </c>
      <c r="D306" s="224" t="e">
        <f>#REF!-'[2]Local Education Authority (U)'!C306</f>
        <v>#REF!</v>
      </c>
      <c r="E306" s="224" t="e">
        <f>#REF!-'[2]Local Education Authority (U)'!D306</f>
        <v>#REF!</v>
      </c>
      <c r="F306" s="224" t="e">
        <f>#REF!-'[2]Local Education Authority (U)'!E306</f>
        <v>#REF!</v>
      </c>
      <c r="G306" s="224" t="e">
        <f>#REF!-'[2]Local Education Authority (U)'!F306</f>
        <v>#REF!</v>
      </c>
      <c r="H306" s="224" t="e">
        <f>#REF!-'[2]Local Education Authority (U)'!G306</f>
        <v>#REF!</v>
      </c>
      <c r="I306" s="224" t="e">
        <f>#REF!-'[2]Local Education Authority (U)'!H306</f>
        <v>#REF!</v>
      </c>
      <c r="J306" s="224" t="e">
        <f>#REF!-'[2]Local Education Authority (U)'!I306</f>
        <v>#REF!</v>
      </c>
      <c r="K306" s="224" t="e">
        <f>#REF!-'[2]Local Education Authority (U)'!J306</f>
        <v>#REF!</v>
      </c>
      <c r="L306" s="230">
        <v>543</v>
      </c>
      <c r="M306" s="297"/>
      <c r="N306" s="306"/>
    </row>
    <row r="307" spans="1:14" ht="15" customHeight="1">
      <c r="A307" s="223">
        <v>38</v>
      </c>
      <c r="B307" s="223" t="e">
        <f>C307=#REF!</f>
        <v>#REF!</v>
      </c>
      <c r="C307" s="265" t="s">
        <v>508</v>
      </c>
      <c r="D307" s="224" t="e">
        <f>#REF!-'[2]Local Education Authority (U)'!C307</f>
        <v>#REF!</v>
      </c>
      <c r="E307" s="224" t="e">
        <f>#REF!-'[2]Local Education Authority (U)'!D307</f>
        <v>#REF!</v>
      </c>
      <c r="F307" s="224" t="e">
        <f>#REF!-'[2]Local Education Authority (U)'!E307</f>
        <v>#REF!</v>
      </c>
      <c r="G307" s="224" t="e">
        <f>#REF!-'[2]Local Education Authority (U)'!F307</f>
        <v>#REF!</v>
      </c>
      <c r="H307" s="224" t="e">
        <f>#REF!-'[2]Local Education Authority (U)'!G307</f>
        <v>#REF!</v>
      </c>
      <c r="I307" s="224" t="e">
        <f>#REF!-'[2]Local Education Authority (U)'!H307</f>
        <v>#REF!</v>
      </c>
      <c r="J307" s="224" t="e">
        <f>#REF!-'[2]Local Education Authority (U)'!I307</f>
        <v>#REF!</v>
      </c>
      <c r="K307" s="224" t="e">
        <f>#REF!-'[2]Local Education Authority (U)'!J307</f>
        <v>#REF!</v>
      </c>
      <c r="L307" s="230">
        <v>263</v>
      </c>
      <c r="M307" s="297"/>
      <c r="N307" s="306"/>
    </row>
    <row r="308" spans="1:14" ht="15" customHeight="1">
      <c r="A308" s="223">
        <v>39</v>
      </c>
      <c r="B308" s="223" t="e">
        <f>C308=#REF!</f>
        <v>#REF!</v>
      </c>
      <c r="C308" s="265" t="s">
        <v>509</v>
      </c>
      <c r="D308" s="224" t="e">
        <f>#REF!-'[2]Local Education Authority (U)'!C308</f>
        <v>#REF!</v>
      </c>
      <c r="E308" s="224" t="e">
        <f>#REF!-'[2]Local Education Authority (U)'!D308</f>
        <v>#REF!</v>
      </c>
      <c r="F308" s="224" t="e">
        <f>#REF!-'[2]Local Education Authority (U)'!E308</f>
        <v>#REF!</v>
      </c>
      <c r="G308" s="224" t="e">
        <f>#REF!-'[2]Local Education Authority (U)'!F308</f>
        <v>#REF!</v>
      </c>
      <c r="H308" s="224" t="e">
        <f>#REF!-'[2]Local Education Authority (U)'!G308</f>
        <v>#REF!</v>
      </c>
      <c r="I308" s="224" t="e">
        <f>#REF!-'[2]Local Education Authority (U)'!H308</f>
        <v>#REF!</v>
      </c>
      <c r="J308" s="224" t="e">
        <f>#REF!-'[2]Local Education Authority (U)'!I308</f>
        <v>#REF!</v>
      </c>
      <c r="K308" s="224" t="e">
        <f>#REF!-'[2]Local Education Authority (U)'!J308</f>
        <v>#REF!</v>
      </c>
      <c r="L308" s="230">
        <v>211</v>
      </c>
      <c r="M308" s="297"/>
      <c r="N308" s="306"/>
    </row>
    <row r="309" spans="1:14" ht="15" customHeight="1">
      <c r="A309" s="223">
        <v>40</v>
      </c>
      <c r="B309" s="223" t="e">
        <f>C309=#REF!</f>
        <v>#REF!</v>
      </c>
      <c r="C309" s="33" t="s">
        <v>686</v>
      </c>
      <c r="D309" s="224" t="e">
        <f>#REF!-'[2]Local Education Authority (U)'!C309</f>
        <v>#REF!</v>
      </c>
      <c r="E309" s="224" t="e">
        <f>#REF!-'[2]Local Education Authority (U)'!D309</f>
        <v>#REF!</v>
      </c>
      <c r="F309" s="224" t="e">
        <f>#REF!-'[2]Local Education Authority (U)'!E309</f>
        <v>#REF!</v>
      </c>
      <c r="G309" s="224" t="e">
        <f>#REF!-'[2]Local Education Authority (U)'!F309</f>
        <v>#REF!</v>
      </c>
      <c r="H309" s="224" t="e">
        <f>#REF!-'[2]Local Education Authority (U)'!G309</f>
        <v>#REF!</v>
      </c>
      <c r="I309" s="224" t="e">
        <f>#REF!-'[2]Local Education Authority (U)'!H309</f>
        <v>#REF!</v>
      </c>
      <c r="J309" s="224" t="e">
        <f>#REF!-'[2]Local Education Authority (U)'!I309</f>
        <v>#REF!</v>
      </c>
      <c r="K309" s="224" t="e">
        <f>#REF!-'[2]Local Education Authority (U)'!J309</f>
        <v>#REF!</v>
      </c>
      <c r="L309" s="230">
        <v>1035</v>
      </c>
      <c r="M309" s="297"/>
      <c r="N309" s="306"/>
    </row>
    <row r="310" spans="1:14" ht="15" customHeight="1">
      <c r="A310" s="223">
        <v>41</v>
      </c>
      <c r="B310" s="223" t="e">
        <f>C310=#REF!</f>
        <v>#REF!</v>
      </c>
      <c r="C310" s="33" t="s">
        <v>687</v>
      </c>
      <c r="D310" s="224" t="e">
        <f>#REF!-'[2]Local Education Authority (U)'!C310</f>
        <v>#REF!</v>
      </c>
      <c r="E310" s="224" t="e">
        <f>#REF!-'[2]Local Education Authority (U)'!D310</f>
        <v>#REF!</v>
      </c>
      <c r="F310" s="224" t="e">
        <f>#REF!-'[2]Local Education Authority (U)'!E310</f>
        <v>#REF!</v>
      </c>
      <c r="G310" s="224" t="e">
        <f>#REF!-'[2]Local Education Authority (U)'!F310</f>
        <v>#REF!</v>
      </c>
      <c r="H310" s="224" t="e">
        <f>#REF!-'[2]Local Education Authority (U)'!G310</f>
        <v>#REF!</v>
      </c>
      <c r="I310" s="224" t="e">
        <f>#REF!-'[2]Local Education Authority (U)'!H310</f>
        <v>#REF!</v>
      </c>
      <c r="J310" s="224" t="e">
        <f>#REF!-'[2]Local Education Authority (U)'!I310</f>
        <v>#REF!</v>
      </c>
      <c r="K310" s="224" t="e">
        <f>#REF!-'[2]Local Education Authority (U)'!J310</f>
        <v>#REF!</v>
      </c>
      <c r="L310" s="230">
        <v>625</v>
      </c>
      <c r="M310" s="297"/>
      <c r="N310" s="306"/>
    </row>
    <row r="311" spans="1:14" ht="15" customHeight="1">
      <c r="A311" s="223">
        <v>42</v>
      </c>
      <c r="B311" s="223" t="e">
        <f>C311=#REF!</f>
        <v>#REF!</v>
      </c>
      <c r="C311" s="33" t="s">
        <v>688</v>
      </c>
      <c r="D311" s="224" t="e">
        <f>#REF!-'[2]Local Education Authority (U)'!C311</f>
        <v>#REF!</v>
      </c>
      <c r="E311" s="224" t="e">
        <f>#REF!-'[2]Local Education Authority (U)'!D311</f>
        <v>#REF!</v>
      </c>
      <c r="F311" s="224" t="e">
        <f>#REF!-'[2]Local Education Authority (U)'!E311</f>
        <v>#REF!</v>
      </c>
      <c r="G311" s="224" t="e">
        <f>#REF!-'[2]Local Education Authority (U)'!F311</f>
        <v>#REF!</v>
      </c>
      <c r="H311" s="224" t="e">
        <f>#REF!-'[2]Local Education Authority (U)'!G311</f>
        <v>#REF!</v>
      </c>
      <c r="I311" s="224" t="e">
        <f>#REF!-'[2]Local Education Authority (U)'!H311</f>
        <v>#REF!</v>
      </c>
      <c r="J311" s="224" t="e">
        <f>#REF!-'[2]Local Education Authority (U)'!I311</f>
        <v>#REF!</v>
      </c>
      <c r="K311" s="224" t="e">
        <f>#REF!-'[2]Local Education Authority (U)'!J311</f>
        <v>#REF!</v>
      </c>
      <c r="L311" s="289" t="e">
        <f>1835-GETPIVOTDATA("start_ytd",#REF!,"Region_Desc","South East","LEA_Desc","Oxfordshire")</f>
        <v>#REF!</v>
      </c>
      <c r="M311" s="297"/>
      <c r="N311" s="306"/>
    </row>
    <row r="312" spans="1:14" ht="15" customHeight="1">
      <c r="A312" s="223">
        <v>43</v>
      </c>
      <c r="B312" s="223" t="e">
        <f>C312=#REF!</f>
        <v>#REF!</v>
      </c>
      <c r="C312" s="265" t="s">
        <v>873</v>
      </c>
      <c r="D312" s="224" t="e">
        <f>#REF!-'[2]Local Education Authority (U)'!C312</f>
        <v>#REF!</v>
      </c>
      <c r="E312" s="224" t="e">
        <f>#REF!-'[2]Local Education Authority (U)'!D312</f>
        <v>#REF!</v>
      </c>
      <c r="F312" s="224" t="e">
        <f>#REF!-'[2]Local Education Authority (U)'!E312</f>
        <v>#REF!</v>
      </c>
      <c r="G312" s="224" t="e">
        <f>#REF!-'[2]Local Education Authority (U)'!F312</f>
        <v>#REF!</v>
      </c>
      <c r="H312" s="224" t="e">
        <f>#REF!-'[2]Local Education Authority (U)'!G312</f>
        <v>#REF!</v>
      </c>
      <c r="I312" s="224" t="e">
        <f>#REF!-'[2]Local Education Authority (U)'!H312</f>
        <v>#REF!</v>
      </c>
      <c r="J312" s="224" t="e">
        <f>#REF!-'[2]Local Education Authority (U)'!I312</f>
        <v>#REF!</v>
      </c>
      <c r="K312" s="224" t="e">
        <f>#REF!-'[2]Local Education Authority (U)'!J312</f>
        <v>#REF!</v>
      </c>
      <c r="L312" s="230">
        <v>443</v>
      </c>
      <c r="M312" s="297"/>
      <c r="N312" s="306"/>
    </row>
    <row r="313" spans="1:14" ht="15" customHeight="1">
      <c r="A313" s="223">
        <v>44</v>
      </c>
      <c r="B313" s="223" t="e">
        <f>C313=#REF!</f>
        <v>#REF!</v>
      </c>
      <c r="C313" s="265" t="s">
        <v>874</v>
      </c>
      <c r="D313" s="224" t="e">
        <f>#REF!-'[2]Local Education Authority (U)'!C313</f>
        <v>#REF!</v>
      </c>
      <c r="E313" s="224" t="e">
        <f>#REF!-'[2]Local Education Authority (U)'!D313</f>
        <v>#REF!</v>
      </c>
      <c r="F313" s="224" t="e">
        <f>#REF!-'[2]Local Education Authority (U)'!E313</f>
        <v>#REF!</v>
      </c>
      <c r="G313" s="224" t="e">
        <f>#REF!-'[2]Local Education Authority (U)'!F313</f>
        <v>#REF!</v>
      </c>
      <c r="H313" s="224" t="e">
        <f>#REF!-'[2]Local Education Authority (U)'!G313</f>
        <v>#REF!</v>
      </c>
      <c r="I313" s="224" t="e">
        <f>#REF!-'[2]Local Education Authority (U)'!H313</f>
        <v>#REF!</v>
      </c>
      <c r="J313" s="224" t="e">
        <f>#REF!-'[2]Local Education Authority (U)'!I313</f>
        <v>#REF!</v>
      </c>
      <c r="K313" s="224" t="e">
        <f>#REF!-'[2]Local Education Authority (U)'!J313</f>
        <v>#REF!</v>
      </c>
      <c r="L313" s="230">
        <v>276</v>
      </c>
      <c r="M313" s="297"/>
      <c r="N313" s="306"/>
    </row>
    <row r="314" spans="1:14" ht="15" customHeight="1">
      <c r="A314" s="223">
        <v>45</v>
      </c>
      <c r="B314" s="223" t="e">
        <f>C314=#REF!</f>
        <v>#REF!</v>
      </c>
      <c r="C314" s="265" t="s">
        <v>875</v>
      </c>
      <c r="D314" s="224" t="e">
        <f>#REF!-'[2]Local Education Authority (U)'!C314</f>
        <v>#REF!</v>
      </c>
      <c r="E314" s="224" t="e">
        <f>#REF!-'[2]Local Education Authority (U)'!D314</f>
        <v>#REF!</v>
      </c>
      <c r="F314" s="224" t="e">
        <f>#REF!-'[2]Local Education Authority (U)'!E314</f>
        <v>#REF!</v>
      </c>
      <c r="G314" s="224" t="e">
        <f>#REF!-'[2]Local Education Authority (U)'!F314</f>
        <v>#REF!</v>
      </c>
      <c r="H314" s="224" t="e">
        <f>#REF!-'[2]Local Education Authority (U)'!G314</f>
        <v>#REF!</v>
      </c>
      <c r="I314" s="224" t="e">
        <f>#REF!-'[2]Local Education Authority (U)'!H314</f>
        <v>#REF!</v>
      </c>
      <c r="J314" s="224" t="e">
        <f>#REF!-'[2]Local Education Authority (U)'!I314</f>
        <v>#REF!</v>
      </c>
      <c r="K314" s="224" t="e">
        <f>#REF!-'[2]Local Education Authority (U)'!J314</f>
        <v>#REF!</v>
      </c>
      <c r="L314" s="230">
        <v>384</v>
      </c>
      <c r="M314" s="297"/>
      <c r="N314" s="306"/>
    </row>
    <row r="315" spans="1:14" ht="15" customHeight="1">
      <c r="A315" s="223">
        <v>46</v>
      </c>
      <c r="B315" s="223" t="e">
        <f>C315=#REF!</f>
        <v>#REF!</v>
      </c>
      <c r="C315" s="265" t="s">
        <v>876</v>
      </c>
      <c r="D315" s="224" t="e">
        <f>#REF!-'[2]Local Education Authority (U)'!C315</f>
        <v>#REF!</v>
      </c>
      <c r="E315" s="224" t="e">
        <f>#REF!-'[2]Local Education Authority (U)'!D315</f>
        <v>#REF!</v>
      </c>
      <c r="F315" s="224" t="e">
        <f>#REF!-'[2]Local Education Authority (U)'!E315</f>
        <v>#REF!</v>
      </c>
      <c r="G315" s="224" t="e">
        <f>#REF!-'[2]Local Education Authority (U)'!F315</f>
        <v>#REF!</v>
      </c>
      <c r="H315" s="224" t="e">
        <f>#REF!-'[2]Local Education Authority (U)'!G315</f>
        <v>#REF!</v>
      </c>
      <c r="I315" s="224" t="e">
        <f>#REF!-'[2]Local Education Authority (U)'!H315</f>
        <v>#REF!</v>
      </c>
      <c r="J315" s="224" t="e">
        <f>#REF!-'[2]Local Education Authority (U)'!I315</f>
        <v>#REF!</v>
      </c>
      <c r="K315" s="224" t="e">
        <f>#REF!-'[2]Local Education Authority (U)'!J315</f>
        <v>#REF!</v>
      </c>
      <c r="L315" s="230">
        <v>375</v>
      </c>
      <c r="M315" s="297"/>
      <c r="N315" s="306"/>
    </row>
    <row r="316" spans="1:14" ht="15" customHeight="1">
      <c r="A316" s="223">
        <v>47</v>
      </c>
      <c r="B316" s="223" t="e">
        <f>C316=#REF!</f>
        <v>#REF!</v>
      </c>
      <c r="C316" s="265" t="s">
        <v>877</v>
      </c>
      <c r="D316" s="224" t="e">
        <f>#REF!-'[2]Local Education Authority (U)'!C316</f>
        <v>#REF!</v>
      </c>
      <c r="E316" s="224" t="e">
        <f>#REF!-'[2]Local Education Authority (U)'!D316</f>
        <v>#REF!</v>
      </c>
      <c r="F316" s="224" t="e">
        <f>#REF!-'[2]Local Education Authority (U)'!E316</f>
        <v>#REF!</v>
      </c>
      <c r="G316" s="224" t="e">
        <f>#REF!-'[2]Local Education Authority (U)'!F316</f>
        <v>#REF!</v>
      </c>
      <c r="H316" s="224" t="e">
        <f>#REF!-'[2]Local Education Authority (U)'!G316</f>
        <v>#REF!</v>
      </c>
      <c r="I316" s="224" t="e">
        <f>#REF!-'[2]Local Education Authority (U)'!H316</f>
        <v>#REF!</v>
      </c>
      <c r="J316" s="224" t="e">
        <f>#REF!-'[2]Local Education Authority (U)'!I316</f>
        <v>#REF!</v>
      </c>
      <c r="K316" s="224" t="e">
        <f>#REF!-'[2]Local Education Authority (U)'!J316</f>
        <v>#REF!</v>
      </c>
      <c r="L316" s="230">
        <v>357</v>
      </c>
      <c r="M316" s="297"/>
      <c r="N316" s="306"/>
    </row>
    <row r="317" spans="1:14" ht="15" customHeight="1">
      <c r="A317" s="223">
        <v>48</v>
      </c>
      <c r="B317" s="223" t="e">
        <f>C317=#REF!</f>
        <v>#REF!</v>
      </c>
      <c r="C317" s="33" t="s">
        <v>689</v>
      </c>
      <c r="D317" s="224" t="e">
        <f>#REF!-'[2]Local Education Authority (U)'!C317</f>
        <v>#REF!</v>
      </c>
      <c r="E317" s="224" t="e">
        <f>#REF!-'[2]Local Education Authority (U)'!D317</f>
        <v>#REF!</v>
      </c>
      <c r="F317" s="224" t="e">
        <f>#REF!-'[2]Local Education Authority (U)'!E317</f>
        <v>#REF!</v>
      </c>
      <c r="G317" s="224" t="e">
        <f>#REF!-'[2]Local Education Authority (U)'!F317</f>
        <v>#REF!</v>
      </c>
      <c r="H317" s="224" t="e">
        <f>#REF!-'[2]Local Education Authority (U)'!G317</f>
        <v>#REF!</v>
      </c>
      <c r="I317" s="224" t="e">
        <f>#REF!-'[2]Local Education Authority (U)'!H317</f>
        <v>#REF!</v>
      </c>
      <c r="J317" s="224" t="e">
        <f>#REF!-'[2]Local Education Authority (U)'!I317</f>
        <v>#REF!</v>
      </c>
      <c r="K317" s="224" t="e">
        <f>#REF!-'[2]Local Education Authority (U)'!J317</f>
        <v>#REF!</v>
      </c>
      <c r="L317" s="230">
        <v>688</v>
      </c>
      <c r="M317" s="297"/>
      <c r="N317" s="306"/>
    </row>
    <row r="318" spans="1:14" ht="15" customHeight="1">
      <c r="A318" s="223">
        <v>49</v>
      </c>
      <c r="B318" s="223" t="e">
        <f>C318=#REF!</f>
        <v>#REF!</v>
      </c>
      <c r="C318" s="33" t="s">
        <v>690</v>
      </c>
      <c r="D318" s="224" t="e">
        <f>#REF!-'[2]Local Education Authority (U)'!C318</f>
        <v>#REF!</v>
      </c>
      <c r="E318" s="224" t="e">
        <f>#REF!-'[2]Local Education Authority (U)'!D318</f>
        <v>#REF!</v>
      </c>
      <c r="F318" s="224" t="e">
        <f>#REF!-'[2]Local Education Authority (U)'!E318</f>
        <v>#REF!</v>
      </c>
      <c r="G318" s="224" t="e">
        <f>#REF!-'[2]Local Education Authority (U)'!F318</f>
        <v>#REF!</v>
      </c>
      <c r="H318" s="224" t="e">
        <f>#REF!-'[2]Local Education Authority (U)'!G318</f>
        <v>#REF!</v>
      </c>
      <c r="I318" s="224" t="e">
        <f>#REF!-'[2]Local Education Authority (U)'!H318</f>
        <v>#REF!</v>
      </c>
      <c r="J318" s="224" t="e">
        <f>#REF!-'[2]Local Education Authority (U)'!I318</f>
        <v>#REF!</v>
      </c>
      <c r="K318" s="224" t="e">
        <f>#REF!-'[2]Local Education Authority (U)'!J318</f>
        <v>#REF!</v>
      </c>
      <c r="L318" s="230">
        <v>522</v>
      </c>
      <c r="M318" s="297"/>
      <c r="N318" s="306"/>
    </row>
    <row r="319" spans="1:14" ht="15" customHeight="1">
      <c r="A319" s="223">
        <v>50</v>
      </c>
      <c r="B319" s="223" t="e">
        <f>C319=#REF!</f>
        <v>#REF!</v>
      </c>
      <c r="C319" s="33" t="s">
        <v>501</v>
      </c>
      <c r="D319" s="224" t="e">
        <f>#REF!-'[2]Local Education Authority (U)'!C319</f>
        <v>#REF!</v>
      </c>
      <c r="E319" s="224" t="e">
        <f>#REF!-'[2]Local Education Authority (U)'!D319</f>
        <v>#REF!</v>
      </c>
      <c r="F319" s="224" t="e">
        <f>#REF!-'[2]Local Education Authority (U)'!E319</f>
        <v>#REF!</v>
      </c>
      <c r="G319" s="224" t="e">
        <f>#REF!-'[2]Local Education Authority (U)'!F319</f>
        <v>#REF!</v>
      </c>
      <c r="H319" s="224" t="e">
        <f>#REF!-'[2]Local Education Authority (U)'!G319</f>
        <v>#REF!</v>
      </c>
      <c r="I319" s="224" t="e">
        <f>#REF!-'[2]Local Education Authority (U)'!H319</f>
        <v>#REF!</v>
      </c>
      <c r="J319" s="224" t="e">
        <f>#REF!-'[2]Local Education Authority (U)'!I319</f>
        <v>#REF!</v>
      </c>
      <c r="K319" s="224" t="e">
        <f>#REF!-'[2]Local Education Authority (U)'!J319</f>
        <v>#REF!</v>
      </c>
      <c r="L319" s="230">
        <v>434</v>
      </c>
      <c r="M319" s="297"/>
      <c r="N319" s="306"/>
    </row>
    <row r="320" spans="1:14" ht="15" customHeight="1">
      <c r="A320" s="223">
        <v>51</v>
      </c>
      <c r="B320" s="223" t="e">
        <f>C320=#REF!</f>
        <v>#REF!</v>
      </c>
      <c r="C320" s="33" t="s">
        <v>691</v>
      </c>
      <c r="D320" s="224" t="e">
        <f>#REF!-'[2]Local Education Authority (U)'!C320</f>
        <v>#REF!</v>
      </c>
      <c r="E320" s="224" t="e">
        <f>#REF!-'[2]Local Education Authority (U)'!D320</f>
        <v>#REF!</v>
      </c>
      <c r="F320" s="224" t="e">
        <f>#REF!-'[2]Local Education Authority (U)'!E320</f>
        <v>#REF!</v>
      </c>
      <c r="G320" s="224" t="e">
        <f>#REF!-'[2]Local Education Authority (U)'!F320</f>
        <v>#REF!</v>
      </c>
      <c r="H320" s="224" t="e">
        <f>#REF!-'[2]Local Education Authority (U)'!G320</f>
        <v>#REF!</v>
      </c>
      <c r="I320" s="224" t="e">
        <f>#REF!-'[2]Local Education Authority (U)'!H320</f>
        <v>#REF!</v>
      </c>
      <c r="J320" s="224" t="e">
        <f>#REF!-'[2]Local Education Authority (U)'!I320</f>
        <v>#REF!</v>
      </c>
      <c r="K320" s="224" t="e">
        <f>#REF!-'[2]Local Education Authority (U)'!J320</f>
        <v>#REF!</v>
      </c>
      <c r="L320" s="230">
        <v>807</v>
      </c>
      <c r="M320" s="297"/>
      <c r="N320" s="306"/>
    </row>
    <row r="321" spans="1:14" ht="15" customHeight="1">
      <c r="A321" s="223">
        <v>52</v>
      </c>
      <c r="B321" s="223" t="e">
        <f>C321=#REF!</f>
        <v>#REF!</v>
      </c>
      <c r="C321" s="33" t="s">
        <v>692</v>
      </c>
      <c r="D321" s="224" t="e">
        <f>#REF!-'[2]Local Education Authority (U)'!C321</f>
        <v>#REF!</v>
      </c>
      <c r="E321" s="224" t="e">
        <f>#REF!-'[2]Local Education Authority (U)'!D321</f>
        <v>#REF!</v>
      </c>
      <c r="F321" s="224" t="e">
        <f>#REF!-'[2]Local Education Authority (U)'!E321</f>
        <v>#REF!</v>
      </c>
      <c r="G321" s="224" t="e">
        <f>#REF!-'[2]Local Education Authority (U)'!F321</f>
        <v>#REF!</v>
      </c>
      <c r="H321" s="224" t="e">
        <f>#REF!-'[2]Local Education Authority (U)'!G321</f>
        <v>#REF!</v>
      </c>
      <c r="I321" s="224" t="e">
        <f>#REF!-'[2]Local Education Authority (U)'!H321</f>
        <v>#REF!</v>
      </c>
      <c r="J321" s="224" t="e">
        <f>#REF!-'[2]Local Education Authority (U)'!I321</f>
        <v>#REF!</v>
      </c>
      <c r="K321" s="224" t="e">
        <f>#REF!-'[2]Local Education Authority (U)'!J321</f>
        <v>#REF!</v>
      </c>
      <c r="L321" s="289" t="e">
        <f>2792-GETPIVOTDATA("start_ytd",#REF!,"Region_Desc","South East","LEA_Desc","Surrey")</f>
        <v>#REF!</v>
      </c>
      <c r="M321" s="297"/>
      <c r="N321" s="306"/>
    </row>
    <row r="322" spans="1:14" ht="15" customHeight="1">
      <c r="A322" s="223">
        <v>53</v>
      </c>
      <c r="B322" s="223" t="e">
        <f>C322=#REF!</f>
        <v>#REF!</v>
      </c>
      <c r="C322" s="265" t="s">
        <v>878</v>
      </c>
      <c r="D322" s="224" t="e">
        <f>#REF!-'[2]Local Education Authority (U)'!C322</f>
        <v>#REF!</v>
      </c>
      <c r="E322" s="224" t="e">
        <f>#REF!-'[2]Local Education Authority (U)'!D322</f>
        <v>#REF!</v>
      </c>
      <c r="F322" s="224" t="e">
        <f>#REF!-'[2]Local Education Authority (U)'!E322</f>
        <v>#REF!</v>
      </c>
      <c r="G322" s="224" t="e">
        <f>#REF!-'[2]Local Education Authority (U)'!F322</f>
        <v>#REF!</v>
      </c>
      <c r="H322" s="224" t="e">
        <f>#REF!-'[2]Local Education Authority (U)'!G322</f>
        <v>#REF!</v>
      </c>
      <c r="I322" s="224" t="e">
        <f>#REF!-'[2]Local Education Authority (U)'!H322</f>
        <v>#REF!</v>
      </c>
      <c r="J322" s="224" t="e">
        <f>#REF!-'[2]Local Education Authority (U)'!I322</f>
        <v>#REF!</v>
      </c>
      <c r="K322" s="224" t="e">
        <f>#REF!-'[2]Local Education Authority (U)'!J322</f>
        <v>#REF!</v>
      </c>
      <c r="L322" s="230">
        <v>201</v>
      </c>
      <c r="M322" s="297"/>
      <c r="N322" s="306"/>
    </row>
    <row r="323" spans="1:14" ht="15" customHeight="1">
      <c r="A323" s="223">
        <v>54</v>
      </c>
      <c r="B323" s="223" t="e">
        <f>C323=#REF!</f>
        <v>#REF!</v>
      </c>
      <c r="C323" s="265" t="s">
        <v>460</v>
      </c>
      <c r="D323" s="224" t="e">
        <f>#REF!-'[2]Local Education Authority (U)'!C323</f>
        <v>#REF!</v>
      </c>
      <c r="E323" s="224" t="e">
        <f>#REF!-'[2]Local Education Authority (U)'!D323</f>
        <v>#REF!</v>
      </c>
      <c r="F323" s="224" t="e">
        <f>#REF!-'[2]Local Education Authority (U)'!E323</f>
        <v>#REF!</v>
      </c>
      <c r="G323" s="224" t="e">
        <f>#REF!-'[2]Local Education Authority (U)'!F323</f>
        <v>#REF!</v>
      </c>
      <c r="H323" s="224" t="e">
        <f>#REF!-'[2]Local Education Authority (U)'!G323</f>
        <v>#REF!</v>
      </c>
      <c r="I323" s="224" t="e">
        <f>#REF!-'[2]Local Education Authority (U)'!H323</f>
        <v>#REF!</v>
      </c>
      <c r="J323" s="224" t="e">
        <f>#REF!-'[2]Local Education Authority (U)'!I323</f>
        <v>#REF!</v>
      </c>
      <c r="K323" s="224" t="e">
        <f>#REF!-'[2]Local Education Authority (U)'!J323</f>
        <v>#REF!</v>
      </c>
      <c r="L323" s="230">
        <v>138</v>
      </c>
      <c r="M323" s="297"/>
      <c r="N323" s="306"/>
    </row>
    <row r="324" spans="1:14" ht="15" customHeight="1">
      <c r="A324" s="223">
        <v>55</v>
      </c>
      <c r="B324" s="223" t="e">
        <f>C324=#REF!</f>
        <v>#REF!</v>
      </c>
      <c r="C324" s="265" t="s">
        <v>468</v>
      </c>
      <c r="D324" s="224" t="e">
        <f>#REF!-'[2]Local Education Authority (U)'!C324</f>
        <v>#REF!</v>
      </c>
      <c r="E324" s="224" t="e">
        <f>#REF!-'[2]Local Education Authority (U)'!D324</f>
        <v>#REF!</v>
      </c>
      <c r="F324" s="224" t="e">
        <f>#REF!-'[2]Local Education Authority (U)'!E324</f>
        <v>#REF!</v>
      </c>
      <c r="G324" s="224" t="e">
        <f>#REF!-'[2]Local Education Authority (U)'!F324</f>
        <v>#REF!</v>
      </c>
      <c r="H324" s="224" t="e">
        <f>#REF!-'[2]Local Education Authority (U)'!G324</f>
        <v>#REF!</v>
      </c>
      <c r="I324" s="224" t="e">
        <f>#REF!-'[2]Local Education Authority (U)'!H324</f>
        <v>#REF!</v>
      </c>
      <c r="J324" s="224" t="e">
        <f>#REF!-'[2]Local Education Authority (U)'!I324</f>
        <v>#REF!</v>
      </c>
      <c r="K324" s="224" t="e">
        <f>#REF!-'[2]Local Education Authority (U)'!J324</f>
        <v>#REF!</v>
      </c>
      <c r="L324" s="230">
        <v>674</v>
      </c>
      <c r="M324" s="297"/>
      <c r="N324" s="306"/>
    </row>
    <row r="325" spans="1:14" ht="15" customHeight="1">
      <c r="A325" s="223">
        <v>56</v>
      </c>
      <c r="B325" s="223" t="e">
        <f>C325=#REF!</f>
        <v>#REF!</v>
      </c>
      <c r="C325" s="265" t="s">
        <v>482</v>
      </c>
      <c r="D325" s="224" t="e">
        <f>#REF!-'[2]Local Education Authority (U)'!C325</f>
        <v>#REF!</v>
      </c>
      <c r="E325" s="224" t="e">
        <f>#REF!-'[2]Local Education Authority (U)'!D325</f>
        <v>#REF!</v>
      </c>
      <c r="F325" s="224" t="e">
        <f>#REF!-'[2]Local Education Authority (U)'!E325</f>
        <v>#REF!</v>
      </c>
      <c r="G325" s="224" t="e">
        <f>#REF!-'[2]Local Education Authority (U)'!F325</f>
        <v>#REF!</v>
      </c>
      <c r="H325" s="224" t="e">
        <f>#REF!-'[2]Local Education Authority (U)'!G325</f>
        <v>#REF!</v>
      </c>
      <c r="I325" s="224" t="e">
        <f>#REF!-'[2]Local Education Authority (U)'!H325</f>
        <v>#REF!</v>
      </c>
      <c r="J325" s="224" t="e">
        <f>#REF!-'[2]Local Education Authority (U)'!I325</f>
        <v>#REF!</v>
      </c>
      <c r="K325" s="224" t="e">
        <f>#REF!-'[2]Local Education Authority (U)'!J325</f>
        <v>#REF!</v>
      </c>
      <c r="L325" s="230">
        <v>138</v>
      </c>
      <c r="M325" s="297"/>
      <c r="N325" s="306"/>
    </row>
    <row r="326" spans="1:14" ht="15" customHeight="1">
      <c r="A326" s="223">
        <v>57</v>
      </c>
      <c r="B326" s="223" t="e">
        <f>C326=#REF!</f>
        <v>#REF!</v>
      </c>
      <c r="C326" s="265" t="s">
        <v>879</v>
      </c>
      <c r="D326" s="224" t="e">
        <f>#REF!-'[2]Local Education Authority (U)'!C326</f>
        <v>#REF!</v>
      </c>
      <c r="E326" s="224" t="e">
        <f>#REF!-'[2]Local Education Authority (U)'!D326</f>
        <v>#REF!</v>
      </c>
      <c r="F326" s="224" t="e">
        <f>#REF!-'[2]Local Education Authority (U)'!E326</f>
        <v>#REF!</v>
      </c>
      <c r="G326" s="224" t="e">
        <f>#REF!-'[2]Local Education Authority (U)'!F326</f>
        <v>#REF!</v>
      </c>
      <c r="H326" s="224" t="e">
        <f>#REF!-'[2]Local Education Authority (U)'!G326</f>
        <v>#REF!</v>
      </c>
      <c r="I326" s="224" t="e">
        <f>#REF!-'[2]Local Education Authority (U)'!H326</f>
        <v>#REF!</v>
      </c>
      <c r="J326" s="224" t="e">
        <f>#REF!-'[2]Local Education Authority (U)'!I326</f>
        <v>#REF!</v>
      </c>
      <c r="K326" s="224" t="e">
        <f>#REF!-'[2]Local Education Authority (U)'!J326</f>
        <v>#REF!</v>
      </c>
      <c r="L326" s="230">
        <v>281</v>
      </c>
      <c r="M326" s="297"/>
      <c r="N326" s="306"/>
    </row>
    <row r="327" spans="1:14" ht="15" customHeight="1">
      <c r="A327" s="223">
        <v>58</v>
      </c>
      <c r="B327" s="223" t="e">
        <f>C327=#REF!</f>
        <v>#REF!</v>
      </c>
      <c r="C327" s="265" t="s">
        <v>880</v>
      </c>
      <c r="D327" s="224" t="e">
        <f>#REF!-'[2]Local Education Authority (U)'!C327</f>
        <v>#REF!</v>
      </c>
      <c r="E327" s="224" t="e">
        <f>#REF!-'[2]Local Education Authority (U)'!D327</f>
        <v>#REF!</v>
      </c>
      <c r="F327" s="224" t="e">
        <f>#REF!-'[2]Local Education Authority (U)'!E327</f>
        <v>#REF!</v>
      </c>
      <c r="G327" s="224" t="e">
        <f>#REF!-'[2]Local Education Authority (U)'!F327</f>
        <v>#REF!</v>
      </c>
      <c r="H327" s="224" t="e">
        <f>#REF!-'[2]Local Education Authority (U)'!G327</f>
        <v>#REF!</v>
      </c>
      <c r="I327" s="224" t="e">
        <f>#REF!-'[2]Local Education Authority (U)'!H327</f>
        <v>#REF!</v>
      </c>
      <c r="J327" s="224" t="e">
        <f>#REF!-'[2]Local Education Authority (U)'!I327</f>
        <v>#REF!</v>
      </c>
      <c r="K327" s="224" t="e">
        <f>#REF!-'[2]Local Education Authority (U)'!J327</f>
        <v>#REF!</v>
      </c>
      <c r="L327" s="230">
        <v>207</v>
      </c>
      <c r="M327" s="297"/>
      <c r="N327" s="306"/>
    </row>
    <row r="328" spans="1:14" ht="15" customHeight="1">
      <c r="A328" s="223">
        <v>59</v>
      </c>
      <c r="B328" s="223" t="e">
        <f>C328=#REF!</f>
        <v>#REF!</v>
      </c>
      <c r="C328" s="265" t="s">
        <v>506</v>
      </c>
      <c r="D328" s="224" t="e">
        <f>#REF!-'[2]Local Education Authority (U)'!C328</f>
        <v>#REF!</v>
      </c>
      <c r="E328" s="224" t="e">
        <f>#REF!-'[2]Local Education Authority (U)'!D328</f>
        <v>#REF!</v>
      </c>
      <c r="F328" s="224" t="e">
        <f>#REF!-'[2]Local Education Authority (U)'!E328</f>
        <v>#REF!</v>
      </c>
      <c r="G328" s="224" t="e">
        <f>#REF!-'[2]Local Education Authority (U)'!F328</f>
        <v>#REF!</v>
      </c>
      <c r="H328" s="224" t="e">
        <f>#REF!-'[2]Local Education Authority (U)'!G328</f>
        <v>#REF!</v>
      </c>
      <c r="I328" s="224" t="e">
        <f>#REF!-'[2]Local Education Authority (U)'!H328</f>
        <v>#REF!</v>
      </c>
      <c r="J328" s="224" t="e">
        <f>#REF!-'[2]Local Education Authority (U)'!I328</f>
        <v>#REF!</v>
      </c>
      <c r="K328" s="224" t="e">
        <f>#REF!-'[2]Local Education Authority (U)'!J328</f>
        <v>#REF!</v>
      </c>
      <c r="L328" s="230">
        <v>295</v>
      </c>
      <c r="M328" s="297"/>
      <c r="N328" s="306"/>
    </row>
    <row r="329" spans="1:14" ht="15" customHeight="1">
      <c r="A329" s="223">
        <v>60</v>
      </c>
      <c r="B329" s="223" t="e">
        <f>C329=#REF!</f>
        <v>#REF!</v>
      </c>
      <c r="C329" s="265" t="s">
        <v>507</v>
      </c>
      <c r="D329" s="224" t="e">
        <f>#REF!-'[2]Local Education Authority (U)'!C329</f>
        <v>#REF!</v>
      </c>
      <c r="E329" s="224" t="e">
        <f>#REF!-'[2]Local Education Authority (U)'!D329</f>
        <v>#REF!</v>
      </c>
      <c r="F329" s="224" t="e">
        <f>#REF!-'[2]Local Education Authority (U)'!E329</f>
        <v>#REF!</v>
      </c>
      <c r="G329" s="224" t="e">
        <f>#REF!-'[2]Local Education Authority (U)'!F329</f>
        <v>#REF!</v>
      </c>
      <c r="H329" s="224" t="e">
        <f>#REF!-'[2]Local Education Authority (U)'!G329</f>
        <v>#REF!</v>
      </c>
      <c r="I329" s="224" t="e">
        <f>#REF!-'[2]Local Education Authority (U)'!H329</f>
        <v>#REF!</v>
      </c>
      <c r="J329" s="224" t="e">
        <f>#REF!-'[2]Local Education Authority (U)'!I329</f>
        <v>#REF!</v>
      </c>
      <c r="K329" s="224" t="e">
        <f>#REF!-'[2]Local Education Authority (U)'!J329</f>
        <v>#REF!</v>
      </c>
      <c r="L329" s="230">
        <v>227</v>
      </c>
      <c r="M329" s="297"/>
      <c r="N329" s="306"/>
    </row>
    <row r="330" spans="1:14" ht="15" customHeight="1">
      <c r="A330" s="223">
        <v>61</v>
      </c>
      <c r="B330" s="223" t="e">
        <f>C330=#REF!</f>
        <v>#REF!</v>
      </c>
      <c r="C330" s="265" t="s">
        <v>881</v>
      </c>
      <c r="D330" s="224" t="e">
        <f>#REF!-'[2]Local Education Authority (U)'!C330</f>
        <v>#REF!</v>
      </c>
      <c r="E330" s="224" t="e">
        <f>#REF!-'[2]Local Education Authority (U)'!D330</f>
        <v>#REF!</v>
      </c>
      <c r="F330" s="224" t="e">
        <f>#REF!-'[2]Local Education Authority (U)'!E330</f>
        <v>#REF!</v>
      </c>
      <c r="G330" s="224" t="e">
        <f>#REF!-'[2]Local Education Authority (U)'!F330</f>
        <v>#REF!</v>
      </c>
      <c r="H330" s="224" t="e">
        <f>#REF!-'[2]Local Education Authority (U)'!G330</f>
        <v>#REF!</v>
      </c>
      <c r="I330" s="224" t="e">
        <f>#REF!-'[2]Local Education Authority (U)'!H330</f>
        <v>#REF!</v>
      </c>
      <c r="J330" s="224" t="e">
        <f>#REF!-'[2]Local Education Authority (U)'!I330</f>
        <v>#REF!</v>
      </c>
      <c r="K330" s="224" t="e">
        <f>#REF!-'[2]Local Education Authority (U)'!J330</f>
        <v>#REF!</v>
      </c>
      <c r="L330" s="230">
        <v>187</v>
      </c>
      <c r="M330" s="297"/>
      <c r="N330" s="306"/>
    </row>
    <row r="331" spans="1:14" ht="15" customHeight="1">
      <c r="A331" s="223">
        <v>62</v>
      </c>
      <c r="B331" s="223" t="e">
        <f>C331=#REF!</f>
        <v>#REF!</v>
      </c>
      <c r="C331" s="265" t="s">
        <v>882</v>
      </c>
      <c r="D331" s="224" t="e">
        <f>#REF!-'[2]Local Education Authority (U)'!C331</f>
        <v>#REF!</v>
      </c>
      <c r="E331" s="224" t="e">
        <f>#REF!-'[2]Local Education Authority (U)'!D331</f>
        <v>#REF!</v>
      </c>
      <c r="F331" s="224" t="e">
        <f>#REF!-'[2]Local Education Authority (U)'!E331</f>
        <v>#REF!</v>
      </c>
      <c r="G331" s="224" t="e">
        <f>#REF!-'[2]Local Education Authority (U)'!F331</f>
        <v>#REF!</v>
      </c>
      <c r="H331" s="224" t="e">
        <f>#REF!-'[2]Local Education Authority (U)'!G331</f>
        <v>#REF!</v>
      </c>
      <c r="I331" s="224" t="e">
        <f>#REF!-'[2]Local Education Authority (U)'!H331</f>
        <v>#REF!</v>
      </c>
      <c r="J331" s="224" t="e">
        <f>#REF!-'[2]Local Education Authority (U)'!I331</f>
        <v>#REF!</v>
      </c>
      <c r="K331" s="224" t="e">
        <f>#REF!-'[2]Local Education Authority (U)'!J331</f>
        <v>#REF!</v>
      </c>
      <c r="L331" s="230">
        <v>225</v>
      </c>
      <c r="M331" s="297"/>
      <c r="N331" s="306"/>
    </row>
    <row r="332" spans="1:14" ht="15" customHeight="1">
      <c r="A332" s="223">
        <v>63</v>
      </c>
      <c r="B332" s="223" t="e">
        <f>C332=#REF!</f>
        <v>#REF!</v>
      </c>
      <c r="C332" s="265" t="s">
        <v>515</v>
      </c>
      <c r="D332" s="224" t="e">
        <f>#REF!-'[2]Local Education Authority (U)'!C332</f>
        <v>#REF!</v>
      </c>
      <c r="E332" s="224" t="e">
        <f>#REF!-'[2]Local Education Authority (U)'!D332</f>
        <v>#REF!</v>
      </c>
      <c r="F332" s="224" t="e">
        <f>#REF!-'[2]Local Education Authority (U)'!E332</f>
        <v>#REF!</v>
      </c>
      <c r="G332" s="224" t="e">
        <f>#REF!-'[2]Local Education Authority (U)'!F332</f>
        <v>#REF!</v>
      </c>
      <c r="H332" s="224" t="e">
        <f>#REF!-'[2]Local Education Authority (U)'!G332</f>
        <v>#REF!</v>
      </c>
      <c r="I332" s="224" t="e">
        <f>#REF!-'[2]Local Education Authority (U)'!H332</f>
        <v>#REF!</v>
      </c>
      <c r="J332" s="224" t="e">
        <f>#REF!-'[2]Local Education Authority (U)'!I332</f>
        <v>#REF!</v>
      </c>
      <c r="K332" s="224" t="e">
        <f>#REF!-'[2]Local Education Authority (U)'!J332</f>
        <v>#REF!</v>
      </c>
      <c r="L332" s="230">
        <v>219</v>
      </c>
      <c r="M332" s="297"/>
      <c r="N332" s="306"/>
    </row>
    <row r="333" spans="1:14" ht="15" customHeight="1">
      <c r="A333" s="223">
        <v>64</v>
      </c>
      <c r="B333" s="223" t="e">
        <f>C333=#REF!</f>
        <v>#REF!</v>
      </c>
      <c r="C333" s="33" t="s">
        <v>693</v>
      </c>
      <c r="D333" s="224" t="e">
        <f>#REF!-'[2]Local Education Authority (U)'!C333</f>
        <v>#REF!</v>
      </c>
      <c r="E333" s="224" t="e">
        <f>#REF!-'[2]Local Education Authority (U)'!D333</f>
        <v>#REF!</v>
      </c>
      <c r="F333" s="224" t="e">
        <f>#REF!-'[2]Local Education Authority (U)'!E333</f>
        <v>#REF!</v>
      </c>
      <c r="G333" s="224" t="e">
        <f>#REF!-'[2]Local Education Authority (U)'!F333</f>
        <v>#REF!</v>
      </c>
      <c r="H333" s="224" t="e">
        <f>#REF!-'[2]Local Education Authority (U)'!G333</f>
        <v>#REF!</v>
      </c>
      <c r="I333" s="224" t="e">
        <f>#REF!-'[2]Local Education Authority (U)'!H333</f>
        <v>#REF!</v>
      </c>
      <c r="J333" s="224" t="e">
        <f>#REF!-'[2]Local Education Authority (U)'!I333</f>
        <v>#REF!</v>
      </c>
      <c r="K333" s="224" t="e">
        <f>#REF!-'[2]Local Education Authority (U)'!J333</f>
        <v>#REF!</v>
      </c>
      <c r="L333" s="230">
        <v>577</v>
      </c>
      <c r="M333" s="297"/>
      <c r="N333" s="306"/>
    </row>
    <row r="334" spans="1:14" ht="15" customHeight="1">
      <c r="A334" s="223">
        <v>65</v>
      </c>
      <c r="B334" s="223" t="e">
        <f>C334=#REF!</f>
        <v>#REF!</v>
      </c>
      <c r="C334" s="33" t="s">
        <v>694</v>
      </c>
      <c r="D334" s="224" t="e">
        <f>#REF!-'[2]Local Education Authority (U)'!C334</f>
        <v>#REF!</v>
      </c>
      <c r="E334" s="224" t="e">
        <f>#REF!-'[2]Local Education Authority (U)'!D334</f>
        <v>#REF!</v>
      </c>
      <c r="F334" s="224" t="e">
        <f>#REF!-'[2]Local Education Authority (U)'!E334</f>
        <v>#REF!</v>
      </c>
      <c r="G334" s="224" t="e">
        <f>#REF!-'[2]Local Education Authority (U)'!F334</f>
        <v>#REF!</v>
      </c>
      <c r="H334" s="224" t="e">
        <f>#REF!-'[2]Local Education Authority (U)'!G334</f>
        <v>#REF!</v>
      </c>
      <c r="I334" s="224" t="e">
        <f>#REF!-'[2]Local Education Authority (U)'!H334</f>
        <v>#REF!</v>
      </c>
      <c r="J334" s="224" t="e">
        <f>#REF!-'[2]Local Education Authority (U)'!I334</f>
        <v>#REF!</v>
      </c>
      <c r="K334" s="224" t="e">
        <f>#REF!-'[2]Local Education Authority (U)'!J334</f>
        <v>#REF!</v>
      </c>
      <c r="L334" s="289" t="e">
        <f>2084-GETPIVOTDATA("start_ytd",#REF!,"Region_Desc","South East","LEA_Desc","West Sussex")</f>
        <v>#REF!</v>
      </c>
      <c r="M334" s="297"/>
      <c r="N334" s="306"/>
    </row>
    <row r="335" spans="1:14" ht="15" customHeight="1">
      <c r="A335" s="223">
        <v>66</v>
      </c>
      <c r="B335" s="223" t="e">
        <f>C335=#REF!</f>
        <v>#REF!</v>
      </c>
      <c r="C335" s="265" t="s">
        <v>883</v>
      </c>
      <c r="D335" s="224" t="e">
        <f>#REF!-'[2]Local Education Authority (U)'!C335</f>
        <v>#REF!</v>
      </c>
      <c r="E335" s="224" t="e">
        <f>#REF!-'[2]Local Education Authority (U)'!D335</f>
        <v>#REF!</v>
      </c>
      <c r="F335" s="224" t="e">
        <f>#REF!-'[2]Local Education Authority (U)'!E335</f>
        <v>#REF!</v>
      </c>
      <c r="G335" s="224" t="e">
        <f>#REF!-'[2]Local Education Authority (U)'!F335</f>
        <v>#REF!</v>
      </c>
      <c r="H335" s="224" t="e">
        <f>#REF!-'[2]Local Education Authority (U)'!G335</f>
        <v>#REF!</v>
      </c>
      <c r="I335" s="224" t="e">
        <f>#REF!-'[2]Local Education Authority (U)'!H335</f>
        <v>#REF!</v>
      </c>
      <c r="J335" s="224" t="e">
        <f>#REF!-'[2]Local Education Authority (U)'!I335</f>
        <v>#REF!</v>
      </c>
      <c r="K335" s="224" t="e">
        <f>#REF!-'[2]Local Education Authority (U)'!J335</f>
        <v>#REF!</v>
      </c>
      <c r="L335" s="230">
        <v>163</v>
      </c>
      <c r="M335" s="297"/>
      <c r="N335" s="306"/>
    </row>
    <row r="336" spans="1:14" ht="15" customHeight="1">
      <c r="A336" s="223">
        <v>67</v>
      </c>
      <c r="B336" s="223" t="e">
        <f>C336=#REF!</f>
        <v>#REF!</v>
      </c>
      <c r="C336" s="265" t="s">
        <v>884</v>
      </c>
      <c r="D336" s="224" t="e">
        <f>#REF!-'[2]Local Education Authority (U)'!C336</f>
        <v>#REF!</v>
      </c>
      <c r="E336" s="224" t="e">
        <f>#REF!-'[2]Local Education Authority (U)'!D336</f>
        <v>#REF!</v>
      </c>
      <c r="F336" s="224" t="e">
        <f>#REF!-'[2]Local Education Authority (U)'!E336</f>
        <v>#REF!</v>
      </c>
      <c r="G336" s="224" t="e">
        <f>#REF!-'[2]Local Education Authority (U)'!F336</f>
        <v>#REF!</v>
      </c>
      <c r="H336" s="224" t="e">
        <f>#REF!-'[2]Local Education Authority (U)'!G336</f>
        <v>#REF!</v>
      </c>
      <c r="I336" s="224" t="e">
        <f>#REF!-'[2]Local Education Authority (U)'!H336</f>
        <v>#REF!</v>
      </c>
      <c r="J336" s="224" t="e">
        <f>#REF!-'[2]Local Education Authority (U)'!I336</f>
        <v>#REF!</v>
      </c>
      <c r="K336" s="224" t="e">
        <f>#REF!-'[2]Local Education Authority (U)'!J336</f>
        <v>#REF!</v>
      </c>
      <c r="L336" s="230">
        <v>491</v>
      </c>
      <c r="M336" s="297"/>
      <c r="N336" s="306"/>
    </row>
    <row r="337" spans="1:14" ht="15" customHeight="1">
      <c r="A337" s="223">
        <v>68</v>
      </c>
      <c r="B337" s="223" t="e">
        <f>C337=#REF!</f>
        <v>#REF!</v>
      </c>
      <c r="C337" s="265" t="s">
        <v>451</v>
      </c>
      <c r="D337" s="224" t="e">
        <f>#REF!-'[2]Local Education Authority (U)'!C337</f>
        <v>#REF!</v>
      </c>
      <c r="E337" s="224" t="e">
        <f>#REF!-'[2]Local Education Authority (U)'!D337</f>
        <v>#REF!</v>
      </c>
      <c r="F337" s="224" t="e">
        <f>#REF!-'[2]Local Education Authority (U)'!E337</f>
        <v>#REF!</v>
      </c>
      <c r="G337" s="224" t="e">
        <f>#REF!-'[2]Local Education Authority (U)'!F337</f>
        <v>#REF!</v>
      </c>
      <c r="H337" s="224" t="e">
        <f>#REF!-'[2]Local Education Authority (U)'!G337</f>
        <v>#REF!</v>
      </c>
      <c r="I337" s="224" t="e">
        <f>#REF!-'[2]Local Education Authority (U)'!H337</f>
        <v>#REF!</v>
      </c>
      <c r="J337" s="224" t="e">
        <f>#REF!-'[2]Local Education Authority (U)'!I337</f>
        <v>#REF!</v>
      </c>
      <c r="K337" s="224" t="e">
        <f>#REF!-'[2]Local Education Authority (U)'!J337</f>
        <v>#REF!</v>
      </c>
      <c r="L337" s="230">
        <v>271</v>
      </c>
      <c r="M337" s="297"/>
      <c r="N337" s="306"/>
    </row>
    <row r="338" spans="1:14" ht="15" customHeight="1">
      <c r="A338" s="223">
        <v>69</v>
      </c>
      <c r="B338" s="223" t="e">
        <f>C338=#REF!</f>
        <v>#REF!</v>
      </c>
      <c r="C338" s="265" t="s">
        <v>452</v>
      </c>
      <c r="D338" s="224" t="e">
        <f>#REF!-'[2]Local Education Authority (U)'!C338</f>
        <v>#REF!</v>
      </c>
      <c r="E338" s="224" t="e">
        <f>#REF!-'[2]Local Education Authority (U)'!D338</f>
        <v>#REF!</v>
      </c>
      <c r="F338" s="224" t="e">
        <f>#REF!-'[2]Local Education Authority (U)'!E338</f>
        <v>#REF!</v>
      </c>
      <c r="G338" s="224" t="e">
        <f>#REF!-'[2]Local Education Authority (U)'!F338</f>
        <v>#REF!</v>
      </c>
      <c r="H338" s="224" t="e">
        <f>#REF!-'[2]Local Education Authority (U)'!G338</f>
        <v>#REF!</v>
      </c>
      <c r="I338" s="224" t="e">
        <f>#REF!-'[2]Local Education Authority (U)'!H338</f>
        <v>#REF!</v>
      </c>
      <c r="J338" s="224" t="e">
        <f>#REF!-'[2]Local Education Authority (U)'!I338</f>
        <v>#REF!</v>
      </c>
      <c r="K338" s="224" t="e">
        <f>#REF!-'[2]Local Education Authority (U)'!J338</f>
        <v>#REF!</v>
      </c>
      <c r="L338" s="230">
        <v>300</v>
      </c>
      <c r="M338" s="297"/>
      <c r="N338" s="306"/>
    </row>
    <row r="339" spans="1:14" ht="15" customHeight="1">
      <c r="A339" s="223">
        <v>70</v>
      </c>
      <c r="B339" s="223" t="e">
        <f>C339=#REF!</f>
        <v>#REF!</v>
      </c>
      <c r="C339" s="265" t="s">
        <v>472</v>
      </c>
      <c r="D339" s="224" t="e">
        <f>#REF!-'[2]Local Education Authority (U)'!C339</f>
        <v>#REF!</v>
      </c>
      <c r="E339" s="224" t="e">
        <f>#REF!-'[2]Local Education Authority (U)'!D339</f>
        <v>#REF!</v>
      </c>
      <c r="F339" s="224" t="e">
        <f>#REF!-'[2]Local Education Authority (U)'!E339</f>
        <v>#REF!</v>
      </c>
      <c r="G339" s="224" t="e">
        <f>#REF!-'[2]Local Education Authority (U)'!F339</f>
        <v>#REF!</v>
      </c>
      <c r="H339" s="224" t="e">
        <f>#REF!-'[2]Local Education Authority (U)'!G339</f>
        <v>#REF!</v>
      </c>
      <c r="I339" s="224" t="e">
        <f>#REF!-'[2]Local Education Authority (U)'!H339</f>
        <v>#REF!</v>
      </c>
      <c r="J339" s="224" t="e">
        <f>#REF!-'[2]Local Education Authority (U)'!I339</f>
        <v>#REF!</v>
      </c>
      <c r="K339" s="224" t="e">
        <f>#REF!-'[2]Local Education Authority (U)'!J339</f>
        <v>#REF!</v>
      </c>
      <c r="L339" s="230">
        <v>301</v>
      </c>
      <c r="M339" s="297"/>
      <c r="N339" s="306"/>
    </row>
    <row r="340" spans="1:14" ht="15" customHeight="1">
      <c r="A340" s="223">
        <v>71</v>
      </c>
      <c r="B340" s="223" t="e">
        <f>C340=#REF!</f>
        <v>#REF!</v>
      </c>
      <c r="C340" s="265" t="s">
        <v>479</v>
      </c>
      <c r="D340" s="224" t="e">
        <f>#REF!-'[2]Local Education Authority (U)'!C340</f>
        <v>#REF!</v>
      </c>
      <c r="E340" s="224" t="e">
        <f>#REF!-'[2]Local Education Authority (U)'!D340</f>
        <v>#REF!</v>
      </c>
      <c r="F340" s="224" t="e">
        <f>#REF!-'[2]Local Education Authority (U)'!E340</f>
        <v>#REF!</v>
      </c>
      <c r="G340" s="224" t="e">
        <f>#REF!-'[2]Local Education Authority (U)'!F340</f>
        <v>#REF!</v>
      </c>
      <c r="H340" s="224" t="e">
        <f>#REF!-'[2]Local Education Authority (U)'!G340</f>
        <v>#REF!</v>
      </c>
      <c r="I340" s="224" t="e">
        <f>#REF!-'[2]Local Education Authority (U)'!H340</f>
        <v>#REF!</v>
      </c>
      <c r="J340" s="224" t="e">
        <f>#REF!-'[2]Local Education Authority (U)'!I340</f>
        <v>#REF!</v>
      </c>
      <c r="K340" s="224" t="e">
        <f>#REF!-'[2]Local Education Authority (U)'!J340</f>
        <v>#REF!</v>
      </c>
      <c r="L340" s="230">
        <v>271</v>
      </c>
      <c r="M340" s="297"/>
      <c r="N340" s="306"/>
    </row>
    <row r="341" spans="1:14" ht="15" customHeight="1">
      <c r="A341" s="223">
        <v>72</v>
      </c>
      <c r="B341" s="223" t="e">
        <f>C341=#REF!</f>
        <v>#REF!</v>
      </c>
      <c r="C341" s="265" t="s">
        <v>885</v>
      </c>
      <c r="D341" s="224" t="e">
        <f>#REF!-'[2]Local Education Authority (U)'!C341</f>
        <v>#REF!</v>
      </c>
      <c r="E341" s="224" t="e">
        <f>#REF!-'[2]Local Education Authority (U)'!D341</f>
        <v>#REF!</v>
      </c>
      <c r="F341" s="224" t="e">
        <f>#REF!-'[2]Local Education Authority (U)'!E341</f>
        <v>#REF!</v>
      </c>
      <c r="G341" s="224" t="e">
        <f>#REF!-'[2]Local Education Authority (U)'!F341</f>
        <v>#REF!</v>
      </c>
      <c r="H341" s="224" t="e">
        <f>#REF!-'[2]Local Education Authority (U)'!G341</f>
        <v>#REF!</v>
      </c>
      <c r="I341" s="224" t="e">
        <f>#REF!-'[2]Local Education Authority (U)'!H341</f>
        <v>#REF!</v>
      </c>
      <c r="J341" s="224" t="e">
        <f>#REF!-'[2]Local Education Authority (U)'!I341</f>
        <v>#REF!</v>
      </c>
      <c r="K341" s="224" t="e">
        <f>#REF!-'[2]Local Education Authority (U)'!J341</f>
        <v>#REF!</v>
      </c>
      <c r="L341" s="230">
        <v>287</v>
      </c>
      <c r="M341" s="297"/>
      <c r="N341" s="306"/>
    </row>
    <row r="342" spans="1:14" ht="15" customHeight="1">
      <c r="A342" s="223">
        <v>73</v>
      </c>
      <c r="B342" s="223" t="e">
        <f>C342=#REF!</f>
        <v>#REF!</v>
      </c>
      <c r="C342" s="33" t="s">
        <v>695</v>
      </c>
      <c r="D342" s="224" t="e">
        <f>#REF!-'[2]Local Education Authority (U)'!C342</f>
        <v>#REF!</v>
      </c>
      <c r="E342" s="224" t="e">
        <f>#REF!-'[2]Local Education Authority (U)'!D342</f>
        <v>#REF!</v>
      </c>
      <c r="F342" s="224" t="e">
        <f>#REF!-'[2]Local Education Authority (U)'!E342</f>
        <v>#REF!</v>
      </c>
      <c r="G342" s="224" t="e">
        <f>#REF!-'[2]Local Education Authority (U)'!F342</f>
        <v>#REF!</v>
      </c>
      <c r="H342" s="224" t="e">
        <f>#REF!-'[2]Local Education Authority (U)'!G342</f>
        <v>#REF!</v>
      </c>
      <c r="I342" s="224" t="e">
        <f>#REF!-'[2]Local Education Authority (U)'!H342</f>
        <v>#REF!</v>
      </c>
      <c r="J342" s="224" t="e">
        <f>#REF!-'[2]Local Education Authority (U)'!I342</f>
        <v>#REF!</v>
      </c>
      <c r="K342" s="224" t="e">
        <f>#REF!-'[2]Local Education Authority (U)'!J342</f>
        <v>#REF!</v>
      </c>
      <c r="L342" s="230">
        <v>323</v>
      </c>
      <c r="M342" s="297"/>
      <c r="N342" s="306"/>
    </row>
    <row r="343" spans="1:14" ht="15" customHeight="1">
      <c r="A343" s="223">
        <v>74</v>
      </c>
      <c r="B343" s="223" t="e">
        <f>C343=#REF!</f>
        <v>#REF!</v>
      </c>
      <c r="C343" s="33" t="s">
        <v>516</v>
      </c>
      <c r="D343" s="224" t="e">
        <f>#REF!-'[2]Local Education Authority (U)'!C343</f>
        <v>#REF!</v>
      </c>
      <c r="E343" s="224" t="e">
        <f>#REF!-'[2]Local Education Authority (U)'!D343</f>
        <v>#REF!</v>
      </c>
      <c r="F343" s="224" t="e">
        <f>#REF!-'[2]Local Education Authority (U)'!E343</f>
        <v>#REF!</v>
      </c>
      <c r="G343" s="224" t="e">
        <f>#REF!-'[2]Local Education Authority (U)'!F343</f>
        <v>#REF!</v>
      </c>
      <c r="H343" s="224" t="e">
        <f>#REF!-'[2]Local Education Authority (U)'!G343</f>
        <v>#REF!</v>
      </c>
      <c r="I343" s="224" t="e">
        <f>#REF!-'[2]Local Education Authority (U)'!H343</f>
        <v>#REF!</v>
      </c>
      <c r="J343" s="224" t="e">
        <f>#REF!-'[2]Local Education Authority (U)'!I343</f>
        <v>#REF!</v>
      </c>
      <c r="K343" s="224" t="e">
        <f>#REF!-'[2]Local Education Authority (U)'!J343</f>
        <v>#REF!</v>
      </c>
      <c r="L343" s="230">
        <v>1118</v>
      </c>
      <c r="M343" s="297"/>
      <c r="N343" s="306"/>
    </row>
    <row r="344" spans="1:15" s="64" customFormat="1" ht="15" customHeight="1">
      <c r="A344" s="73"/>
      <c r="B344" s="36"/>
      <c r="C344" s="36" t="s">
        <v>74</v>
      </c>
      <c r="D344" s="224" t="e">
        <f>#REF!-'[2]Local Education Authority (U)'!C344</f>
        <v>#REF!</v>
      </c>
      <c r="E344" s="224" t="e">
        <f>#REF!-'[2]Local Education Authority (U)'!D344</f>
        <v>#REF!</v>
      </c>
      <c r="F344" s="224" t="e">
        <f>#REF!-'[2]Local Education Authority (U)'!E344</f>
        <v>#REF!</v>
      </c>
      <c r="G344" s="224" t="e">
        <f>#REF!-'[2]Local Education Authority (U)'!F344</f>
        <v>#REF!</v>
      </c>
      <c r="H344" s="224" t="e">
        <f>#REF!-'[2]Local Education Authority (U)'!G344</f>
        <v>#REF!</v>
      </c>
      <c r="I344" s="224" t="e">
        <f>#REF!-'[2]Local Education Authority (U)'!H344</f>
        <v>#REF!</v>
      </c>
      <c r="J344" s="224" t="e">
        <f>#REF!-'[2]Local Education Authority (U)'!I344</f>
        <v>#REF!</v>
      </c>
      <c r="K344" s="224" t="e">
        <f>#REF!-'[2]Local Education Authority (U)'!J344</f>
        <v>#REF!</v>
      </c>
      <c r="L344" s="230">
        <v>26641</v>
      </c>
      <c r="M344" s="299" t="e">
        <f>SUM(L270:L343)=L344</f>
        <v>#REF!</v>
      </c>
      <c r="N344" s="307" t="e">
        <f>L344=#REF!</f>
        <v>#REF!</v>
      </c>
      <c r="O344" s="49"/>
    </row>
    <row r="345" spans="1:14" ht="15" customHeight="1">
      <c r="A345" s="33"/>
      <c r="B345" s="33"/>
      <c r="C345" s="90"/>
      <c r="D345" s="224" t="e">
        <f>#REF!-'[2]Local Education Authority (U)'!C345</f>
        <v>#REF!</v>
      </c>
      <c r="E345" s="224" t="e">
        <f>#REF!-'[2]Local Education Authority (U)'!D345</f>
        <v>#REF!</v>
      </c>
      <c r="F345" s="224" t="e">
        <f>#REF!-'[2]Local Education Authority (U)'!E345</f>
        <v>#REF!</v>
      </c>
      <c r="G345" s="224" t="e">
        <f>#REF!-'[2]Local Education Authority (U)'!F345</f>
        <v>#REF!</v>
      </c>
      <c r="H345" s="224" t="e">
        <f>#REF!-'[2]Local Education Authority (U)'!G345</f>
        <v>#REF!</v>
      </c>
      <c r="I345" s="224" t="e">
        <f>#REF!-'[2]Local Education Authority (U)'!H345</f>
        <v>#REF!</v>
      </c>
      <c r="J345" s="224" t="e">
        <f>#REF!-'[2]Local Education Authority (U)'!I345</f>
        <v>#REF!</v>
      </c>
      <c r="K345" s="224" t="e">
        <f>#REF!-'[2]Local Education Authority (U)'!J345</f>
        <v>#REF!</v>
      </c>
      <c r="L345" s="227"/>
      <c r="M345" s="297"/>
      <c r="N345" s="306"/>
    </row>
    <row r="346" spans="1:14" ht="15" customHeight="1">
      <c r="A346" s="37" t="s">
        <v>38</v>
      </c>
      <c r="B346" s="36"/>
      <c r="C346" s="62"/>
      <c r="D346" s="224" t="e">
        <f>#REF!-'[2]Local Education Authority (U)'!C346</f>
        <v>#REF!</v>
      </c>
      <c r="E346" s="224" t="e">
        <f>#REF!-'[2]Local Education Authority (U)'!D346</f>
        <v>#REF!</v>
      </c>
      <c r="F346" s="224" t="e">
        <f>#REF!-'[2]Local Education Authority (U)'!E346</f>
        <v>#REF!</v>
      </c>
      <c r="G346" s="224" t="e">
        <f>#REF!-'[2]Local Education Authority (U)'!F346</f>
        <v>#REF!</v>
      </c>
      <c r="H346" s="224" t="e">
        <f>#REF!-'[2]Local Education Authority (U)'!G346</f>
        <v>#REF!</v>
      </c>
      <c r="I346" s="224" t="e">
        <f>#REF!-'[2]Local Education Authority (U)'!H346</f>
        <v>#REF!</v>
      </c>
      <c r="J346" s="224" t="e">
        <f>#REF!-'[2]Local Education Authority (U)'!I346</f>
        <v>#REF!</v>
      </c>
      <c r="K346" s="224" t="e">
        <f>#REF!-'[2]Local Education Authority (U)'!J346</f>
        <v>#REF!</v>
      </c>
      <c r="L346" s="230"/>
      <c r="M346" s="297"/>
      <c r="N346" s="306"/>
    </row>
    <row r="347" spans="1:14" ht="15" customHeight="1">
      <c r="A347" s="223">
        <v>1</v>
      </c>
      <c r="B347" s="223" t="e">
        <f>C347=#REF!</f>
        <v>#REF!</v>
      </c>
      <c r="C347" s="33" t="s">
        <v>696</v>
      </c>
      <c r="D347" s="224" t="e">
        <f>#REF!-'[2]Local Education Authority (U)'!C347</f>
        <v>#REF!</v>
      </c>
      <c r="E347" s="224" t="e">
        <f>#REF!-'[2]Local Education Authority (U)'!D347</f>
        <v>#REF!</v>
      </c>
      <c r="F347" s="224" t="e">
        <f>#REF!-'[2]Local Education Authority (U)'!E347</f>
        <v>#REF!</v>
      </c>
      <c r="G347" s="224" t="e">
        <f>#REF!-'[2]Local Education Authority (U)'!F347</f>
        <v>#REF!</v>
      </c>
      <c r="H347" s="224" t="e">
        <f>#REF!-'[2]Local Education Authority (U)'!G347</f>
        <v>#REF!</v>
      </c>
      <c r="I347" s="224" t="e">
        <f>#REF!-'[2]Local Education Authority (U)'!H347</f>
        <v>#REF!</v>
      </c>
      <c r="J347" s="224" t="e">
        <f>#REF!-'[2]Local Education Authority (U)'!I347</f>
        <v>#REF!</v>
      </c>
      <c r="K347" s="224" t="e">
        <f>#REF!-'[2]Local Education Authority (U)'!J347</f>
        <v>#REF!</v>
      </c>
      <c r="L347" s="230">
        <v>460</v>
      </c>
      <c r="M347" s="297"/>
      <c r="N347" s="306"/>
    </row>
    <row r="348" spans="1:14" ht="15" customHeight="1">
      <c r="A348" s="223">
        <v>2</v>
      </c>
      <c r="B348" s="223" t="e">
        <f>C348=#REF!</f>
        <v>#REF!</v>
      </c>
      <c r="C348" s="33" t="s">
        <v>697</v>
      </c>
      <c r="D348" s="224" t="e">
        <f>#REF!-'[2]Local Education Authority (U)'!C348</f>
        <v>#REF!</v>
      </c>
      <c r="E348" s="224" t="e">
        <f>#REF!-'[2]Local Education Authority (U)'!D348</f>
        <v>#REF!</v>
      </c>
      <c r="F348" s="224" t="e">
        <f>#REF!-'[2]Local Education Authority (U)'!E348</f>
        <v>#REF!</v>
      </c>
      <c r="G348" s="224" t="e">
        <f>#REF!-'[2]Local Education Authority (U)'!F348</f>
        <v>#REF!</v>
      </c>
      <c r="H348" s="224" t="e">
        <f>#REF!-'[2]Local Education Authority (U)'!G348</f>
        <v>#REF!</v>
      </c>
      <c r="I348" s="224" t="e">
        <f>#REF!-'[2]Local Education Authority (U)'!H348</f>
        <v>#REF!</v>
      </c>
      <c r="J348" s="224" t="e">
        <f>#REF!-'[2]Local Education Authority (U)'!I348</f>
        <v>#REF!</v>
      </c>
      <c r="K348" s="224" t="e">
        <f>#REF!-'[2]Local Education Authority (U)'!J348</f>
        <v>#REF!</v>
      </c>
      <c r="L348" s="230">
        <v>748</v>
      </c>
      <c r="M348" s="297"/>
      <c r="N348" s="306"/>
    </row>
    <row r="349" spans="1:14" ht="15" customHeight="1">
      <c r="A349" s="223">
        <v>3</v>
      </c>
      <c r="B349" s="223" t="e">
        <f>C349=#REF!</f>
        <v>#REF!</v>
      </c>
      <c r="C349" s="33" t="s">
        <v>698</v>
      </c>
      <c r="D349" s="224" t="e">
        <f>#REF!-'[2]Local Education Authority (U)'!C349</f>
        <v>#REF!</v>
      </c>
      <c r="E349" s="224" t="e">
        <f>#REF!-'[2]Local Education Authority (U)'!D349</f>
        <v>#REF!</v>
      </c>
      <c r="F349" s="224" t="e">
        <f>#REF!-'[2]Local Education Authority (U)'!E349</f>
        <v>#REF!</v>
      </c>
      <c r="G349" s="224" t="e">
        <f>#REF!-'[2]Local Education Authority (U)'!F349</f>
        <v>#REF!</v>
      </c>
      <c r="H349" s="224" t="e">
        <f>#REF!-'[2]Local Education Authority (U)'!G349</f>
        <v>#REF!</v>
      </c>
      <c r="I349" s="224" t="e">
        <f>#REF!-'[2]Local Education Authority (U)'!H349</f>
        <v>#REF!</v>
      </c>
      <c r="J349" s="224" t="e">
        <f>#REF!-'[2]Local Education Authority (U)'!I349</f>
        <v>#REF!</v>
      </c>
      <c r="K349" s="224" t="e">
        <f>#REF!-'[2]Local Education Authority (U)'!J349</f>
        <v>#REF!</v>
      </c>
      <c r="L349" s="230">
        <v>1321</v>
      </c>
      <c r="M349" s="297"/>
      <c r="N349" s="306"/>
    </row>
    <row r="350" spans="1:14" ht="15" customHeight="1">
      <c r="A350" s="223">
        <v>4</v>
      </c>
      <c r="B350" s="223" t="e">
        <f>C350=#REF!</f>
        <v>#REF!</v>
      </c>
      <c r="C350" s="33" t="s">
        <v>699</v>
      </c>
      <c r="D350" s="224" t="e">
        <f>#REF!-'[2]Local Education Authority (U)'!C350</f>
        <v>#REF!</v>
      </c>
      <c r="E350" s="224" t="e">
        <f>#REF!-'[2]Local Education Authority (U)'!D350</f>
        <v>#REF!</v>
      </c>
      <c r="F350" s="224" t="e">
        <f>#REF!-'[2]Local Education Authority (U)'!E350</f>
        <v>#REF!</v>
      </c>
      <c r="G350" s="224" t="e">
        <f>#REF!-'[2]Local Education Authority (U)'!F350</f>
        <v>#REF!</v>
      </c>
      <c r="H350" s="224" t="e">
        <f>#REF!-'[2]Local Education Authority (U)'!G350</f>
        <v>#REF!</v>
      </c>
      <c r="I350" s="224" t="e">
        <f>#REF!-'[2]Local Education Authority (U)'!H350</f>
        <v>#REF!</v>
      </c>
      <c r="J350" s="224" t="e">
        <f>#REF!-'[2]Local Education Authority (U)'!I350</f>
        <v>#REF!</v>
      </c>
      <c r="K350" s="224" t="e">
        <f>#REF!-'[2]Local Education Authority (U)'!J350</f>
        <v>#REF!</v>
      </c>
      <c r="L350" s="289" t="e">
        <f>2268-GETPIVOTDATA("start_ytd",#REF!,"Region_Desc","South West","LEA_Desc","Cornwall (Includes Isles of Scilly)")</f>
        <v>#REF!</v>
      </c>
      <c r="M350" s="297"/>
      <c r="N350" s="306"/>
    </row>
    <row r="351" spans="1:14" ht="15" customHeight="1">
      <c r="A351" s="223">
        <v>5</v>
      </c>
      <c r="B351" s="223" t="e">
        <f>C351=#REF!</f>
        <v>#REF!</v>
      </c>
      <c r="C351" s="33" t="s">
        <v>906</v>
      </c>
      <c r="D351" s="224" t="e">
        <f>#REF!-'[2]Local Education Authority (U)'!C351</f>
        <v>#REF!</v>
      </c>
      <c r="E351" s="224" t="e">
        <f>#REF!-'[2]Local Education Authority (U)'!D351</f>
        <v>#REF!</v>
      </c>
      <c r="F351" s="224" t="e">
        <f>#REF!-'[2]Local Education Authority (U)'!E351</f>
        <v>#REF!</v>
      </c>
      <c r="G351" s="224" t="e">
        <f>#REF!-'[2]Local Education Authority (U)'!F351</f>
        <v>#REF!</v>
      </c>
      <c r="H351" s="224" t="e">
        <f>#REF!-'[2]Local Education Authority (U)'!G351</f>
        <v>#REF!</v>
      </c>
      <c r="I351" s="224" t="e">
        <f>#REF!-'[2]Local Education Authority (U)'!H351</f>
        <v>#REF!</v>
      </c>
      <c r="J351" s="224" t="e">
        <f>#REF!-'[2]Local Education Authority (U)'!I351</f>
        <v>#REF!</v>
      </c>
      <c r="K351" s="224" t="e">
        <f>#REF!-'[2]Local Education Authority (U)'!J351</f>
        <v>#REF!</v>
      </c>
      <c r="L351" s="230">
        <v>2264</v>
      </c>
      <c r="M351" s="297"/>
      <c r="N351" s="306"/>
    </row>
    <row r="352" spans="1:14" ht="15" customHeight="1">
      <c r="A352" s="223">
        <v>6</v>
      </c>
      <c r="B352" s="223" t="e">
        <f>C352=#REF!</f>
        <v>#REF!</v>
      </c>
      <c r="C352" s="265" t="s">
        <v>790</v>
      </c>
      <c r="D352" s="224" t="e">
        <f>#REF!-'[2]Local Education Authority (U)'!C352</f>
        <v>#REF!</v>
      </c>
      <c r="E352" s="224" t="e">
        <f>#REF!-'[2]Local Education Authority (U)'!D352</f>
        <v>#REF!</v>
      </c>
      <c r="F352" s="224" t="e">
        <f>#REF!-'[2]Local Education Authority (U)'!E352</f>
        <v>#REF!</v>
      </c>
      <c r="G352" s="224" t="e">
        <f>#REF!-'[2]Local Education Authority (U)'!F352</f>
        <v>#REF!</v>
      </c>
      <c r="H352" s="224" t="e">
        <f>#REF!-'[2]Local Education Authority (U)'!G352</f>
        <v>#REF!</v>
      </c>
      <c r="I352" s="224" t="e">
        <f>#REF!-'[2]Local Education Authority (U)'!H352</f>
        <v>#REF!</v>
      </c>
      <c r="J352" s="224" t="e">
        <f>#REF!-'[2]Local Education Authority (U)'!I352</f>
        <v>#REF!</v>
      </c>
      <c r="K352" s="224" t="e">
        <f>#REF!-'[2]Local Education Authority (U)'!J352</f>
        <v>#REF!</v>
      </c>
      <c r="L352" s="230">
        <v>4</v>
      </c>
      <c r="M352" s="297"/>
      <c r="N352" s="306"/>
    </row>
    <row r="353" spans="1:14" ht="15" customHeight="1">
      <c r="A353" s="223">
        <v>7</v>
      </c>
      <c r="B353" s="223" t="e">
        <f>C353=#REF!</f>
        <v>#REF!</v>
      </c>
      <c r="C353" s="33" t="s">
        <v>700</v>
      </c>
      <c r="D353" s="224" t="e">
        <f>#REF!-'[2]Local Education Authority (U)'!C353</f>
        <v>#REF!</v>
      </c>
      <c r="E353" s="224" t="e">
        <f>#REF!-'[2]Local Education Authority (U)'!D353</f>
        <v>#REF!</v>
      </c>
      <c r="F353" s="224" t="e">
        <f>#REF!-'[2]Local Education Authority (U)'!E353</f>
        <v>#REF!</v>
      </c>
      <c r="G353" s="224" t="e">
        <f>#REF!-'[2]Local Education Authority (U)'!F353</f>
        <v>#REF!</v>
      </c>
      <c r="H353" s="224" t="e">
        <f>#REF!-'[2]Local Education Authority (U)'!G353</f>
        <v>#REF!</v>
      </c>
      <c r="I353" s="224" t="e">
        <f>#REF!-'[2]Local Education Authority (U)'!H353</f>
        <v>#REF!</v>
      </c>
      <c r="J353" s="224" t="e">
        <f>#REF!-'[2]Local Education Authority (U)'!I353</f>
        <v>#REF!</v>
      </c>
      <c r="K353" s="224" t="e">
        <f>#REF!-'[2]Local Education Authority (U)'!J353</f>
        <v>#REF!</v>
      </c>
      <c r="L353" s="289" t="e">
        <f>3421-GETPIVOTDATA("start_ytd",#REF!,"Region_Desc","South West","LEA_Desc","Devon")</f>
        <v>#REF!</v>
      </c>
      <c r="M353" s="297"/>
      <c r="N353" s="306"/>
    </row>
    <row r="354" spans="1:14" ht="15" customHeight="1">
      <c r="A354" s="223">
        <v>8</v>
      </c>
      <c r="B354" s="223" t="e">
        <f>C354=#REF!</f>
        <v>#REF!</v>
      </c>
      <c r="C354" s="265" t="s">
        <v>533</v>
      </c>
      <c r="D354" s="224" t="e">
        <f>#REF!-'[2]Local Education Authority (U)'!C354</f>
        <v>#REF!</v>
      </c>
      <c r="E354" s="224" t="e">
        <f>#REF!-'[2]Local Education Authority (U)'!D354</f>
        <v>#REF!</v>
      </c>
      <c r="F354" s="224" t="e">
        <f>#REF!-'[2]Local Education Authority (U)'!E354</f>
        <v>#REF!</v>
      </c>
      <c r="G354" s="224" t="e">
        <f>#REF!-'[2]Local Education Authority (U)'!F354</f>
        <v>#REF!</v>
      </c>
      <c r="H354" s="224" t="e">
        <f>#REF!-'[2]Local Education Authority (U)'!G354</f>
        <v>#REF!</v>
      </c>
      <c r="I354" s="224" t="e">
        <f>#REF!-'[2]Local Education Authority (U)'!H354</f>
        <v>#REF!</v>
      </c>
      <c r="J354" s="224" t="e">
        <f>#REF!-'[2]Local Education Authority (U)'!I354</f>
        <v>#REF!</v>
      </c>
      <c r="K354" s="224" t="e">
        <f>#REF!-'[2]Local Education Authority (U)'!J354</f>
        <v>#REF!</v>
      </c>
      <c r="L354" s="230">
        <v>920</v>
      </c>
      <c r="M354" s="297"/>
      <c r="N354" s="306"/>
    </row>
    <row r="355" spans="1:14" ht="15" customHeight="1">
      <c r="A355" s="223">
        <v>9</v>
      </c>
      <c r="B355" s="223" t="e">
        <f>C355=#REF!</f>
        <v>#REF!</v>
      </c>
      <c r="C355" s="265" t="s">
        <v>534</v>
      </c>
      <c r="D355" s="224" t="e">
        <f>#REF!-'[2]Local Education Authority (U)'!C355</f>
        <v>#REF!</v>
      </c>
      <c r="E355" s="224" t="e">
        <f>#REF!-'[2]Local Education Authority (U)'!D355</f>
        <v>#REF!</v>
      </c>
      <c r="F355" s="224" t="e">
        <f>#REF!-'[2]Local Education Authority (U)'!E355</f>
        <v>#REF!</v>
      </c>
      <c r="G355" s="224" t="e">
        <f>#REF!-'[2]Local Education Authority (U)'!F355</f>
        <v>#REF!</v>
      </c>
      <c r="H355" s="224" t="e">
        <f>#REF!-'[2]Local Education Authority (U)'!G355</f>
        <v>#REF!</v>
      </c>
      <c r="I355" s="224" t="e">
        <f>#REF!-'[2]Local Education Authority (U)'!H355</f>
        <v>#REF!</v>
      </c>
      <c r="J355" s="224" t="e">
        <f>#REF!-'[2]Local Education Authority (U)'!I355</f>
        <v>#REF!</v>
      </c>
      <c r="K355" s="224" t="e">
        <f>#REF!-'[2]Local Education Authority (U)'!J355</f>
        <v>#REF!</v>
      </c>
      <c r="L355" s="230">
        <v>443</v>
      </c>
      <c r="M355" s="297"/>
      <c r="N355" s="306"/>
    </row>
    <row r="356" spans="1:14" ht="15" customHeight="1">
      <c r="A356" s="223">
        <v>10</v>
      </c>
      <c r="B356" s="223" t="e">
        <f>C356=#REF!</f>
        <v>#REF!</v>
      </c>
      <c r="C356" s="265" t="s">
        <v>886</v>
      </c>
      <c r="D356" s="224" t="e">
        <f>#REF!-'[2]Local Education Authority (U)'!C356</f>
        <v>#REF!</v>
      </c>
      <c r="E356" s="224" t="e">
        <f>#REF!-'[2]Local Education Authority (U)'!D356</f>
        <v>#REF!</v>
      </c>
      <c r="F356" s="224" t="e">
        <f>#REF!-'[2]Local Education Authority (U)'!E356</f>
        <v>#REF!</v>
      </c>
      <c r="G356" s="224" t="e">
        <f>#REF!-'[2]Local Education Authority (U)'!F356</f>
        <v>#REF!</v>
      </c>
      <c r="H356" s="224" t="e">
        <f>#REF!-'[2]Local Education Authority (U)'!G356</f>
        <v>#REF!</v>
      </c>
      <c r="I356" s="224" t="e">
        <f>#REF!-'[2]Local Education Authority (U)'!H356</f>
        <v>#REF!</v>
      </c>
      <c r="J356" s="224" t="e">
        <f>#REF!-'[2]Local Education Authority (U)'!I356</f>
        <v>#REF!</v>
      </c>
      <c r="K356" s="224" t="e">
        <f>#REF!-'[2]Local Education Authority (U)'!J356</f>
        <v>#REF!</v>
      </c>
      <c r="L356" s="230">
        <v>331</v>
      </c>
      <c r="M356" s="297"/>
      <c r="N356" s="306"/>
    </row>
    <row r="357" spans="1:14" ht="15" customHeight="1">
      <c r="A357" s="223">
        <v>11</v>
      </c>
      <c r="B357" s="223" t="e">
        <f>C357=#REF!</f>
        <v>#REF!</v>
      </c>
      <c r="C357" s="265" t="s">
        <v>542</v>
      </c>
      <c r="D357" s="224" t="e">
        <f>#REF!-'[2]Local Education Authority (U)'!C357</f>
        <v>#REF!</v>
      </c>
      <c r="E357" s="224" t="e">
        <f>#REF!-'[2]Local Education Authority (U)'!D357</f>
        <v>#REF!</v>
      </c>
      <c r="F357" s="224" t="e">
        <f>#REF!-'[2]Local Education Authority (U)'!E357</f>
        <v>#REF!</v>
      </c>
      <c r="G357" s="224" t="e">
        <f>#REF!-'[2]Local Education Authority (U)'!F357</f>
        <v>#REF!</v>
      </c>
      <c r="H357" s="224" t="e">
        <f>#REF!-'[2]Local Education Authority (U)'!G357</f>
        <v>#REF!</v>
      </c>
      <c r="I357" s="224" t="e">
        <f>#REF!-'[2]Local Education Authority (U)'!H357</f>
        <v>#REF!</v>
      </c>
      <c r="J357" s="224" t="e">
        <f>#REF!-'[2]Local Education Authority (U)'!I357</f>
        <v>#REF!</v>
      </c>
      <c r="K357" s="224" t="e">
        <f>#REF!-'[2]Local Education Authority (U)'!J357</f>
        <v>#REF!</v>
      </c>
      <c r="L357" s="230">
        <v>336</v>
      </c>
      <c r="M357" s="297"/>
      <c r="N357" s="306"/>
    </row>
    <row r="358" spans="1:14" ht="15" customHeight="1">
      <c r="A358" s="223">
        <v>12</v>
      </c>
      <c r="B358" s="223" t="e">
        <f>C358=#REF!</f>
        <v>#REF!</v>
      </c>
      <c r="C358" s="265" t="s">
        <v>887</v>
      </c>
      <c r="D358" s="224" t="e">
        <f>#REF!-'[2]Local Education Authority (U)'!C358</f>
        <v>#REF!</v>
      </c>
      <c r="E358" s="224" t="e">
        <f>#REF!-'[2]Local Education Authority (U)'!D358</f>
        <v>#REF!</v>
      </c>
      <c r="F358" s="224" t="e">
        <f>#REF!-'[2]Local Education Authority (U)'!E358</f>
        <v>#REF!</v>
      </c>
      <c r="G358" s="224" t="e">
        <f>#REF!-'[2]Local Education Authority (U)'!F358</f>
        <v>#REF!</v>
      </c>
      <c r="H358" s="224" t="e">
        <f>#REF!-'[2]Local Education Authority (U)'!G358</f>
        <v>#REF!</v>
      </c>
      <c r="I358" s="224" t="e">
        <f>#REF!-'[2]Local Education Authority (U)'!H358</f>
        <v>#REF!</v>
      </c>
      <c r="J358" s="224" t="e">
        <f>#REF!-'[2]Local Education Authority (U)'!I358</f>
        <v>#REF!</v>
      </c>
      <c r="K358" s="224" t="e">
        <f>#REF!-'[2]Local Education Authority (U)'!J358</f>
        <v>#REF!</v>
      </c>
      <c r="L358" s="230">
        <v>336</v>
      </c>
      <c r="M358" s="297"/>
      <c r="N358" s="306"/>
    </row>
    <row r="359" spans="1:14" ht="15" customHeight="1">
      <c r="A359" s="223">
        <v>13</v>
      </c>
      <c r="B359" s="223" t="e">
        <f>C359=#REF!</f>
        <v>#REF!</v>
      </c>
      <c r="C359" s="265" t="s">
        <v>888</v>
      </c>
      <c r="D359" s="224" t="e">
        <f>#REF!-'[2]Local Education Authority (U)'!C359</f>
        <v>#REF!</v>
      </c>
      <c r="E359" s="224" t="e">
        <f>#REF!-'[2]Local Education Authority (U)'!D359</f>
        <v>#REF!</v>
      </c>
      <c r="F359" s="224" t="e">
        <f>#REF!-'[2]Local Education Authority (U)'!E359</f>
        <v>#REF!</v>
      </c>
      <c r="G359" s="224" t="e">
        <f>#REF!-'[2]Local Education Authority (U)'!F359</f>
        <v>#REF!</v>
      </c>
      <c r="H359" s="224" t="e">
        <f>#REF!-'[2]Local Education Authority (U)'!G359</f>
        <v>#REF!</v>
      </c>
      <c r="I359" s="224" t="e">
        <f>#REF!-'[2]Local Education Authority (U)'!H359</f>
        <v>#REF!</v>
      </c>
      <c r="J359" s="224" t="e">
        <f>#REF!-'[2]Local Education Authority (U)'!I359</f>
        <v>#REF!</v>
      </c>
      <c r="K359" s="224" t="e">
        <f>#REF!-'[2]Local Education Authority (U)'!J359</f>
        <v>#REF!</v>
      </c>
      <c r="L359" s="230">
        <v>532</v>
      </c>
      <c r="M359" s="297"/>
      <c r="N359" s="306"/>
    </row>
    <row r="360" spans="1:14" ht="15" customHeight="1">
      <c r="A360" s="223">
        <v>14</v>
      </c>
      <c r="B360" s="223" t="e">
        <f>C360=#REF!</f>
        <v>#REF!</v>
      </c>
      <c r="C360" s="265" t="s">
        <v>889</v>
      </c>
      <c r="D360" s="224" t="e">
        <f>#REF!-'[2]Local Education Authority (U)'!C360</f>
        <v>#REF!</v>
      </c>
      <c r="E360" s="224" t="e">
        <f>#REF!-'[2]Local Education Authority (U)'!D360</f>
        <v>#REF!</v>
      </c>
      <c r="F360" s="224" t="e">
        <f>#REF!-'[2]Local Education Authority (U)'!E360</f>
        <v>#REF!</v>
      </c>
      <c r="G360" s="224" t="e">
        <f>#REF!-'[2]Local Education Authority (U)'!F360</f>
        <v>#REF!</v>
      </c>
      <c r="H360" s="224" t="e">
        <f>#REF!-'[2]Local Education Authority (U)'!G360</f>
        <v>#REF!</v>
      </c>
      <c r="I360" s="224" t="e">
        <f>#REF!-'[2]Local Education Authority (U)'!H360</f>
        <v>#REF!</v>
      </c>
      <c r="J360" s="224" t="e">
        <f>#REF!-'[2]Local Education Authority (U)'!I360</f>
        <v>#REF!</v>
      </c>
      <c r="K360" s="224" t="e">
        <f>#REF!-'[2]Local Education Authority (U)'!J360</f>
        <v>#REF!</v>
      </c>
      <c r="L360" s="230">
        <v>280</v>
      </c>
      <c r="M360" s="297"/>
      <c r="N360" s="306"/>
    </row>
    <row r="361" spans="1:14" ht="15" customHeight="1">
      <c r="A361" s="223">
        <v>15</v>
      </c>
      <c r="B361" s="223" t="e">
        <f>C361=#REF!</f>
        <v>#REF!</v>
      </c>
      <c r="C361" s="265" t="s">
        <v>890</v>
      </c>
      <c r="D361" s="224" t="e">
        <f>#REF!-'[2]Local Education Authority (U)'!C361</f>
        <v>#REF!</v>
      </c>
      <c r="E361" s="224" t="e">
        <f>#REF!-'[2]Local Education Authority (U)'!D361</f>
        <v>#REF!</v>
      </c>
      <c r="F361" s="224" t="e">
        <f>#REF!-'[2]Local Education Authority (U)'!E361</f>
        <v>#REF!</v>
      </c>
      <c r="G361" s="224" t="e">
        <f>#REF!-'[2]Local Education Authority (U)'!F361</f>
        <v>#REF!</v>
      </c>
      <c r="H361" s="224" t="e">
        <f>#REF!-'[2]Local Education Authority (U)'!G361</f>
        <v>#REF!</v>
      </c>
      <c r="I361" s="224" t="e">
        <f>#REF!-'[2]Local Education Authority (U)'!H361</f>
        <v>#REF!</v>
      </c>
      <c r="J361" s="224" t="e">
        <f>#REF!-'[2]Local Education Authority (U)'!I361</f>
        <v>#REF!</v>
      </c>
      <c r="K361" s="224" t="e">
        <f>#REF!-'[2]Local Education Authority (U)'!J361</f>
        <v>#REF!</v>
      </c>
      <c r="L361" s="230">
        <v>243</v>
      </c>
      <c r="M361" s="297"/>
      <c r="N361" s="306"/>
    </row>
    <row r="362" spans="1:14" ht="15" customHeight="1">
      <c r="A362" s="223">
        <v>16</v>
      </c>
      <c r="B362" s="223" t="e">
        <f>C362=#REF!</f>
        <v>#REF!</v>
      </c>
      <c r="C362" s="33" t="s">
        <v>701</v>
      </c>
      <c r="D362" s="224" t="e">
        <f>#REF!-'[2]Local Education Authority (U)'!C362</f>
        <v>#REF!</v>
      </c>
      <c r="E362" s="224" t="e">
        <f>#REF!-'[2]Local Education Authority (U)'!D362</f>
        <v>#REF!</v>
      </c>
      <c r="F362" s="224" t="e">
        <f>#REF!-'[2]Local Education Authority (U)'!E362</f>
        <v>#REF!</v>
      </c>
      <c r="G362" s="224" t="e">
        <f>#REF!-'[2]Local Education Authority (U)'!F362</f>
        <v>#REF!</v>
      </c>
      <c r="H362" s="224" t="e">
        <f>#REF!-'[2]Local Education Authority (U)'!G362</f>
        <v>#REF!</v>
      </c>
      <c r="I362" s="224" t="e">
        <f>#REF!-'[2]Local Education Authority (U)'!H362</f>
        <v>#REF!</v>
      </c>
      <c r="J362" s="224" t="e">
        <f>#REF!-'[2]Local Education Authority (U)'!I362</f>
        <v>#REF!</v>
      </c>
      <c r="K362" s="224" t="e">
        <f>#REF!-'[2]Local Education Authority (U)'!J362</f>
        <v>#REF!</v>
      </c>
      <c r="L362" s="289" t="e">
        <f>2386-GETPIVOTDATA("start_ytd",#REF!,"Region_Desc","South West","LEA_Desc","Dorset")</f>
        <v>#REF!</v>
      </c>
      <c r="M362" s="297"/>
      <c r="N362" s="306"/>
    </row>
    <row r="363" spans="1:14" ht="15" customHeight="1">
      <c r="A363" s="223">
        <v>17</v>
      </c>
      <c r="B363" s="223" t="e">
        <f>C363=#REF!</f>
        <v>#REF!</v>
      </c>
      <c r="C363" s="265" t="s">
        <v>531</v>
      </c>
      <c r="D363" s="224" t="e">
        <f>#REF!-'[2]Local Education Authority (U)'!C363</f>
        <v>#REF!</v>
      </c>
      <c r="E363" s="224" t="e">
        <f>#REF!-'[2]Local Education Authority (U)'!D363</f>
        <v>#REF!</v>
      </c>
      <c r="F363" s="224" t="e">
        <f>#REF!-'[2]Local Education Authority (U)'!E363</f>
        <v>#REF!</v>
      </c>
      <c r="G363" s="224" t="e">
        <f>#REF!-'[2]Local Education Authority (U)'!F363</f>
        <v>#REF!</v>
      </c>
      <c r="H363" s="224" t="e">
        <f>#REF!-'[2]Local Education Authority (U)'!G363</f>
        <v>#REF!</v>
      </c>
      <c r="I363" s="224" t="e">
        <f>#REF!-'[2]Local Education Authority (U)'!H363</f>
        <v>#REF!</v>
      </c>
      <c r="J363" s="224" t="e">
        <f>#REF!-'[2]Local Education Authority (U)'!I363</f>
        <v>#REF!</v>
      </c>
      <c r="K363" s="224" t="e">
        <f>#REF!-'[2]Local Education Authority (U)'!J363</f>
        <v>#REF!</v>
      </c>
      <c r="L363" s="230">
        <v>173</v>
      </c>
      <c r="M363" s="297"/>
      <c r="N363" s="306"/>
    </row>
    <row r="364" spans="1:14" ht="15" customHeight="1">
      <c r="A364" s="223">
        <v>18</v>
      </c>
      <c r="B364" s="223" t="e">
        <f>C364=#REF!</f>
        <v>#REF!</v>
      </c>
      <c r="C364" s="265" t="s">
        <v>891</v>
      </c>
      <c r="D364" s="224" t="e">
        <f>#REF!-'[2]Local Education Authority (U)'!C364</f>
        <v>#REF!</v>
      </c>
      <c r="E364" s="224" t="e">
        <f>#REF!-'[2]Local Education Authority (U)'!D364</f>
        <v>#REF!</v>
      </c>
      <c r="F364" s="224" t="e">
        <f>#REF!-'[2]Local Education Authority (U)'!E364</f>
        <v>#REF!</v>
      </c>
      <c r="G364" s="224" t="e">
        <f>#REF!-'[2]Local Education Authority (U)'!F364</f>
        <v>#REF!</v>
      </c>
      <c r="H364" s="224" t="e">
        <f>#REF!-'[2]Local Education Authority (U)'!G364</f>
        <v>#REF!</v>
      </c>
      <c r="I364" s="224" t="e">
        <f>#REF!-'[2]Local Education Authority (U)'!H364</f>
        <v>#REF!</v>
      </c>
      <c r="J364" s="224" t="e">
        <f>#REF!-'[2]Local Education Authority (U)'!I364</f>
        <v>#REF!</v>
      </c>
      <c r="K364" s="224" t="e">
        <f>#REF!-'[2]Local Education Authority (U)'!J364</f>
        <v>#REF!</v>
      </c>
      <c r="L364" s="230">
        <v>330</v>
      </c>
      <c r="M364" s="297"/>
      <c r="N364" s="306"/>
    </row>
    <row r="365" spans="1:14" ht="15" customHeight="1">
      <c r="A365" s="223">
        <v>19</v>
      </c>
      <c r="B365" s="223" t="e">
        <f>C365=#REF!</f>
        <v>#REF!</v>
      </c>
      <c r="C365" s="265" t="s">
        <v>543</v>
      </c>
      <c r="D365" s="224" t="e">
        <f>#REF!-'[2]Local Education Authority (U)'!C365</f>
        <v>#REF!</v>
      </c>
      <c r="E365" s="224" t="e">
        <f>#REF!-'[2]Local Education Authority (U)'!D365</f>
        <v>#REF!</v>
      </c>
      <c r="F365" s="224" t="e">
        <f>#REF!-'[2]Local Education Authority (U)'!E365</f>
        <v>#REF!</v>
      </c>
      <c r="G365" s="224" t="e">
        <f>#REF!-'[2]Local Education Authority (U)'!F365</f>
        <v>#REF!</v>
      </c>
      <c r="H365" s="224" t="e">
        <f>#REF!-'[2]Local Education Authority (U)'!G365</f>
        <v>#REF!</v>
      </c>
      <c r="I365" s="224" t="e">
        <f>#REF!-'[2]Local Education Authority (U)'!H365</f>
        <v>#REF!</v>
      </c>
      <c r="J365" s="224" t="e">
        <f>#REF!-'[2]Local Education Authority (U)'!I365</f>
        <v>#REF!</v>
      </c>
      <c r="K365" s="224" t="e">
        <f>#REF!-'[2]Local Education Authority (U)'!J365</f>
        <v>#REF!</v>
      </c>
      <c r="L365" s="230">
        <v>666</v>
      </c>
      <c r="M365" s="297"/>
      <c r="N365" s="306"/>
    </row>
    <row r="366" spans="1:14" ht="15" customHeight="1">
      <c r="A366" s="223">
        <v>20</v>
      </c>
      <c r="B366" s="223" t="e">
        <f>C366=#REF!</f>
        <v>#REF!</v>
      </c>
      <c r="C366" s="265" t="s">
        <v>892</v>
      </c>
      <c r="D366" s="224" t="e">
        <f>#REF!-'[2]Local Education Authority (U)'!C366</f>
        <v>#REF!</v>
      </c>
      <c r="E366" s="224" t="e">
        <f>#REF!-'[2]Local Education Authority (U)'!D366</f>
        <v>#REF!</v>
      </c>
      <c r="F366" s="224" t="e">
        <f>#REF!-'[2]Local Education Authority (U)'!E366</f>
        <v>#REF!</v>
      </c>
      <c r="G366" s="224" t="e">
        <f>#REF!-'[2]Local Education Authority (U)'!F366</f>
        <v>#REF!</v>
      </c>
      <c r="H366" s="224" t="e">
        <f>#REF!-'[2]Local Education Authority (U)'!G366</f>
        <v>#REF!</v>
      </c>
      <c r="I366" s="224" t="e">
        <f>#REF!-'[2]Local Education Authority (U)'!H366</f>
        <v>#REF!</v>
      </c>
      <c r="J366" s="224" t="e">
        <f>#REF!-'[2]Local Education Authority (U)'!I366</f>
        <v>#REF!</v>
      </c>
      <c r="K366" s="224" t="e">
        <f>#REF!-'[2]Local Education Authority (U)'!J366</f>
        <v>#REF!</v>
      </c>
      <c r="L366" s="230">
        <v>525</v>
      </c>
      <c r="M366" s="297"/>
      <c r="N366" s="306"/>
    </row>
    <row r="367" spans="1:14" ht="15" customHeight="1">
      <c r="A367" s="223">
        <v>21</v>
      </c>
      <c r="B367" s="223" t="e">
        <f>C367=#REF!</f>
        <v>#REF!</v>
      </c>
      <c r="C367" s="265" t="s">
        <v>571</v>
      </c>
      <c r="D367" s="224" t="e">
        <f>#REF!-'[2]Local Education Authority (U)'!C367</f>
        <v>#REF!</v>
      </c>
      <c r="E367" s="224" t="e">
        <f>#REF!-'[2]Local Education Authority (U)'!D367</f>
        <v>#REF!</v>
      </c>
      <c r="F367" s="224" t="e">
        <f>#REF!-'[2]Local Education Authority (U)'!E367</f>
        <v>#REF!</v>
      </c>
      <c r="G367" s="224" t="e">
        <f>#REF!-'[2]Local Education Authority (U)'!F367</f>
        <v>#REF!</v>
      </c>
      <c r="H367" s="224" t="e">
        <f>#REF!-'[2]Local Education Authority (U)'!G367</f>
        <v>#REF!</v>
      </c>
      <c r="I367" s="224" t="e">
        <f>#REF!-'[2]Local Education Authority (U)'!H367</f>
        <v>#REF!</v>
      </c>
      <c r="J367" s="224" t="e">
        <f>#REF!-'[2]Local Education Authority (U)'!I367</f>
        <v>#REF!</v>
      </c>
      <c r="K367" s="224" t="e">
        <f>#REF!-'[2]Local Education Authority (U)'!J367</f>
        <v>#REF!</v>
      </c>
      <c r="L367" s="230">
        <v>383</v>
      </c>
      <c r="M367" s="297"/>
      <c r="N367" s="306"/>
    </row>
    <row r="368" spans="1:14" ht="15" customHeight="1">
      <c r="A368" s="223">
        <v>22</v>
      </c>
      <c r="B368" s="223" t="e">
        <f>C368=#REF!</f>
        <v>#REF!</v>
      </c>
      <c r="C368" s="265" t="s">
        <v>893</v>
      </c>
      <c r="D368" s="224" t="e">
        <f>#REF!-'[2]Local Education Authority (U)'!C368</f>
        <v>#REF!</v>
      </c>
      <c r="E368" s="224" t="e">
        <f>#REF!-'[2]Local Education Authority (U)'!D368</f>
        <v>#REF!</v>
      </c>
      <c r="F368" s="224" t="e">
        <f>#REF!-'[2]Local Education Authority (U)'!E368</f>
        <v>#REF!</v>
      </c>
      <c r="G368" s="224" t="e">
        <f>#REF!-'[2]Local Education Authority (U)'!F368</f>
        <v>#REF!</v>
      </c>
      <c r="H368" s="224" t="e">
        <f>#REF!-'[2]Local Education Authority (U)'!G368</f>
        <v>#REF!</v>
      </c>
      <c r="I368" s="224" t="e">
        <f>#REF!-'[2]Local Education Authority (U)'!H368</f>
        <v>#REF!</v>
      </c>
      <c r="J368" s="224" t="e">
        <f>#REF!-'[2]Local Education Authority (U)'!I368</f>
        <v>#REF!</v>
      </c>
      <c r="K368" s="224" t="e">
        <f>#REF!-'[2]Local Education Authority (U)'!J368</f>
        <v>#REF!</v>
      </c>
      <c r="L368" s="230">
        <v>309</v>
      </c>
      <c r="M368" s="297"/>
      <c r="N368" s="306"/>
    </row>
    <row r="369" spans="1:14" ht="15" customHeight="1">
      <c r="A369" s="223">
        <v>23</v>
      </c>
      <c r="B369" s="223" t="e">
        <f>C369=#REF!</f>
        <v>#REF!</v>
      </c>
      <c r="C369" s="33" t="s">
        <v>702</v>
      </c>
      <c r="D369" s="224" t="e">
        <f>#REF!-'[2]Local Education Authority (U)'!C369</f>
        <v>#REF!</v>
      </c>
      <c r="E369" s="224" t="e">
        <f>#REF!-'[2]Local Education Authority (U)'!D369</f>
        <v>#REF!</v>
      </c>
      <c r="F369" s="224" t="e">
        <f>#REF!-'[2]Local Education Authority (U)'!E369</f>
        <v>#REF!</v>
      </c>
      <c r="G369" s="224" t="e">
        <f>#REF!-'[2]Local Education Authority (U)'!F369</f>
        <v>#REF!</v>
      </c>
      <c r="H369" s="224" t="e">
        <f>#REF!-'[2]Local Education Authority (U)'!G369</f>
        <v>#REF!</v>
      </c>
      <c r="I369" s="224" t="e">
        <f>#REF!-'[2]Local Education Authority (U)'!H369</f>
        <v>#REF!</v>
      </c>
      <c r="J369" s="224" t="e">
        <f>#REF!-'[2]Local Education Authority (U)'!I369</f>
        <v>#REF!</v>
      </c>
      <c r="K369" s="224" t="e">
        <f>#REF!-'[2]Local Education Authority (U)'!J369</f>
        <v>#REF!</v>
      </c>
      <c r="L369" s="289" t="e">
        <f>2198-GETPIVOTDATA("start_ytd",#REF!,"Region_Desc","South West","LEA_Desc","Gloucestershire")</f>
        <v>#REF!</v>
      </c>
      <c r="M369" s="297"/>
      <c r="N369" s="306"/>
    </row>
    <row r="370" spans="1:14" ht="15" customHeight="1">
      <c r="A370" s="223">
        <v>24</v>
      </c>
      <c r="B370" s="223" t="e">
        <f>C370=#REF!</f>
        <v>#REF!</v>
      </c>
      <c r="C370" s="265" t="s">
        <v>529</v>
      </c>
      <c r="D370" s="224" t="e">
        <f>#REF!-'[2]Local Education Authority (U)'!C370</f>
        <v>#REF!</v>
      </c>
      <c r="E370" s="224" t="e">
        <f>#REF!-'[2]Local Education Authority (U)'!D370</f>
        <v>#REF!</v>
      </c>
      <c r="F370" s="224" t="e">
        <f>#REF!-'[2]Local Education Authority (U)'!E370</f>
        <v>#REF!</v>
      </c>
      <c r="G370" s="224" t="e">
        <f>#REF!-'[2]Local Education Authority (U)'!F370</f>
        <v>#REF!</v>
      </c>
      <c r="H370" s="224" t="e">
        <f>#REF!-'[2]Local Education Authority (U)'!G370</f>
        <v>#REF!</v>
      </c>
      <c r="I370" s="224" t="e">
        <f>#REF!-'[2]Local Education Authority (U)'!H370</f>
        <v>#REF!</v>
      </c>
      <c r="J370" s="224" t="e">
        <f>#REF!-'[2]Local Education Authority (U)'!I370</f>
        <v>#REF!</v>
      </c>
      <c r="K370" s="224" t="e">
        <f>#REF!-'[2]Local Education Authority (U)'!J370</f>
        <v>#REF!</v>
      </c>
      <c r="L370" s="230">
        <v>317</v>
      </c>
      <c r="M370" s="297"/>
      <c r="N370" s="306"/>
    </row>
    <row r="371" spans="1:14" ht="15" customHeight="1">
      <c r="A371" s="223">
        <v>25</v>
      </c>
      <c r="B371" s="223" t="e">
        <f>C371=#REF!</f>
        <v>#REF!</v>
      </c>
      <c r="C371" s="265" t="s">
        <v>894</v>
      </c>
      <c r="D371" s="224" t="e">
        <f>#REF!-'[2]Local Education Authority (U)'!C371</f>
        <v>#REF!</v>
      </c>
      <c r="E371" s="224" t="e">
        <f>#REF!-'[2]Local Education Authority (U)'!D371</f>
        <v>#REF!</v>
      </c>
      <c r="F371" s="224" t="e">
        <f>#REF!-'[2]Local Education Authority (U)'!E371</f>
        <v>#REF!</v>
      </c>
      <c r="G371" s="224" t="e">
        <f>#REF!-'[2]Local Education Authority (U)'!F371</f>
        <v>#REF!</v>
      </c>
      <c r="H371" s="224" t="e">
        <f>#REF!-'[2]Local Education Authority (U)'!G371</f>
        <v>#REF!</v>
      </c>
      <c r="I371" s="224" t="e">
        <f>#REF!-'[2]Local Education Authority (U)'!H371</f>
        <v>#REF!</v>
      </c>
      <c r="J371" s="224" t="e">
        <f>#REF!-'[2]Local Education Authority (U)'!I371</f>
        <v>#REF!</v>
      </c>
      <c r="K371" s="224" t="e">
        <f>#REF!-'[2]Local Education Authority (U)'!J371</f>
        <v>#REF!</v>
      </c>
      <c r="L371" s="230">
        <v>249</v>
      </c>
      <c r="M371" s="297"/>
      <c r="N371" s="306"/>
    </row>
    <row r="372" spans="1:14" ht="15" customHeight="1">
      <c r="A372" s="223">
        <v>26</v>
      </c>
      <c r="B372" s="223" t="e">
        <f>C372=#REF!</f>
        <v>#REF!</v>
      </c>
      <c r="C372" s="265" t="s">
        <v>536</v>
      </c>
      <c r="D372" s="224" t="e">
        <f>#REF!-'[2]Local Education Authority (U)'!C372</f>
        <v>#REF!</v>
      </c>
      <c r="E372" s="224" t="e">
        <f>#REF!-'[2]Local Education Authority (U)'!D372</f>
        <v>#REF!</v>
      </c>
      <c r="F372" s="224" t="e">
        <f>#REF!-'[2]Local Education Authority (U)'!E372</f>
        <v>#REF!</v>
      </c>
      <c r="G372" s="224" t="e">
        <f>#REF!-'[2]Local Education Authority (U)'!F372</f>
        <v>#REF!</v>
      </c>
      <c r="H372" s="224" t="e">
        <f>#REF!-'[2]Local Education Authority (U)'!G372</f>
        <v>#REF!</v>
      </c>
      <c r="I372" s="224" t="e">
        <f>#REF!-'[2]Local Education Authority (U)'!H372</f>
        <v>#REF!</v>
      </c>
      <c r="J372" s="224" t="e">
        <f>#REF!-'[2]Local Education Authority (U)'!I372</f>
        <v>#REF!</v>
      </c>
      <c r="K372" s="224" t="e">
        <f>#REF!-'[2]Local Education Authority (U)'!J372</f>
        <v>#REF!</v>
      </c>
      <c r="L372" s="230">
        <v>334</v>
      </c>
      <c r="M372" s="297"/>
      <c r="N372" s="306"/>
    </row>
    <row r="373" spans="1:14" ht="15" customHeight="1">
      <c r="A373" s="223">
        <v>27</v>
      </c>
      <c r="B373" s="223" t="e">
        <f>C373=#REF!</f>
        <v>#REF!</v>
      </c>
      <c r="C373" s="265" t="s">
        <v>537</v>
      </c>
      <c r="D373" s="224" t="e">
        <f>#REF!-'[2]Local Education Authority (U)'!C373</f>
        <v>#REF!</v>
      </c>
      <c r="E373" s="224" t="e">
        <f>#REF!-'[2]Local Education Authority (U)'!D373</f>
        <v>#REF!</v>
      </c>
      <c r="F373" s="224" t="e">
        <f>#REF!-'[2]Local Education Authority (U)'!E373</f>
        <v>#REF!</v>
      </c>
      <c r="G373" s="224" t="e">
        <f>#REF!-'[2]Local Education Authority (U)'!F373</f>
        <v>#REF!</v>
      </c>
      <c r="H373" s="224" t="e">
        <f>#REF!-'[2]Local Education Authority (U)'!G373</f>
        <v>#REF!</v>
      </c>
      <c r="I373" s="224" t="e">
        <f>#REF!-'[2]Local Education Authority (U)'!H373</f>
        <v>#REF!</v>
      </c>
      <c r="J373" s="224" t="e">
        <f>#REF!-'[2]Local Education Authority (U)'!I373</f>
        <v>#REF!</v>
      </c>
      <c r="K373" s="224" t="e">
        <f>#REF!-'[2]Local Education Authority (U)'!J373</f>
        <v>#REF!</v>
      </c>
      <c r="L373" s="230">
        <v>619</v>
      </c>
      <c r="M373" s="297"/>
      <c r="N373" s="306"/>
    </row>
    <row r="374" spans="1:14" ht="15" customHeight="1">
      <c r="A374" s="223">
        <v>28</v>
      </c>
      <c r="B374" s="223" t="e">
        <f>C374=#REF!</f>
        <v>#REF!</v>
      </c>
      <c r="C374" s="265" t="s">
        <v>560</v>
      </c>
      <c r="D374" s="224" t="e">
        <f>#REF!-'[2]Local Education Authority (U)'!C374</f>
        <v>#REF!</v>
      </c>
      <c r="E374" s="224" t="e">
        <f>#REF!-'[2]Local Education Authority (U)'!D374</f>
        <v>#REF!</v>
      </c>
      <c r="F374" s="224" t="e">
        <f>#REF!-'[2]Local Education Authority (U)'!E374</f>
        <v>#REF!</v>
      </c>
      <c r="G374" s="224" t="e">
        <f>#REF!-'[2]Local Education Authority (U)'!F374</f>
        <v>#REF!</v>
      </c>
      <c r="H374" s="224" t="e">
        <f>#REF!-'[2]Local Education Authority (U)'!G374</f>
        <v>#REF!</v>
      </c>
      <c r="I374" s="224" t="e">
        <f>#REF!-'[2]Local Education Authority (U)'!H374</f>
        <v>#REF!</v>
      </c>
      <c r="J374" s="224" t="e">
        <f>#REF!-'[2]Local Education Authority (U)'!I374</f>
        <v>#REF!</v>
      </c>
      <c r="K374" s="224" t="e">
        <f>#REF!-'[2]Local Education Authority (U)'!J374</f>
        <v>#REF!</v>
      </c>
      <c r="L374" s="230">
        <v>371</v>
      </c>
      <c r="M374" s="297"/>
      <c r="N374" s="306"/>
    </row>
    <row r="375" spans="1:14" ht="15" customHeight="1">
      <c r="A375" s="223">
        <v>29</v>
      </c>
      <c r="B375" s="223" t="e">
        <f>C375=#REF!</f>
        <v>#REF!</v>
      </c>
      <c r="C375" s="265" t="s">
        <v>562</v>
      </c>
      <c r="D375" s="224" t="e">
        <f>#REF!-'[2]Local Education Authority (U)'!C375</f>
        <v>#REF!</v>
      </c>
      <c r="E375" s="224" t="e">
        <f>#REF!-'[2]Local Education Authority (U)'!D375</f>
        <v>#REF!</v>
      </c>
      <c r="F375" s="224" t="e">
        <f>#REF!-'[2]Local Education Authority (U)'!E375</f>
        <v>#REF!</v>
      </c>
      <c r="G375" s="224" t="e">
        <f>#REF!-'[2]Local Education Authority (U)'!F375</f>
        <v>#REF!</v>
      </c>
      <c r="H375" s="224" t="e">
        <f>#REF!-'[2]Local Education Authority (U)'!G375</f>
        <v>#REF!</v>
      </c>
      <c r="I375" s="224" t="e">
        <f>#REF!-'[2]Local Education Authority (U)'!H375</f>
        <v>#REF!</v>
      </c>
      <c r="J375" s="224" t="e">
        <f>#REF!-'[2]Local Education Authority (U)'!I375</f>
        <v>#REF!</v>
      </c>
      <c r="K375" s="224" t="e">
        <f>#REF!-'[2]Local Education Authority (U)'!J375</f>
        <v>#REF!</v>
      </c>
      <c r="L375" s="230">
        <v>308</v>
      </c>
      <c r="M375" s="297"/>
      <c r="N375" s="306"/>
    </row>
    <row r="376" spans="1:14" ht="15" customHeight="1">
      <c r="A376" s="223">
        <v>30</v>
      </c>
      <c r="B376" s="223" t="e">
        <f>C376=#REF!</f>
        <v>#REF!</v>
      </c>
      <c r="C376" s="33" t="s">
        <v>545</v>
      </c>
      <c r="D376" s="224" t="e">
        <f>#REF!-'[2]Local Education Authority (U)'!C376</f>
        <v>#REF!</v>
      </c>
      <c r="E376" s="224" t="e">
        <f>#REF!-'[2]Local Education Authority (U)'!D376</f>
        <v>#REF!</v>
      </c>
      <c r="F376" s="224" t="e">
        <f>#REF!-'[2]Local Education Authority (U)'!E376</f>
        <v>#REF!</v>
      </c>
      <c r="G376" s="224" t="e">
        <f>#REF!-'[2]Local Education Authority (U)'!F376</f>
        <v>#REF!</v>
      </c>
      <c r="H376" s="224" t="e">
        <f>#REF!-'[2]Local Education Authority (U)'!G376</f>
        <v>#REF!</v>
      </c>
      <c r="I376" s="224" t="e">
        <f>#REF!-'[2]Local Education Authority (U)'!H376</f>
        <v>#REF!</v>
      </c>
      <c r="J376" s="224" t="e">
        <f>#REF!-'[2]Local Education Authority (U)'!I376</f>
        <v>#REF!</v>
      </c>
      <c r="K376" s="224" t="e">
        <f>#REF!-'[2]Local Education Authority (U)'!J376</f>
        <v>#REF!</v>
      </c>
      <c r="L376" s="230">
        <v>838</v>
      </c>
      <c r="M376" s="297"/>
      <c r="N376" s="306"/>
    </row>
    <row r="377" spans="1:14" ht="15" customHeight="1">
      <c r="A377" s="223">
        <v>31</v>
      </c>
      <c r="B377" s="223" t="e">
        <f>C377=#REF!</f>
        <v>#REF!</v>
      </c>
      <c r="C377" s="33" t="s">
        <v>703</v>
      </c>
      <c r="D377" s="224" t="e">
        <f>#REF!-'[2]Local Education Authority (U)'!C377</f>
        <v>#REF!</v>
      </c>
      <c r="E377" s="224" t="e">
        <f>#REF!-'[2]Local Education Authority (U)'!D377</f>
        <v>#REF!</v>
      </c>
      <c r="F377" s="224" t="e">
        <f>#REF!-'[2]Local Education Authority (U)'!E377</f>
        <v>#REF!</v>
      </c>
      <c r="G377" s="224" t="e">
        <f>#REF!-'[2]Local Education Authority (U)'!F377</f>
        <v>#REF!</v>
      </c>
      <c r="H377" s="224" t="e">
        <f>#REF!-'[2]Local Education Authority (U)'!G377</f>
        <v>#REF!</v>
      </c>
      <c r="I377" s="224" t="e">
        <f>#REF!-'[2]Local Education Authority (U)'!H377</f>
        <v>#REF!</v>
      </c>
      <c r="J377" s="224" t="e">
        <f>#REF!-'[2]Local Education Authority (U)'!I377</f>
        <v>#REF!</v>
      </c>
      <c r="K377" s="224" t="e">
        <f>#REF!-'[2]Local Education Authority (U)'!J377</f>
        <v>#REF!</v>
      </c>
      <c r="L377" s="230">
        <v>1399</v>
      </c>
      <c r="M377" s="297"/>
      <c r="N377" s="306"/>
    </row>
    <row r="378" spans="1:14" ht="15" customHeight="1">
      <c r="A378" s="223">
        <v>32</v>
      </c>
      <c r="B378" s="223" t="e">
        <f>C378=#REF!</f>
        <v>#REF!</v>
      </c>
      <c r="C378" s="33" t="s">
        <v>550</v>
      </c>
      <c r="D378" s="224" t="e">
        <f>#REF!-'[2]Local Education Authority (U)'!C378</f>
        <v>#REF!</v>
      </c>
      <c r="E378" s="224" t="e">
        <f>#REF!-'[2]Local Education Authority (U)'!D378</f>
        <v>#REF!</v>
      </c>
      <c r="F378" s="224" t="e">
        <f>#REF!-'[2]Local Education Authority (U)'!E378</f>
        <v>#REF!</v>
      </c>
      <c r="G378" s="224" t="e">
        <f>#REF!-'[2]Local Education Authority (U)'!F378</f>
        <v>#REF!</v>
      </c>
      <c r="H378" s="224" t="e">
        <f>#REF!-'[2]Local Education Authority (U)'!G378</f>
        <v>#REF!</v>
      </c>
      <c r="I378" s="224" t="e">
        <f>#REF!-'[2]Local Education Authority (U)'!H378</f>
        <v>#REF!</v>
      </c>
      <c r="J378" s="224" t="e">
        <f>#REF!-'[2]Local Education Authority (U)'!I378</f>
        <v>#REF!</v>
      </c>
      <c r="K378" s="224" t="e">
        <f>#REF!-'[2]Local Education Authority (U)'!J378</f>
        <v>#REF!</v>
      </c>
      <c r="L378" s="230">
        <v>599</v>
      </c>
      <c r="M378" s="297"/>
      <c r="N378" s="306"/>
    </row>
    <row r="379" spans="1:14" ht="15" customHeight="1">
      <c r="A379" s="223">
        <v>33</v>
      </c>
      <c r="B379" s="223" t="e">
        <f>C379=#REF!</f>
        <v>#REF!</v>
      </c>
      <c r="C379" s="33" t="s">
        <v>704</v>
      </c>
      <c r="D379" s="224" t="e">
        <f>#REF!-'[2]Local Education Authority (U)'!C379</f>
        <v>#REF!</v>
      </c>
      <c r="E379" s="224" t="e">
        <f>#REF!-'[2]Local Education Authority (U)'!D379</f>
        <v>#REF!</v>
      </c>
      <c r="F379" s="224" t="e">
        <f>#REF!-'[2]Local Education Authority (U)'!E379</f>
        <v>#REF!</v>
      </c>
      <c r="G379" s="224" t="e">
        <f>#REF!-'[2]Local Education Authority (U)'!F379</f>
        <v>#REF!</v>
      </c>
      <c r="H379" s="224" t="e">
        <f>#REF!-'[2]Local Education Authority (U)'!G379</f>
        <v>#REF!</v>
      </c>
      <c r="I379" s="224" t="e">
        <f>#REF!-'[2]Local Education Authority (U)'!H379</f>
        <v>#REF!</v>
      </c>
      <c r="J379" s="224" t="e">
        <f>#REF!-'[2]Local Education Authority (U)'!I379</f>
        <v>#REF!</v>
      </c>
      <c r="K379" s="224" t="e">
        <f>#REF!-'[2]Local Education Authority (U)'!J379</f>
        <v>#REF!</v>
      </c>
      <c r="L379" s="289" t="e">
        <f>2008-GETPIVOTDATA("start_ytd",#REF!,"Region_Desc","South West","LEA_Desc","Somerset")</f>
        <v>#REF!</v>
      </c>
      <c r="M379" s="297"/>
      <c r="N379" s="306"/>
    </row>
    <row r="380" spans="1:14" ht="15" customHeight="1">
      <c r="A380" s="223">
        <v>34</v>
      </c>
      <c r="B380" s="223" t="e">
        <f>C380=#REF!</f>
        <v>#REF!</v>
      </c>
      <c r="C380" s="265" t="s">
        <v>895</v>
      </c>
      <c r="D380" s="224" t="e">
        <f>#REF!-'[2]Local Education Authority (U)'!C380</f>
        <v>#REF!</v>
      </c>
      <c r="E380" s="224" t="e">
        <f>#REF!-'[2]Local Education Authority (U)'!D380</f>
        <v>#REF!</v>
      </c>
      <c r="F380" s="224" t="e">
        <f>#REF!-'[2]Local Education Authority (U)'!E380</f>
        <v>#REF!</v>
      </c>
      <c r="G380" s="224" t="e">
        <f>#REF!-'[2]Local Education Authority (U)'!F380</f>
        <v>#REF!</v>
      </c>
      <c r="H380" s="224" t="e">
        <f>#REF!-'[2]Local Education Authority (U)'!G380</f>
        <v>#REF!</v>
      </c>
      <c r="I380" s="224" t="e">
        <f>#REF!-'[2]Local Education Authority (U)'!H380</f>
        <v>#REF!</v>
      </c>
      <c r="J380" s="224" t="e">
        <f>#REF!-'[2]Local Education Authority (U)'!I380</f>
        <v>#REF!</v>
      </c>
      <c r="K380" s="224" t="e">
        <f>#REF!-'[2]Local Education Authority (U)'!J380</f>
        <v>#REF!</v>
      </c>
      <c r="L380" s="230">
        <v>370</v>
      </c>
      <c r="M380" s="297"/>
      <c r="N380" s="306"/>
    </row>
    <row r="381" spans="1:14" ht="15" customHeight="1">
      <c r="A381" s="223">
        <v>35</v>
      </c>
      <c r="B381" s="223" t="e">
        <f>C381=#REF!</f>
        <v>#REF!</v>
      </c>
      <c r="C381" s="265" t="s">
        <v>896</v>
      </c>
      <c r="D381" s="224" t="e">
        <f>#REF!-'[2]Local Education Authority (U)'!C381</f>
        <v>#REF!</v>
      </c>
      <c r="E381" s="224" t="e">
        <f>#REF!-'[2]Local Education Authority (U)'!D381</f>
        <v>#REF!</v>
      </c>
      <c r="F381" s="224" t="e">
        <f>#REF!-'[2]Local Education Authority (U)'!E381</f>
        <v>#REF!</v>
      </c>
      <c r="G381" s="224" t="e">
        <f>#REF!-'[2]Local Education Authority (U)'!F381</f>
        <v>#REF!</v>
      </c>
      <c r="H381" s="224" t="e">
        <f>#REF!-'[2]Local Education Authority (U)'!G381</f>
        <v>#REF!</v>
      </c>
      <c r="I381" s="224" t="e">
        <f>#REF!-'[2]Local Education Authority (U)'!H381</f>
        <v>#REF!</v>
      </c>
      <c r="J381" s="224" t="e">
        <f>#REF!-'[2]Local Education Authority (U)'!I381</f>
        <v>#REF!</v>
      </c>
      <c r="K381" s="224" t="e">
        <f>#REF!-'[2]Local Education Authority (U)'!J381</f>
        <v>#REF!</v>
      </c>
      <c r="L381" s="230">
        <v>455</v>
      </c>
      <c r="M381" s="297"/>
      <c r="N381" s="306"/>
    </row>
    <row r="382" spans="1:14" ht="15" customHeight="1">
      <c r="A382" s="223">
        <v>36</v>
      </c>
      <c r="B382" s="223" t="e">
        <f>C382=#REF!</f>
        <v>#REF!</v>
      </c>
      <c r="C382" s="265" t="s">
        <v>897</v>
      </c>
      <c r="D382" s="224" t="e">
        <f>#REF!-'[2]Local Education Authority (U)'!C382</f>
        <v>#REF!</v>
      </c>
      <c r="E382" s="224" t="e">
        <f>#REF!-'[2]Local Education Authority (U)'!D382</f>
        <v>#REF!</v>
      </c>
      <c r="F382" s="224" t="e">
        <f>#REF!-'[2]Local Education Authority (U)'!E382</f>
        <v>#REF!</v>
      </c>
      <c r="G382" s="224" t="e">
        <f>#REF!-'[2]Local Education Authority (U)'!F382</f>
        <v>#REF!</v>
      </c>
      <c r="H382" s="224" t="e">
        <f>#REF!-'[2]Local Education Authority (U)'!G382</f>
        <v>#REF!</v>
      </c>
      <c r="I382" s="224" t="e">
        <f>#REF!-'[2]Local Education Authority (U)'!H382</f>
        <v>#REF!</v>
      </c>
      <c r="J382" s="224" t="e">
        <f>#REF!-'[2]Local Education Authority (U)'!I382</f>
        <v>#REF!</v>
      </c>
      <c r="K382" s="224" t="e">
        <f>#REF!-'[2]Local Education Authority (U)'!J382</f>
        <v>#REF!</v>
      </c>
      <c r="L382" s="230">
        <v>689</v>
      </c>
      <c r="M382" s="297"/>
      <c r="N382" s="306"/>
    </row>
    <row r="383" spans="1:14" ht="15" customHeight="1">
      <c r="A383" s="223">
        <v>37</v>
      </c>
      <c r="B383" s="223" t="e">
        <f>C383=#REF!</f>
        <v>#REF!</v>
      </c>
      <c r="C383" s="265" t="s">
        <v>561</v>
      </c>
      <c r="D383" s="224" t="e">
        <f>#REF!-'[2]Local Education Authority (U)'!C383</f>
        <v>#REF!</v>
      </c>
      <c r="E383" s="224" t="e">
        <f>#REF!-'[2]Local Education Authority (U)'!D383</f>
        <v>#REF!</v>
      </c>
      <c r="F383" s="224" t="e">
        <f>#REF!-'[2]Local Education Authority (U)'!E383</f>
        <v>#REF!</v>
      </c>
      <c r="G383" s="224" t="e">
        <f>#REF!-'[2]Local Education Authority (U)'!F383</f>
        <v>#REF!</v>
      </c>
      <c r="H383" s="224" t="e">
        <f>#REF!-'[2]Local Education Authority (U)'!G383</f>
        <v>#REF!</v>
      </c>
      <c r="I383" s="224" t="e">
        <f>#REF!-'[2]Local Education Authority (U)'!H383</f>
        <v>#REF!</v>
      </c>
      <c r="J383" s="224" t="e">
        <f>#REF!-'[2]Local Education Authority (U)'!I383</f>
        <v>#REF!</v>
      </c>
      <c r="K383" s="224" t="e">
        <f>#REF!-'[2]Local Education Authority (U)'!J383</f>
        <v>#REF!</v>
      </c>
      <c r="L383" s="230">
        <v>416</v>
      </c>
      <c r="M383" s="297"/>
      <c r="N383" s="306"/>
    </row>
    <row r="384" spans="1:14" ht="15" customHeight="1">
      <c r="A384" s="223">
        <v>38</v>
      </c>
      <c r="B384" s="223" t="e">
        <f>C384=#REF!</f>
        <v>#REF!</v>
      </c>
      <c r="C384" s="265" t="s">
        <v>898</v>
      </c>
      <c r="D384" s="224" t="e">
        <f>#REF!-'[2]Local Education Authority (U)'!C384</f>
        <v>#REF!</v>
      </c>
      <c r="E384" s="224" t="e">
        <f>#REF!-'[2]Local Education Authority (U)'!D384</f>
        <v>#REF!</v>
      </c>
      <c r="F384" s="224" t="e">
        <f>#REF!-'[2]Local Education Authority (U)'!E384</f>
        <v>#REF!</v>
      </c>
      <c r="G384" s="224" t="e">
        <f>#REF!-'[2]Local Education Authority (U)'!F384</f>
        <v>#REF!</v>
      </c>
      <c r="H384" s="224" t="e">
        <f>#REF!-'[2]Local Education Authority (U)'!G384</f>
        <v>#REF!</v>
      </c>
      <c r="I384" s="224" t="e">
        <f>#REF!-'[2]Local Education Authority (U)'!H384</f>
        <v>#REF!</v>
      </c>
      <c r="J384" s="224" t="e">
        <f>#REF!-'[2]Local Education Authority (U)'!I384</f>
        <v>#REF!</v>
      </c>
      <c r="K384" s="224" t="e">
        <f>#REF!-'[2]Local Education Authority (U)'!J384</f>
        <v>#REF!</v>
      </c>
      <c r="L384" s="230">
        <v>78</v>
      </c>
      <c r="M384" s="297"/>
      <c r="N384" s="306"/>
    </row>
    <row r="385" spans="1:14" ht="15" customHeight="1">
      <c r="A385" s="223">
        <v>39</v>
      </c>
      <c r="B385" s="223" t="e">
        <f>C385=#REF!</f>
        <v>#REF!</v>
      </c>
      <c r="C385" s="33" t="s">
        <v>705</v>
      </c>
      <c r="D385" s="224" t="e">
        <f>#REF!-'[2]Local Education Authority (U)'!C385</f>
        <v>#REF!</v>
      </c>
      <c r="E385" s="224" t="e">
        <f>#REF!-'[2]Local Education Authority (U)'!D385</f>
        <v>#REF!</v>
      </c>
      <c r="F385" s="224" t="e">
        <f>#REF!-'[2]Local Education Authority (U)'!E385</f>
        <v>#REF!</v>
      </c>
      <c r="G385" s="224" t="e">
        <f>#REF!-'[2]Local Education Authority (U)'!F385</f>
        <v>#REF!</v>
      </c>
      <c r="H385" s="224" t="e">
        <f>#REF!-'[2]Local Education Authority (U)'!G385</f>
        <v>#REF!</v>
      </c>
      <c r="I385" s="224" t="e">
        <f>#REF!-'[2]Local Education Authority (U)'!H385</f>
        <v>#REF!</v>
      </c>
      <c r="J385" s="224" t="e">
        <f>#REF!-'[2]Local Education Authority (U)'!I385</f>
        <v>#REF!</v>
      </c>
      <c r="K385" s="224" t="e">
        <f>#REF!-'[2]Local Education Authority (U)'!J385</f>
        <v>#REF!</v>
      </c>
      <c r="L385" s="230">
        <v>1169</v>
      </c>
      <c r="M385" s="297"/>
      <c r="N385" s="306"/>
    </row>
    <row r="386" spans="1:14" ht="15" customHeight="1">
      <c r="A386" s="223">
        <v>40</v>
      </c>
      <c r="B386" s="223" t="e">
        <f>C386=#REF!</f>
        <v>#REF!</v>
      </c>
      <c r="C386" s="33" t="s">
        <v>706</v>
      </c>
      <c r="D386" s="224" t="e">
        <f>#REF!-'[2]Local Education Authority (U)'!C386</f>
        <v>#REF!</v>
      </c>
      <c r="E386" s="224" t="e">
        <f>#REF!-'[2]Local Education Authority (U)'!D386</f>
        <v>#REF!</v>
      </c>
      <c r="F386" s="224" t="e">
        <f>#REF!-'[2]Local Education Authority (U)'!E386</f>
        <v>#REF!</v>
      </c>
      <c r="G386" s="224" t="e">
        <f>#REF!-'[2]Local Education Authority (U)'!F386</f>
        <v>#REF!</v>
      </c>
      <c r="H386" s="224" t="e">
        <f>#REF!-'[2]Local Education Authority (U)'!G386</f>
        <v>#REF!</v>
      </c>
      <c r="I386" s="224" t="e">
        <f>#REF!-'[2]Local Education Authority (U)'!H386</f>
        <v>#REF!</v>
      </c>
      <c r="J386" s="224" t="e">
        <f>#REF!-'[2]Local Education Authority (U)'!I386</f>
        <v>#REF!</v>
      </c>
      <c r="K386" s="224" t="e">
        <f>#REF!-'[2]Local Education Authority (U)'!J386</f>
        <v>#REF!</v>
      </c>
      <c r="L386" s="230">
        <v>785</v>
      </c>
      <c r="M386" s="297"/>
      <c r="N386" s="306"/>
    </row>
    <row r="387" spans="1:14" ht="15" customHeight="1">
      <c r="A387" s="223">
        <v>41</v>
      </c>
      <c r="B387" s="223" t="e">
        <f>C387=#REF!</f>
        <v>#REF!</v>
      </c>
      <c r="C387" s="33" t="s">
        <v>566</v>
      </c>
      <c r="D387" s="224" t="e">
        <f>#REF!-'[2]Local Education Authority (U)'!C387</f>
        <v>#REF!</v>
      </c>
      <c r="E387" s="224" t="e">
        <f>#REF!-'[2]Local Education Authority (U)'!D387</f>
        <v>#REF!</v>
      </c>
      <c r="F387" s="224" t="e">
        <f>#REF!-'[2]Local Education Authority (U)'!E387</f>
        <v>#REF!</v>
      </c>
      <c r="G387" s="224" t="e">
        <f>#REF!-'[2]Local Education Authority (U)'!F387</f>
        <v>#REF!</v>
      </c>
      <c r="H387" s="224" t="e">
        <f>#REF!-'[2]Local Education Authority (U)'!G387</f>
        <v>#REF!</v>
      </c>
      <c r="I387" s="224" t="e">
        <f>#REF!-'[2]Local Education Authority (U)'!H387</f>
        <v>#REF!</v>
      </c>
      <c r="J387" s="224" t="e">
        <f>#REF!-'[2]Local Education Authority (U)'!I387</f>
        <v>#REF!</v>
      </c>
      <c r="K387" s="224" t="e">
        <f>#REF!-'[2]Local Education Authority (U)'!J387</f>
        <v>#REF!</v>
      </c>
      <c r="L387" s="230">
        <v>613</v>
      </c>
      <c r="M387" s="297"/>
      <c r="N387" s="306"/>
    </row>
    <row r="388" spans="1:14" ht="15" customHeight="1">
      <c r="A388" s="223">
        <v>42</v>
      </c>
      <c r="B388" s="223" t="e">
        <f>C388=#REF!</f>
        <v>#REF!</v>
      </c>
      <c r="C388" s="33" t="s">
        <v>707</v>
      </c>
      <c r="D388" s="224" t="e">
        <f>#REF!-'[2]Local Education Authority (U)'!C388</f>
        <v>#REF!</v>
      </c>
      <c r="E388" s="224" t="e">
        <f>#REF!-'[2]Local Education Authority (U)'!D388</f>
        <v>#REF!</v>
      </c>
      <c r="F388" s="224" t="e">
        <f>#REF!-'[2]Local Education Authority (U)'!E388</f>
        <v>#REF!</v>
      </c>
      <c r="G388" s="224" t="e">
        <f>#REF!-'[2]Local Education Authority (U)'!F388</f>
        <v>#REF!</v>
      </c>
      <c r="H388" s="224" t="e">
        <f>#REF!-'[2]Local Education Authority (U)'!G388</f>
        <v>#REF!</v>
      </c>
      <c r="I388" s="224" t="e">
        <f>#REF!-'[2]Local Education Authority (U)'!H388</f>
        <v>#REF!</v>
      </c>
      <c r="J388" s="224" t="e">
        <f>#REF!-'[2]Local Education Authority (U)'!I388</f>
        <v>#REF!</v>
      </c>
      <c r="K388" s="224" t="e">
        <f>#REF!-'[2]Local Education Authority (U)'!J388</f>
        <v>#REF!</v>
      </c>
      <c r="L388" s="230">
        <v>2060</v>
      </c>
      <c r="M388" s="297"/>
      <c r="N388" s="306"/>
    </row>
    <row r="389" spans="1:15" s="64" customFormat="1" ht="15" customHeight="1">
      <c r="A389" s="73"/>
      <c r="B389" s="223"/>
      <c r="C389" s="36" t="s">
        <v>74</v>
      </c>
      <c r="D389" s="224" t="e">
        <f>#REF!-'[2]Local Education Authority (U)'!C389</f>
        <v>#REF!</v>
      </c>
      <c r="E389" s="224" t="e">
        <f>#REF!-'[2]Local Education Authority (U)'!D389</f>
        <v>#REF!</v>
      </c>
      <c r="F389" s="224" t="e">
        <f>#REF!-'[2]Local Education Authority (U)'!E389</f>
        <v>#REF!</v>
      </c>
      <c r="G389" s="224" t="e">
        <f>#REF!-'[2]Local Education Authority (U)'!F389</f>
        <v>#REF!</v>
      </c>
      <c r="H389" s="224" t="e">
        <f>#REF!-'[2]Local Education Authority (U)'!G389</f>
        <v>#REF!</v>
      </c>
      <c r="I389" s="224" t="e">
        <f>#REF!-'[2]Local Education Authority (U)'!H389</f>
        <v>#REF!</v>
      </c>
      <c r="J389" s="224" t="e">
        <f>#REF!-'[2]Local Education Authority (U)'!I389</f>
        <v>#REF!</v>
      </c>
      <c r="K389" s="224" t="e">
        <f>#REF!-'[2]Local Education Authority (U)'!J389</f>
        <v>#REF!</v>
      </c>
      <c r="L389" s="230">
        <v>22273</v>
      </c>
      <c r="M389" s="298" t="e">
        <f>SUM(L347:L388)=L389</f>
        <v>#REF!</v>
      </c>
      <c r="N389" s="307" t="e">
        <f>L389=#REF!</f>
        <v>#REF!</v>
      </c>
      <c r="O389" s="49"/>
    </row>
    <row r="390" spans="1:14" ht="15" customHeight="1">
      <c r="A390" s="93"/>
      <c r="B390" s="93"/>
      <c r="C390" s="93"/>
      <c r="D390" s="224" t="e">
        <f>#REF!-'[2]Local Education Authority (U)'!C390</f>
        <v>#REF!</v>
      </c>
      <c r="E390" s="224" t="e">
        <f>#REF!-'[2]Local Education Authority (U)'!D390</f>
        <v>#REF!</v>
      </c>
      <c r="F390" s="224" t="e">
        <f>#REF!-'[2]Local Education Authority (U)'!E390</f>
        <v>#REF!</v>
      </c>
      <c r="G390" s="224" t="e">
        <f>#REF!-'[2]Local Education Authority (U)'!F390</f>
        <v>#REF!</v>
      </c>
      <c r="H390" s="224" t="e">
        <f>#REF!-'[2]Local Education Authority (U)'!G390</f>
        <v>#REF!</v>
      </c>
      <c r="I390" s="224" t="e">
        <f>#REF!-'[2]Local Education Authority (U)'!H390</f>
        <v>#REF!</v>
      </c>
      <c r="J390" s="224" t="e">
        <f>#REF!-'[2]Local Education Authority (U)'!I390</f>
        <v>#REF!</v>
      </c>
      <c r="K390" s="224" t="e">
        <f>#REF!-'[2]Local Education Authority (U)'!J390</f>
        <v>#REF!</v>
      </c>
      <c r="L390" s="227"/>
      <c r="M390" s="297"/>
      <c r="N390" s="306"/>
    </row>
    <row r="391" spans="1:14" s="64" customFormat="1" ht="15" customHeight="1">
      <c r="A391" s="73" t="s">
        <v>39</v>
      </c>
      <c r="B391" s="73"/>
      <c r="C391" s="73"/>
      <c r="D391" s="224" t="e">
        <f>#REF!-'[2]Local Education Authority (U)'!C391</f>
        <v>#REF!</v>
      </c>
      <c r="E391" s="224" t="e">
        <f>#REF!-'[2]Local Education Authority (U)'!D391</f>
        <v>#REF!</v>
      </c>
      <c r="F391" s="224" t="e">
        <f>#REF!-'[2]Local Education Authority (U)'!E391</f>
        <v>#REF!</v>
      </c>
      <c r="G391" s="224" t="e">
        <f>#REF!-'[2]Local Education Authority (U)'!F391</f>
        <v>#REF!</v>
      </c>
      <c r="H391" s="224" t="e">
        <f>#REF!-'[2]Local Education Authority (U)'!G391</f>
        <v>#REF!</v>
      </c>
      <c r="I391" s="224" t="e">
        <f>#REF!-'[2]Local Education Authority (U)'!H391</f>
        <v>#REF!</v>
      </c>
      <c r="J391" s="224" t="e">
        <f>#REF!-'[2]Local Education Authority (U)'!I391</f>
        <v>#REF!</v>
      </c>
      <c r="K391" s="224" t="e">
        <f>#REF!-'[2]Local Education Authority (U)'!J391</f>
        <v>#REF!</v>
      </c>
      <c r="L391" s="206">
        <v>191857</v>
      </c>
      <c r="M391" s="300" t="b">
        <f>SUM(L389,L344,L267,L227,L172,L136,L88,L63,L19)=L391</f>
        <v>1</v>
      </c>
      <c r="N391" s="307" t="e">
        <f>L391=#REF!</f>
        <v>#REF!</v>
      </c>
    </row>
    <row r="392" spans="1:14" ht="15" customHeight="1">
      <c r="A392" s="71"/>
      <c r="B392" s="71"/>
      <c r="C392" s="72"/>
      <c r="D392" s="224" t="e">
        <f>#REF!-'[2]Local Education Authority (U)'!C392</f>
        <v>#REF!</v>
      </c>
      <c r="E392" s="224" t="e">
        <f>#REF!-'[2]Local Education Authority (U)'!D392</f>
        <v>#REF!</v>
      </c>
      <c r="F392" s="224" t="e">
        <f>#REF!-'[2]Local Education Authority (U)'!E392</f>
        <v>#REF!</v>
      </c>
      <c r="G392" s="224" t="e">
        <f>#REF!-'[2]Local Education Authority (U)'!F392</f>
        <v>#REF!</v>
      </c>
      <c r="H392" s="224" t="e">
        <f>#REF!-'[2]Local Education Authority (U)'!G392</f>
        <v>#REF!</v>
      </c>
      <c r="I392" s="224" t="e">
        <f>#REF!-'[2]Local Education Authority (U)'!H392</f>
        <v>#REF!</v>
      </c>
      <c r="J392" s="224" t="e">
        <f>#REF!-'[2]Local Education Authority (U)'!I392</f>
        <v>#REF!</v>
      </c>
      <c r="K392" s="224" t="e">
        <f>#REF!-'[2]Local Education Authority (U)'!J392</f>
        <v>#REF!</v>
      </c>
      <c r="L392" s="206"/>
      <c r="M392" s="301"/>
      <c r="N392" s="306"/>
    </row>
    <row r="393" spans="1:14" ht="15" customHeight="1">
      <c r="A393" s="71" t="s">
        <v>40</v>
      </c>
      <c r="B393" s="71"/>
      <c r="C393" s="72"/>
      <c r="D393" s="224" t="e">
        <f>#REF!-'[2]Local Education Authority (U)'!C393</f>
        <v>#REF!</v>
      </c>
      <c r="E393" s="224" t="e">
        <f>#REF!-'[2]Local Education Authority (U)'!D393</f>
        <v>#REF!</v>
      </c>
      <c r="F393" s="224" t="e">
        <f>#REF!-'[2]Local Education Authority (U)'!E393</f>
        <v>#REF!</v>
      </c>
      <c r="G393" s="224" t="e">
        <f>#REF!-'[2]Local Education Authority (U)'!F393</f>
        <v>#REF!</v>
      </c>
      <c r="H393" s="224" t="e">
        <f>#REF!-'[2]Local Education Authority (U)'!G393</f>
        <v>#REF!</v>
      </c>
      <c r="I393" s="224" t="e">
        <f>#REF!-'[2]Local Education Authority (U)'!H393</f>
        <v>#REF!</v>
      </c>
      <c r="J393" s="224" t="e">
        <f>#REF!-'[2]Local Education Authority (U)'!I393</f>
        <v>#REF!</v>
      </c>
      <c r="K393" s="224" t="e">
        <f>#REF!-'[2]Local Education Authority (U)'!J393</f>
        <v>#REF!</v>
      </c>
      <c r="L393" s="207">
        <v>4357</v>
      </c>
      <c r="M393" s="302" t="e">
        <f>4357=GETPIVOTDATA("start_ytd",#REF!,"Region_Desc","Other","LEA_Desc","Other","LA_Desc","Other")</f>
        <v>#REF!</v>
      </c>
      <c r="N393" s="307" t="e">
        <f>L393=#REF!</f>
        <v>#REF!</v>
      </c>
    </row>
    <row r="394" spans="1:14" ht="15" customHeight="1" thickBot="1">
      <c r="A394" s="75"/>
      <c r="B394" s="75"/>
      <c r="C394" s="76"/>
      <c r="D394" s="224" t="e">
        <f>#REF!-'[2]Local Education Authority (U)'!C394</f>
        <v>#REF!</v>
      </c>
      <c r="E394" s="224" t="e">
        <f>#REF!-'[2]Local Education Authority (U)'!D394</f>
        <v>#REF!</v>
      </c>
      <c r="F394" s="224" t="e">
        <f>#REF!-'[2]Local Education Authority (U)'!E394</f>
        <v>#REF!</v>
      </c>
      <c r="G394" s="224" t="e">
        <f>#REF!-'[2]Local Education Authority (U)'!F394</f>
        <v>#REF!</v>
      </c>
      <c r="H394" s="224" t="e">
        <f>#REF!-'[2]Local Education Authority (U)'!G394</f>
        <v>#REF!</v>
      </c>
      <c r="I394" s="224" t="e">
        <f>#REF!-'[2]Local Education Authority (U)'!H394</f>
        <v>#REF!</v>
      </c>
      <c r="J394" s="224" t="e">
        <f>#REF!-'[2]Local Education Authority (U)'!I394</f>
        <v>#REF!</v>
      </c>
      <c r="K394" s="224" t="e">
        <f>#REF!-'[2]Local Education Authority (U)'!J394</f>
        <v>#REF!</v>
      </c>
      <c r="L394" s="205"/>
      <c r="M394" s="303"/>
      <c r="N394" s="306"/>
    </row>
    <row r="395" spans="1:14" s="64" customFormat="1" ht="15" customHeight="1" thickBot="1">
      <c r="A395" s="94" t="s">
        <v>41</v>
      </c>
      <c r="B395" s="94"/>
      <c r="C395" s="95"/>
      <c r="D395" s="224" t="e">
        <f>#REF!-'[2]Local Education Authority (U)'!C395</f>
        <v>#REF!</v>
      </c>
      <c r="E395" s="224" t="e">
        <f>#REF!-'[2]Local Education Authority (U)'!D395</f>
        <v>#REF!</v>
      </c>
      <c r="F395" s="224" t="e">
        <f>#REF!-'[2]Local Education Authority (U)'!E395</f>
        <v>#REF!</v>
      </c>
      <c r="G395" s="224" t="e">
        <f>#REF!-'[2]Local Education Authority (U)'!F395</f>
        <v>#REF!</v>
      </c>
      <c r="H395" s="224" t="e">
        <f>#REF!-'[2]Local Education Authority (U)'!G395</f>
        <v>#REF!</v>
      </c>
      <c r="I395" s="224" t="e">
        <f>#REF!-'[2]Local Education Authority (U)'!H395</f>
        <v>#REF!</v>
      </c>
      <c r="J395" s="224" t="e">
        <f>#REF!-'[2]Local Education Authority (U)'!I395</f>
        <v>#REF!</v>
      </c>
      <c r="K395" s="224" t="e">
        <f>#REF!-'[2]Local Education Authority (U)'!J395</f>
        <v>#REF!</v>
      </c>
      <c r="L395" s="208">
        <v>196214</v>
      </c>
      <c r="M395" s="304" t="b">
        <f>SUM(L391,L393)=L395</f>
        <v>1</v>
      </c>
      <c r="N395" s="308" t="e">
        <f>L395=#REF!</f>
        <v>#REF!</v>
      </c>
    </row>
    <row r="396" spans="1:10" ht="15" customHeight="1">
      <c r="A396" s="36"/>
      <c r="B396" s="36"/>
      <c r="C396" s="96"/>
      <c r="D396" s="97"/>
      <c r="E396" s="97"/>
      <c r="F396" s="97"/>
      <c r="G396" s="33"/>
      <c r="H396" s="33"/>
      <c r="I396" s="33"/>
      <c r="J396" s="214"/>
    </row>
    <row r="397" spans="1:15" s="35" customFormat="1" ht="15" customHeight="1">
      <c r="A397" s="34"/>
      <c r="B397" s="34"/>
      <c r="C397" s="80"/>
      <c r="D397" s="100"/>
      <c r="E397" s="100"/>
      <c r="F397" s="100"/>
      <c r="G397" s="34"/>
      <c r="H397" s="34"/>
      <c r="I397" s="34"/>
      <c r="J397" s="187"/>
      <c r="K397" s="187"/>
      <c r="L397" s="187"/>
      <c r="M397" s="187"/>
      <c r="N397" s="242"/>
      <c r="O397" s="99"/>
    </row>
    <row r="398" spans="1:15" s="35" customFormat="1" ht="15" customHeight="1">
      <c r="A398" s="34"/>
      <c r="B398" s="34"/>
      <c r="C398" s="80"/>
      <c r="D398" s="100"/>
      <c r="E398" s="100"/>
      <c r="F398" s="100"/>
      <c r="G398" s="187"/>
      <c r="H398" s="187"/>
      <c r="I398" s="187"/>
      <c r="J398" s="187"/>
      <c r="K398" s="187"/>
      <c r="L398" s="187"/>
      <c r="M398" s="187"/>
      <c r="N398" s="251"/>
      <c r="O398" s="57"/>
    </row>
    <row r="399" spans="7:14" ht="15" customHeight="1">
      <c r="G399" s="383"/>
      <c r="H399" s="383"/>
      <c r="I399" s="383"/>
      <c r="J399" s="383"/>
      <c r="K399" s="188"/>
      <c r="L399" s="188"/>
      <c r="M399" s="188"/>
      <c r="N399" s="252"/>
    </row>
    <row r="400" spans="7:15" ht="15" customHeight="1">
      <c r="G400" s="187"/>
      <c r="H400" s="187"/>
      <c r="I400" s="187"/>
      <c r="N400" s="251"/>
      <c r="O400" s="58"/>
    </row>
    <row r="401" spans="7:15" ht="15" customHeight="1">
      <c r="G401" s="187"/>
      <c r="H401" s="187"/>
      <c r="I401" s="384" t="s">
        <v>910</v>
      </c>
      <c r="J401" s="384"/>
      <c r="K401" s="384"/>
      <c r="N401" s="251"/>
      <c r="O401" s="58"/>
    </row>
    <row r="402" spans="7:18" ht="15" customHeight="1">
      <c r="G402" s="385" t="s">
        <v>782</v>
      </c>
      <c r="H402" s="386"/>
      <c r="I402" s="386"/>
      <c r="J402" s="386"/>
      <c r="K402" s="386"/>
      <c r="L402" s="386"/>
      <c r="M402" s="386"/>
      <c r="N402" s="386"/>
      <c r="O402" s="386"/>
      <c r="P402" s="386"/>
      <c r="Q402" s="386"/>
      <c r="R402" s="386"/>
    </row>
    <row r="403" spans="7:15" ht="15" customHeight="1">
      <c r="G403" s="187"/>
      <c r="H403" s="187"/>
      <c r="I403" s="309" t="b">
        <f>L395='[1]Table 18(U)'!$C$23</f>
        <v>1</v>
      </c>
      <c r="N403" s="251"/>
      <c r="O403" s="58"/>
    </row>
    <row r="404" spans="7:15" ht="15" customHeight="1">
      <c r="G404" s="187"/>
      <c r="H404" s="187"/>
      <c r="I404" s="187"/>
      <c r="N404" s="251"/>
      <c r="O404" s="58"/>
    </row>
    <row r="405" spans="1:15" s="60" customFormat="1" ht="30" customHeight="1">
      <c r="A405" s="34"/>
      <c r="B405" s="34"/>
      <c r="C405" s="80"/>
      <c r="D405" s="100"/>
      <c r="E405" s="100"/>
      <c r="F405" s="100"/>
      <c r="G405" s="187"/>
      <c r="H405" s="187"/>
      <c r="I405" s="187"/>
      <c r="J405" s="187"/>
      <c r="K405" s="187"/>
      <c r="L405" s="187"/>
      <c r="M405" s="187"/>
      <c r="N405" s="251"/>
      <c r="O405" s="59"/>
    </row>
    <row r="406" spans="1:15" s="60" customFormat="1" ht="15" customHeight="1">
      <c r="A406" s="34"/>
      <c r="B406" s="34"/>
      <c r="C406" s="80"/>
      <c r="D406" s="100"/>
      <c r="E406" s="100"/>
      <c r="F406" s="100"/>
      <c r="G406" s="34"/>
      <c r="H406" s="34"/>
      <c r="I406" s="34"/>
      <c r="J406" s="187"/>
      <c r="K406" s="187"/>
      <c r="L406" s="187"/>
      <c r="M406" s="187"/>
      <c r="N406" s="242"/>
      <c r="O406" s="61"/>
    </row>
  </sheetData>
  <sheetProtection/>
  <mergeCells count="4">
    <mergeCell ref="N1:N4"/>
    <mergeCell ref="G399:J399"/>
    <mergeCell ref="I401:K401"/>
    <mergeCell ref="G402:R402"/>
  </mergeCells>
  <printOptions/>
  <pageMargins left="0.3937007874015748" right="0.3937007874015748" top="0.3937007874015748" bottom="0.3937007874015748" header="0.3937007874015748" footer="0.3937007874015748"/>
  <pageSetup fitToHeight="5" fitToWidth="1" horizontalDpi="600" verticalDpi="600" orientation="portrait" paperSize="9" scale="46" r:id="rId3"/>
  <rowBreaks count="1" manualBreakCount="1">
    <brk id="172"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Skills Funding Agency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 Clarissa (Data Service)</dc:creator>
  <cp:keywords/>
  <dc:description/>
  <cp:lastModifiedBy>Joe Grassby</cp:lastModifiedBy>
  <cp:lastPrinted>2014-03-18T11:41:14Z</cp:lastPrinted>
  <dcterms:created xsi:type="dcterms:W3CDTF">2013-11-18T10:58:31Z</dcterms:created>
  <dcterms:modified xsi:type="dcterms:W3CDTF">2014-03-18T11:44:56Z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Type">
    <vt:lpwstr/>
  </property>
  <property fmtid="{D5CDD505-2E9C-101B-9397-08002B2CF9AE}" pid="3" name="DocumentKeywords">
    <vt:lpwstr/>
  </property>
  <property fmtid="{D5CDD505-2E9C-101B-9397-08002B2CF9AE}" pid="4" name="DocumentSecurityClassification">
    <vt:lpwstr/>
  </property>
  <property fmtid="{D5CDD505-2E9C-101B-9397-08002B2CF9AE}" pid="5" name="DocumentAuthor">
    <vt:lpwstr/>
  </property>
  <property fmtid="{D5CDD505-2E9C-101B-9397-08002B2CF9AE}" pid="6" name="DocumentDescription">
    <vt:lpwstr/>
  </property>
  <property fmtid="{D5CDD505-2E9C-101B-9397-08002B2CF9AE}" pid="7" name="ContentType">
    <vt:lpwstr>LSC Office Document</vt:lpwstr>
  </property>
  <property fmtid="{D5CDD505-2E9C-101B-9397-08002B2CF9AE}" pid="8" name="DocumentPublisher">
    <vt:lpwstr/>
  </property>
</Properties>
</file>