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Table'!$B$6:$O$66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65" i="1" l="1"/>
  <c r="O63" i="1"/>
  <c r="O66" i="1" s="1"/>
  <c r="O40" i="1"/>
  <c r="O38" i="1"/>
  <c r="O27" i="1"/>
  <c r="O24" i="1"/>
  <c r="O22" i="1"/>
  <c r="O18" i="1"/>
  <c r="O14" i="1"/>
  <c r="E16" i="3"/>
  <c r="D16" i="3"/>
  <c r="E11" i="3"/>
  <c r="D11" i="3"/>
  <c r="O41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0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0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06"/>
  </connection>
</connections>
</file>

<file path=xl/sharedStrings.xml><?xml version="1.0" encoding="utf-8"?>
<sst xmlns="http://schemas.openxmlformats.org/spreadsheetml/2006/main" count="286" uniqueCount="221">
  <si>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</si>
  <si>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</si>
  <si>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</si>
  <si>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</si>
  <si>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</si>
  <si>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</si>
  <si>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</si>
  <si>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</si>
  <si>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</si>
  <si>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Islington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</si>
  <si>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</si>
  <si>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</si>
  <si>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</si>
  <si>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</si>
  <si>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</si>
  <si>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</si>
  <si>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</si>
  <si>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</si>
  <si>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</si>
  <si>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</si>
  <si>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</si>
  <si>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</si>
  <si>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</si>
  <si>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</si>
  <si>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</si>
  <si>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</si>
  <si>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</si>
  <si>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</si>
  <si>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</si>
  <si>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</si>
  <si>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</si>
  <si>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</si>
  <si>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</si>
  <si>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</si>
  <si>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</si>
  <si>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</si>
  <si>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</si>
  <si>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</si>
  <si>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</si>
  <si>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</si>
  <si>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</si>
  <si>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</si>
  <si>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</si>
  <si>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</si>
  <si>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</si>
  <si>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</si>
  <si>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</si>
  <si>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</si>
  <si>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</si>
  <si>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</si>
  <si>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</si>
  <si>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</si>
  <si>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</si>
  <si>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</si>
  <si>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</si>
  <si>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</si>
  <si>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</si>
  <si>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</si>
  <si>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</si>
  <si>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</si>
  <si>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</si>
  <si>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</si>
  <si>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</si>
  <si>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</si>
  <si>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</si>
  <si>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</si>
  <si>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</si>
  <si>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</si>
  <si>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</si>
  <si>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</si>
  <si>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</si>
  <si>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</si>
  <si>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</si>
  <si>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</si>
  <si>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</si>
  <si>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</si>
  <si>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</si>
  <si>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</si>
  <si>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</si>
  <si>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</si>
  <si>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</si>
  <si>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</si>
  <si>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</si>
  <si>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</si>
  <si>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</si>
  <si>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</si>
  <si>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</si>
  <si>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</si>
  <si>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</si>
  <si>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</si>
  <si>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</si>
  <si>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</si>
  <si>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</si>
  <si>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</si>
  <si>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</si>
  <si>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</si>
  <si>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</si>
  <si>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</si>
  <si>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</si>
  <si>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</si>
  <si>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</si>
  <si>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</si>
  <si>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</si>
  <si>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</si>
  <si>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</si>
  <si>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</si>
  <si>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</si>
  <si>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</si>
  <si>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</si>
  <si>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</si>
  <si>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</si>
  <si>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</si>
  <si>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</si>
  <si>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</si>
  <si>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</si>
  <si>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</si>
  <si>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</si>
  <si>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New River College KS3 PRU</t>
  </si>
  <si>
    <t/>
  </si>
  <si>
    <t>Paradise Park Pupil Referral Unit</t>
  </si>
  <si>
    <t>New River College KS4</t>
  </si>
  <si>
    <t>Whittington Hospital Class</t>
  </si>
  <si>
    <t>Richard Cloudesley PH School</t>
  </si>
  <si>
    <t>The Bridge School</t>
  </si>
  <si>
    <t>Samuel Rhodes MLD School</t>
  </si>
  <si>
    <t>UnitType</t>
  </si>
  <si>
    <t>1. EYSFF (three and four year olds) Base Rate(s) per hour, per provider type</t>
  </si>
  <si>
    <t xml:space="preserve">Part Time Primary School &amp; Academies </t>
  </si>
  <si>
    <t>PerHour</t>
  </si>
  <si>
    <t xml:space="preserve">Full Time Primary School &amp; Academies </t>
  </si>
  <si>
    <t>Base FTE Rate</t>
  </si>
  <si>
    <t>Children Center (Maintained)</t>
  </si>
  <si>
    <t>Children Center (Voluntary)</t>
  </si>
  <si>
    <t>Childminders</t>
  </si>
  <si>
    <t>2a. Supplements: Deprivation</t>
  </si>
  <si>
    <t>FSM within Nursery schools and classes and housing benefit data within children centres and PVIs</t>
  </si>
  <si>
    <t>Catering based on benefit</t>
  </si>
  <si>
    <t>PerChild</t>
  </si>
  <si>
    <t>Additional Educational Needs (Free Meals)</t>
  </si>
  <si>
    <t>2b. Supplements: Quality</t>
  </si>
  <si>
    <t>EYC or Teacher Input (inc Academies)</t>
  </si>
  <si>
    <t>Children Centre (All)</t>
  </si>
  <si>
    <t>Childminders (Linked to OfSted Rating)</t>
  </si>
  <si>
    <t>2c. Supplements: Flexibility</t>
  </si>
  <si>
    <t>No budget lines entered</t>
  </si>
  <si>
    <t>2d. Supplements: Sustainability</t>
  </si>
  <si>
    <t>Small Setting (Childminders)</t>
  </si>
  <si>
    <t>Small Setting (PVI) settings of less than or equal to 20 children of any age</t>
  </si>
  <si>
    <t>3. Other formula</t>
  </si>
  <si>
    <t>Rates</t>
  </si>
  <si>
    <t>LumpSum</t>
  </si>
  <si>
    <t>Contribution to Management Costs</t>
  </si>
  <si>
    <t>Premises Support (C Ctr &amp;Nursery Schools)</t>
  </si>
  <si>
    <t>Premises Support</t>
  </si>
  <si>
    <t xml:space="preserve">Premises contribution (Nursery Classes &amp; Academies) previously funded in the school budget </t>
  </si>
  <si>
    <t>Premises contribution (Nursery Classes &amp; Academies) previously funded in the school budget</t>
  </si>
  <si>
    <t>Old Grants for Nursery Schools</t>
  </si>
  <si>
    <t>Management Contribution (PVI)</t>
  </si>
  <si>
    <t>Management Contribution (C Ctr Maintained)</t>
  </si>
  <si>
    <t>Management Contribution (C Ctr Voluntary)</t>
  </si>
  <si>
    <t>4. Additional funded free hours</t>
  </si>
  <si>
    <t xml:space="preserve">CIN </t>
  </si>
  <si>
    <t>TOTAL FUNDING FOR EARLY YEARS SINGLE FUNDING FORMULA (3s AND 4s)</t>
  </si>
  <si>
    <t>5. Two year old Base Rate(s) per hour, per provider type</t>
  </si>
  <si>
    <t>Base Rate</t>
  </si>
  <si>
    <t>Children Centre Maintained</t>
  </si>
  <si>
    <t>Children Centre Voluntary</t>
  </si>
  <si>
    <t>6a. Two year old supplements Quality</t>
  </si>
  <si>
    <t>EYC or Teacher input</t>
  </si>
  <si>
    <t>6b. Other supplements</t>
  </si>
  <si>
    <t>Places &lt;2</t>
  </si>
  <si>
    <t>Places 2+</t>
  </si>
  <si>
    <t>Small Setting Childminder</t>
  </si>
  <si>
    <t>Management</t>
  </si>
  <si>
    <t>Management Children Centres</t>
  </si>
  <si>
    <t>TOTAL FUNDING FOR EARLY YEARS SINGLE FUNDING FORMULA FOR 2 YEAR OLDs</t>
  </si>
  <si>
    <t>7. Early years contingency funding</t>
  </si>
  <si>
    <t>Unallocated 2YO funds, CIN support for PVI's, Childcare subsidy and early years contingency</t>
  </si>
  <si>
    <t>8. Early years centrally retained spending</t>
  </si>
  <si>
    <t xml:space="preserve">2YO Trajectory funding, FSW, EYFST, PCT/NHS contirbutions, FIS contribution, budgets previously held in the nowde-delegated items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</si>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</sst>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207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206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208</v>
      </c>
      <c r="F5" s="31"/>
      <c r="G5" s="237"/>
      <c r="H5" s="32"/>
      <c r="I5" s="18" t="s">
        <v>212</v>
      </c>
      <c r="J5" s="31"/>
      <c r="K5" s="32"/>
      <c r="L5" s="18" t="s">
        <v>213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216</v>
      </c>
      <c r="C6" s="33" t="s">
        <v>0</v>
      </c>
      <c r="D6" s="23" t="s">
        <v>209</v>
      </c>
      <c r="E6" s="23" t="s">
        <v>210</v>
      </c>
      <c r="F6" s="23" t="s">
        <v>211</v>
      </c>
      <c r="G6" s="146" t="s">
        <v>125</v>
      </c>
      <c r="H6" s="23" t="s">
        <v>209</v>
      </c>
      <c r="I6" s="23" t="s">
        <v>210</v>
      </c>
      <c r="J6" s="162" t="s">
        <v>211</v>
      </c>
      <c r="K6" s="23" t="s">
        <v>209</v>
      </c>
      <c r="L6" s="23" t="s">
        <v>210</v>
      </c>
      <c r="M6" s="23" t="s">
        <v>211</v>
      </c>
      <c r="N6" s="190" t="s">
        <v>214</v>
      </c>
      <c r="O6" s="207" t="s">
        <v>215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3.62</v>
      </c>
      <c r="E8" s="77"/>
      <c r="F8" s="78">
        <v>3.62</v>
      </c>
      <c r="G8" s="148" t="s">
        <v>128</v>
      </c>
      <c r="H8" s="113">
        <v>13680</v>
      </c>
      <c r="I8" s="113"/>
      <c r="J8" s="164">
        <v>266760</v>
      </c>
      <c r="K8" s="78">
        <v>49521.599999999999</v>
      </c>
      <c r="L8" s="78"/>
      <c r="M8" s="78">
        <v>965671.2</v>
      </c>
      <c r="N8" s="192">
        <v>1015192.8</v>
      </c>
      <c r="O8" s="209"/>
      <c r="P8" s="237"/>
    </row>
    <row r="9" spans="1:42" x14ac:dyDescent="0.25">
      <c r="A9" s="233"/>
      <c r="B9" s="39"/>
      <c r="C9" s="38" t="s">
        <v>129</v>
      </c>
      <c r="D9" s="77">
        <v>3.17</v>
      </c>
      <c r="E9" s="77"/>
      <c r="F9" s="78">
        <v>3.17</v>
      </c>
      <c r="G9" s="148" t="s">
        <v>128</v>
      </c>
      <c r="H9" s="113">
        <v>70680</v>
      </c>
      <c r="I9" s="113"/>
      <c r="J9" s="164">
        <v>1013460</v>
      </c>
      <c r="K9" s="78">
        <v>224055.6</v>
      </c>
      <c r="L9" s="78"/>
      <c r="M9" s="78">
        <v>3212668.2</v>
      </c>
      <c r="N9" s="192">
        <v>3436723.8</v>
      </c>
      <c r="O9" s="209"/>
      <c r="P9" s="237"/>
    </row>
    <row r="10" spans="1:42" x14ac:dyDescent="0.25">
      <c r="A10" s="233"/>
      <c r="B10" s="39"/>
      <c r="C10" s="38" t="s">
        <v>130</v>
      </c>
      <c r="D10" s="77">
        <v>3.3</v>
      </c>
      <c r="E10" s="77">
        <v>3.62</v>
      </c>
      <c r="F10" s="78"/>
      <c r="G10" s="148" t="s">
        <v>128</v>
      </c>
      <c r="H10" s="113">
        <v>564300</v>
      </c>
      <c r="I10" s="113">
        <v>152874</v>
      </c>
      <c r="J10" s="164"/>
      <c r="K10" s="78">
        <v>1862190</v>
      </c>
      <c r="L10" s="78">
        <v>553403.88</v>
      </c>
      <c r="M10" s="78"/>
      <c r="N10" s="192">
        <v>2415593.88</v>
      </c>
      <c r="O10" s="209"/>
      <c r="P10" s="237"/>
    </row>
    <row r="11" spans="1:42" x14ac:dyDescent="0.25">
      <c r="A11" s="233"/>
      <c r="B11" s="39"/>
      <c r="C11" s="38" t="s">
        <v>131</v>
      </c>
      <c r="D11" s="77">
        <v>3.62</v>
      </c>
      <c r="E11" s="77"/>
      <c r="F11" s="78"/>
      <c r="G11" s="148" t="s">
        <v>128</v>
      </c>
      <c r="H11" s="113">
        <v>367080</v>
      </c>
      <c r="I11" s="113"/>
      <c r="J11" s="164"/>
      <c r="K11" s="78">
        <v>1328829.6000000001</v>
      </c>
      <c r="L11" s="78"/>
      <c r="M11" s="78"/>
      <c r="N11" s="192">
        <v>1328829.6000000001</v>
      </c>
      <c r="O11" s="209"/>
      <c r="P11" s="237"/>
    </row>
    <row r="12" spans="1:42" x14ac:dyDescent="0.25">
      <c r="A12" s="233"/>
      <c r="B12" s="39"/>
      <c r="C12" s="38" t="s">
        <v>132</v>
      </c>
      <c r="D12" s="77">
        <v>3.43</v>
      </c>
      <c r="E12" s="77"/>
      <c r="F12" s="78"/>
      <c r="G12" s="148" t="s">
        <v>128</v>
      </c>
      <c r="H12" s="113">
        <v>128820</v>
      </c>
      <c r="I12" s="113"/>
      <c r="J12" s="164"/>
      <c r="K12" s="78">
        <v>441852.6</v>
      </c>
      <c r="L12" s="78"/>
      <c r="M12" s="78"/>
      <c r="N12" s="192">
        <v>441852.6</v>
      </c>
      <c r="O12" s="209"/>
      <c r="P12" s="237"/>
    </row>
    <row r="13" spans="1:42" x14ac:dyDescent="0.25">
      <c r="A13" s="233"/>
      <c r="B13" s="39"/>
      <c r="C13" s="38" t="s">
        <v>133</v>
      </c>
      <c r="D13" s="77">
        <v>4.3099999999999996</v>
      </c>
      <c r="E13" s="77"/>
      <c r="F13" s="78"/>
      <c r="G13" s="148" t="s">
        <v>128</v>
      </c>
      <c r="H13" s="113">
        <v>3610</v>
      </c>
      <c r="I13" s="113"/>
      <c r="J13" s="164"/>
      <c r="K13" s="78">
        <v>15559.1</v>
      </c>
      <c r="L13" s="78"/>
      <c r="M13" s="78"/>
      <c r="N13" s="192">
        <v>15559.1</v>
      </c>
      <c r="O13" s="209"/>
      <c r="P13" s="237"/>
    </row>
    <row r="14" spans="1:42" x14ac:dyDescent="0.25">
      <c r="A14" s="233"/>
      <c r="B14" s="40"/>
      <c r="C14" s="41"/>
      <c r="D14" s="79"/>
      <c r="E14" s="79"/>
      <c r="F14" s="80"/>
      <c r="G14" s="149"/>
      <c r="H14" s="114"/>
      <c r="I14" s="114"/>
      <c r="J14" s="165"/>
      <c r="K14" s="80"/>
      <c r="L14" s="80"/>
      <c r="M14" s="80"/>
      <c r="N14" s="193"/>
      <c r="O14" s="210">
        <f>SUM(N8:N14)/17468793</f>
        <v>0.49538349787532543</v>
      </c>
      <c r="P14" s="237"/>
    </row>
    <row r="15" spans="1:42" ht="30.6" x14ac:dyDescent="0.25">
      <c r="A15" s="233"/>
      <c r="B15" s="42" t="s">
        <v>134</v>
      </c>
      <c r="C15" s="42" t="s">
        <v>135</v>
      </c>
      <c r="D15" s="81">
        <v>0.23</v>
      </c>
      <c r="E15" s="81">
        <v>0.23</v>
      </c>
      <c r="F15" s="82">
        <v>0.23</v>
      </c>
      <c r="G15" s="150" t="s">
        <v>128</v>
      </c>
      <c r="H15" s="115">
        <v>281515</v>
      </c>
      <c r="I15" s="115">
        <v>61694</v>
      </c>
      <c r="J15" s="166">
        <v>745485</v>
      </c>
      <c r="K15" s="82">
        <v>64748.45</v>
      </c>
      <c r="L15" s="82">
        <v>14189.62</v>
      </c>
      <c r="M15" s="82">
        <v>171461.55</v>
      </c>
      <c r="N15" s="194">
        <v>250399.62</v>
      </c>
      <c r="O15" s="211"/>
      <c r="P15" s="237"/>
    </row>
    <row r="16" spans="1:42" x14ac:dyDescent="0.25">
      <c r="A16" s="233"/>
      <c r="B16" s="39"/>
      <c r="C16" s="42" t="s">
        <v>136</v>
      </c>
      <c r="D16" s="81"/>
      <c r="E16" s="81">
        <v>323</v>
      </c>
      <c r="F16" s="82"/>
      <c r="G16" s="150" t="s">
        <v>137</v>
      </c>
      <c r="H16" s="115"/>
      <c r="I16" s="115">
        <v>40.229999999999997</v>
      </c>
      <c r="J16" s="166"/>
      <c r="K16" s="82"/>
      <c r="L16" s="82">
        <v>12994.29</v>
      </c>
      <c r="M16" s="82"/>
      <c r="N16" s="194">
        <v>12994.29</v>
      </c>
      <c r="O16" s="211"/>
      <c r="P16" s="237"/>
    </row>
    <row r="17" spans="1:16" ht="20.399999999999999" x14ac:dyDescent="0.25">
      <c r="A17" s="233"/>
      <c r="B17" s="39"/>
      <c r="C17" s="42" t="s">
        <v>138</v>
      </c>
      <c r="D17" s="81"/>
      <c r="E17" s="81">
        <v>375.04</v>
      </c>
      <c r="F17" s="82"/>
      <c r="G17" s="150" t="s">
        <v>137</v>
      </c>
      <c r="H17" s="115"/>
      <c r="I17" s="115">
        <v>40.229999999999997</v>
      </c>
      <c r="J17" s="166"/>
      <c r="K17" s="82"/>
      <c r="L17" s="82">
        <v>15087.86</v>
      </c>
      <c r="M17" s="82"/>
      <c r="N17" s="194">
        <v>15087.86</v>
      </c>
      <c r="O17" s="211"/>
      <c r="P17" s="237"/>
    </row>
    <row r="18" spans="1:16" x14ac:dyDescent="0.25">
      <c r="A18" s="233"/>
      <c r="B18" s="39"/>
      <c r="C18" s="42"/>
      <c r="D18" s="81"/>
      <c r="E18" s="81"/>
      <c r="F18" s="82"/>
      <c r="G18" s="150"/>
      <c r="H18" s="115"/>
      <c r="I18" s="115"/>
      <c r="J18" s="166"/>
      <c r="K18" s="82"/>
      <c r="L18" s="82"/>
      <c r="M18" s="82"/>
      <c r="N18" s="194"/>
      <c r="O18" s="211">
        <f>SUM(N15:N18)/17468793</f>
        <v>1.5941672100642554E-2</v>
      </c>
      <c r="P18" s="237"/>
    </row>
    <row r="19" spans="1:16" x14ac:dyDescent="0.25">
      <c r="A19" s="233"/>
      <c r="B19" s="43" t="s">
        <v>139</v>
      </c>
      <c r="C19" s="43" t="s">
        <v>140</v>
      </c>
      <c r="D19" s="83">
        <v>0.33</v>
      </c>
      <c r="E19" s="83">
        <v>0.33</v>
      </c>
      <c r="F19" s="84">
        <v>0.33</v>
      </c>
      <c r="G19" s="151" t="s">
        <v>128</v>
      </c>
      <c r="H19" s="116">
        <v>84360</v>
      </c>
      <c r="I19" s="116">
        <v>152874</v>
      </c>
      <c r="J19" s="167">
        <v>1280220</v>
      </c>
      <c r="K19" s="84">
        <v>27838.799999999999</v>
      </c>
      <c r="L19" s="84">
        <v>50448.42</v>
      </c>
      <c r="M19" s="84">
        <v>422472.6</v>
      </c>
      <c r="N19" s="195">
        <v>500759.82</v>
      </c>
      <c r="O19" s="212"/>
      <c r="P19" s="237"/>
    </row>
    <row r="20" spans="1:16" x14ac:dyDescent="0.25">
      <c r="A20" s="233"/>
      <c r="B20" s="39"/>
      <c r="C20" s="43" t="s">
        <v>141</v>
      </c>
      <c r="D20" s="83">
        <v>0.33</v>
      </c>
      <c r="E20" s="83"/>
      <c r="F20" s="84"/>
      <c r="G20" s="151" t="s">
        <v>128</v>
      </c>
      <c r="H20" s="116">
        <v>495900</v>
      </c>
      <c r="I20" s="116"/>
      <c r="J20" s="167"/>
      <c r="K20" s="84">
        <v>163647</v>
      </c>
      <c r="L20" s="84"/>
      <c r="M20" s="84"/>
      <c r="N20" s="195">
        <v>163647</v>
      </c>
      <c r="O20" s="212"/>
      <c r="P20" s="237"/>
    </row>
    <row r="21" spans="1:16" x14ac:dyDescent="0.25">
      <c r="A21" s="233"/>
      <c r="B21" s="39"/>
      <c r="C21" s="43" t="s">
        <v>142</v>
      </c>
      <c r="D21" s="83">
        <v>0.33</v>
      </c>
      <c r="E21" s="83"/>
      <c r="F21" s="84"/>
      <c r="G21" s="151" t="s">
        <v>128</v>
      </c>
      <c r="H21" s="116">
        <v>3610</v>
      </c>
      <c r="I21" s="116"/>
      <c r="J21" s="167"/>
      <c r="K21" s="84">
        <v>1191.3</v>
      </c>
      <c r="L21" s="84"/>
      <c r="M21" s="84"/>
      <c r="N21" s="195">
        <v>1191.3</v>
      </c>
      <c r="O21" s="212"/>
      <c r="P21" s="237"/>
    </row>
    <row r="22" spans="1:16" x14ac:dyDescent="0.25">
      <c r="A22" s="233"/>
      <c r="B22" s="39"/>
      <c r="C22" s="43"/>
      <c r="D22" s="83"/>
      <c r="E22" s="83"/>
      <c r="F22" s="84"/>
      <c r="G22" s="151"/>
      <c r="H22" s="116"/>
      <c r="I22" s="116"/>
      <c r="J22" s="167"/>
      <c r="K22" s="84"/>
      <c r="L22" s="84"/>
      <c r="M22" s="84"/>
      <c r="N22" s="195"/>
      <c r="O22" s="212">
        <f>SUM(N19:N22)/17468793</f>
        <v>3.8102124170799903E-2</v>
      </c>
      <c r="P22" s="237"/>
    </row>
    <row r="23" spans="1:16" x14ac:dyDescent="0.25">
      <c r="A23" s="233"/>
      <c r="B23" s="44" t="s">
        <v>143</v>
      </c>
      <c r="C23" s="44" t="s">
        <v>144</v>
      </c>
      <c r="D23" s="85"/>
      <c r="E23" s="85"/>
      <c r="F23" s="86"/>
      <c r="G23" s="152"/>
      <c r="H23" s="117"/>
      <c r="I23" s="117"/>
      <c r="J23" s="168"/>
      <c r="K23" s="86"/>
      <c r="L23" s="86"/>
      <c r="M23" s="86"/>
      <c r="N23" s="196"/>
      <c r="O23" s="213"/>
      <c r="P23" s="237"/>
    </row>
    <row r="24" spans="1:16" x14ac:dyDescent="0.25">
      <c r="A24" s="233"/>
      <c r="B24" s="39"/>
      <c r="C24" s="44"/>
      <c r="D24" s="85"/>
      <c r="E24" s="85"/>
      <c r="F24" s="86"/>
      <c r="G24" s="152"/>
      <c r="H24" s="117"/>
      <c r="I24" s="117"/>
      <c r="J24" s="168"/>
      <c r="K24" s="86"/>
      <c r="L24" s="86"/>
      <c r="M24" s="86"/>
      <c r="N24" s="196"/>
      <c r="O24" s="213">
        <f>SUM(N23:N24)/17468793</f>
        <v>0</v>
      </c>
      <c r="P24" s="237"/>
    </row>
    <row r="25" spans="1:16" x14ac:dyDescent="0.25">
      <c r="A25" s="233"/>
      <c r="B25" s="45" t="s">
        <v>145</v>
      </c>
      <c r="C25" s="45" t="s">
        <v>146</v>
      </c>
      <c r="D25" s="87">
        <v>1.86</v>
      </c>
      <c r="E25" s="87"/>
      <c r="F25" s="88"/>
      <c r="G25" s="153" t="s">
        <v>128</v>
      </c>
      <c r="H25" s="118">
        <v>3610</v>
      </c>
      <c r="I25" s="118"/>
      <c r="J25" s="169"/>
      <c r="K25" s="88">
        <v>6714.6</v>
      </c>
      <c r="L25" s="88"/>
      <c r="M25" s="88"/>
      <c r="N25" s="197">
        <v>6714.6</v>
      </c>
      <c r="O25" s="214"/>
      <c r="P25" s="237"/>
    </row>
    <row r="26" spans="1:16" ht="20.399999999999999" x14ac:dyDescent="0.25">
      <c r="A26" s="233"/>
      <c r="B26" s="39"/>
      <c r="C26" s="45" t="s">
        <v>147</v>
      </c>
      <c r="D26" s="87">
        <v>0.31</v>
      </c>
      <c r="E26" s="87"/>
      <c r="F26" s="88"/>
      <c r="G26" s="153" t="s">
        <v>128</v>
      </c>
      <c r="H26" s="118">
        <v>11970</v>
      </c>
      <c r="I26" s="118"/>
      <c r="J26" s="169"/>
      <c r="K26" s="88">
        <v>3710.7</v>
      </c>
      <c r="L26" s="88"/>
      <c r="M26" s="88"/>
      <c r="N26" s="197">
        <v>3710.7</v>
      </c>
      <c r="O26" s="214"/>
      <c r="P26" s="237"/>
    </row>
    <row r="27" spans="1:16" x14ac:dyDescent="0.25">
      <c r="A27" s="233"/>
      <c r="B27" s="40"/>
      <c r="C27" s="46"/>
      <c r="D27" s="89"/>
      <c r="E27" s="89"/>
      <c r="F27" s="90"/>
      <c r="G27" s="154"/>
      <c r="H27" s="119"/>
      <c r="I27" s="119"/>
      <c r="J27" s="170"/>
      <c r="K27" s="90"/>
      <c r="L27" s="90"/>
      <c r="M27" s="90"/>
      <c r="N27" s="198"/>
      <c r="O27" s="215">
        <f>SUM(N25:N27)/17468793</f>
        <v>5.9679566871048272E-4</v>
      </c>
      <c r="P27" s="237"/>
    </row>
    <row r="28" spans="1:16" x14ac:dyDescent="0.25">
      <c r="A28" s="233"/>
      <c r="B28" s="47" t="s">
        <v>148</v>
      </c>
      <c r="C28" s="47" t="s">
        <v>149</v>
      </c>
      <c r="D28" s="91"/>
      <c r="E28" s="91">
        <v>8549</v>
      </c>
      <c r="F28" s="92"/>
      <c r="G28" s="155" t="s">
        <v>150</v>
      </c>
      <c r="H28" s="120"/>
      <c r="I28" s="120">
        <v>3</v>
      </c>
      <c r="J28" s="171"/>
      <c r="K28" s="92"/>
      <c r="L28" s="92">
        <v>25647</v>
      </c>
      <c r="M28" s="92"/>
      <c r="N28" s="199">
        <v>25647</v>
      </c>
      <c r="O28" s="216"/>
      <c r="P28" s="237"/>
    </row>
    <row r="29" spans="1:16" x14ac:dyDescent="0.25">
      <c r="A29" s="233"/>
      <c r="B29" s="39"/>
      <c r="C29" s="47" t="s">
        <v>151</v>
      </c>
      <c r="D29" s="91"/>
      <c r="E29" s="91">
        <v>152551</v>
      </c>
      <c r="F29" s="92"/>
      <c r="G29" s="155" t="s">
        <v>150</v>
      </c>
      <c r="H29" s="120"/>
      <c r="I29" s="120">
        <v>3</v>
      </c>
      <c r="J29" s="171"/>
      <c r="K29" s="92"/>
      <c r="L29" s="92">
        <v>457653</v>
      </c>
      <c r="M29" s="92"/>
      <c r="N29" s="199">
        <v>457653</v>
      </c>
      <c r="O29" s="216"/>
      <c r="P29" s="237"/>
    </row>
    <row r="30" spans="1:16" ht="20.399999999999999" x14ac:dyDescent="0.25">
      <c r="A30" s="233"/>
      <c r="B30" s="39"/>
      <c r="C30" s="47" t="s">
        <v>152</v>
      </c>
      <c r="D30" s="91">
        <v>5500</v>
      </c>
      <c r="E30" s="91">
        <v>5500</v>
      </c>
      <c r="F30" s="92"/>
      <c r="G30" s="155" t="s">
        <v>150</v>
      </c>
      <c r="H30" s="120">
        <v>13</v>
      </c>
      <c r="I30" s="120">
        <v>3</v>
      </c>
      <c r="J30" s="171"/>
      <c r="K30" s="92">
        <v>71500</v>
      </c>
      <c r="L30" s="92">
        <v>16500</v>
      </c>
      <c r="M30" s="92"/>
      <c r="N30" s="199">
        <v>88000</v>
      </c>
      <c r="O30" s="216"/>
      <c r="P30" s="237"/>
    </row>
    <row r="31" spans="1:16" x14ac:dyDescent="0.25">
      <c r="A31" s="233"/>
      <c r="B31" s="39"/>
      <c r="C31" s="47" t="s">
        <v>153</v>
      </c>
      <c r="D31" s="91"/>
      <c r="E31" s="91">
        <v>334</v>
      </c>
      <c r="F31" s="92"/>
      <c r="G31" s="155" t="s">
        <v>137</v>
      </c>
      <c r="H31" s="120"/>
      <c r="I31" s="120">
        <v>237.1</v>
      </c>
      <c r="J31" s="171"/>
      <c r="K31" s="92"/>
      <c r="L31" s="92">
        <v>79191.399999999994</v>
      </c>
      <c r="M31" s="92"/>
      <c r="N31" s="199">
        <v>79191.399999999994</v>
      </c>
      <c r="O31" s="216"/>
      <c r="P31" s="237"/>
    </row>
    <row r="32" spans="1:16" ht="30.6" x14ac:dyDescent="0.25">
      <c r="A32" s="233"/>
      <c r="B32" s="39"/>
      <c r="C32" s="47" t="s">
        <v>154</v>
      </c>
      <c r="D32" s="91">
        <v>2200</v>
      </c>
      <c r="E32" s="91"/>
      <c r="F32" s="92">
        <v>2200</v>
      </c>
      <c r="G32" s="155" t="s">
        <v>150</v>
      </c>
      <c r="H32" s="120">
        <v>2</v>
      </c>
      <c r="I32" s="120"/>
      <c r="J32" s="171">
        <v>35</v>
      </c>
      <c r="K32" s="92">
        <v>4400</v>
      </c>
      <c r="L32" s="92"/>
      <c r="M32" s="92">
        <v>77000</v>
      </c>
      <c r="N32" s="199">
        <v>81400</v>
      </c>
      <c r="O32" s="216"/>
      <c r="P32" s="237"/>
    </row>
    <row r="33" spans="1:20" ht="30.6" x14ac:dyDescent="0.25">
      <c r="A33" s="233"/>
      <c r="B33" s="39"/>
      <c r="C33" s="47" t="s">
        <v>155</v>
      </c>
      <c r="D33" s="91">
        <v>0.09</v>
      </c>
      <c r="E33" s="91"/>
      <c r="F33" s="92">
        <v>0.09</v>
      </c>
      <c r="G33" s="155" t="s">
        <v>128</v>
      </c>
      <c r="H33" s="120">
        <v>84360</v>
      </c>
      <c r="I33" s="120"/>
      <c r="J33" s="171">
        <v>1280220</v>
      </c>
      <c r="K33" s="92">
        <v>7592.4</v>
      </c>
      <c r="L33" s="92"/>
      <c r="M33" s="92">
        <v>115219.8</v>
      </c>
      <c r="N33" s="199">
        <v>122812.2</v>
      </c>
      <c r="O33" s="216"/>
      <c r="P33" s="237"/>
    </row>
    <row r="34" spans="1:20" x14ac:dyDescent="0.25">
      <c r="A34" s="233"/>
      <c r="B34" s="39"/>
      <c r="C34" s="47" t="s">
        <v>156</v>
      </c>
      <c r="D34" s="91"/>
      <c r="E34" s="91">
        <v>835.22</v>
      </c>
      <c r="F34" s="92"/>
      <c r="G34" s="155" t="s">
        <v>137</v>
      </c>
      <c r="H34" s="120"/>
      <c r="I34" s="120">
        <v>237.1</v>
      </c>
      <c r="J34" s="171"/>
      <c r="K34" s="92"/>
      <c r="L34" s="92">
        <v>198030.66</v>
      </c>
      <c r="M34" s="92"/>
      <c r="N34" s="199">
        <v>198030.66</v>
      </c>
      <c r="O34" s="216"/>
      <c r="P34" s="237"/>
    </row>
    <row r="35" spans="1:20" x14ac:dyDescent="0.25">
      <c r="A35" s="233"/>
      <c r="B35" s="39"/>
      <c r="C35" s="47" t="s">
        <v>157</v>
      </c>
      <c r="D35" s="91">
        <v>0.65</v>
      </c>
      <c r="E35" s="91"/>
      <c r="F35" s="92"/>
      <c r="G35" s="155" t="s">
        <v>128</v>
      </c>
      <c r="H35" s="120">
        <v>564300</v>
      </c>
      <c r="I35" s="120"/>
      <c r="J35" s="171"/>
      <c r="K35" s="92">
        <v>366795</v>
      </c>
      <c r="L35" s="92"/>
      <c r="M35" s="92"/>
      <c r="N35" s="199">
        <v>366795</v>
      </c>
      <c r="O35" s="216"/>
      <c r="P35" s="237"/>
    </row>
    <row r="36" spans="1:20" ht="20.399999999999999" x14ac:dyDescent="0.25">
      <c r="A36" s="233"/>
      <c r="B36" s="39"/>
      <c r="C36" s="47" t="s">
        <v>158</v>
      </c>
      <c r="D36" s="91">
        <v>1.74</v>
      </c>
      <c r="E36" s="91"/>
      <c r="F36" s="92"/>
      <c r="G36" s="155" t="s">
        <v>128</v>
      </c>
      <c r="H36" s="120">
        <v>367080</v>
      </c>
      <c r="I36" s="120"/>
      <c r="J36" s="171"/>
      <c r="K36" s="92">
        <v>638719.19999999995</v>
      </c>
      <c r="L36" s="92"/>
      <c r="M36" s="92"/>
      <c r="N36" s="199">
        <v>638719.19999999995</v>
      </c>
      <c r="O36" s="216"/>
      <c r="P36" s="237"/>
    </row>
    <row r="37" spans="1:20" ht="20.399999999999999" x14ac:dyDescent="0.25">
      <c r="A37" s="233"/>
      <c r="B37" s="39"/>
      <c r="C37" s="47" t="s">
        <v>159</v>
      </c>
      <c r="D37" s="91">
        <v>1.64</v>
      </c>
      <c r="E37" s="91"/>
      <c r="F37" s="92"/>
      <c r="G37" s="155" t="s">
        <v>128</v>
      </c>
      <c r="H37" s="120">
        <v>128820</v>
      </c>
      <c r="I37" s="120"/>
      <c r="J37" s="171"/>
      <c r="K37" s="92">
        <v>211264.8</v>
      </c>
      <c r="L37" s="92"/>
      <c r="M37" s="92"/>
      <c r="N37" s="199">
        <v>211264.8</v>
      </c>
      <c r="O37" s="216"/>
      <c r="P37" s="237"/>
    </row>
    <row r="38" spans="1:20" x14ac:dyDescent="0.25">
      <c r="A38" s="233"/>
      <c r="B38" s="40"/>
      <c r="C38" s="48"/>
      <c r="D38" s="93"/>
      <c r="E38" s="93"/>
      <c r="F38" s="94"/>
      <c r="G38" s="156"/>
      <c r="H38" s="121"/>
      <c r="I38" s="121"/>
      <c r="J38" s="172"/>
      <c r="K38" s="94"/>
      <c r="L38" s="94"/>
      <c r="M38" s="94"/>
      <c r="N38" s="200"/>
      <c r="O38" s="217">
        <f>SUM(N28:N38)/17468793</f>
        <v>0.12991814946802563</v>
      </c>
      <c r="P38" s="237"/>
    </row>
    <row r="39" spans="1:20" x14ac:dyDescent="0.25">
      <c r="A39" s="233"/>
      <c r="B39" s="49" t="s">
        <v>160</v>
      </c>
      <c r="C39" s="49" t="s">
        <v>161</v>
      </c>
      <c r="D39" s="95"/>
      <c r="E39" s="95">
        <v>1167</v>
      </c>
      <c r="F39" s="96"/>
      <c r="G39" s="157" t="s">
        <v>137</v>
      </c>
      <c r="H39" s="122"/>
      <c r="I39" s="122">
        <v>42</v>
      </c>
      <c r="J39" s="173"/>
      <c r="K39" s="110"/>
      <c r="L39" s="96">
        <v>49014</v>
      </c>
      <c r="M39" s="96"/>
      <c r="N39" s="201">
        <v>49014</v>
      </c>
      <c r="O39" s="218"/>
      <c r="P39" s="237"/>
    </row>
    <row r="40" spans="1:20" x14ac:dyDescent="0.25">
      <c r="A40" s="233"/>
      <c r="B40" s="40"/>
      <c r="C40" s="50"/>
      <c r="D40" s="97"/>
      <c r="E40" s="97"/>
      <c r="F40" s="98"/>
      <c r="G40" s="158"/>
      <c r="H40" s="123"/>
      <c r="I40" s="123"/>
      <c r="J40" s="174"/>
      <c r="K40" s="111"/>
      <c r="L40" s="98"/>
      <c r="M40" s="98"/>
      <c r="N40" s="202"/>
      <c r="O40" s="219">
        <f>SUM(N39:N40)/17468793</f>
        <v>2.8058034690776859E-3</v>
      </c>
      <c r="P40" s="237"/>
    </row>
    <row r="41" spans="1:20" x14ac:dyDescent="0.25">
      <c r="A41" s="233"/>
      <c r="B41" s="51" t="s">
        <v>162</v>
      </c>
      <c r="C41" s="51"/>
      <c r="D41" s="99"/>
      <c r="E41" s="99"/>
      <c r="F41" s="100"/>
      <c r="G41" s="159"/>
      <c r="H41" s="124"/>
      <c r="I41" s="124"/>
      <c r="J41" s="175"/>
      <c r="K41" s="100">
        <v>5490130.75</v>
      </c>
      <c r="L41" s="100">
        <v>1472160.13</v>
      </c>
      <c r="M41" s="100">
        <v>4964493.3499999996</v>
      </c>
      <c r="N41" s="203">
        <v>11926784.23</v>
      </c>
      <c r="O41" s="220">
        <f>SUM(O8:O40)</f>
        <v>0.68274804275258172</v>
      </c>
      <c r="P41" s="237"/>
    </row>
    <row r="42" spans="1:20" x14ac:dyDescent="0.25">
      <c r="A42" s="20"/>
      <c r="B42" s="52"/>
      <c r="C42" s="52"/>
      <c r="D42" s="132"/>
      <c r="E42" s="132"/>
      <c r="F42" s="133"/>
      <c r="G42" s="160"/>
      <c r="H42" s="134"/>
      <c r="I42" s="134"/>
      <c r="J42" s="176"/>
      <c r="K42" s="132"/>
      <c r="L42" s="132"/>
      <c r="M42" s="132"/>
      <c r="N42" s="204"/>
      <c r="O42" s="231"/>
      <c r="P42" s="237"/>
    </row>
    <row r="43" spans="1:20" ht="31.2" x14ac:dyDescent="0.25">
      <c r="A43" s="20"/>
      <c r="B43" s="243"/>
      <c r="C43" s="243"/>
      <c r="D43" s="135"/>
      <c r="E43" s="136" t="s">
        <v>208</v>
      </c>
      <c r="F43" s="137"/>
      <c r="G43" s="244"/>
      <c r="H43" s="138"/>
      <c r="I43" s="138" t="s">
        <v>212</v>
      </c>
      <c r="J43" s="177"/>
      <c r="K43" s="137"/>
      <c r="L43" s="137" t="s">
        <v>213</v>
      </c>
      <c r="M43" s="137"/>
      <c r="N43" s="245"/>
      <c r="O43" s="246"/>
      <c r="P43" s="237"/>
    </row>
    <row r="44" spans="1:20" s="6" customFormat="1" ht="36" x14ac:dyDescent="0.25">
      <c r="A44" s="234"/>
      <c r="B44" s="21" t="s">
        <v>216</v>
      </c>
      <c r="C44" s="22" t="s">
        <v>0</v>
      </c>
      <c r="D44" s="101" t="s">
        <v>209</v>
      </c>
      <c r="E44" s="101" t="s">
        <v>210</v>
      </c>
      <c r="F44" s="101" t="s">
        <v>211</v>
      </c>
      <c r="G44" s="147"/>
      <c r="H44" s="125" t="s">
        <v>209</v>
      </c>
      <c r="I44" s="125" t="s">
        <v>210</v>
      </c>
      <c r="J44" s="178" t="s">
        <v>211</v>
      </c>
      <c r="K44" s="101" t="s">
        <v>209</v>
      </c>
      <c r="L44" s="101" t="s">
        <v>210</v>
      </c>
      <c r="M44" s="101" t="s">
        <v>211</v>
      </c>
      <c r="N44" s="205" t="s">
        <v>214</v>
      </c>
      <c r="O44" s="207" t="s">
        <v>215</v>
      </c>
      <c r="P44" s="239"/>
      <c r="Q44" s="7"/>
      <c r="R44" s="7"/>
      <c r="S44" s="7"/>
      <c r="T44" s="7"/>
    </row>
    <row r="45" spans="1:20" ht="20.399999999999999" x14ac:dyDescent="0.25">
      <c r="A45" s="233"/>
      <c r="B45" s="53" t="s">
        <v>163</v>
      </c>
      <c r="C45" s="53" t="s">
        <v>164</v>
      </c>
      <c r="D45" s="102">
        <v>6</v>
      </c>
      <c r="E45" s="102">
        <v>6.55</v>
      </c>
      <c r="F45" s="103">
        <v>6.55</v>
      </c>
      <c r="G45" s="161" t="s">
        <v>128</v>
      </c>
      <c r="H45" s="126">
        <v>55590</v>
      </c>
      <c r="I45" s="126">
        <v>14040</v>
      </c>
      <c r="J45" s="179">
        <v>109200</v>
      </c>
      <c r="K45" s="103">
        <v>333540</v>
      </c>
      <c r="L45" s="103">
        <v>91962</v>
      </c>
      <c r="M45" s="103">
        <v>715260</v>
      </c>
      <c r="N45" s="206">
        <v>1140762</v>
      </c>
      <c r="O45" s="221"/>
      <c r="P45" s="237"/>
    </row>
    <row r="46" spans="1:20" x14ac:dyDescent="0.25">
      <c r="A46" s="233"/>
      <c r="B46" s="39"/>
      <c r="C46" s="38" t="s">
        <v>165</v>
      </c>
      <c r="D46" s="77">
        <v>6.55</v>
      </c>
      <c r="E46" s="77"/>
      <c r="F46" s="78"/>
      <c r="G46" s="148" t="s">
        <v>128</v>
      </c>
      <c r="H46" s="113">
        <v>52440</v>
      </c>
      <c r="I46" s="113"/>
      <c r="J46" s="164"/>
      <c r="K46" s="78">
        <v>343482</v>
      </c>
      <c r="L46" s="78"/>
      <c r="M46" s="78"/>
      <c r="N46" s="192">
        <v>343482</v>
      </c>
      <c r="O46" s="222"/>
      <c r="P46" s="237"/>
    </row>
    <row r="47" spans="1:20" x14ac:dyDescent="0.25">
      <c r="A47" s="233"/>
      <c r="B47" s="39"/>
      <c r="C47" s="38" t="s">
        <v>166</v>
      </c>
      <c r="D47" s="77">
        <v>6.22</v>
      </c>
      <c r="E47" s="77"/>
      <c r="F47" s="78"/>
      <c r="G47" s="148" t="s">
        <v>128</v>
      </c>
      <c r="H47" s="113">
        <v>36600</v>
      </c>
      <c r="I47" s="113"/>
      <c r="J47" s="164"/>
      <c r="K47" s="78">
        <v>227652</v>
      </c>
      <c r="L47" s="78"/>
      <c r="M47" s="78"/>
      <c r="N47" s="192">
        <v>227652</v>
      </c>
      <c r="O47" s="222"/>
      <c r="P47" s="237"/>
    </row>
    <row r="48" spans="1:20" x14ac:dyDescent="0.25">
      <c r="A48" s="233"/>
      <c r="B48" s="39"/>
      <c r="C48" s="38" t="s">
        <v>133</v>
      </c>
      <c r="D48" s="77">
        <v>4.3099999999999996</v>
      </c>
      <c r="E48" s="77"/>
      <c r="F48" s="78"/>
      <c r="G48" s="148" t="s">
        <v>128</v>
      </c>
      <c r="H48" s="113">
        <v>19500</v>
      </c>
      <c r="I48" s="113"/>
      <c r="J48" s="164"/>
      <c r="K48" s="78">
        <v>84045</v>
      </c>
      <c r="L48" s="78"/>
      <c r="M48" s="78"/>
      <c r="N48" s="192">
        <v>84045</v>
      </c>
      <c r="O48" s="222"/>
      <c r="P48" s="237"/>
    </row>
    <row r="49" spans="1:20" x14ac:dyDescent="0.25">
      <c r="A49" s="233"/>
      <c r="B49" s="40"/>
      <c r="C49" s="41"/>
      <c r="D49" s="79"/>
      <c r="E49" s="79"/>
      <c r="F49" s="80"/>
      <c r="G49" s="149"/>
      <c r="H49" s="114"/>
      <c r="I49" s="114"/>
      <c r="J49" s="165"/>
      <c r="K49" s="80"/>
      <c r="L49" s="80"/>
      <c r="M49" s="80"/>
      <c r="N49" s="193"/>
      <c r="O49" s="223"/>
      <c r="P49" s="237"/>
    </row>
    <row r="50" spans="1:20" x14ac:dyDescent="0.25">
      <c r="A50" s="233"/>
      <c r="B50" s="43" t="s">
        <v>167</v>
      </c>
      <c r="C50" s="43" t="s">
        <v>168</v>
      </c>
      <c r="D50" s="83">
        <v>0.33</v>
      </c>
      <c r="E50" s="83">
        <v>0.33</v>
      </c>
      <c r="F50" s="84">
        <v>0.33</v>
      </c>
      <c r="G50" s="151" t="s">
        <v>128</v>
      </c>
      <c r="H50" s="116">
        <v>164130</v>
      </c>
      <c r="I50" s="116">
        <v>14040</v>
      </c>
      <c r="J50" s="167">
        <v>109200</v>
      </c>
      <c r="K50" s="84">
        <v>54162.9</v>
      </c>
      <c r="L50" s="84">
        <v>4633.2</v>
      </c>
      <c r="M50" s="84">
        <v>36036</v>
      </c>
      <c r="N50" s="195">
        <v>94832.1</v>
      </c>
      <c r="O50" s="222"/>
      <c r="P50" s="237"/>
    </row>
    <row r="51" spans="1:20" x14ac:dyDescent="0.25">
      <c r="A51" s="233"/>
      <c r="B51" s="39"/>
      <c r="C51" s="43"/>
      <c r="D51" s="83"/>
      <c r="E51" s="83"/>
      <c r="F51" s="84"/>
      <c r="G51" s="151"/>
      <c r="H51" s="116"/>
      <c r="I51" s="116"/>
      <c r="J51" s="167"/>
      <c r="K51" s="84"/>
      <c r="L51" s="84"/>
      <c r="M51" s="84"/>
      <c r="N51" s="195"/>
      <c r="O51" s="222"/>
      <c r="P51" s="237"/>
    </row>
    <row r="52" spans="1:20" x14ac:dyDescent="0.25">
      <c r="A52" s="233"/>
      <c r="B52" s="47" t="s">
        <v>169</v>
      </c>
      <c r="C52" s="47" t="s">
        <v>170</v>
      </c>
      <c r="D52" s="91"/>
      <c r="E52" s="91">
        <v>8.07</v>
      </c>
      <c r="F52" s="92"/>
      <c r="G52" s="155" t="s">
        <v>128</v>
      </c>
      <c r="H52" s="120"/>
      <c r="I52" s="120">
        <v>37620</v>
      </c>
      <c r="J52" s="171"/>
      <c r="K52" s="92"/>
      <c r="L52" s="92">
        <v>303593.40000000002</v>
      </c>
      <c r="M52" s="92"/>
      <c r="N52" s="199">
        <v>303593.40000000002</v>
      </c>
      <c r="O52" s="222"/>
      <c r="P52" s="237"/>
    </row>
    <row r="53" spans="1:20" x14ac:dyDescent="0.25">
      <c r="A53" s="233"/>
      <c r="B53" s="39"/>
      <c r="C53" s="47" t="s">
        <v>171</v>
      </c>
      <c r="D53" s="91"/>
      <c r="E53" s="91">
        <v>6.09</v>
      </c>
      <c r="F53" s="92"/>
      <c r="G53" s="155" t="s">
        <v>128</v>
      </c>
      <c r="H53" s="120"/>
      <c r="I53" s="120">
        <v>79800</v>
      </c>
      <c r="J53" s="171"/>
      <c r="K53" s="92"/>
      <c r="L53" s="92">
        <v>485982</v>
      </c>
      <c r="M53" s="92"/>
      <c r="N53" s="199">
        <v>485982</v>
      </c>
      <c r="O53" s="222"/>
      <c r="P53" s="237"/>
    </row>
    <row r="54" spans="1:20" x14ac:dyDescent="0.25">
      <c r="A54" s="233"/>
      <c r="B54" s="39"/>
      <c r="C54" s="47" t="s">
        <v>172</v>
      </c>
      <c r="D54" s="91">
        <v>1.86</v>
      </c>
      <c r="E54" s="91"/>
      <c r="F54" s="92"/>
      <c r="G54" s="155" t="s">
        <v>128</v>
      </c>
      <c r="H54" s="120">
        <v>19500</v>
      </c>
      <c r="I54" s="120"/>
      <c r="J54" s="171"/>
      <c r="K54" s="92">
        <v>36270</v>
      </c>
      <c r="L54" s="92"/>
      <c r="M54" s="92"/>
      <c r="N54" s="199">
        <v>36270</v>
      </c>
      <c r="O54" s="222"/>
      <c r="P54" s="237"/>
    </row>
    <row r="55" spans="1:20" x14ac:dyDescent="0.25">
      <c r="A55" s="233"/>
      <c r="B55" s="39"/>
      <c r="C55" s="47" t="s">
        <v>173</v>
      </c>
      <c r="D55" s="91">
        <v>0.5</v>
      </c>
      <c r="E55" s="91">
        <v>0.7</v>
      </c>
      <c r="F55" s="92">
        <v>0.7</v>
      </c>
      <c r="G55" s="155" t="s">
        <v>128</v>
      </c>
      <c r="H55" s="120">
        <v>55590</v>
      </c>
      <c r="I55" s="120">
        <v>14040</v>
      </c>
      <c r="J55" s="171">
        <v>109200</v>
      </c>
      <c r="K55" s="92">
        <v>27795</v>
      </c>
      <c r="L55" s="92">
        <v>9828</v>
      </c>
      <c r="M55" s="92">
        <v>76440</v>
      </c>
      <c r="N55" s="199">
        <v>114063</v>
      </c>
      <c r="O55" s="222"/>
      <c r="P55" s="237"/>
    </row>
    <row r="56" spans="1:20" x14ac:dyDescent="0.25">
      <c r="A56" s="233"/>
      <c r="B56" s="39"/>
      <c r="C56" s="47" t="s">
        <v>174</v>
      </c>
      <c r="D56" s="91">
        <v>0.45</v>
      </c>
      <c r="E56" s="91"/>
      <c r="F56" s="92"/>
      <c r="G56" s="155" t="s">
        <v>128</v>
      </c>
      <c r="H56" s="120">
        <v>89040</v>
      </c>
      <c r="I56" s="120"/>
      <c r="J56" s="171"/>
      <c r="K56" s="92">
        <v>40068</v>
      </c>
      <c r="L56" s="92"/>
      <c r="M56" s="92"/>
      <c r="N56" s="199">
        <v>40068</v>
      </c>
      <c r="O56" s="222"/>
      <c r="P56" s="237"/>
    </row>
    <row r="57" spans="1:20" x14ac:dyDescent="0.25">
      <c r="A57" s="233"/>
      <c r="B57" s="40"/>
      <c r="C57" s="48"/>
      <c r="D57" s="93"/>
      <c r="E57" s="93"/>
      <c r="F57" s="94"/>
      <c r="G57" s="156"/>
      <c r="H57" s="121"/>
      <c r="I57" s="121"/>
      <c r="J57" s="172"/>
      <c r="K57" s="94"/>
      <c r="L57" s="94"/>
      <c r="M57" s="94"/>
      <c r="N57" s="200"/>
      <c r="O57" s="223"/>
      <c r="P57" s="237"/>
    </row>
    <row r="58" spans="1:20" x14ac:dyDescent="0.25">
      <c r="A58" s="233"/>
      <c r="B58" s="54" t="s">
        <v>175</v>
      </c>
      <c r="C58" s="54"/>
      <c r="D58" s="104"/>
      <c r="E58" s="104"/>
      <c r="F58" s="104"/>
      <c r="G58" s="55"/>
      <c r="H58" s="124"/>
      <c r="I58" s="124"/>
      <c r="J58" s="124"/>
      <c r="K58" s="182">
        <v>1147014.8999999999</v>
      </c>
      <c r="L58" s="100">
        <v>895998.6</v>
      </c>
      <c r="M58" s="100">
        <v>827736</v>
      </c>
      <c r="N58" s="100">
        <v>2870749.5</v>
      </c>
      <c r="O58" s="224"/>
      <c r="P58" s="237"/>
    </row>
    <row r="59" spans="1:20" x14ac:dyDescent="0.25">
      <c r="A59" s="20"/>
      <c r="B59" s="56"/>
      <c r="C59" s="56"/>
      <c r="D59" s="139"/>
      <c r="E59" s="139"/>
      <c r="F59" s="139"/>
      <c r="G59" s="140"/>
      <c r="H59" s="141"/>
      <c r="I59" s="141"/>
      <c r="J59" s="141"/>
      <c r="K59" s="183"/>
      <c r="L59" s="139"/>
      <c r="M59" s="139"/>
      <c r="N59" s="236"/>
      <c r="O59" s="189"/>
      <c r="P59" s="56"/>
    </row>
    <row r="60" spans="1:20" s="24" customFormat="1" ht="12" x14ac:dyDescent="0.25">
      <c r="A60" s="235"/>
      <c r="B60" s="57"/>
      <c r="C60" s="57"/>
      <c r="D60" s="142"/>
      <c r="E60" s="142"/>
      <c r="F60" s="142"/>
      <c r="G60" s="143"/>
      <c r="H60" s="144"/>
      <c r="I60" s="144"/>
      <c r="J60" s="144"/>
      <c r="K60" s="184"/>
      <c r="L60" s="142"/>
      <c r="M60" s="142"/>
      <c r="N60" s="142"/>
      <c r="O60" s="225"/>
      <c r="P60" s="58"/>
      <c r="Q60" s="59"/>
      <c r="R60" s="59"/>
      <c r="S60" s="59"/>
      <c r="T60" s="59"/>
    </row>
    <row r="61" spans="1:20" s="24" customFormat="1" ht="24" x14ac:dyDescent="0.25">
      <c r="A61" s="235"/>
      <c r="B61" s="60" t="s">
        <v>217</v>
      </c>
      <c r="C61" s="60"/>
      <c r="D61" s="105"/>
      <c r="E61" s="105" t="s">
        <v>218</v>
      </c>
      <c r="F61" s="106"/>
      <c r="G61" s="61"/>
      <c r="H61" s="127"/>
      <c r="I61" s="127"/>
      <c r="J61" s="127"/>
      <c r="K61" s="185"/>
      <c r="L61" s="106" t="s">
        <v>219</v>
      </c>
      <c r="M61" s="106"/>
      <c r="N61" s="106"/>
      <c r="O61" s="226" t="s">
        <v>215</v>
      </c>
      <c r="P61" s="240"/>
      <c r="Q61" s="59"/>
      <c r="R61" s="59"/>
      <c r="S61" s="59"/>
      <c r="T61" s="59"/>
    </row>
    <row r="62" spans="1:20" x14ac:dyDescent="0.25">
      <c r="A62" s="233"/>
      <c r="B62" s="62" t="s">
        <v>176</v>
      </c>
      <c r="C62" s="63" t="s">
        <v>177</v>
      </c>
      <c r="D62" s="107"/>
      <c r="E62" s="107"/>
      <c r="F62" s="107"/>
      <c r="G62" s="64"/>
      <c r="H62" s="128"/>
      <c r="I62" s="128"/>
      <c r="J62" s="128"/>
      <c r="K62" s="186"/>
      <c r="L62" s="180"/>
      <c r="M62" s="180"/>
      <c r="N62" s="180">
        <v>2150601</v>
      </c>
      <c r="O62" s="227"/>
      <c r="P62" s="237"/>
    </row>
    <row r="63" spans="1:20" x14ac:dyDescent="0.25">
      <c r="A63" s="233"/>
      <c r="B63" s="65"/>
      <c r="C63" s="63"/>
      <c r="D63" s="107"/>
      <c r="E63" s="107"/>
      <c r="F63" s="107"/>
      <c r="G63" s="64"/>
      <c r="H63" s="128"/>
      <c r="I63" s="128"/>
      <c r="J63" s="128"/>
      <c r="K63" s="186"/>
      <c r="L63" s="180"/>
      <c r="M63" s="180"/>
      <c r="N63" s="180"/>
      <c r="O63" s="227">
        <f>SUM(N62:N63)/17468793</f>
        <v>0.12311102432778269</v>
      </c>
      <c r="P63" s="237"/>
    </row>
    <row r="64" spans="1:20" ht="20.399999999999999" x14ac:dyDescent="0.25">
      <c r="A64" s="233"/>
      <c r="B64" s="66" t="s">
        <v>178</v>
      </c>
      <c r="C64" s="67" t="s">
        <v>179</v>
      </c>
      <c r="D64" s="108"/>
      <c r="E64" s="108"/>
      <c r="F64" s="108"/>
      <c r="G64" s="68"/>
      <c r="H64" s="129"/>
      <c r="I64" s="129"/>
      <c r="J64" s="129"/>
      <c r="K64" s="187"/>
      <c r="L64" s="112"/>
      <c r="M64" s="112"/>
      <c r="N64" s="112">
        <v>3391408</v>
      </c>
      <c r="O64" s="228"/>
      <c r="P64" s="237"/>
    </row>
    <row r="65" spans="1:16" x14ac:dyDescent="0.25">
      <c r="A65" s="233"/>
      <c r="B65" s="65"/>
      <c r="C65" s="69"/>
      <c r="D65" s="109"/>
      <c r="E65" s="109"/>
      <c r="F65" s="109"/>
      <c r="G65" s="70"/>
      <c r="H65" s="130"/>
      <c r="I65" s="130"/>
      <c r="J65" s="130"/>
      <c r="K65" s="188"/>
      <c r="L65" s="181"/>
      <c r="M65" s="181"/>
      <c r="N65" s="181"/>
      <c r="O65" s="229">
        <f>SUM(N64:N65)/17468793</f>
        <v>0.19414094608597171</v>
      </c>
      <c r="P65" s="237"/>
    </row>
    <row r="66" spans="1:16" x14ac:dyDescent="0.25">
      <c r="A66" s="233"/>
      <c r="B66" s="54" t="s">
        <v>180</v>
      </c>
      <c r="C66" s="54"/>
      <c r="D66" s="104"/>
      <c r="E66" s="104"/>
      <c r="F66" s="104"/>
      <c r="G66" s="55"/>
      <c r="H66" s="131"/>
      <c r="I66" s="131"/>
      <c r="J66" s="131"/>
      <c r="K66" s="182"/>
      <c r="L66" s="100"/>
      <c r="M66" s="100"/>
      <c r="N66" s="100">
        <v>5542009</v>
      </c>
      <c r="O66" s="220">
        <f>SUM(O62:O65)</f>
        <v>0.31725197041375441</v>
      </c>
      <c r="P66" s="237"/>
    </row>
    <row r="67" spans="1:16" x14ac:dyDescent="0.25">
      <c r="A67" s="19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230"/>
      <c r="P67" s="71"/>
    </row>
    <row r="68" spans="1:16" x14ac:dyDescent="0.25">
      <c r="B68" s="72" t="s">
        <v>220</v>
      </c>
    </row>
    <row r="69" spans="1:16" x14ac:dyDescent="0.25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</row>
  </sheetData>
  <mergeCells count="13">
    <mergeCell ref="B67:P67"/>
    <mergeCell ref="B69:O69"/>
    <mergeCell ref="C65:J65"/>
    <mergeCell ref="B66:J66"/>
    <mergeCell ref="B42:O42"/>
    <mergeCell ref="N43:O43"/>
    <mergeCell ref="B59:P59"/>
    <mergeCell ref="C2:E2"/>
    <mergeCell ref="B41:C41"/>
    <mergeCell ref="B58:G58"/>
    <mergeCell ref="C62:J62"/>
    <mergeCell ref="C63:J63"/>
    <mergeCell ref="C64:J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181</v>
      </c>
    </row>
    <row r="2" spans="1:9" ht="15.6" x14ac:dyDescent="0.3">
      <c r="A2" s="3" t="s">
        <v>182</v>
      </c>
      <c r="E2" s="3" t="s">
        <v>183</v>
      </c>
    </row>
    <row r="4" spans="1:9" ht="15.6" x14ac:dyDescent="0.3">
      <c r="A4" s="4" t="s">
        <v>184</v>
      </c>
      <c r="B4" s="5" t="s">
        <v>9</v>
      </c>
      <c r="C4" s="5">
        <v>206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185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14792484</v>
      </c>
      <c r="C10">
        <v>66727797</v>
      </c>
      <c r="D10">
        <v>49906172</v>
      </c>
      <c r="E10">
        <v>4131251</v>
      </c>
      <c r="G10">
        <v>135557704</v>
      </c>
      <c r="I10">
        <v>135557704</v>
      </c>
    </row>
    <row r="12" spans="1:9" x14ac:dyDescent="0.25">
      <c r="A12" s="1" t="s">
        <v>186</v>
      </c>
    </row>
    <row r="14" spans="1:9" x14ac:dyDescent="0.25">
      <c r="A14" t="s">
        <v>11</v>
      </c>
      <c r="C14">
        <v>393614</v>
      </c>
      <c r="D14">
        <v>144574</v>
      </c>
      <c r="G14">
        <v>538188</v>
      </c>
      <c r="H14">
        <v>0</v>
      </c>
      <c r="I14">
        <v>538188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30452</v>
      </c>
      <c r="D17">
        <v>15601</v>
      </c>
      <c r="G17">
        <v>46053</v>
      </c>
      <c r="H17">
        <v>0</v>
      </c>
      <c r="I17">
        <v>46053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133876</v>
      </c>
      <c r="D21">
        <v>62280</v>
      </c>
      <c r="G21">
        <v>196156</v>
      </c>
      <c r="H21">
        <v>0</v>
      </c>
      <c r="I21">
        <v>196156</v>
      </c>
    </row>
    <row r="23" spans="1:9" x14ac:dyDescent="0.25">
      <c r="A23" s="1" t="s">
        <v>187</v>
      </c>
    </row>
    <row r="25" spans="1:9" x14ac:dyDescent="0.25">
      <c r="A25" t="s">
        <v>19</v>
      </c>
      <c r="B25">
        <v>983528</v>
      </c>
      <c r="C25">
        <v>2695783</v>
      </c>
      <c r="D25">
        <v>572931</v>
      </c>
      <c r="E25">
        <v>6866952</v>
      </c>
      <c r="F25">
        <v>677011</v>
      </c>
      <c r="G25">
        <v>11796205</v>
      </c>
      <c r="H25">
        <v>900</v>
      </c>
      <c r="I25">
        <v>11795305</v>
      </c>
    </row>
    <row r="26" spans="1:9" x14ac:dyDescent="0.25">
      <c r="A26" t="s">
        <v>20</v>
      </c>
      <c r="B26">
        <v>0</v>
      </c>
      <c r="C26">
        <v>116205</v>
      </c>
      <c r="D26">
        <v>284901</v>
      </c>
      <c r="E26">
        <v>0</v>
      </c>
      <c r="F26">
        <v>449562</v>
      </c>
      <c r="G26">
        <v>850668</v>
      </c>
      <c r="H26">
        <v>0</v>
      </c>
      <c r="I26">
        <v>850668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1899029</v>
      </c>
      <c r="F27">
        <v>1463376</v>
      </c>
      <c r="G27">
        <v>3362405</v>
      </c>
      <c r="H27">
        <v>0</v>
      </c>
      <c r="I27">
        <v>3362405</v>
      </c>
    </row>
    <row r="28" spans="1:9" x14ac:dyDescent="0.25">
      <c r="A28" t="s">
        <v>22</v>
      </c>
      <c r="B28">
        <v>0</v>
      </c>
      <c r="C28">
        <v>0</v>
      </c>
      <c r="D28">
        <v>1106373</v>
      </c>
      <c r="E28">
        <v>0</v>
      </c>
      <c r="F28">
        <v>0</v>
      </c>
      <c r="G28">
        <v>1106373</v>
      </c>
      <c r="H28">
        <v>21647</v>
      </c>
      <c r="I28">
        <v>1084726</v>
      </c>
    </row>
    <row r="29" spans="1:9" x14ac:dyDescent="0.25">
      <c r="A29" t="s">
        <v>23</v>
      </c>
      <c r="B29">
        <v>287020</v>
      </c>
      <c r="C29">
        <v>96902</v>
      </c>
      <c r="D29">
        <v>49919</v>
      </c>
      <c r="E29">
        <v>0</v>
      </c>
      <c r="F29">
        <v>0</v>
      </c>
      <c r="G29">
        <v>433841</v>
      </c>
      <c r="H29">
        <v>5859</v>
      </c>
      <c r="I29">
        <v>427982</v>
      </c>
    </row>
    <row r="30" spans="1:9" x14ac:dyDescent="0.25">
      <c r="A30" t="s">
        <v>24</v>
      </c>
      <c r="B30">
        <v>43039</v>
      </c>
      <c r="C30">
        <v>1364133</v>
      </c>
      <c r="D30">
        <v>713547</v>
      </c>
      <c r="E30">
        <v>20987</v>
      </c>
      <c r="F30">
        <v>0</v>
      </c>
      <c r="G30">
        <v>2141706</v>
      </c>
      <c r="H30">
        <v>14094</v>
      </c>
      <c r="I30">
        <v>2127612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244000</v>
      </c>
      <c r="G32">
        <v>244000</v>
      </c>
      <c r="H32">
        <v>0</v>
      </c>
      <c r="I32">
        <v>244000</v>
      </c>
    </row>
    <row r="33" spans="1:9" x14ac:dyDescent="0.25">
      <c r="A33" t="s">
        <v>27</v>
      </c>
      <c r="E33">
        <v>50000</v>
      </c>
      <c r="G33">
        <v>50000</v>
      </c>
      <c r="H33">
        <v>0</v>
      </c>
      <c r="I33">
        <v>50000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188</v>
      </c>
    </row>
    <row r="38" spans="1:9" x14ac:dyDescent="0.25">
      <c r="A38" t="s">
        <v>29</v>
      </c>
      <c r="B38">
        <v>5542010</v>
      </c>
      <c r="G38">
        <v>5542010</v>
      </c>
      <c r="H38">
        <v>0</v>
      </c>
      <c r="I38">
        <v>5542010</v>
      </c>
    </row>
    <row r="40" spans="1:9" x14ac:dyDescent="0.25">
      <c r="A40" s="1" t="s">
        <v>189</v>
      </c>
    </row>
    <row r="42" spans="1:9" x14ac:dyDescent="0.25">
      <c r="A42" t="s">
        <v>30</v>
      </c>
      <c r="B42">
        <v>117701</v>
      </c>
      <c r="C42">
        <v>789295</v>
      </c>
      <c r="D42">
        <v>412861</v>
      </c>
      <c r="E42">
        <v>12143</v>
      </c>
      <c r="G42">
        <v>1332000</v>
      </c>
      <c r="H42">
        <v>126187</v>
      </c>
      <c r="I42">
        <v>1205813</v>
      </c>
    </row>
    <row r="43" spans="1:9" x14ac:dyDescent="0.25">
      <c r="A43" t="s">
        <v>31</v>
      </c>
      <c r="B43">
        <v>0</v>
      </c>
      <c r="C43">
        <v>315936</v>
      </c>
      <c r="D43">
        <v>168629</v>
      </c>
      <c r="E43">
        <v>353256</v>
      </c>
      <c r="G43">
        <v>837821</v>
      </c>
      <c r="H43">
        <v>10524</v>
      </c>
      <c r="I43">
        <v>827297</v>
      </c>
    </row>
    <row r="44" spans="1:9" x14ac:dyDescent="0.25">
      <c r="A44" t="s">
        <v>32</v>
      </c>
      <c r="B44">
        <v>2261</v>
      </c>
      <c r="C44">
        <v>30810</v>
      </c>
      <c r="D44">
        <v>5675</v>
      </c>
      <c r="E44">
        <v>1793</v>
      </c>
      <c r="G44">
        <v>40539</v>
      </c>
      <c r="H44">
        <v>345</v>
      </c>
      <c r="I44">
        <v>40194</v>
      </c>
    </row>
    <row r="45" spans="1:9" x14ac:dyDescent="0.25">
      <c r="A45" t="s">
        <v>33</v>
      </c>
      <c r="B45">
        <v>6825</v>
      </c>
      <c r="C45">
        <v>60563</v>
      </c>
      <c r="D45">
        <v>31680</v>
      </c>
      <c r="E45">
        <v>932</v>
      </c>
      <c r="G45">
        <v>100000</v>
      </c>
      <c r="H45">
        <v>0</v>
      </c>
      <c r="I45">
        <v>100000</v>
      </c>
    </row>
    <row r="46" spans="1:9" x14ac:dyDescent="0.25">
      <c r="A46" t="s">
        <v>34</v>
      </c>
      <c r="B46">
        <v>18154</v>
      </c>
      <c r="C46">
        <v>85700</v>
      </c>
      <c r="D46">
        <v>44828</v>
      </c>
      <c r="E46">
        <v>1318</v>
      </c>
      <c r="G46">
        <v>150000</v>
      </c>
      <c r="H46">
        <v>0</v>
      </c>
      <c r="I46">
        <v>150000</v>
      </c>
    </row>
    <row r="47" spans="1:9" x14ac:dyDescent="0.25">
      <c r="A47" t="s">
        <v>35</v>
      </c>
      <c r="B47">
        <v>0</v>
      </c>
      <c r="C47">
        <v>0</v>
      </c>
      <c r="D47">
        <v>2479586</v>
      </c>
      <c r="E47">
        <v>0</v>
      </c>
      <c r="G47">
        <v>2479586</v>
      </c>
      <c r="H47">
        <v>0</v>
      </c>
      <c r="I47">
        <v>2479586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262680</v>
      </c>
      <c r="D51">
        <v>135320</v>
      </c>
      <c r="E51">
        <v>0</v>
      </c>
      <c r="G51">
        <v>398000</v>
      </c>
      <c r="H51">
        <v>0</v>
      </c>
      <c r="I51">
        <v>398000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428933</v>
      </c>
      <c r="F52">
        <v>0</v>
      </c>
      <c r="G52">
        <v>428933</v>
      </c>
      <c r="H52">
        <v>0</v>
      </c>
      <c r="I52">
        <v>428933</v>
      </c>
    </row>
    <row r="53" spans="1:9" x14ac:dyDescent="0.25">
      <c r="A53" t="s">
        <v>41</v>
      </c>
      <c r="B53">
        <v>35410</v>
      </c>
      <c r="C53">
        <v>2106390</v>
      </c>
      <c r="D53">
        <v>16660</v>
      </c>
      <c r="E53">
        <v>11280</v>
      </c>
      <c r="F53">
        <v>0</v>
      </c>
      <c r="G53">
        <v>2169740</v>
      </c>
      <c r="H53">
        <v>0</v>
      </c>
      <c r="I53">
        <v>2169740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21828432</v>
      </c>
      <c r="C55">
        <v>75210136</v>
      </c>
      <c r="D55">
        <v>56151537</v>
      </c>
      <c r="E55">
        <v>14021874</v>
      </c>
      <c r="F55">
        <v>2589949</v>
      </c>
      <c r="G55">
        <v>169801928</v>
      </c>
      <c r="H55">
        <v>179556</v>
      </c>
      <c r="I55">
        <v>169622372</v>
      </c>
    </row>
    <row r="57" spans="1:9" x14ac:dyDescent="0.25">
      <c r="A57" s="1" t="s">
        <v>190</v>
      </c>
    </row>
    <row r="59" spans="1:9" x14ac:dyDescent="0.25">
      <c r="A59" t="s">
        <v>44</v>
      </c>
      <c r="G59">
        <v>164057216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3444418</v>
      </c>
    </row>
    <row r="62" spans="1:9" x14ac:dyDescent="0.25">
      <c r="A62" t="s">
        <v>47</v>
      </c>
      <c r="G62">
        <v>2120740</v>
      </c>
    </row>
    <row r="63" spans="1:9" x14ac:dyDescent="0.25">
      <c r="A63" t="s">
        <v>48</v>
      </c>
      <c r="G63">
        <v>169622374</v>
      </c>
    </row>
    <row r="64" spans="1:9" x14ac:dyDescent="0.25">
      <c r="A64" t="s">
        <v>49</v>
      </c>
      <c r="G64">
        <v>-8080497</v>
      </c>
    </row>
    <row r="66" spans="1:9" x14ac:dyDescent="0.25">
      <c r="A66" s="1" t="s">
        <v>191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188503</v>
      </c>
      <c r="H69">
        <v>0</v>
      </c>
      <c r="I69">
        <v>188503</v>
      </c>
    </row>
    <row r="70" spans="1:9" x14ac:dyDescent="0.25">
      <c r="A70" t="s">
        <v>52</v>
      </c>
      <c r="G70">
        <v>734197</v>
      </c>
      <c r="H70">
        <v>45806</v>
      </c>
      <c r="I70">
        <v>688391</v>
      </c>
    </row>
    <row r="71" spans="1:9" x14ac:dyDescent="0.25">
      <c r="A71" t="s">
        <v>53</v>
      </c>
      <c r="G71">
        <v>1235378</v>
      </c>
      <c r="H71">
        <v>406663</v>
      </c>
      <c r="I71">
        <v>828715</v>
      </c>
    </row>
    <row r="72" spans="1:9" x14ac:dyDescent="0.25">
      <c r="A72" t="s">
        <v>54</v>
      </c>
      <c r="G72">
        <v>169566</v>
      </c>
      <c r="H72">
        <v>910</v>
      </c>
      <c r="I72">
        <v>168656</v>
      </c>
    </row>
    <row r="73" spans="1:9" x14ac:dyDescent="0.25">
      <c r="A73" t="s">
        <v>55</v>
      </c>
      <c r="G73">
        <v>1571482</v>
      </c>
      <c r="H73">
        <v>3513</v>
      </c>
      <c r="I73">
        <v>1567969</v>
      </c>
    </row>
    <row r="74" spans="1:9" x14ac:dyDescent="0.25">
      <c r="A74" t="s">
        <v>56</v>
      </c>
      <c r="G74">
        <v>164955</v>
      </c>
      <c r="H74">
        <v>0</v>
      </c>
      <c r="I74">
        <v>164955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898213</v>
      </c>
      <c r="H77">
        <v>106631</v>
      </c>
      <c r="I77">
        <v>791582</v>
      </c>
    </row>
    <row r="78" spans="1:9" x14ac:dyDescent="0.25">
      <c r="A78" t="s">
        <v>59</v>
      </c>
      <c r="G78">
        <v>309590</v>
      </c>
      <c r="H78">
        <v>0</v>
      </c>
      <c r="I78">
        <v>309590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122853</v>
      </c>
      <c r="H82">
        <v>0</v>
      </c>
      <c r="I82">
        <v>122853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2043834</v>
      </c>
      <c r="H85">
        <v>1058500</v>
      </c>
      <c r="I85">
        <v>985334</v>
      </c>
    </row>
    <row r="86" spans="1:9" x14ac:dyDescent="0.25">
      <c r="A86" t="s">
        <v>66</v>
      </c>
      <c r="G86">
        <v>18083</v>
      </c>
      <c r="H86">
        <v>0</v>
      </c>
      <c r="I86">
        <v>18083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7456654</v>
      </c>
      <c r="H90">
        <v>1622023</v>
      </c>
      <c r="I90">
        <v>5834631</v>
      </c>
    </row>
    <row r="92" spans="1:9" x14ac:dyDescent="0.25">
      <c r="A92" s="1" t="s">
        <v>192</v>
      </c>
    </row>
    <row r="95" spans="1:9" x14ac:dyDescent="0.25">
      <c r="A95" s="1" t="s">
        <v>193</v>
      </c>
    </row>
    <row r="97" spans="1:9" x14ac:dyDescent="0.25">
      <c r="A97" t="s">
        <v>71</v>
      </c>
      <c r="G97">
        <v>9357624</v>
      </c>
      <c r="H97">
        <v>3448320</v>
      </c>
      <c r="I97">
        <v>5909304</v>
      </c>
    </row>
    <row r="98" spans="1:9" x14ac:dyDescent="0.25">
      <c r="A98" t="s">
        <v>72</v>
      </c>
      <c r="G98">
        <v>2642389</v>
      </c>
      <c r="H98">
        <v>167</v>
      </c>
      <c r="I98">
        <v>2642222</v>
      </c>
    </row>
    <row r="99" spans="1:9" x14ac:dyDescent="0.25">
      <c r="A99" t="s">
        <v>73</v>
      </c>
      <c r="G99">
        <v>1277782</v>
      </c>
      <c r="H99">
        <v>125297</v>
      </c>
      <c r="I99">
        <v>1152485</v>
      </c>
    </row>
    <row r="100" spans="1:9" x14ac:dyDescent="0.25">
      <c r="A100" t="s">
        <v>74</v>
      </c>
      <c r="G100">
        <v>2128454</v>
      </c>
      <c r="H100">
        <v>206</v>
      </c>
      <c r="I100">
        <v>2128248</v>
      </c>
    </row>
    <row r="101" spans="1:9" x14ac:dyDescent="0.25">
      <c r="A101" t="s">
        <v>75</v>
      </c>
      <c r="G101">
        <v>15406249</v>
      </c>
      <c r="H101">
        <v>3573990</v>
      </c>
      <c r="I101">
        <v>11832259</v>
      </c>
    </row>
    <row r="103" spans="1:9" x14ac:dyDescent="0.25">
      <c r="A103" s="1" t="s">
        <v>194</v>
      </c>
    </row>
    <row r="106" spans="1:9" x14ac:dyDescent="0.25">
      <c r="A106" t="s">
        <v>76</v>
      </c>
      <c r="G106">
        <v>4612119</v>
      </c>
      <c r="H106">
        <v>1161750</v>
      </c>
      <c r="I106">
        <v>3450369</v>
      </c>
    </row>
    <row r="107" spans="1:9" x14ac:dyDescent="0.25">
      <c r="A107" t="s">
        <v>77</v>
      </c>
      <c r="G107">
        <v>10034948</v>
      </c>
      <c r="H107">
        <v>266</v>
      </c>
      <c r="I107">
        <v>10034682</v>
      </c>
    </row>
    <row r="108" spans="1:9" x14ac:dyDescent="0.25">
      <c r="A108" t="s">
        <v>78</v>
      </c>
      <c r="G108">
        <v>2780029</v>
      </c>
      <c r="H108">
        <v>85222</v>
      </c>
      <c r="I108">
        <v>2694807</v>
      </c>
    </row>
    <row r="109" spans="1:9" x14ac:dyDescent="0.25">
      <c r="A109" t="s">
        <v>79</v>
      </c>
      <c r="G109">
        <v>1247257</v>
      </c>
      <c r="H109">
        <v>90</v>
      </c>
      <c r="I109">
        <v>1247167</v>
      </c>
    </row>
    <row r="110" spans="1:9" x14ac:dyDescent="0.25">
      <c r="A110" t="s">
        <v>80</v>
      </c>
      <c r="G110">
        <v>298289</v>
      </c>
      <c r="H110">
        <v>22</v>
      </c>
      <c r="I110">
        <v>298267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889698</v>
      </c>
      <c r="H111" s="8">
        <v>311422</v>
      </c>
      <c r="I111" s="8">
        <v>578276</v>
      </c>
    </row>
    <row r="112" spans="1:9" x14ac:dyDescent="0.25">
      <c r="A112" t="s">
        <v>82</v>
      </c>
      <c r="G112">
        <v>656003</v>
      </c>
      <c r="H112">
        <v>60</v>
      </c>
      <c r="I112">
        <v>655943</v>
      </c>
    </row>
    <row r="113" spans="1:9" x14ac:dyDescent="0.25">
      <c r="A113" t="s">
        <v>83</v>
      </c>
      <c r="B113">
        <v>4035</v>
      </c>
      <c r="C113">
        <v>215038</v>
      </c>
      <c r="D113">
        <v>109654</v>
      </c>
      <c r="E113">
        <v>4769</v>
      </c>
      <c r="G113">
        <v>333496</v>
      </c>
      <c r="H113">
        <v>8</v>
      </c>
      <c r="I113">
        <v>333488</v>
      </c>
    </row>
    <row r="114" spans="1:9" x14ac:dyDescent="0.25">
      <c r="A114" t="s">
        <v>84</v>
      </c>
      <c r="G114">
        <v>1674080</v>
      </c>
      <c r="H114">
        <v>70</v>
      </c>
      <c r="I114">
        <v>1674010</v>
      </c>
    </row>
    <row r="115" spans="1:9" x14ac:dyDescent="0.25">
      <c r="A115" t="s">
        <v>85</v>
      </c>
      <c r="G115">
        <v>1940877</v>
      </c>
      <c r="H115">
        <v>1404721</v>
      </c>
      <c r="I115">
        <v>536156</v>
      </c>
    </row>
    <row r="116" spans="1:9" x14ac:dyDescent="0.25">
      <c r="A116" t="s">
        <v>86</v>
      </c>
      <c r="B116">
        <v>4035</v>
      </c>
      <c r="C116">
        <v>215038</v>
      </c>
      <c r="D116">
        <v>109654</v>
      </c>
      <c r="E116">
        <v>4769</v>
      </c>
      <c r="G116">
        <v>24466796</v>
      </c>
      <c r="H116">
        <v>2963631</v>
      </c>
      <c r="I116">
        <v>21503165</v>
      </c>
    </row>
    <row r="118" spans="1:9" x14ac:dyDescent="0.25">
      <c r="A118" s="1" t="s">
        <v>195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196</v>
      </c>
    </row>
    <row r="124" spans="1:9" x14ac:dyDescent="0.25">
      <c r="A124" t="s">
        <v>88</v>
      </c>
      <c r="G124">
        <v>12675740</v>
      </c>
      <c r="H124">
        <v>31816</v>
      </c>
      <c r="I124">
        <v>12643924</v>
      </c>
    </row>
    <row r="125" spans="1:9" x14ac:dyDescent="0.25">
      <c r="A125" t="s">
        <v>89</v>
      </c>
      <c r="G125">
        <v>4384596</v>
      </c>
      <c r="H125">
        <v>97637</v>
      </c>
      <c r="I125">
        <v>4286959</v>
      </c>
    </row>
    <row r="126" spans="1:9" x14ac:dyDescent="0.25">
      <c r="A126" t="s">
        <v>90</v>
      </c>
      <c r="G126">
        <v>178178</v>
      </c>
      <c r="H126">
        <v>39888</v>
      </c>
      <c r="I126">
        <v>138290</v>
      </c>
    </row>
    <row r="127" spans="1:9" x14ac:dyDescent="0.25">
      <c r="A127" t="s">
        <v>91</v>
      </c>
      <c r="G127">
        <v>17238514</v>
      </c>
      <c r="H127">
        <v>169341</v>
      </c>
      <c r="I127">
        <v>17069173</v>
      </c>
    </row>
    <row r="129" spans="1:9" x14ac:dyDescent="0.25">
      <c r="A129" s="1" t="s">
        <v>197</v>
      </c>
    </row>
    <row r="131" spans="1:9" x14ac:dyDescent="0.25">
      <c r="A131" t="s">
        <v>92</v>
      </c>
      <c r="G131">
        <v>989513</v>
      </c>
      <c r="H131">
        <v>38</v>
      </c>
      <c r="I131">
        <v>989475</v>
      </c>
    </row>
    <row r="132" spans="1:9" x14ac:dyDescent="0.25">
      <c r="A132" t="s">
        <v>93</v>
      </c>
      <c r="G132">
        <v>931047</v>
      </c>
      <c r="H132">
        <v>34</v>
      </c>
      <c r="I132">
        <v>931013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3813941</v>
      </c>
      <c r="H134">
        <v>169</v>
      </c>
      <c r="I134">
        <v>3813772</v>
      </c>
    </row>
    <row r="135" spans="1:9" x14ac:dyDescent="0.25">
      <c r="A135" t="s">
        <v>96</v>
      </c>
      <c r="G135">
        <v>217355</v>
      </c>
      <c r="H135">
        <v>8</v>
      </c>
      <c r="I135">
        <v>217347</v>
      </c>
    </row>
    <row r="136" spans="1:9" x14ac:dyDescent="0.25">
      <c r="A136" t="s">
        <v>97</v>
      </c>
      <c r="G136">
        <v>5951856</v>
      </c>
      <c r="H136">
        <v>249</v>
      </c>
      <c r="I136">
        <v>5951607</v>
      </c>
    </row>
    <row r="138" spans="1:9" x14ac:dyDescent="0.25">
      <c r="A138" s="1" t="s">
        <v>198</v>
      </c>
    </row>
    <row r="140" spans="1:9" x14ac:dyDescent="0.25">
      <c r="A140" t="s">
        <v>98</v>
      </c>
      <c r="G140">
        <v>5624911</v>
      </c>
      <c r="H140">
        <v>415980</v>
      </c>
      <c r="I140">
        <v>5208931</v>
      </c>
    </row>
    <row r="141" spans="1:9" x14ac:dyDescent="0.25">
      <c r="A141" t="s">
        <v>99</v>
      </c>
      <c r="G141">
        <v>1030132</v>
      </c>
      <c r="H141">
        <v>45</v>
      </c>
      <c r="I141">
        <v>1030087</v>
      </c>
    </row>
    <row r="142" spans="1:9" x14ac:dyDescent="0.25">
      <c r="A142" t="s">
        <v>100</v>
      </c>
      <c r="G142">
        <v>6655043</v>
      </c>
      <c r="H142">
        <v>416025</v>
      </c>
      <c r="I142">
        <v>6239018</v>
      </c>
    </row>
    <row r="144" spans="1:9" x14ac:dyDescent="0.25">
      <c r="A144" s="1" t="s">
        <v>199</v>
      </c>
    </row>
    <row r="146" spans="1:9" x14ac:dyDescent="0.25">
      <c r="A146" t="s">
        <v>101</v>
      </c>
      <c r="G146">
        <v>1694204</v>
      </c>
      <c r="H146">
        <v>698489</v>
      </c>
      <c r="I146">
        <v>995715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177258582</v>
      </c>
      <c r="H150">
        <v>1801579</v>
      </c>
      <c r="I150">
        <v>175457003</v>
      </c>
    </row>
    <row r="151" spans="1:9" x14ac:dyDescent="0.25">
      <c r="A151" t="s">
        <v>104</v>
      </c>
      <c r="G151">
        <v>71412662</v>
      </c>
      <c r="H151">
        <v>7821725</v>
      </c>
      <c r="I151">
        <v>63590937</v>
      </c>
    </row>
    <row r="153" spans="1:9" x14ac:dyDescent="0.25">
      <c r="A153" t="s">
        <v>105</v>
      </c>
      <c r="G153">
        <v>248671244</v>
      </c>
      <c r="H153">
        <v>9623304</v>
      </c>
      <c r="I153">
        <v>239047940</v>
      </c>
    </row>
    <row r="155" spans="1:9" x14ac:dyDescent="0.25">
      <c r="A155" t="s">
        <v>106</v>
      </c>
      <c r="B155">
        <v>127320</v>
      </c>
      <c r="C155">
        <v>9067693</v>
      </c>
      <c r="D155">
        <v>2598187</v>
      </c>
      <c r="E155">
        <v>0</v>
      </c>
      <c r="G155">
        <v>11793200</v>
      </c>
      <c r="H155">
        <v>0</v>
      </c>
      <c r="I155">
        <v>11793200</v>
      </c>
    </row>
    <row r="157" spans="1:9" x14ac:dyDescent="0.25">
      <c r="A157" t="s">
        <v>107</v>
      </c>
      <c r="G157">
        <v>89448</v>
      </c>
      <c r="H157">
        <v>4</v>
      </c>
      <c r="I157">
        <v>89444</v>
      </c>
    </row>
    <row r="158" spans="1:9" x14ac:dyDescent="0.25">
      <c r="A158" t="s">
        <v>108</v>
      </c>
      <c r="G158">
        <v>55884</v>
      </c>
      <c r="H158">
        <v>2</v>
      </c>
      <c r="I158">
        <v>55882</v>
      </c>
    </row>
    <row r="162" spans="1:8" ht="41.4" x14ac:dyDescent="0.25">
      <c r="A162" s="9" t="s">
        <v>200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27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201</v>
      </c>
    </row>
    <row r="3" spans="1:9" ht="15.6" x14ac:dyDescent="0.3">
      <c r="A3" s="3" t="s">
        <v>182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202</v>
      </c>
      <c r="B7" t="s">
        <v>117</v>
      </c>
      <c r="C7">
        <v>1100</v>
      </c>
      <c r="D7">
        <v>46</v>
      </c>
      <c r="E7">
        <v>368000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18</v>
      </c>
      <c r="E8">
        <v>144000</v>
      </c>
      <c r="F8">
        <v>8000</v>
      </c>
      <c r="G8" s="13" t="s">
        <v>118</v>
      </c>
    </row>
    <row r="9" spans="1:9" x14ac:dyDescent="0.25">
      <c r="B9" t="s">
        <v>120</v>
      </c>
      <c r="C9">
        <v>1104</v>
      </c>
      <c r="D9">
        <v>36</v>
      </c>
      <c r="E9">
        <v>288000</v>
      </c>
      <c r="F9">
        <v>8000</v>
      </c>
      <c r="G9" s="13" t="s">
        <v>118</v>
      </c>
    </row>
    <row r="10" spans="1:9" x14ac:dyDescent="0.25">
      <c r="B10" t="s">
        <v>121</v>
      </c>
      <c r="C10">
        <v>1110</v>
      </c>
      <c r="D10">
        <v>8</v>
      </c>
      <c r="E10">
        <v>64000</v>
      </c>
      <c r="F10">
        <v>8000</v>
      </c>
      <c r="G10" s="13" t="s">
        <v>118</v>
      </c>
    </row>
    <row r="11" spans="1:9" x14ac:dyDescent="0.25">
      <c r="A11" s="1" t="s">
        <v>204</v>
      </c>
      <c r="D11">
        <f>SUM(D7:D10)</f>
        <v>108</v>
      </c>
      <c r="E11">
        <f>SUM(E7:E10)</f>
        <v>864000</v>
      </c>
    </row>
    <row r="12" spans="1:9" x14ac:dyDescent="0.25">
      <c r="A12" s="1"/>
    </row>
    <row r="13" spans="1:9" x14ac:dyDescent="0.25">
      <c r="A13" s="1" t="s">
        <v>203</v>
      </c>
      <c r="B13" t="s">
        <v>122</v>
      </c>
      <c r="C13">
        <v>7030</v>
      </c>
      <c r="D13">
        <v>67</v>
      </c>
      <c r="E13">
        <v>691970</v>
      </c>
      <c r="F13">
        <v>10327.91</v>
      </c>
      <c r="G13" s="13" t="s">
        <v>118</v>
      </c>
    </row>
    <row r="14" spans="1:9" x14ac:dyDescent="0.25">
      <c r="B14" t="s">
        <v>123</v>
      </c>
      <c r="C14">
        <v>7031</v>
      </c>
      <c r="D14">
        <v>168</v>
      </c>
      <c r="E14">
        <v>1718092</v>
      </c>
      <c r="F14">
        <v>10226.74</v>
      </c>
      <c r="G14" s="13" t="s">
        <v>118</v>
      </c>
    </row>
    <row r="15" spans="1:9" x14ac:dyDescent="0.25">
      <c r="B15" t="s">
        <v>124</v>
      </c>
      <c r="C15">
        <v>7146</v>
      </c>
      <c r="D15">
        <v>89</v>
      </c>
      <c r="E15">
        <v>890000</v>
      </c>
      <c r="F15">
        <v>10000</v>
      </c>
      <c r="G15" s="13" t="s">
        <v>118</v>
      </c>
    </row>
    <row r="16" spans="1:9" x14ac:dyDescent="0.25">
      <c r="A16" s="1" t="s">
        <v>205</v>
      </c>
      <c r="D16">
        <f>SUM(D13:D15)</f>
        <v>324</v>
      </c>
      <c r="E16">
        <f>SUM(E13:E15)</f>
        <v>3300062</v>
      </c>
    </row>
    <row r="20" spans="1:6" x14ac:dyDescent="0.25">
      <c r="A20" s="15" t="s">
        <v>206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2013-09-10T11:53:36Z</dcterms:created>
  <dcterms:modified xsi:type="dcterms:W3CDTF">2013-09-10T11:53:40Z</dcterms:modified>
</cp:coreProperties>
</file>