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Table'!$B$6:$O$47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6" i="1" l="1"/>
  <c r="O44" i="1"/>
  <c r="O47" i="1" s="1"/>
  <c r="O28" i="1"/>
  <c r="O26" i="1"/>
  <c r="O22" i="1"/>
  <c r="O20" i="1"/>
  <c r="O18" i="1"/>
  <c r="O13" i="1"/>
  <c r="O10" i="1"/>
  <c r="E13" i="3"/>
  <c r="D13" i="3"/>
  <c r="E8" i="3"/>
  <c r="D8" i="3"/>
  <c r="O29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2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2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23"/>
  </connection>
</connections>
</file>

<file path=xl/sharedStrings.xml><?xml version="1.0" encoding="utf-8"?>
<sst xmlns="http://schemas.openxmlformats.org/spreadsheetml/2006/main" count="237" uniqueCount="193">
  <si>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</si>
  <si>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</si>
  <si>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</si>
  <si>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</si>
  <si>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</si>
  <si>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</si>
  <si>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</si>
  <si>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</si>
  <si>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</si>
  <si>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Central Bedfordshire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</si>
  <si>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</si>
  <si>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</si>
  <si>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</si>
  <si>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</si>
  <si>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</si>
  <si>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</si>
  <si>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</si>
  <si>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</si>
  <si>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</si>
  <si>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</si>
  <si>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</si>
  <si>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</si>
  <si>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</si>
  <si>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</si>
  <si>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</si>
  <si>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</si>
  <si>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</si>
  <si>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</si>
  <si>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</si>
  <si>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</si>
  <si>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</si>
  <si>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</si>
  <si>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</si>
  <si>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</si>
  <si>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</si>
  <si>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</si>
  <si>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</si>
  <si>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</si>
  <si>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</si>
  <si>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</si>
  <si>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</si>
  <si>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</si>
  <si>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</si>
  <si>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</si>
  <si>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</si>
  <si>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</si>
  <si>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</si>
  <si>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</si>
  <si>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</si>
  <si>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</si>
  <si>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</si>
  <si>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</si>
  <si>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</si>
  <si>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</si>
  <si>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</si>
  <si>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</si>
  <si>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</si>
  <si>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</si>
  <si>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</si>
  <si>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</si>
  <si>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</si>
  <si>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</si>
  <si>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</si>
  <si>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</si>
  <si>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</si>
  <si>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</si>
  <si>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</si>
  <si>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</si>
  <si>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</si>
  <si>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</si>
  <si>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</si>
  <si>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</si>
  <si>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</si>
  <si>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</si>
  <si>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</si>
  <si>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</si>
  <si>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</si>
  <si>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</si>
  <si>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</si>
  <si>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</si>
  <si>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</si>
  <si>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</si>
  <si>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</si>
  <si>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</si>
  <si>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</si>
  <si>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</si>
  <si>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</si>
  <si>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</si>
  <si>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</si>
  <si>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</si>
  <si>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</si>
  <si>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</si>
  <si>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</si>
  <si>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</si>
  <si>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</si>
  <si>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</si>
  <si>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</si>
  <si>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</si>
  <si>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</si>
  <si>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</si>
  <si>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</si>
  <si>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</si>
  <si>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</si>
  <si>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</si>
  <si>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</si>
  <si>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</si>
  <si>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</si>
  <si>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</si>
  <si>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</si>
  <si>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</si>
  <si>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</si>
  <si>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</si>
  <si>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</si>
  <si>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</si>
  <si>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</si>
  <si>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</si>
  <si>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</si>
  <si>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Central Bedfordshire PRU</t>
  </si>
  <si>
    <t/>
  </si>
  <si>
    <t>Ivel Valley School</t>
  </si>
  <si>
    <t>The Chiltern School</t>
  </si>
  <si>
    <t>Oak Bank School</t>
  </si>
  <si>
    <t>UnitType</t>
  </si>
  <si>
    <t>1. EYSFF (three and four year olds) Base Rate(s) per hour, per provider type</t>
  </si>
  <si>
    <t>Flexible Hours</t>
  </si>
  <si>
    <t>PerHour</t>
  </si>
  <si>
    <t>Non-Flexible Hours</t>
  </si>
  <si>
    <t>2a. Supplements: Deprivation</t>
  </si>
  <si>
    <t>IMD 0-30%</t>
  </si>
  <si>
    <t>IMD 31-60%</t>
  </si>
  <si>
    <t>2b. Supplements: Quality</t>
  </si>
  <si>
    <t>PVI QTS</t>
  </si>
  <si>
    <t>PVI - EY Graduate with EYP</t>
  </si>
  <si>
    <t>PVI - EY Graduate without EYP</t>
  </si>
  <si>
    <t>PVI - Level 4</t>
  </si>
  <si>
    <t>2c. Supplements: Flexibility</t>
  </si>
  <si>
    <t>No budget lines entered</t>
  </si>
  <si>
    <t>2d. Supplements: Sustainability</t>
  </si>
  <si>
    <t>3. Other formula</t>
  </si>
  <si>
    <t>Rates (Estimated charge)</t>
  </si>
  <si>
    <t>LumpSum</t>
  </si>
  <si>
    <t>Lump Sum</t>
  </si>
  <si>
    <t>Minimum Funding Guarantee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</si>
  <si>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</si>
  <si>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</si>
  <si>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</si>
  <si>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</si>
  <si>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</si>
  <si>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</si>
  <si>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</si>
  <si>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</si>
  <si>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EY Contingency and Central Support Costs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</si>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</sst>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179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823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180</v>
      </c>
      <c r="F5" s="31"/>
      <c r="G5" s="237"/>
      <c r="H5" s="32"/>
      <c r="I5" s="18" t="s">
        <v>184</v>
      </c>
      <c r="J5" s="31"/>
      <c r="K5" s="32"/>
      <c r="L5" s="18" t="s">
        <v>185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188</v>
      </c>
      <c r="C6" s="33" t="s">
        <v>0</v>
      </c>
      <c r="D6" s="23" t="s">
        <v>181</v>
      </c>
      <c r="E6" s="23" t="s">
        <v>182</v>
      </c>
      <c r="F6" s="23" t="s">
        <v>183</v>
      </c>
      <c r="G6" s="146" t="s">
        <v>122</v>
      </c>
      <c r="H6" s="23" t="s">
        <v>181</v>
      </c>
      <c r="I6" s="23" t="s">
        <v>182</v>
      </c>
      <c r="J6" s="162" t="s">
        <v>183</v>
      </c>
      <c r="K6" s="23" t="s">
        <v>181</v>
      </c>
      <c r="L6" s="23" t="s">
        <v>182</v>
      </c>
      <c r="M6" s="23" t="s">
        <v>183</v>
      </c>
      <c r="N6" s="190" t="s">
        <v>186</v>
      </c>
      <c r="O6" s="207" t="s">
        <v>187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3.75</v>
      </c>
      <c r="E8" s="77">
        <v>3.35</v>
      </c>
      <c r="F8" s="78">
        <v>3.35</v>
      </c>
      <c r="G8" s="148" t="s">
        <v>125</v>
      </c>
      <c r="H8" s="113">
        <v>1102963</v>
      </c>
      <c r="I8" s="113">
        <v>194370</v>
      </c>
      <c r="J8" s="164">
        <v>607449</v>
      </c>
      <c r="K8" s="78">
        <v>4136111.25</v>
      </c>
      <c r="L8" s="78">
        <v>651139.5</v>
      </c>
      <c r="M8" s="78">
        <v>2034954.15</v>
      </c>
      <c r="N8" s="192">
        <v>6822204.9000000004</v>
      </c>
      <c r="O8" s="209"/>
      <c r="P8" s="237"/>
    </row>
    <row r="9" spans="1:42" x14ac:dyDescent="0.25">
      <c r="A9" s="233"/>
      <c r="B9" s="39"/>
      <c r="C9" s="38" t="s">
        <v>126</v>
      </c>
      <c r="D9" s="77">
        <v>3.6</v>
      </c>
      <c r="E9" s="77">
        <v>3.3</v>
      </c>
      <c r="F9" s="78">
        <v>3.3</v>
      </c>
      <c r="G9" s="148" t="s">
        <v>125</v>
      </c>
      <c r="H9" s="113">
        <v>411090</v>
      </c>
      <c r="I9" s="113">
        <v>1</v>
      </c>
      <c r="J9" s="164">
        <v>47690</v>
      </c>
      <c r="K9" s="78">
        <v>1479924</v>
      </c>
      <c r="L9" s="78">
        <v>3.3</v>
      </c>
      <c r="M9" s="78">
        <v>157377</v>
      </c>
      <c r="N9" s="192">
        <v>1637304.3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SUM(N8:N10)/11812211</f>
        <v>0.71616644843205057</v>
      </c>
      <c r="P10" s="237"/>
    </row>
    <row r="11" spans="1:42" x14ac:dyDescent="0.25">
      <c r="A11" s="233"/>
      <c r="B11" s="42" t="s">
        <v>127</v>
      </c>
      <c r="C11" s="42" t="s">
        <v>128</v>
      </c>
      <c r="D11" s="81">
        <v>0.2</v>
      </c>
      <c r="E11" s="81">
        <v>0.2</v>
      </c>
      <c r="F11" s="82">
        <v>0.2</v>
      </c>
      <c r="G11" s="150" t="s">
        <v>125</v>
      </c>
      <c r="H11" s="115">
        <v>85928</v>
      </c>
      <c r="I11" s="115">
        <v>6840</v>
      </c>
      <c r="J11" s="166">
        <v>98553</v>
      </c>
      <c r="K11" s="82">
        <v>17185.599999999999</v>
      </c>
      <c r="L11" s="82">
        <v>1368</v>
      </c>
      <c r="M11" s="82">
        <v>19710.599999999999</v>
      </c>
      <c r="N11" s="194">
        <v>38264.199999999997</v>
      </c>
      <c r="O11" s="211"/>
      <c r="P11" s="237"/>
    </row>
    <row r="12" spans="1:42" x14ac:dyDescent="0.25">
      <c r="A12" s="233"/>
      <c r="B12" s="39"/>
      <c r="C12" s="42" t="s">
        <v>129</v>
      </c>
      <c r="D12" s="81">
        <v>0.1</v>
      </c>
      <c r="E12" s="81">
        <v>0.1</v>
      </c>
      <c r="F12" s="82">
        <v>0.1</v>
      </c>
      <c r="G12" s="150" t="s">
        <v>125</v>
      </c>
      <c r="H12" s="115">
        <v>203908</v>
      </c>
      <c r="I12" s="115">
        <v>91428</v>
      </c>
      <c r="J12" s="166">
        <v>153330</v>
      </c>
      <c r="K12" s="82">
        <v>20390.8</v>
      </c>
      <c r="L12" s="82">
        <v>9142.7999999999993</v>
      </c>
      <c r="M12" s="82">
        <v>15333</v>
      </c>
      <c r="N12" s="194">
        <v>44866.6</v>
      </c>
      <c r="O12" s="211"/>
      <c r="P12" s="237"/>
    </row>
    <row r="13" spans="1:42" x14ac:dyDescent="0.25">
      <c r="A13" s="233"/>
      <c r="B13" s="39"/>
      <c r="C13" s="42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SUM(N11:N13)/11812211</f>
        <v>7.0377002239462184E-3</v>
      </c>
      <c r="P13" s="237"/>
    </row>
    <row r="14" spans="1:42" x14ac:dyDescent="0.25">
      <c r="A14" s="233"/>
      <c r="B14" s="43" t="s">
        <v>130</v>
      </c>
      <c r="C14" s="43" t="s">
        <v>131</v>
      </c>
      <c r="D14" s="83">
        <v>0.2</v>
      </c>
      <c r="E14" s="83"/>
      <c r="F14" s="84"/>
      <c r="G14" s="151" t="s">
        <v>125</v>
      </c>
      <c r="H14" s="116">
        <v>295209</v>
      </c>
      <c r="I14" s="116"/>
      <c r="J14" s="167"/>
      <c r="K14" s="84">
        <v>59041.8</v>
      </c>
      <c r="L14" s="84"/>
      <c r="M14" s="84"/>
      <c r="N14" s="195">
        <v>59041.8</v>
      </c>
      <c r="O14" s="212"/>
      <c r="P14" s="237"/>
    </row>
    <row r="15" spans="1:42" x14ac:dyDescent="0.25">
      <c r="A15" s="233"/>
      <c r="B15" s="39"/>
      <c r="C15" s="43" t="s">
        <v>132</v>
      </c>
      <c r="D15" s="83">
        <v>0.2</v>
      </c>
      <c r="E15" s="83"/>
      <c r="F15" s="84"/>
      <c r="G15" s="151" t="s">
        <v>125</v>
      </c>
      <c r="H15" s="116">
        <v>260585</v>
      </c>
      <c r="I15" s="116"/>
      <c r="J15" s="167"/>
      <c r="K15" s="84">
        <v>52117</v>
      </c>
      <c r="L15" s="84"/>
      <c r="M15" s="84"/>
      <c r="N15" s="195">
        <v>52117</v>
      </c>
      <c r="O15" s="212"/>
      <c r="P15" s="237"/>
    </row>
    <row r="16" spans="1:42" x14ac:dyDescent="0.25">
      <c r="A16" s="233"/>
      <c r="B16" s="39"/>
      <c r="C16" s="43" t="s">
        <v>133</v>
      </c>
      <c r="D16" s="83">
        <v>0.15</v>
      </c>
      <c r="E16" s="83"/>
      <c r="F16" s="84"/>
      <c r="G16" s="151" t="s">
        <v>125</v>
      </c>
      <c r="H16" s="116">
        <v>102315</v>
      </c>
      <c r="I16" s="116"/>
      <c r="J16" s="167"/>
      <c r="K16" s="84">
        <v>15347.25</v>
      </c>
      <c r="L16" s="84"/>
      <c r="M16" s="84"/>
      <c r="N16" s="195">
        <v>15347.25</v>
      </c>
      <c r="O16" s="212"/>
      <c r="P16" s="237"/>
    </row>
    <row r="17" spans="1:20" x14ac:dyDescent="0.25">
      <c r="A17" s="233"/>
      <c r="B17" s="39"/>
      <c r="C17" s="43" t="s">
        <v>134</v>
      </c>
      <c r="D17" s="83">
        <v>0.1</v>
      </c>
      <c r="E17" s="83"/>
      <c r="F17" s="84"/>
      <c r="G17" s="151" t="s">
        <v>125</v>
      </c>
      <c r="H17" s="116">
        <v>474348</v>
      </c>
      <c r="I17" s="116"/>
      <c r="J17" s="167"/>
      <c r="K17" s="84">
        <v>47434.8</v>
      </c>
      <c r="L17" s="84"/>
      <c r="M17" s="84"/>
      <c r="N17" s="195">
        <v>47434.8</v>
      </c>
      <c r="O17" s="212"/>
      <c r="P17" s="237"/>
    </row>
    <row r="18" spans="1:20" x14ac:dyDescent="0.25">
      <c r="A18" s="233"/>
      <c r="B18" s="39"/>
      <c r="C18" s="43"/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>
        <f>SUM(N14:N18)/11812211</f>
        <v>1.4725511591352373E-2</v>
      </c>
      <c r="P18" s="237"/>
    </row>
    <row r="19" spans="1:20" x14ac:dyDescent="0.25">
      <c r="A19" s="233"/>
      <c r="B19" s="44" t="s">
        <v>135</v>
      </c>
      <c r="C19" s="44" t="s">
        <v>136</v>
      </c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/>
      <c r="P19" s="237"/>
    </row>
    <row r="20" spans="1:20" x14ac:dyDescent="0.25">
      <c r="A20" s="233"/>
      <c r="B20" s="39"/>
      <c r="C20" s="44"/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>
        <f>SUM(N19:N20)/11812211</f>
        <v>0</v>
      </c>
      <c r="P20" s="237"/>
    </row>
    <row r="21" spans="1:20" x14ac:dyDescent="0.25">
      <c r="A21" s="233"/>
      <c r="B21" s="45" t="s">
        <v>137</v>
      </c>
      <c r="C21" s="45" t="s">
        <v>136</v>
      </c>
      <c r="D21" s="87"/>
      <c r="E21" s="87"/>
      <c r="F21" s="88"/>
      <c r="G21" s="153"/>
      <c r="H21" s="118"/>
      <c r="I21" s="118"/>
      <c r="J21" s="169"/>
      <c r="K21" s="88"/>
      <c r="L21" s="88"/>
      <c r="M21" s="88"/>
      <c r="N21" s="197"/>
      <c r="O21" s="214"/>
      <c r="P21" s="237"/>
    </row>
    <row r="22" spans="1:20" x14ac:dyDescent="0.25">
      <c r="A22" s="233"/>
      <c r="B22" s="40"/>
      <c r="C22" s="46"/>
      <c r="D22" s="89"/>
      <c r="E22" s="89"/>
      <c r="F22" s="90"/>
      <c r="G22" s="154"/>
      <c r="H22" s="119"/>
      <c r="I22" s="119"/>
      <c r="J22" s="170"/>
      <c r="K22" s="90"/>
      <c r="L22" s="90"/>
      <c r="M22" s="90"/>
      <c r="N22" s="198"/>
      <c r="O22" s="215">
        <f>SUM(N21:N22)/11812211</f>
        <v>0</v>
      </c>
      <c r="P22" s="237"/>
    </row>
    <row r="23" spans="1:20" x14ac:dyDescent="0.25">
      <c r="A23" s="233"/>
      <c r="B23" s="47" t="s">
        <v>138</v>
      </c>
      <c r="C23" s="47" t="s">
        <v>139</v>
      </c>
      <c r="D23" s="91"/>
      <c r="E23" s="91">
        <v>45538</v>
      </c>
      <c r="F23" s="92"/>
      <c r="G23" s="155" t="s">
        <v>140</v>
      </c>
      <c r="H23" s="120"/>
      <c r="I23" s="120">
        <v>1</v>
      </c>
      <c r="J23" s="171"/>
      <c r="K23" s="92"/>
      <c r="L23" s="92">
        <v>45538</v>
      </c>
      <c r="M23" s="92"/>
      <c r="N23" s="199">
        <v>45538</v>
      </c>
      <c r="O23" s="216"/>
      <c r="P23" s="237"/>
    </row>
    <row r="24" spans="1:20" x14ac:dyDescent="0.25">
      <c r="A24" s="233"/>
      <c r="B24" s="39"/>
      <c r="C24" s="47" t="s">
        <v>141</v>
      </c>
      <c r="D24" s="91"/>
      <c r="E24" s="91">
        <v>100000</v>
      </c>
      <c r="F24" s="92"/>
      <c r="G24" s="155" t="s">
        <v>140</v>
      </c>
      <c r="H24" s="120"/>
      <c r="I24" s="120">
        <v>4</v>
      </c>
      <c r="J24" s="171"/>
      <c r="K24" s="92"/>
      <c r="L24" s="92">
        <v>400000</v>
      </c>
      <c r="M24" s="92"/>
      <c r="N24" s="199">
        <v>400000</v>
      </c>
      <c r="O24" s="216"/>
      <c r="P24" s="237"/>
    </row>
    <row r="25" spans="1:20" x14ac:dyDescent="0.25">
      <c r="A25" s="233"/>
      <c r="B25" s="39"/>
      <c r="C25" s="47" t="s">
        <v>142</v>
      </c>
      <c r="D25" s="91"/>
      <c r="E25" s="91">
        <v>1</v>
      </c>
      <c r="F25" s="92">
        <v>1</v>
      </c>
      <c r="G25" s="155" t="s">
        <v>140</v>
      </c>
      <c r="H25" s="120"/>
      <c r="I25" s="120">
        <v>228617</v>
      </c>
      <c r="J25" s="171">
        <v>155485</v>
      </c>
      <c r="K25" s="92"/>
      <c r="L25" s="92">
        <v>228617</v>
      </c>
      <c r="M25" s="92">
        <v>155485</v>
      </c>
      <c r="N25" s="199">
        <v>384102</v>
      </c>
      <c r="O25" s="216"/>
      <c r="P25" s="237"/>
    </row>
    <row r="26" spans="1:20" x14ac:dyDescent="0.25">
      <c r="A26" s="233"/>
      <c r="B26" s="40"/>
      <c r="C26" s="48"/>
      <c r="D26" s="93"/>
      <c r="E26" s="93"/>
      <c r="F26" s="94"/>
      <c r="G26" s="156"/>
      <c r="H26" s="121"/>
      <c r="I26" s="121"/>
      <c r="J26" s="172"/>
      <c r="K26" s="94"/>
      <c r="L26" s="94"/>
      <c r="M26" s="94"/>
      <c r="N26" s="200"/>
      <c r="O26" s="217">
        <f>SUM(N23:N26)/11812211</f>
        <v>7.0235792435472066E-2</v>
      </c>
      <c r="P26" s="237"/>
    </row>
    <row r="27" spans="1:20" x14ac:dyDescent="0.25">
      <c r="A27" s="233"/>
      <c r="B27" s="49" t="s">
        <v>143</v>
      </c>
      <c r="C27" s="49" t="s">
        <v>136</v>
      </c>
      <c r="D27" s="95"/>
      <c r="E27" s="95"/>
      <c r="F27" s="96"/>
      <c r="G27" s="157"/>
      <c r="H27" s="122"/>
      <c r="I27" s="122"/>
      <c r="J27" s="173"/>
      <c r="K27" s="110"/>
      <c r="L27" s="96"/>
      <c r="M27" s="96"/>
      <c r="N27" s="201"/>
      <c r="O27" s="218"/>
      <c r="P27" s="237"/>
    </row>
    <row r="28" spans="1:20" x14ac:dyDescent="0.25">
      <c r="A28" s="233"/>
      <c r="B28" s="40"/>
      <c r="C28" s="50"/>
      <c r="D28" s="97"/>
      <c r="E28" s="97"/>
      <c r="F28" s="98"/>
      <c r="G28" s="158"/>
      <c r="H28" s="123"/>
      <c r="I28" s="123"/>
      <c r="J28" s="174"/>
      <c r="K28" s="111"/>
      <c r="L28" s="98"/>
      <c r="M28" s="98"/>
      <c r="N28" s="202"/>
      <c r="O28" s="219">
        <f>SUM(N27:N28)/11812211</f>
        <v>0</v>
      </c>
      <c r="P28" s="237"/>
    </row>
    <row r="29" spans="1:20" x14ac:dyDescent="0.25">
      <c r="A29" s="233"/>
      <c r="B29" s="51" t="s">
        <v>144</v>
      </c>
      <c r="C29" s="51"/>
      <c r="D29" s="99"/>
      <c r="E29" s="99"/>
      <c r="F29" s="100"/>
      <c r="G29" s="159"/>
      <c r="H29" s="124"/>
      <c r="I29" s="124"/>
      <c r="J29" s="175"/>
      <c r="K29" s="100">
        <v>5827552.5</v>
      </c>
      <c r="L29" s="100">
        <v>1335808.6000000001</v>
      </c>
      <c r="M29" s="100">
        <v>2382859.75</v>
      </c>
      <c r="N29" s="203">
        <v>9546220.8499999996</v>
      </c>
      <c r="O29" s="220">
        <f>SUM(O8:O28)</f>
        <v>0.80816545268282125</v>
      </c>
      <c r="P29" s="237"/>
    </row>
    <row r="30" spans="1:20" x14ac:dyDescent="0.25">
      <c r="A30" s="20"/>
      <c r="B30" s="52"/>
      <c r="C30" s="52"/>
      <c r="D30" s="132"/>
      <c r="E30" s="132"/>
      <c r="F30" s="133"/>
      <c r="G30" s="160"/>
      <c r="H30" s="134"/>
      <c r="I30" s="134"/>
      <c r="J30" s="176"/>
      <c r="K30" s="132"/>
      <c r="L30" s="132"/>
      <c r="M30" s="132"/>
      <c r="N30" s="204"/>
      <c r="O30" s="231"/>
      <c r="P30" s="237"/>
    </row>
    <row r="31" spans="1:20" ht="31.2" x14ac:dyDescent="0.25">
      <c r="A31" s="20"/>
      <c r="B31" s="243"/>
      <c r="C31" s="243"/>
      <c r="D31" s="135"/>
      <c r="E31" s="136" t="s">
        <v>180</v>
      </c>
      <c r="F31" s="137"/>
      <c r="G31" s="244"/>
      <c r="H31" s="138"/>
      <c r="I31" s="138" t="s">
        <v>184</v>
      </c>
      <c r="J31" s="177"/>
      <c r="K31" s="137"/>
      <c r="L31" s="137" t="s">
        <v>185</v>
      </c>
      <c r="M31" s="137"/>
      <c r="N31" s="245"/>
      <c r="O31" s="246"/>
      <c r="P31" s="237"/>
    </row>
    <row r="32" spans="1:20" s="6" customFormat="1" ht="36" x14ac:dyDescent="0.25">
      <c r="A32" s="234"/>
      <c r="B32" s="21" t="s">
        <v>188</v>
      </c>
      <c r="C32" s="22" t="s">
        <v>0</v>
      </c>
      <c r="D32" s="101" t="s">
        <v>181</v>
      </c>
      <c r="E32" s="101" t="s">
        <v>182</v>
      </c>
      <c r="F32" s="101" t="s">
        <v>183</v>
      </c>
      <c r="G32" s="147"/>
      <c r="H32" s="125" t="s">
        <v>181</v>
      </c>
      <c r="I32" s="125" t="s">
        <v>182</v>
      </c>
      <c r="J32" s="178" t="s">
        <v>183</v>
      </c>
      <c r="K32" s="101" t="s">
        <v>181</v>
      </c>
      <c r="L32" s="101" t="s">
        <v>182</v>
      </c>
      <c r="M32" s="101" t="s">
        <v>183</v>
      </c>
      <c r="N32" s="205" t="s">
        <v>186</v>
      </c>
      <c r="O32" s="207" t="s">
        <v>187</v>
      </c>
      <c r="P32" s="239"/>
      <c r="Q32" s="7"/>
      <c r="R32" s="7"/>
      <c r="S32" s="7"/>
      <c r="T32" s="7"/>
    </row>
    <row r="33" spans="1:20" ht="20.399999999999999" x14ac:dyDescent="0.25">
      <c r="A33" s="233"/>
      <c r="B33" s="53" t="s">
        <v>145</v>
      </c>
      <c r="C33" s="53" t="s">
        <v>136</v>
      </c>
      <c r="D33" s="102"/>
      <c r="E33" s="102"/>
      <c r="F33" s="103"/>
      <c r="G33" s="161"/>
      <c r="H33" s="126"/>
      <c r="I33" s="126"/>
      <c r="J33" s="179"/>
      <c r="K33" s="103"/>
      <c r="L33" s="103"/>
      <c r="M33" s="103"/>
      <c r="N33" s="206"/>
      <c r="O33" s="221"/>
      <c r="P33" s="237"/>
    </row>
    <row r="34" spans="1:20" x14ac:dyDescent="0.25">
      <c r="A34" s="233"/>
      <c r="B34" s="40"/>
      <c r="C34" s="41"/>
      <c r="D34" s="79"/>
      <c r="E34" s="79"/>
      <c r="F34" s="80"/>
      <c r="G34" s="149"/>
      <c r="H34" s="114"/>
      <c r="I34" s="114"/>
      <c r="J34" s="165"/>
      <c r="K34" s="80"/>
      <c r="L34" s="80"/>
      <c r="M34" s="80"/>
      <c r="N34" s="193"/>
      <c r="O34" s="222"/>
      <c r="P34" s="237"/>
    </row>
    <row r="35" spans="1:20" x14ac:dyDescent="0.25">
      <c r="A35" s="233"/>
      <c r="B35" s="43" t="s">
        <v>146</v>
      </c>
      <c r="C35" s="43" t="s">
        <v>136</v>
      </c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3"/>
      <c r="P35" s="237"/>
    </row>
    <row r="36" spans="1:20" x14ac:dyDescent="0.25">
      <c r="A36" s="233"/>
      <c r="B36" s="39"/>
      <c r="C36" s="43"/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3"/>
      <c r="P36" s="237"/>
    </row>
    <row r="37" spans="1:20" x14ac:dyDescent="0.25">
      <c r="A37" s="233"/>
      <c r="B37" s="47" t="s">
        <v>147</v>
      </c>
      <c r="C37" s="47" t="s">
        <v>136</v>
      </c>
      <c r="D37" s="91"/>
      <c r="E37" s="91"/>
      <c r="F37" s="92"/>
      <c r="G37" s="155"/>
      <c r="H37" s="120"/>
      <c r="I37" s="120"/>
      <c r="J37" s="171"/>
      <c r="K37" s="92"/>
      <c r="L37" s="92"/>
      <c r="M37" s="92"/>
      <c r="N37" s="199"/>
      <c r="O37" s="223"/>
      <c r="P37" s="237"/>
    </row>
    <row r="38" spans="1:20" x14ac:dyDescent="0.25">
      <c r="A38" s="233"/>
      <c r="B38" s="40"/>
      <c r="C38" s="48"/>
      <c r="D38" s="93"/>
      <c r="E38" s="93"/>
      <c r="F38" s="94"/>
      <c r="G38" s="156"/>
      <c r="H38" s="121"/>
      <c r="I38" s="121"/>
      <c r="J38" s="172"/>
      <c r="K38" s="94"/>
      <c r="L38" s="94"/>
      <c r="M38" s="94"/>
      <c r="N38" s="200"/>
      <c r="O38" s="222"/>
      <c r="P38" s="237"/>
    </row>
    <row r="39" spans="1:20" x14ac:dyDescent="0.25">
      <c r="A39" s="233"/>
      <c r="B39" s="54" t="s">
        <v>148</v>
      </c>
      <c r="C39" s="54"/>
      <c r="D39" s="104"/>
      <c r="E39" s="104"/>
      <c r="F39" s="104"/>
      <c r="G39" s="55"/>
      <c r="H39" s="124"/>
      <c r="I39" s="124"/>
      <c r="J39" s="124"/>
      <c r="K39" s="182"/>
      <c r="L39" s="100"/>
      <c r="M39" s="100"/>
      <c r="N39" s="100"/>
      <c r="O39" s="224"/>
      <c r="P39" s="237"/>
    </row>
    <row r="40" spans="1:20" x14ac:dyDescent="0.25">
      <c r="A40" s="20"/>
      <c r="B40" s="56"/>
      <c r="C40" s="56"/>
      <c r="D40" s="139"/>
      <c r="E40" s="139"/>
      <c r="F40" s="139"/>
      <c r="G40" s="140"/>
      <c r="H40" s="141"/>
      <c r="I40" s="141"/>
      <c r="J40" s="141"/>
      <c r="K40" s="183"/>
      <c r="L40" s="139"/>
      <c r="M40" s="139"/>
      <c r="N40" s="236"/>
      <c r="O40" s="189"/>
      <c r="P40" s="56"/>
    </row>
    <row r="41" spans="1:20" s="24" customFormat="1" ht="12" x14ac:dyDescent="0.25">
      <c r="A41" s="235"/>
      <c r="B41" s="57"/>
      <c r="C41" s="57"/>
      <c r="D41" s="142"/>
      <c r="E41" s="142"/>
      <c r="F41" s="142"/>
      <c r="G41" s="143"/>
      <c r="H41" s="144"/>
      <c r="I41" s="144"/>
      <c r="J41" s="144"/>
      <c r="K41" s="184"/>
      <c r="L41" s="142"/>
      <c r="M41" s="142"/>
      <c r="N41" s="142"/>
      <c r="O41" s="225"/>
      <c r="P41" s="58"/>
      <c r="Q41" s="59"/>
      <c r="R41" s="59"/>
      <c r="S41" s="59"/>
      <c r="T41" s="59"/>
    </row>
    <row r="42" spans="1:20" s="24" customFormat="1" ht="24" x14ac:dyDescent="0.25">
      <c r="A42" s="235"/>
      <c r="B42" s="60" t="s">
        <v>189</v>
      </c>
      <c r="C42" s="60"/>
      <c r="D42" s="105"/>
      <c r="E42" s="105" t="s">
        <v>190</v>
      </c>
      <c r="F42" s="106"/>
      <c r="G42" s="61"/>
      <c r="H42" s="127"/>
      <c r="I42" s="127"/>
      <c r="J42" s="127"/>
      <c r="K42" s="185"/>
      <c r="L42" s="106" t="s">
        <v>191</v>
      </c>
      <c r="M42" s="106"/>
      <c r="N42" s="106"/>
      <c r="O42" s="226" t="s">
        <v>187</v>
      </c>
      <c r="P42" s="240"/>
      <c r="Q42" s="59"/>
      <c r="R42" s="59"/>
      <c r="S42" s="59"/>
      <c r="T42" s="59"/>
    </row>
    <row r="43" spans="1:20" x14ac:dyDescent="0.25">
      <c r="A43" s="233"/>
      <c r="B43" s="62" t="s">
        <v>149</v>
      </c>
      <c r="C43" s="63" t="s">
        <v>136</v>
      </c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/>
      <c r="O43" s="227"/>
      <c r="P43" s="237"/>
    </row>
    <row r="44" spans="1:20" x14ac:dyDescent="0.25">
      <c r="A44" s="233"/>
      <c r="B44" s="65"/>
      <c r="C44" s="63"/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>
        <f>SUM(N43:N44)/11812211</f>
        <v>0</v>
      </c>
      <c r="P44" s="237"/>
    </row>
    <row r="45" spans="1:20" ht="20.399999999999999" x14ac:dyDescent="0.25">
      <c r="A45" s="233"/>
      <c r="B45" s="66" t="s">
        <v>150</v>
      </c>
      <c r="C45" s="67" t="s">
        <v>151</v>
      </c>
      <c r="D45" s="108"/>
      <c r="E45" s="108"/>
      <c r="F45" s="108"/>
      <c r="G45" s="68"/>
      <c r="H45" s="129"/>
      <c r="I45" s="129"/>
      <c r="J45" s="129"/>
      <c r="K45" s="187"/>
      <c r="L45" s="112"/>
      <c r="M45" s="112"/>
      <c r="N45" s="112">
        <v>2265990</v>
      </c>
      <c r="O45" s="228"/>
      <c r="P45" s="237"/>
    </row>
    <row r="46" spans="1:20" x14ac:dyDescent="0.25">
      <c r="A46" s="233"/>
      <c r="B46" s="65"/>
      <c r="C46" s="69"/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/>
      <c r="O46" s="229">
        <f>SUM(N45:N46)/11812211</f>
        <v>0.19183453461845543</v>
      </c>
      <c r="P46" s="237"/>
    </row>
    <row r="47" spans="1:20" x14ac:dyDescent="0.25">
      <c r="A47" s="233"/>
      <c r="B47" s="54" t="s">
        <v>152</v>
      </c>
      <c r="C47" s="54"/>
      <c r="D47" s="104"/>
      <c r="E47" s="104"/>
      <c r="F47" s="104"/>
      <c r="G47" s="55"/>
      <c r="H47" s="131"/>
      <c r="I47" s="131"/>
      <c r="J47" s="131"/>
      <c r="K47" s="182"/>
      <c r="L47" s="100"/>
      <c r="M47" s="100"/>
      <c r="N47" s="100">
        <v>2265990</v>
      </c>
      <c r="O47" s="220">
        <f>SUM(O43:O46)</f>
        <v>0.19183453461845543</v>
      </c>
      <c r="P47" s="237"/>
    </row>
    <row r="48" spans="1:20" x14ac:dyDescent="0.25">
      <c r="A48" s="1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230"/>
      <c r="P48" s="71"/>
    </row>
    <row r="49" spans="2:15" x14ac:dyDescent="0.25">
      <c r="B49" s="72" t="s">
        <v>192</v>
      </c>
    </row>
    <row r="50" spans="2:15" x14ac:dyDescent="0.25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</sheetData>
  <mergeCells count="13">
    <mergeCell ref="B48:P48"/>
    <mergeCell ref="B50:O50"/>
    <mergeCell ref="C46:J46"/>
    <mergeCell ref="B47:J47"/>
    <mergeCell ref="B30:O30"/>
    <mergeCell ref="N31:O31"/>
    <mergeCell ref="B40:P40"/>
    <mergeCell ref="C2:E2"/>
    <mergeCell ref="B29:C29"/>
    <mergeCell ref="B39:G39"/>
    <mergeCell ref="C43:J43"/>
    <mergeCell ref="C44:J44"/>
    <mergeCell ref="C45:J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153</v>
      </c>
    </row>
    <row r="2" spans="1:9" ht="15.6" x14ac:dyDescent="0.3">
      <c r="A2" s="3" t="s">
        <v>154</v>
      </c>
      <c r="E2" s="3" t="s">
        <v>155</v>
      </c>
    </row>
    <row r="4" spans="1:9" ht="15.6" x14ac:dyDescent="0.3">
      <c r="A4" s="4" t="s">
        <v>156</v>
      </c>
      <c r="B4" s="5" t="s">
        <v>9</v>
      </c>
      <c r="C4" s="5">
        <v>823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157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9546218</v>
      </c>
      <c r="C10">
        <v>58724701</v>
      </c>
      <c r="D10">
        <v>87214296</v>
      </c>
      <c r="E10">
        <v>8300282</v>
      </c>
      <c r="G10">
        <v>163785497</v>
      </c>
      <c r="I10">
        <v>163785497</v>
      </c>
    </row>
    <row r="12" spans="1:9" x14ac:dyDescent="0.25">
      <c r="A12" s="1" t="s">
        <v>158</v>
      </c>
    </row>
    <row r="14" spans="1:9" x14ac:dyDescent="0.25">
      <c r="A14" t="s">
        <v>11</v>
      </c>
      <c r="C14">
        <v>42766</v>
      </c>
      <c r="D14">
        <v>63513</v>
      </c>
      <c r="G14">
        <v>106279</v>
      </c>
      <c r="H14">
        <v>0</v>
      </c>
      <c r="I14">
        <v>106279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26664</v>
      </c>
      <c r="D21">
        <v>39600</v>
      </c>
      <c r="G21">
        <v>66264</v>
      </c>
      <c r="H21">
        <v>0</v>
      </c>
      <c r="I21">
        <v>66264</v>
      </c>
    </row>
    <row r="23" spans="1:9" x14ac:dyDescent="0.25">
      <c r="A23" s="1" t="s">
        <v>159</v>
      </c>
    </row>
    <row r="25" spans="1:9" x14ac:dyDescent="0.25">
      <c r="A25" t="s">
        <v>19</v>
      </c>
      <c r="B25">
        <v>238806</v>
      </c>
      <c r="C25">
        <v>1469043</v>
      </c>
      <c r="D25">
        <v>2181732</v>
      </c>
      <c r="E25">
        <v>207638</v>
      </c>
      <c r="F25">
        <v>468142</v>
      </c>
      <c r="G25">
        <v>4565361</v>
      </c>
      <c r="H25">
        <v>0</v>
      </c>
      <c r="I25">
        <v>4565361</v>
      </c>
    </row>
    <row r="26" spans="1:9" x14ac:dyDescent="0.25">
      <c r="A26" t="s">
        <v>20</v>
      </c>
      <c r="B26">
        <v>192705</v>
      </c>
      <c r="C26">
        <v>1185446</v>
      </c>
      <c r="D26">
        <v>1760551</v>
      </c>
      <c r="E26">
        <v>167554</v>
      </c>
      <c r="F26">
        <v>443645</v>
      </c>
      <c r="G26">
        <v>3749901</v>
      </c>
      <c r="H26">
        <v>0</v>
      </c>
      <c r="I26">
        <v>3749901</v>
      </c>
    </row>
    <row r="27" spans="1:9" x14ac:dyDescent="0.25">
      <c r="A27" t="s">
        <v>21</v>
      </c>
      <c r="B27">
        <v>123889</v>
      </c>
      <c r="C27">
        <v>762117</v>
      </c>
      <c r="D27">
        <v>1131848</v>
      </c>
      <c r="E27">
        <v>107719</v>
      </c>
      <c r="F27">
        <v>457089</v>
      </c>
      <c r="G27">
        <v>2582662</v>
      </c>
      <c r="H27">
        <v>365020</v>
      </c>
      <c r="I27">
        <v>2217642</v>
      </c>
    </row>
    <row r="28" spans="1:9" x14ac:dyDescent="0.25">
      <c r="A28" t="s">
        <v>22</v>
      </c>
      <c r="B28">
        <v>33520</v>
      </c>
      <c r="C28">
        <v>206202</v>
      </c>
      <c r="D28">
        <v>306238</v>
      </c>
      <c r="E28">
        <v>29145</v>
      </c>
      <c r="F28">
        <v>0</v>
      </c>
      <c r="G28">
        <v>575105</v>
      </c>
      <c r="H28">
        <v>0</v>
      </c>
      <c r="I28">
        <v>575105</v>
      </c>
    </row>
    <row r="29" spans="1:9" x14ac:dyDescent="0.25">
      <c r="A29" t="s">
        <v>23</v>
      </c>
      <c r="B29">
        <v>80394</v>
      </c>
      <c r="C29">
        <v>494556</v>
      </c>
      <c r="D29">
        <v>734483</v>
      </c>
      <c r="E29">
        <v>69902</v>
      </c>
      <c r="F29">
        <v>0</v>
      </c>
      <c r="G29">
        <v>1379335</v>
      </c>
      <c r="H29">
        <v>0</v>
      </c>
      <c r="I29">
        <v>1379335</v>
      </c>
    </row>
    <row r="30" spans="1:9" x14ac:dyDescent="0.25">
      <c r="A30" t="s">
        <v>24</v>
      </c>
      <c r="B30">
        <v>59953</v>
      </c>
      <c r="C30">
        <v>368806</v>
      </c>
      <c r="D30">
        <v>547728</v>
      </c>
      <c r="E30">
        <v>52128</v>
      </c>
      <c r="F30">
        <v>0</v>
      </c>
      <c r="G30">
        <v>1028615</v>
      </c>
      <c r="H30">
        <v>6788</v>
      </c>
      <c r="I30">
        <v>1021827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160</v>
      </c>
    </row>
    <row r="38" spans="1:9" x14ac:dyDescent="0.25">
      <c r="A38" t="s">
        <v>29</v>
      </c>
      <c r="B38">
        <v>2265990</v>
      </c>
      <c r="G38">
        <v>2265990</v>
      </c>
      <c r="H38">
        <v>0</v>
      </c>
      <c r="I38">
        <v>2265990</v>
      </c>
    </row>
    <row r="40" spans="1:9" x14ac:dyDescent="0.25">
      <c r="A40" s="1" t="s">
        <v>161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17622</v>
      </c>
      <c r="C43">
        <v>108407</v>
      </c>
      <c r="D43">
        <v>168999</v>
      </c>
      <c r="E43">
        <v>15322</v>
      </c>
      <c r="G43">
        <v>310350</v>
      </c>
      <c r="H43">
        <v>0</v>
      </c>
      <c r="I43">
        <v>310350</v>
      </c>
    </row>
    <row r="44" spans="1:9" x14ac:dyDescent="0.25">
      <c r="A44" t="s">
        <v>32</v>
      </c>
      <c r="B44">
        <v>180</v>
      </c>
      <c r="C44">
        <v>1106</v>
      </c>
      <c r="D44">
        <v>1643</v>
      </c>
      <c r="E44">
        <v>156</v>
      </c>
      <c r="G44">
        <v>3085</v>
      </c>
      <c r="H44">
        <v>0</v>
      </c>
      <c r="I44">
        <v>3085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47963</v>
      </c>
      <c r="C51">
        <v>295051</v>
      </c>
      <c r="D51">
        <v>438191</v>
      </c>
      <c r="E51">
        <v>41703</v>
      </c>
      <c r="G51">
        <v>822908</v>
      </c>
      <c r="H51">
        <v>0</v>
      </c>
      <c r="I51">
        <v>822908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12607240</v>
      </c>
      <c r="C55">
        <v>63684865</v>
      </c>
      <c r="D55">
        <v>94588822</v>
      </c>
      <c r="E55">
        <v>8991549</v>
      </c>
      <c r="F55">
        <v>1368876</v>
      </c>
      <c r="G55">
        <v>181241352</v>
      </c>
      <c r="H55">
        <v>371808</v>
      </c>
      <c r="I55">
        <v>180869544</v>
      </c>
    </row>
    <row r="57" spans="1:9" x14ac:dyDescent="0.25">
      <c r="A57" s="1" t="s">
        <v>162</v>
      </c>
    </row>
    <row r="59" spans="1:9" x14ac:dyDescent="0.25">
      <c r="A59" t="s">
        <v>44</v>
      </c>
      <c r="G59">
        <v>178501873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2367671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180869544.00999999</v>
      </c>
    </row>
    <row r="64" spans="1:9" x14ac:dyDescent="0.25">
      <c r="A64" t="s">
        <v>49</v>
      </c>
      <c r="G64">
        <v>-73568812</v>
      </c>
    </row>
    <row r="66" spans="1:9" x14ac:dyDescent="0.25">
      <c r="A66" s="1" t="s">
        <v>163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1145938</v>
      </c>
      <c r="H69">
        <v>909568</v>
      </c>
      <c r="I69">
        <v>236370</v>
      </c>
    </row>
    <row r="70" spans="1:9" x14ac:dyDescent="0.25">
      <c r="A70" t="s">
        <v>52</v>
      </c>
      <c r="G70">
        <v>318947</v>
      </c>
      <c r="H70">
        <v>12954</v>
      </c>
      <c r="I70">
        <v>305993</v>
      </c>
    </row>
    <row r="71" spans="1:9" x14ac:dyDescent="0.25">
      <c r="A71" t="s">
        <v>53</v>
      </c>
      <c r="G71">
        <v>2340415</v>
      </c>
      <c r="H71">
        <v>34750</v>
      </c>
      <c r="I71">
        <v>2305665</v>
      </c>
    </row>
    <row r="72" spans="1:9" x14ac:dyDescent="0.25">
      <c r="A72" t="s">
        <v>54</v>
      </c>
      <c r="G72">
        <v>310592</v>
      </c>
      <c r="H72">
        <v>0</v>
      </c>
      <c r="I72">
        <v>310592</v>
      </c>
    </row>
    <row r="73" spans="1:9" x14ac:dyDescent="0.25">
      <c r="A73" t="s">
        <v>55</v>
      </c>
      <c r="G73">
        <v>1231920</v>
      </c>
      <c r="H73">
        <v>0</v>
      </c>
      <c r="I73">
        <v>1231920</v>
      </c>
    </row>
    <row r="74" spans="1:9" x14ac:dyDescent="0.25">
      <c r="A74" t="s">
        <v>56</v>
      </c>
      <c r="G74">
        <v>225797</v>
      </c>
      <c r="H74">
        <v>0</v>
      </c>
      <c r="I74">
        <v>225797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474853</v>
      </c>
      <c r="H77">
        <v>0</v>
      </c>
      <c r="I77">
        <v>474853</v>
      </c>
    </row>
    <row r="78" spans="1:9" x14ac:dyDescent="0.25">
      <c r="A78" t="s">
        <v>59</v>
      </c>
      <c r="G78">
        <v>703890</v>
      </c>
      <c r="H78">
        <v>0</v>
      </c>
      <c r="I78">
        <v>703890</v>
      </c>
    </row>
    <row r="79" spans="1:9" x14ac:dyDescent="0.25">
      <c r="A79" t="s">
        <v>60</v>
      </c>
      <c r="G79">
        <v>79409</v>
      </c>
      <c r="H79">
        <v>0</v>
      </c>
      <c r="I79">
        <v>79409</v>
      </c>
    </row>
    <row r="80" spans="1:9" x14ac:dyDescent="0.25">
      <c r="A80" t="s">
        <v>61</v>
      </c>
      <c r="B80">
        <v>219054</v>
      </c>
      <c r="C80">
        <v>1347538</v>
      </c>
      <c r="D80">
        <v>2001280</v>
      </c>
      <c r="E80">
        <v>190464</v>
      </c>
      <c r="F80">
        <v>66239</v>
      </c>
      <c r="G80">
        <v>3824575</v>
      </c>
      <c r="H80">
        <v>15000</v>
      </c>
      <c r="I80">
        <v>3809575</v>
      </c>
    </row>
    <row r="81" spans="1:9" x14ac:dyDescent="0.25">
      <c r="A81" t="s">
        <v>62</v>
      </c>
      <c r="B81">
        <v>220146</v>
      </c>
      <c r="C81">
        <v>1354256</v>
      </c>
      <c r="D81">
        <v>2011258</v>
      </c>
      <c r="E81">
        <v>191414</v>
      </c>
      <c r="F81">
        <v>66569</v>
      </c>
      <c r="G81">
        <v>3843643</v>
      </c>
      <c r="H81">
        <v>56000</v>
      </c>
      <c r="I81">
        <v>3787643</v>
      </c>
    </row>
    <row r="82" spans="1:9" x14ac:dyDescent="0.25">
      <c r="A82" t="s">
        <v>63</v>
      </c>
      <c r="G82">
        <v>183715</v>
      </c>
      <c r="H82">
        <v>0</v>
      </c>
      <c r="I82">
        <v>183715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2605924</v>
      </c>
      <c r="H85">
        <v>808110</v>
      </c>
      <c r="I85">
        <v>1797814</v>
      </c>
    </row>
    <row r="86" spans="1:9" x14ac:dyDescent="0.25">
      <c r="A86" t="s">
        <v>66</v>
      </c>
      <c r="G86">
        <v>843740</v>
      </c>
      <c r="H86">
        <v>0</v>
      </c>
      <c r="I86">
        <v>843740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18133358</v>
      </c>
      <c r="H90">
        <v>1836382</v>
      </c>
      <c r="I90">
        <v>16296976</v>
      </c>
    </row>
    <row r="92" spans="1:9" x14ac:dyDescent="0.25">
      <c r="A92" s="1" t="s">
        <v>164</v>
      </c>
    </row>
    <row r="95" spans="1:9" x14ac:dyDescent="0.25">
      <c r="A95" s="1" t="s">
        <v>165</v>
      </c>
    </row>
    <row r="97" spans="1:9" x14ac:dyDescent="0.25">
      <c r="A97" t="s">
        <v>71</v>
      </c>
      <c r="G97">
        <v>1942404</v>
      </c>
      <c r="H97">
        <v>5911</v>
      </c>
      <c r="I97">
        <v>1936493</v>
      </c>
    </row>
    <row r="98" spans="1:9" x14ac:dyDescent="0.25">
      <c r="A98" t="s">
        <v>72</v>
      </c>
      <c r="G98">
        <v>1272337</v>
      </c>
      <c r="H98">
        <v>16880</v>
      </c>
      <c r="I98">
        <v>1255457</v>
      </c>
    </row>
    <row r="99" spans="1:9" x14ac:dyDescent="0.25">
      <c r="A99" t="s">
        <v>73</v>
      </c>
      <c r="G99">
        <v>250100</v>
      </c>
      <c r="H99">
        <v>0</v>
      </c>
      <c r="I99">
        <v>250100</v>
      </c>
    </row>
    <row r="100" spans="1:9" x14ac:dyDescent="0.25">
      <c r="A100" t="s">
        <v>74</v>
      </c>
      <c r="G100">
        <v>958768</v>
      </c>
      <c r="H100">
        <v>0</v>
      </c>
      <c r="I100">
        <v>958768</v>
      </c>
    </row>
    <row r="101" spans="1:9" x14ac:dyDescent="0.25">
      <c r="A101" t="s">
        <v>75</v>
      </c>
      <c r="G101">
        <v>4423609</v>
      </c>
      <c r="H101">
        <v>22791</v>
      </c>
      <c r="I101">
        <v>4400818</v>
      </c>
    </row>
    <row r="103" spans="1:9" x14ac:dyDescent="0.25">
      <c r="A103" s="1" t="s">
        <v>166</v>
      </c>
    </row>
    <row r="106" spans="1:9" x14ac:dyDescent="0.25">
      <c r="A106" t="s">
        <v>76</v>
      </c>
      <c r="G106">
        <v>4473470</v>
      </c>
      <c r="H106">
        <v>0</v>
      </c>
      <c r="I106">
        <v>4473470</v>
      </c>
    </row>
    <row r="107" spans="1:9" x14ac:dyDescent="0.25">
      <c r="A107" t="s">
        <v>77</v>
      </c>
      <c r="G107">
        <v>7933595</v>
      </c>
      <c r="H107">
        <v>2060685</v>
      </c>
      <c r="I107">
        <v>5872910</v>
      </c>
    </row>
    <row r="108" spans="1:9" x14ac:dyDescent="0.25">
      <c r="A108" t="s">
        <v>78</v>
      </c>
      <c r="G108">
        <v>1337832</v>
      </c>
      <c r="H108">
        <v>683813</v>
      </c>
      <c r="I108">
        <v>654019</v>
      </c>
    </row>
    <row r="109" spans="1:9" x14ac:dyDescent="0.25">
      <c r="A109" t="s">
        <v>79</v>
      </c>
      <c r="G109">
        <v>1011298</v>
      </c>
      <c r="H109">
        <v>419165</v>
      </c>
      <c r="I109">
        <v>592133</v>
      </c>
    </row>
    <row r="110" spans="1:9" x14ac:dyDescent="0.25">
      <c r="A110" t="s">
        <v>80</v>
      </c>
      <c r="G110">
        <v>0</v>
      </c>
      <c r="H110">
        <v>0</v>
      </c>
      <c r="I110">
        <v>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1153027</v>
      </c>
      <c r="H111" s="8">
        <v>3400</v>
      </c>
      <c r="I111" s="8">
        <v>1149627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9667</v>
      </c>
      <c r="C113">
        <v>59469</v>
      </c>
      <c r="D113">
        <v>88320</v>
      </c>
      <c r="E113">
        <v>8405</v>
      </c>
      <c r="G113">
        <v>165861</v>
      </c>
      <c r="H113">
        <v>0</v>
      </c>
      <c r="I113">
        <v>165861</v>
      </c>
    </row>
    <row r="114" spans="1:9" x14ac:dyDescent="0.25">
      <c r="A114" t="s">
        <v>84</v>
      </c>
      <c r="G114">
        <v>0</v>
      </c>
      <c r="H114">
        <v>0</v>
      </c>
      <c r="I114">
        <v>0</v>
      </c>
    </row>
    <row r="115" spans="1:9" x14ac:dyDescent="0.25">
      <c r="A115" t="s">
        <v>85</v>
      </c>
      <c r="G115">
        <v>646258</v>
      </c>
      <c r="H115">
        <v>506240</v>
      </c>
      <c r="I115">
        <v>140018</v>
      </c>
    </row>
    <row r="116" spans="1:9" x14ac:dyDescent="0.25">
      <c r="A116" t="s">
        <v>86</v>
      </c>
      <c r="B116">
        <v>9667</v>
      </c>
      <c r="C116">
        <v>59469</v>
      </c>
      <c r="D116">
        <v>88320</v>
      </c>
      <c r="E116">
        <v>8405</v>
      </c>
      <c r="G116">
        <v>16721341</v>
      </c>
      <c r="H116">
        <v>3673303</v>
      </c>
      <c r="I116">
        <v>13048038</v>
      </c>
    </row>
    <row r="118" spans="1:9" x14ac:dyDescent="0.25">
      <c r="A118" s="1" t="s">
        <v>167</v>
      </c>
    </row>
    <row r="120" spans="1:9" x14ac:dyDescent="0.25">
      <c r="A120" t="s">
        <v>87</v>
      </c>
      <c r="G120">
        <v>184171</v>
      </c>
      <c r="H120">
        <v>40680</v>
      </c>
      <c r="I120">
        <v>143491</v>
      </c>
    </row>
    <row r="122" spans="1:9" x14ac:dyDescent="0.25">
      <c r="A122" s="1" t="s">
        <v>168</v>
      </c>
    </row>
    <row r="124" spans="1:9" x14ac:dyDescent="0.25">
      <c r="A124" t="s">
        <v>88</v>
      </c>
      <c r="G124">
        <v>4723428</v>
      </c>
      <c r="H124">
        <v>20062</v>
      </c>
      <c r="I124">
        <v>4703366</v>
      </c>
    </row>
    <row r="125" spans="1:9" x14ac:dyDescent="0.25">
      <c r="A125" t="s">
        <v>89</v>
      </c>
      <c r="G125">
        <v>588686</v>
      </c>
      <c r="H125">
        <v>0</v>
      </c>
      <c r="I125">
        <v>588686</v>
      </c>
    </row>
    <row r="126" spans="1:9" x14ac:dyDescent="0.25">
      <c r="A126" t="s">
        <v>90</v>
      </c>
      <c r="G126">
        <v>274871</v>
      </c>
      <c r="H126">
        <v>164150</v>
      </c>
      <c r="I126">
        <v>110721</v>
      </c>
    </row>
    <row r="127" spans="1:9" x14ac:dyDescent="0.25">
      <c r="A127" t="s">
        <v>91</v>
      </c>
      <c r="G127">
        <v>5586985</v>
      </c>
      <c r="H127">
        <v>184212</v>
      </c>
      <c r="I127">
        <v>5402773</v>
      </c>
    </row>
    <row r="129" spans="1:9" x14ac:dyDescent="0.25">
      <c r="A129" s="1" t="s">
        <v>169</v>
      </c>
    </row>
    <row r="131" spans="1:9" x14ac:dyDescent="0.25">
      <c r="A131" t="s">
        <v>92</v>
      </c>
      <c r="G131">
        <v>0</v>
      </c>
      <c r="H131">
        <v>0</v>
      </c>
      <c r="I131">
        <v>0</v>
      </c>
    </row>
    <row r="132" spans="1:9" x14ac:dyDescent="0.25">
      <c r="A132" t="s">
        <v>93</v>
      </c>
      <c r="G132">
        <v>1549615</v>
      </c>
      <c r="H132">
        <v>95833</v>
      </c>
      <c r="I132">
        <v>1453782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1203860</v>
      </c>
      <c r="H134">
        <v>281130</v>
      </c>
      <c r="I134">
        <v>922730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2753475</v>
      </c>
      <c r="H136">
        <v>376963</v>
      </c>
      <c r="I136">
        <v>2376512</v>
      </c>
    </row>
    <row r="138" spans="1:9" x14ac:dyDescent="0.25">
      <c r="A138" s="1" t="s">
        <v>170</v>
      </c>
    </row>
    <row r="140" spans="1:9" x14ac:dyDescent="0.25">
      <c r="A140" t="s">
        <v>98</v>
      </c>
      <c r="G140">
        <v>478774</v>
      </c>
      <c r="H140">
        <v>3200</v>
      </c>
      <c r="I140">
        <v>475574</v>
      </c>
    </row>
    <row r="141" spans="1:9" x14ac:dyDescent="0.25">
      <c r="A141" t="s">
        <v>99</v>
      </c>
      <c r="G141">
        <v>1338678</v>
      </c>
      <c r="H141">
        <v>4900</v>
      </c>
      <c r="I141">
        <v>1333778</v>
      </c>
    </row>
    <row r="142" spans="1:9" x14ac:dyDescent="0.25">
      <c r="A142" t="s">
        <v>100</v>
      </c>
      <c r="G142">
        <v>1817452</v>
      </c>
      <c r="H142">
        <v>8100</v>
      </c>
      <c r="I142">
        <v>1809352</v>
      </c>
    </row>
    <row r="144" spans="1:9" x14ac:dyDescent="0.25">
      <c r="A144" s="1" t="s">
        <v>171</v>
      </c>
    </row>
    <row r="146" spans="1:9" x14ac:dyDescent="0.25">
      <c r="A146" t="s">
        <v>101</v>
      </c>
      <c r="G146">
        <v>668323</v>
      </c>
      <c r="H146">
        <v>0</v>
      </c>
      <c r="I146">
        <v>668323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199374710</v>
      </c>
      <c r="H150">
        <v>2208190</v>
      </c>
      <c r="I150">
        <v>197166520</v>
      </c>
    </row>
    <row r="151" spans="1:9" x14ac:dyDescent="0.25">
      <c r="A151" t="s">
        <v>104</v>
      </c>
      <c r="G151">
        <v>32155356</v>
      </c>
      <c r="H151">
        <v>4306049</v>
      </c>
      <c r="I151">
        <v>27849307</v>
      </c>
    </row>
    <row r="153" spans="1:9" x14ac:dyDescent="0.25">
      <c r="A153" t="s">
        <v>105</v>
      </c>
      <c r="G153">
        <v>231530066</v>
      </c>
      <c r="H153">
        <v>6514239</v>
      </c>
      <c r="I153">
        <v>225015827</v>
      </c>
    </row>
    <row r="155" spans="1:9" x14ac:dyDescent="0.25">
      <c r="A155" t="s">
        <v>106</v>
      </c>
      <c r="B155">
        <v>1638794</v>
      </c>
      <c r="C155">
        <v>9154963</v>
      </c>
      <c r="D155">
        <v>12689914</v>
      </c>
      <c r="E155">
        <v>1521329</v>
      </c>
      <c r="G155">
        <v>25005000</v>
      </c>
      <c r="H155">
        <v>23755000</v>
      </c>
      <c r="I155">
        <v>1250000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172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22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173</v>
      </c>
    </row>
    <row r="3" spans="1:9" ht="15.6" x14ac:dyDescent="0.3">
      <c r="A3" s="3" t="s">
        <v>154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174</v>
      </c>
      <c r="B7" t="s">
        <v>117</v>
      </c>
      <c r="C7">
        <v>1100</v>
      </c>
      <c r="D7">
        <v>50</v>
      </c>
      <c r="E7">
        <v>400000</v>
      </c>
      <c r="F7">
        <v>8000</v>
      </c>
      <c r="G7" s="13" t="s">
        <v>118</v>
      </c>
    </row>
    <row r="8" spans="1:9" x14ac:dyDescent="0.25">
      <c r="A8" s="1" t="s">
        <v>176</v>
      </c>
      <c r="D8">
        <f>SUM(D7:D7)</f>
        <v>50</v>
      </c>
      <c r="E8">
        <f>SUM(E7:E7)</f>
        <v>400000</v>
      </c>
    </row>
    <row r="9" spans="1:9" x14ac:dyDescent="0.25">
      <c r="A9" s="1"/>
    </row>
    <row r="10" spans="1:9" x14ac:dyDescent="0.25">
      <c r="A10" s="1" t="s">
        <v>175</v>
      </c>
      <c r="B10" t="s">
        <v>119</v>
      </c>
      <c r="C10">
        <v>7009</v>
      </c>
      <c r="D10">
        <v>155</v>
      </c>
      <c r="E10">
        <v>1462000</v>
      </c>
      <c r="F10">
        <v>9432.26</v>
      </c>
      <c r="G10" s="13" t="s">
        <v>118</v>
      </c>
    </row>
    <row r="11" spans="1:9" x14ac:dyDescent="0.25">
      <c r="B11" t="s">
        <v>120</v>
      </c>
      <c r="C11">
        <v>7017</v>
      </c>
      <c r="D11">
        <v>160</v>
      </c>
      <c r="E11">
        <v>1517333</v>
      </c>
      <c r="F11">
        <v>9483.33</v>
      </c>
      <c r="G11" s="13" t="s">
        <v>118</v>
      </c>
    </row>
    <row r="12" spans="1:9" x14ac:dyDescent="0.25">
      <c r="B12" t="s">
        <v>121</v>
      </c>
      <c r="C12">
        <v>7018</v>
      </c>
      <c r="D12">
        <v>66</v>
      </c>
      <c r="E12">
        <v>660000</v>
      </c>
      <c r="F12">
        <v>10000</v>
      </c>
      <c r="G12" s="13" t="s">
        <v>118</v>
      </c>
    </row>
    <row r="13" spans="1:9" x14ac:dyDescent="0.25">
      <c r="A13" s="1" t="s">
        <v>177</v>
      </c>
      <c r="D13">
        <f>SUM(D10:D12)</f>
        <v>381</v>
      </c>
      <c r="E13">
        <f>SUM(E10:E12)</f>
        <v>3639333</v>
      </c>
    </row>
    <row r="17" spans="1:6" x14ac:dyDescent="0.25">
      <c r="A17" s="15" t="s">
        <v>178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2013-09-10T12:03:14Z</dcterms:created>
  <dcterms:modified xsi:type="dcterms:W3CDTF">2013-09-10T12:03:20Z</dcterms:modified>
</cp:coreProperties>
</file>