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50" activeTab="0"/>
  </bookViews>
  <sheets>
    <sheet name="LSCB1_A1" sheetId="1" r:id="rId1"/>
    <sheet name="Collation" sheetId="2" r:id="rId2"/>
  </sheets>
  <definedNames>
    <definedName name="_xlnm.Print_Area" localSheetId="0">'LSCB1_A1'!$A$1:$S$144</definedName>
  </definedNames>
  <calcPr fullCalcOnLoad="1"/>
</workbook>
</file>

<file path=xl/comments1.xml><?xml version="1.0" encoding="utf-8"?>
<comments xmlns="http://schemas.openxmlformats.org/spreadsheetml/2006/main">
  <authors>
    <author>ISD</author>
  </authors>
  <commentList>
    <comment ref="P31" authorId="0">
      <text>
        <r>
          <rPr>
            <b/>
            <sz val="8"/>
            <rFont val="Tahoma"/>
            <family val="2"/>
          </rPr>
          <t xml:space="preserve">Value: 
</t>
        </r>
        <r>
          <rPr>
            <sz val="8"/>
            <rFont val="Tahoma"/>
            <family val="2"/>
          </rPr>
          <t>Please enter a value between 1 and 9</t>
        </r>
        <r>
          <rPr>
            <sz val="8"/>
            <rFont val="Tahoma"/>
            <family val="2"/>
          </rPr>
          <t xml:space="preserve">
</t>
        </r>
      </text>
    </comment>
    <comment ref="Q31" authorId="0">
      <text>
        <r>
          <rPr>
            <b/>
            <sz val="8"/>
            <rFont val="Tahoma"/>
            <family val="2"/>
          </rPr>
          <t xml:space="preserve">Value: 
</t>
        </r>
        <r>
          <rPr>
            <sz val="8"/>
            <rFont val="Tahoma"/>
            <family val="2"/>
          </rPr>
          <t>Please enter a value between 0 and 9</t>
        </r>
        <r>
          <rPr>
            <sz val="8"/>
            <rFont val="Tahoma"/>
            <family val="2"/>
          </rPr>
          <t xml:space="preserve">
</t>
        </r>
      </text>
    </comment>
    <comment ref="R31" authorId="0">
      <text>
        <r>
          <rPr>
            <b/>
            <sz val="8"/>
            <rFont val="Tahoma"/>
            <family val="2"/>
          </rPr>
          <t xml:space="preserve">Value: 
</t>
        </r>
        <r>
          <rPr>
            <sz val="8"/>
            <rFont val="Tahoma"/>
            <family val="2"/>
          </rPr>
          <t>Please enter a value between 0 and 9</t>
        </r>
      </text>
    </comment>
  </commentList>
</comments>
</file>

<file path=xl/sharedStrings.xml><?xml version="1.0" encoding="utf-8"?>
<sst xmlns="http://schemas.openxmlformats.org/spreadsheetml/2006/main" count="1290" uniqueCount="1168">
  <si>
    <t>Prior to April 2008</t>
  </si>
  <si>
    <t>01 April 2008 - 31 March 2009</t>
  </si>
  <si>
    <t>01 April 2009 - 31 March 2010</t>
  </si>
  <si>
    <t>Deliberately inflicted injury, abuse or neglect</t>
  </si>
  <si>
    <t xml:space="preserve">Suicide or deliberate self-inflicted harm </t>
  </si>
  <si>
    <t xml:space="preserve">Trauma and other external factors </t>
  </si>
  <si>
    <t>Malignancy</t>
  </si>
  <si>
    <t xml:space="preserve">Acute medical or surgical condition </t>
  </si>
  <si>
    <t xml:space="preserve">Chronic medical condition </t>
  </si>
  <si>
    <t xml:space="preserve">Chromosomal, genetic and congenital anomalies </t>
  </si>
  <si>
    <t xml:space="preserve">Perinatal/neonatal event </t>
  </si>
  <si>
    <t xml:space="preserve">Infection </t>
  </si>
  <si>
    <t>Sudden unexpected, unexplained death</t>
  </si>
  <si>
    <t>Unknown category</t>
  </si>
  <si>
    <t>Local Safeguarding Children Board (LSCB)</t>
  </si>
  <si>
    <t xml:space="preserve">This collection covers reviews of child deaths by your Local Safeguarding </t>
  </si>
  <si>
    <t>Numbers of children</t>
  </si>
  <si>
    <t>Item</t>
  </si>
  <si>
    <t>Form LSCB1_A1</t>
  </si>
  <si>
    <t>Other</t>
  </si>
  <si>
    <t>When did the death of the child occur:</t>
  </si>
  <si>
    <t>A</t>
  </si>
  <si>
    <t>B</t>
  </si>
  <si>
    <t>C</t>
  </si>
  <si>
    <t>D</t>
  </si>
  <si>
    <t>E</t>
  </si>
  <si>
    <t>In which Local Authority was the child normally resident:</t>
  </si>
  <si>
    <t>F</t>
  </si>
  <si>
    <t>The child died in a hospital within the CDOP area</t>
  </si>
  <si>
    <t>The child had been treated in a hospital within the CDOP area prior to the death</t>
  </si>
  <si>
    <t>The child was involved in a road traffic accident within the CDOP area</t>
  </si>
  <si>
    <t>Title of your Local Safeguarding Children Board:</t>
  </si>
  <si>
    <t>Was this child normally resident within your LSCB area:</t>
  </si>
  <si>
    <t>Yes</t>
  </si>
  <si>
    <t>No</t>
  </si>
  <si>
    <t>Unknown</t>
  </si>
  <si>
    <t>Please provide the Local Authority code for the Local</t>
  </si>
  <si>
    <t>Drowning</t>
  </si>
  <si>
    <t>Poisoning</t>
  </si>
  <si>
    <t>Substance misuse</t>
  </si>
  <si>
    <t>(See notes for Table 1)</t>
  </si>
  <si>
    <t>(See notes for Table 4)</t>
  </si>
  <si>
    <t>(See notes for Table 5)</t>
  </si>
  <si>
    <t>(See notes for Table 6)</t>
  </si>
  <si>
    <t>What age was the child was the child when they died:</t>
  </si>
  <si>
    <t>(See notes for Table 7)</t>
  </si>
  <si>
    <t>0-27 days</t>
  </si>
  <si>
    <t>28 days- 364 days</t>
  </si>
  <si>
    <t>1 year-4 years</t>
  </si>
  <si>
    <t>5-9 years</t>
  </si>
  <si>
    <t>10-14 years</t>
  </si>
  <si>
    <t>15-17 years</t>
  </si>
  <si>
    <t>What gender was the child:</t>
  </si>
  <si>
    <t>Male</t>
  </si>
  <si>
    <t>Female</t>
  </si>
  <si>
    <t>Not stated</t>
  </si>
  <si>
    <t>Was the child the subject of a child protection plan:</t>
  </si>
  <si>
    <t>At time of death</t>
  </si>
  <si>
    <t>Previously</t>
  </si>
  <si>
    <t>Not at all</t>
  </si>
  <si>
    <t>Was the child subject to any statutory order:</t>
  </si>
  <si>
    <t>How long after the death of the child was the review completed:</t>
  </si>
  <si>
    <t>Under 6 months</t>
  </si>
  <si>
    <t>6 or 7 months</t>
  </si>
  <si>
    <t>8 or 9 months</t>
  </si>
  <si>
    <t>10 or 11 months</t>
  </si>
  <si>
    <t xml:space="preserve">12 months </t>
  </si>
  <si>
    <t>Over one year</t>
  </si>
  <si>
    <t xml:space="preserve">(from the date of death to the date the review was completed) </t>
  </si>
  <si>
    <t>(See notes for Table 8)</t>
  </si>
  <si>
    <t>(See notes for Table 9)</t>
  </si>
  <si>
    <t>(See notes for Table 10)</t>
  </si>
  <si>
    <t>(See notes for Table 11)</t>
  </si>
  <si>
    <t>What was the ethnicity of the child:</t>
  </si>
  <si>
    <t>White: English/Welsh/Scottish/Northern Irish/British</t>
  </si>
  <si>
    <t>White: Irish</t>
  </si>
  <si>
    <t>White: Gypsy or Irish Traveller</t>
  </si>
  <si>
    <t>White: Any Other White background</t>
  </si>
  <si>
    <t>Mixed: White &amp; Black Caribbean</t>
  </si>
  <si>
    <t>Mixed: White &amp; Asian</t>
  </si>
  <si>
    <t xml:space="preserve">Mixed: Any other mixed/multiple ethnic background </t>
  </si>
  <si>
    <t>Asian or Asian British: Indian</t>
  </si>
  <si>
    <t>Asian or Asian British: Pakistani</t>
  </si>
  <si>
    <t>Asian or Asian British: Bangladeshi</t>
  </si>
  <si>
    <t>Asian or Asian British: Chinese</t>
  </si>
  <si>
    <t xml:space="preserve">Asian or Asian British: Any other Asian background </t>
  </si>
  <si>
    <t>Black: Caribbean</t>
  </si>
  <si>
    <t>Black: African</t>
  </si>
  <si>
    <t xml:space="preserve">Any other Black/African/Caribbean background </t>
  </si>
  <si>
    <t>Other: Arab</t>
  </si>
  <si>
    <t>Unknown/not stated</t>
  </si>
  <si>
    <t>Other: Any other</t>
  </si>
  <si>
    <t>Was the child an asylum seeker:</t>
  </si>
  <si>
    <t>(See notes for Table 14)</t>
  </si>
  <si>
    <t>(See notes for Table 12)</t>
  </si>
  <si>
    <t>(See notes for Table 13)</t>
  </si>
  <si>
    <t>Home of normal residence</t>
  </si>
  <si>
    <t>Other private residence</t>
  </si>
  <si>
    <t>Foster home</t>
  </si>
  <si>
    <t>Residential Care</t>
  </si>
  <si>
    <t>Public place</t>
  </si>
  <si>
    <t>School</t>
  </si>
  <si>
    <t>Hospice</t>
  </si>
  <si>
    <t>Mental health inpatient unit</t>
  </si>
  <si>
    <t>Abroad</t>
  </si>
  <si>
    <t>Not known</t>
  </si>
  <si>
    <t>Acute hospital: Emergency Department</t>
  </si>
  <si>
    <t>Acute hospital: Paediatric Ward</t>
  </si>
  <si>
    <t>Acute hospital: Neonatal Unit</t>
  </si>
  <si>
    <t>Acute hospital: Paediatric Intensive Care Unit</t>
  </si>
  <si>
    <t>Acute hospital: Adult Intensive Care Unit</t>
  </si>
  <si>
    <t>Acute hospital: Other</t>
  </si>
  <si>
    <t>Acute hospital: Unknown</t>
  </si>
  <si>
    <t xml:space="preserve">Other </t>
  </si>
  <si>
    <t>Was a Serious Case Review conducted:</t>
  </si>
  <si>
    <t>No: A SCR was not appropriate</t>
  </si>
  <si>
    <t>No: The CDOP recommended a SCR but this was not taken forward</t>
  </si>
  <si>
    <t>(See notes for Table 16)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</si>
  <si>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</si>
  <si>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</si>
  <si>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</si>
  <si>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</si>
  <si>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</si>
  <si>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</si>
  <si>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</si>
  <si>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</si>
  <si>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</si>
  <si>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</si>
  <si>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</si>
  <si>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</si>
  <si>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</si>
  <si>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Authority where the child was normally resident:</t>
  </si>
  <si>
    <t>Mixed: White &amp; Black African</t>
  </si>
  <si>
    <t xml:space="preserve">Please only provide information for child death reviews which have been completed by your </t>
  </si>
  <si>
    <t>Please provide one LSCB1_A1 form for each child death review which has been completed by your CDOP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</si>
  <si>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</si>
  <si>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</si>
  <si>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</si>
  <si>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</si>
  <si>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</si>
  <si>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</si>
  <si>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</si>
  <si>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</si>
  <si>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</si>
  <si>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</si>
  <si>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</si>
  <si>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</si>
  <si>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</si>
  <si>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</si>
  <si>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</si>
  <si>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</si>
  <si>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LSCB</t>
  </si>
  <si>
    <t>LA1</t>
  </si>
  <si>
    <t>LA2</t>
  </si>
  <si>
    <t>LA3</t>
  </si>
  <si>
    <t>LA4</t>
  </si>
  <si>
    <t>LA5</t>
  </si>
  <si>
    <t>LAcode1</t>
  </si>
  <si>
    <t>LAcode2</t>
  </si>
  <si>
    <t>LAcode3</t>
  </si>
  <si>
    <t>LAcode4</t>
  </si>
  <si>
    <t>LAcode5</t>
  </si>
  <si>
    <t>LSCB1</t>
  </si>
  <si>
    <t>LSCB2</t>
  </si>
  <si>
    <t>LSCB3</t>
  </si>
  <si>
    <t>LSCB4</t>
  </si>
  <si>
    <t>LSCB5</t>
  </si>
  <si>
    <t>Review1</t>
  </si>
  <si>
    <t>Review2</t>
  </si>
  <si>
    <t>Review3</t>
  </si>
  <si>
    <t>Review4</t>
  </si>
  <si>
    <t>Review5</t>
  </si>
  <si>
    <t>Review_total</t>
  </si>
  <si>
    <t>Preventable1</t>
  </si>
  <si>
    <t>Preventable2</t>
  </si>
  <si>
    <t>Preventable3</t>
  </si>
  <si>
    <t>Preventable4</t>
  </si>
  <si>
    <t>Preventable5</t>
  </si>
  <si>
    <t>Preventable_total</t>
  </si>
  <si>
    <t>No_April09_March10</t>
  </si>
  <si>
    <t>No_prev_April09_March10</t>
  </si>
  <si>
    <t>deliberately inflicted_P</t>
  </si>
  <si>
    <t>deliberately inflicted_NP</t>
  </si>
  <si>
    <t>deliberately inflicted_sum</t>
  </si>
  <si>
    <t>Suicide_P</t>
  </si>
  <si>
    <t>Suicide_NP</t>
  </si>
  <si>
    <t>Suicide_sum</t>
  </si>
  <si>
    <t>External_P</t>
  </si>
  <si>
    <t>External_NP</t>
  </si>
  <si>
    <t>External_sum</t>
  </si>
  <si>
    <t>Malignancy_P</t>
  </si>
  <si>
    <t>Malignancy_NP</t>
  </si>
  <si>
    <t>Malignancy_sum</t>
  </si>
  <si>
    <t>medical or surgical_P</t>
  </si>
  <si>
    <t>medical or surgical_NP</t>
  </si>
  <si>
    <t>medical or surgical_sum</t>
  </si>
  <si>
    <t>Chronic medical_P</t>
  </si>
  <si>
    <t>Chronic medical_NP</t>
  </si>
  <si>
    <t>Chronic medical_sum</t>
  </si>
  <si>
    <t>Chromosomal_P</t>
  </si>
  <si>
    <t>Chromosomal_NP</t>
  </si>
  <si>
    <t>Chromosomal_sum</t>
  </si>
  <si>
    <t>Perinatal/neonatal_P</t>
  </si>
  <si>
    <t>Perinatal/neonatal_NP</t>
  </si>
  <si>
    <t>Perinatal/neonatal_sum</t>
  </si>
  <si>
    <t>Infection_P</t>
  </si>
  <si>
    <t>Infection_NP</t>
  </si>
  <si>
    <t>Infection_sum</t>
  </si>
  <si>
    <t>SUD_P</t>
  </si>
  <si>
    <t>SUD_NP</t>
  </si>
  <si>
    <t>SUD_sum</t>
  </si>
  <si>
    <t>unknown_P</t>
  </si>
  <si>
    <t>unknown_NP</t>
  </si>
  <si>
    <t>unknown_sum</t>
  </si>
  <si>
    <t>RTA_P</t>
  </si>
  <si>
    <t>RTA_NP</t>
  </si>
  <si>
    <t>RTA_sum</t>
  </si>
  <si>
    <t>Drowning_P</t>
  </si>
  <si>
    <t>Drowning_NP</t>
  </si>
  <si>
    <t>Drowning_sum</t>
  </si>
  <si>
    <t>Burns/fire_P</t>
  </si>
  <si>
    <t>Burns/fire_NP</t>
  </si>
  <si>
    <t>Burns/fire_sum</t>
  </si>
  <si>
    <t>Poisioning_P</t>
  </si>
  <si>
    <t>Poisioning_NP</t>
  </si>
  <si>
    <t>Poisioning_sum</t>
  </si>
  <si>
    <t>Sub_misuse_P</t>
  </si>
  <si>
    <t>Sub_misuse_NP</t>
  </si>
  <si>
    <t>Sub_misuse_sum</t>
  </si>
  <si>
    <t>Neonatal_P</t>
  </si>
  <si>
    <t>Neonatal_NP</t>
  </si>
  <si>
    <t>Neonatal_sum</t>
  </si>
  <si>
    <t>1month_1 year_P</t>
  </si>
  <si>
    <t>1month_1 year_NP</t>
  </si>
  <si>
    <t>1month_1 year_sum</t>
  </si>
  <si>
    <t>1-4_P</t>
  </si>
  <si>
    <t>1-4_NP</t>
  </si>
  <si>
    <t>1-4_sum</t>
  </si>
  <si>
    <t>5-9_P</t>
  </si>
  <si>
    <t>5-9_NP</t>
  </si>
  <si>
    <t>5-9_sum</t>
  </si>
  <si>
    <t>10-14_P</t>
  </si>
  <si>
    <t>10-14_NP</t>
  </si>
  <si>
    <t>10-14_sum</t>
  </si>
  <si>
    <t>15-17_P</t>
  </si>
  <si>
    <t>15-17_NP</t>
  </si>
  <si>
    <t>15-17_sum</t>
  </si>
  <si>
    <t>Unknown_age_P</t>
  </si>
  <si>
    <t>Unknown_age_NP</t>
  </si>
  <si>
    <t>Unknown_age_sum</t>
  </si>
  <si>
    <t>Male_P</t>
  </si>
  <si>
    <t>Male_NP</t>
  </si>
  <si>
    <t>Male_sum</t>
  </si>
  <si>
    <t>Female_P</t>
  </si>
  <si>
    <t>Female_NP</t>
  </si>
  <si>
    <t>Female_sum</t>
  </si>
  <si>
    <t>Unknown_sex_P</t>
  </si>
  <si>
    <t>Unknown_sex_NP</t>
  </si>
  <si>
    <t>Unknown_sex_sum</t>
  </si>
  <si>
    <t>Hospital_P</t>
  </si>
  <si>
    <t>Hospital_NP</t>
  </si>
  <si>
    <t>Hospital_sum</t>
  </si>
  <si>
    <t>Home_P</t>
  </si>
  <si>
    <t>Home_NP</t>
  </si>
  <si>
    <t>Home_sum</t>
  </si>
  <si>
    <t>Other residence_P</t>
  </si>
  <si>
    <t>Other residence_NP</t>
  </si>
  <si>
    <t>Other residence_sum</t>
  </si>
  <si>
    <t>Foster Home_P</t>
  </si>
  <si>
    <t>Foster Home_NP</t>
  </si>
  <si>
    <t>Foster Home_sum</t>
  </si>
  <si>
    <t>Residential_P</t>
  </si>
  <si>
    <t>Residential_NP</t>
  </si>
  <si>
    <t>Residential_sum</t>
  </si>
  <si>
    <t>Public place_P</t>
  </si>
  <si>
    <t>Public place_NP</t>
  </si>
  <si>
    <t>Public place_sum</t>
  </si>
  <si>
    <t>School_P</t>
  </si>
  <si>
    <t>School_NP</t>
  </si>
  <si>
    <t>School_sum</t>
  </si>
  <si>
    <t>Hospice_P</t>
  </si>
  <si>
    <t>Hospice_NP</t>
  </si>
  <si>
    <t>Hospice_sum</t>
  </si>
  <si>
    <t>Mental_health_P</t>
  </si>
  <si>
    <t>Mental_health_NP</t>
  </si>
  <si>
    <t>Mental_health_sum</t>
  </si>
  <si>
    <t>Abraod_P</t>
  </si>
  <si>
    <t>Abraod_NP</t>
  </si>
  <si>
    <t>Abraod_sum</t>
  </si>
  <si>
    <t>Other_place_P</t>
  </si>
  <si>
    <t>Other_place_NP</t>
  </si>
  <si>
    <t>Other_place_sum</t>
  </si>
  <si>
    <t>Unknown_place_P</t>
  </si>
  <si>
    <t>Unknown_place_NP</t>
  </si>
  <si>
    <t>Unknown_place_sum</t>
  </si>
  <si>
    <t>Meetings</t>
  </si>
  <si>
    <t>Please provide a unique identifier for this child (E.g. Surrey001)</t>
  </si>
  <si>
    <t>Yes: The SCR was instigated by a body other than the CDOP</t>
  </si>
  <si>
    <t>Yes: The SCR was recommended by the CDOP and taken forward</t>
  </si>
  <si>
    <t>Where was the child at the time of the event</t>
  </si>
  <si>
    <t xml:space="preserve"> or condition which led to the death:</t>
  </si>
  <si>
    <t>FURTHER QUESTIONS</t>
  </si>
  <si>
    <r>
      <t>Please provide responses to</t>
    </r>
    <r>
      <rPr>
        <u val="single"/>
        <sz val="12"/>
        <color indexed="53"/>
        <rFont val="Arial"/>
        <family val="2"/>
      </rPr>
      <t xml:space="preserve"> </t>
    </r>
    <r>
      <rPr>
        <b/>
        <u val="single"/>
        <sz val="12"/>
        <color indexed="53"/>
        <rFont val="Arial"/>
        <family val="2"/>
      </rPr>
      <t>all questions</t>
    </r>
    <r>
      <rPr>
        <b/>
        <sz val="12"/>
        <color indexed="53"/>
        <rFont val="Arial"/>
        <family val="2"/>
      </rPr>
      <t xml:space="preserve">. </t>
    </r>
  </si>
  <si>
    <t>01 April 2010 - 31 March 2011</t>
  </si>
  <si>
    <t>No_April10_March11</t>
  </si>
  <si>
    <t>No_prev_April10_March11</t>
  </si>
  <si>
    <t>Neo_P</t>
  </si>
  <si>
    <t>Neo_NP</t>
  </si>
  <si>
    <t>Neo_sum</t>
  </si>
  <si>
    <t>LL_p</t>
  </si>
  <si>
    <t>LL_NP</t>
  </si>
  <si>
    <t>LL_sum</t>
  </si>
  <si>
    <t>SUDI_p</t>
  </si>
  <si>
    <t>SUDI_NP</t>
  </si>
  <si>
    <t>SUDI_sum</t>
  </si>
  <si>
    <t>Other acc_P</t>
  </si>
  <si>
    <t>Other acc_NP</t>
  </si>
  <si>
    <t>Other acc_Sum</t>
  </si>
  <si>
    <t>Hom_p</t>
  </si>
  <si>
    <t>Hom_np</t>
  </si>
  <si>
    <t>Hom_sum</t>
  </si>
  <si>
    <t>Suicide_p</t>
  </si>
  <si>
    <t>Suicide_np</t>
  </si>
  <si>
    <t>Suicide_Sum</t>
  </si>
  <si>
    <t>other_p</t>
  </si>
  <si>
    <t>other_np</t>
  </si>
  <si>
    <t>other_sum</t>
  </si>
  <si>
    <t xml:space="preserve">Neonatal death </t>
  </si>
  <si>
    <t>Known life limiting condition</t>
  </si>
  <si>
    <t>Sudden unexpected death in infancy</t>
  </si>
  <si>
    <t>Road traffic accident/collision</t>
  </si>
  <si>
    <t>Fire and burns</t>
  </si>
  <si>
    <t>Other non-intentional injury/accident/trauma</t>
  </si>
  <si>
    <t>Apparent homicide</t>
  </si>
  <si>
    <t>Apparent suicide</t>
  </si>
  <si>
    <t>What was the category of deaths, as recorded in Form C, for this child:</t>
  </si>
  <si>
    <t>deliberately inflicted_ins</t>
  </si>
  <si>
    <t>Suicide_ins</t>
  </si>
  <si>
    <t>External_ins</t>
  </si>
  <si>
    <t>Malignancy_ins</t>
  </si>
  <si>
    <t>medical or surgical_ins</t>
  </si>
  <si>
    <t>Chronic medical_ins</t>
  </si>
  <si>
    <t>Chromosomal_ins</t>
  </si>
  <si>
    <t>Perinatal/neonatal_ins</t>
  </si>
  <si>
    <t>Infection_ins</t>
  </si>
  <si>
    <t>SUD_ins</t>
  </si>
  <si>
    <t>unknown_ins</t>
  </si>
  <si>
    <t>Neo_ins</t>
  </si>
  <si>
    <t>LL_ins</t>
  </si>
  <si>
    <t>SUDI_ins</t>
  </si>
  <si>
    <t>RTA_ins</t>
  </si>
  <si>
    <t>Drowning_ins</t>
  </si>
  <si>
    <t>Burns/fire_ins</t>
  </si>
  <si>
    <t>Poisioning_ins</t>
  </si>
  <si>
    <t>Other acc_ins</t>
  </si>
  <si>
    <t>Sub_misuse_ins</t>
  </si>
  <si>
    <t>Hom_ins</t>
  </si>
  <si>
    <t>other_ins</t>
  </si>
  <si>
    <t>Neonatal_ins</t>
  </si>
  <si>
    <t>1month_1 year_ins</t>
  </si>
  <si>
    <t>1-4_ins</t>
  </si>
  <si>
    <t>5-9_ins</t>
  </si>
  <si>
    <t>10-14_ins</t>
  </si>
  <si>
    <t>15-17_ins</t>
  </si>
  <si>
    <t>Unknown_age_ins</t>
  </si>
  <si>
    <t>Male_ins</t>
  </si>
  <si>
    <t>Female_ins</t>
  </si>
  <si>
    <t>Unknown_sex_ins</t>
  </si>
  <si>
    <t>CPP_at death_p</t>
  </si>
  <si>
    <t>CPP_at death_np</t>
  </si>
  <si>
    <t>CPP_at death_ins</t>
  </si>
  <si>
    <t>CPP_prior_np</t>
  </si>
  <si>
    <t>CPP_prior_p</t>
  </si>
  <si>
    <t>CPP_prior_ins</t>
  </si>
  <si>
    <t>CPP_none_p</t>
  </si>
  <si>
    <t>CPP_none_np</t>
  </si>
  <si>
    <t>CPP_none_ins</t>
  </si>
  <si>
    <t>CPP_unknown_p</t>
  </si>
  <si>
    <t>CPP_unknown_np</t>
  </si>
  <si>
    <t>CPP_unknown_ins</t>
  </si>
  <si>
    <t>SA_at death_p</t>
  </si>
  <si>
    <t>SA_at death_np</t>
  </si>
  <si>
    <t>SA_at death_ins</t>
  </si>
  <si>
    <t>SA_prior_np</t>
  </si>
  <si>
    <t>SA_prior_p</t>
  </si>
  <si>
    <t>SA_prior_ins</t>
  </si>
  <si>
    <t>SA_none_p</t>
  </si>
  <si>
    <t>SA_none_np</t>
  </si>
  <si>
    <t>SA_none_ins</t>
  </si>
  <si>
    <t>SA_unknown_p</t>
  </si>
  <si>
    <t>SA_unknown_np</t>
  </si>
  <si>
    <t>SA_unknown_ins</t>
  </si>
  <si>
    <t>Lag_under 6_p</t>
  </si>
  <si>
    <t>Lag_under 6_np</t>
  </si>
  <si>
    <t>Lag_under 6_ins</t>
  </si>
  <si>
    <t>Lag_6_7_p</t>
  </si>
  <si>
    <t>Lag_6_7_np</t>
  </si>
  <si>
    <t>Lag_6_7_ins</t>
  </si>
  <si>
    <t>Lag_8_9_p</t>
  </si>
  <si>
    <t>Lag_8_9_np</t>
  </si>
  <si>
    <t>Lag_8_9_ins</t>
  </si>
  <si>
    <t>Lag_10_11_p</t>
  </si>
  <si>
    <t>Lag_10_11_np</t>
  </si>
  <si>
    <t>Lag_10_11_ins</t>
  </si>
  <si>
    <t>Lag_12_p</t>
  </si>
  <si>
    <t>Lag_12_np</t>
  </si>
  <si>
    <t>Lag_12_ins</t>
  </si>
  <si>
    <t>Lag_1yr+_p</t>
  </si>
  <si>
    <t>Lag_1yr+_np</t>
  </si>
  <si>
    <t>Lag_1yr+_ins</t>
  </si>
  <si>
    <t>Lag_unknown_p</t>
  </si>
  <si>
    <t>Lag_unknown_np</t>
  </si>
  <si>
    <t>Lag_unknown_ins</t>
  </si>
  <si>
    <t>W1_p</t>
  </si>
  <si>
    <t>W1_np</t>
  </si>
  <si>
    <t>W1_ins</t>
  </si>
  <si>
    <t>w2_p</t>
  </si>
  <si>
    <t>w2_np</t>
  </si>
  <si>
    <t>w2_ins</t>
  </si>
  <si>
    <t>w3_p</t>
  </si>
  <si>
    <t>w3_np</t>
  </si>
  <si>
    <t>w3_ins</t>
  </si>
  <si>
    <t>w4_p</t>
  </si>
  <si>
    <t>w4_np</t>
  </si>
  <si>
    <t>w4_ins</t>
  </si>
  <si>
    <t>white_p</t>
  </si>
  <si>
    <t>white_np</t>
  </si>
  <si>
    <t>white_ins</t>
  </si>
  <si>
    <t>m1_p</t>
  </si>
  <si>
    <t>m1_np</t>
  </si>
  <si>
    <t>m1_ins</t>
  </si>
  <si>
    <t>m2_p</t>
  </si>
  <si>
    <t>m2_np</t>
  </si>
  <si>
    <t>m2_ins</t>
  </si>
  <si>
    <t>m3_p</t>
  </si>
  <si>
    <t>m3_np</t>
  </si>
  <si>
    <t>m3_ins</t>
  </si>
  <si>
    <t>m4_p</t>
  </si>
  <si>
    <t>m4_np</t>
  </si>
  <si>
    <t>m4_ins</t>
  </si>
  <si>
    <t>mixed_p</t>
  </si>
  <si>
    <t>mixed_np</t>
  </si>
  <si>
    <t>mixed_ins</t>
  </si>
  <si>
    <t>A1_p</t>
  </si>
  <si>
    <t>A1_np</t>
  </si>
  <si>
    <t>A1_ins</t>
  </si>
  <si>
    <t>A2_p</t>
  </si>
  <si>
    <t>A2_np</t>
  </si>
  <si>
    <t>A2_ins</t>
  </si>
  <si>
    <t>A3_p</t>
  </si>
  <si>
    <t>A3_np</t>
  </si>
  <si>
    <t>A3_ins</t>
  </si>
  <si>
    <t>A4_p</t>
  </si>
  <si>
    <t>A4_np</t>
  </si>
  <si>
    <t>A4_ins</t>
  </si>
  <si>
    <t>A5_p</t>
  </si>
  <si>
    <t>A5_np</t>
  </si>
  <si>
    <t>A5_ins</t>
  </si>
  <si>
    <t>asian_p</t>
  </si>
  <si>
    <t>asian_np</t>
  </si>
  <si>
    <t>asian_ins</t>
  </si>
  <si>
    <t>b1_p</t>
  </si>
  <si>
    <t>b1_np</t>
  </si>
  <si>
    <t>b1_ins</t>
  </si>
  <si>
    <t>b2_p</t>
  </si>
  <si>
    <t>b2_np</t>
  </si>
  <si>
    <t>b2_ins</t>
  </si>
  <si>
    <t>b3_p</t>
  </si>
  <si>
    <t>b3_np</t>
  </si>
  <si>
    <t>b3_ins</t>
  </si>
  <si>
    <t>black_p</t>
  </si>
  <si>
    <t>black_np</t>
  </si>
  <si>
    <t>black_ins</t>
  </si>
  <si>
    <t>o1_p</t>
  </si>
  <si>
    <t>o1_np</t>
  </si>
  <si>
    <t>o1_ins</t>
  </si>
  <si>
    <t>o2_p</t>
  </si>
  <si>
    <t>o2_np</t>
  </si>
  <si>
    <t>o2_ins</t>
  </si>
  <si>
    <t>unknown_p</t>
  </si>
  <si>
    <t>unknown_np</t>
  </si>
  <si>
    <t>Asylumn_p</t>
  </si>
  <si>
    <t>Asylumn_np</t>
  </si>
  <si>
    <t>Asylumn_ins</t>
  </si>
  <si>
    <t>nAsylumn_p</t>
  </si>
  <si>
    <t>nAsylumn_np</t>
  </si>
  <si>
    <t>nAsylumn_ins</t>
  </si>
  <si>
    <t>unknowna_p</t>
  </si>
  <si>
    <t>unknowna_np</t>
  </si>
  <si>
    <t>unknowna_ins</t>
  </si>
  <si>
    <t>A&amp;E_p</t>
  </si>
  <si>
    <t>A&amp;E_np</t>
  </si>
  <si>
    <t>A&amp;E_ins</t>
  </si>
  <si>
    <t>A&amp;E_sum</t>
  </si>
  <si>
    <t>ped_p</t>
  </si>
  <si>
    <t>ped_np</t>
  </si>
  <si>
    <t>ped_ins</t>
  </si>
  <si>
    <t>ped_sum</t>
  </si>
  <si>
    <t>neo_p</t>
  </si>
  <si>
    <t>neo_np</t>
  </si>
  <si>
    <t>neo_ins</t>
  </si>
  <si>
    <t>neo_sum</t>
  </si>
  <si>
    <t>picu_p</t>
  </si>
  <si>
    <t>picu_np</t>
  </si>
  <si>
    <t>picu_ins</t>
  </si>
  <si>
    <t>picu_sum</t>
  </si>
  <si>
    <t>AICU_P</t>
  </si>
  <si>
    <t>AICU_nP</t>
  </si>
  <si>
    <t>AICU_ins</t>
  </si>
  <si>
    <t>AICU_sum</t>
  </si>
  <si>
    <t>otherh_p</t>
  </si>
  <si>
    <t>otherh_np</t>
  </si>
  <si>
    <t>otherh_ins</t>
  </si>
  <si>
    <t>otherh_sum</t>
  </si>
  <si>
    <t>unknownh_p</t>
  </si>
  <si>
    <t>unknownh_np</t>
  </si>
  <si>
    <t>unknownh_ins</t>
  </si>
  <si>
    <t>unknownh_sum</t>
  </si>
  <si>
    <t>Hospital_ins</t>
  </si>
  <si>
    <t>Home_ins</t>
  </si>
  <si>
    <t>Other residence_ins</t>
  </si>
  <si>
    <t>Foster Home_ins</t>
  </si>
  <si>
    <t>Residential_ins</t>
  </si>
  <si>
    <t>School_ins</t>
  </si>
  <si>
    <t>Hospice_ins</t>
  </si>
  <si>
    <t>Mental_health_ins</t>
  </si>
  <si>
    <t>Abraod_ins</t>
  </si>
  <si>
    <t>Other_place_ins</t>
  </si>
  <si>
    <t>Unknown_place_ins</t>
  </si>
  <si>
    <t>SCR_not appropriate_p</t>
  </si>
  <si>
    <t>SCR_not appropriate_np</t>
  </si>
  <si>
    <t>SCR_not appropriate_ins</t>
  </si>
  <si>
    <t>SCR_already_p</t>
  </si>
  <si>
    <t>SCR_already_np</t>
  </si>
  <si>
    <t>SCR_already_ins</t>
  </si>
  <si>
    <t>SCR_taken forward_p</t>
  </si>
  <si>
    <t>SCR_taken forward_np</t>
  </si>
  <si>
    <t>SCR_taken forward_ins</t>
  </si>
  <si>
    <t>SCR_not taken forward_p</t>
  </si>
  <si>
    <t>SCR_not taken forward_np</t>
  </si>
  <si>
    <t>SCR_not taken forward_ins</t>
  </si>
  <si>
    <t>SCR_unknown_np</t>
  </si>
  <si>
    <t>SCR_unknown_p</t>
  </si>
  <si>
    <t>SCR_unknown_ins</t>
  </si>
  <si>
    <t>death discussed only or did your CDOP lead on the child death review</t>
  </si>
  <si>
    <t xml:space="preserve">If the child was not normally resident within the LSCB area, </t>
  </si>
  <si>
    <t>p</t>
  </si>
  <si>
    <t>np</t>
  </si>
  <si>
    <t>ins</t>
  </si>
  <si>
    <t>Deliberately inflicted injury, abuse or neglect (category 1)</t>
  </si>
  <si>
    <t>Suicide or deliberate self-inflicted harm (category 2)</t>
  </si>
  <si>
    <t>Trauma and other external factors (category 3)</t>
  </si>
  <si>
    <t>Malignancy (category 4)</t>
  </si>
  <si>
    <t>Acute medical or surgical condition (category 5)</t>
  </si>
  <si>
    <t>Chronic medical condition (category 6)</t>
  </si>
  <si>
    <t>Chromosomal, genetic and congenital anomalies (category 7)</t>
  </si>
  <si>
    <t>Perinatal/neonatal event (category 8)</t>
  </si>
  <si>
    <t>Infection (category 9)</t>
  </si>
  <si>
    <t>Sudden unexpected, unexplained death (category 10)</t>
  </si>
  <si>
    <t>Insufficient information to assess</t>
  </si>
  <si>
    <t>y</t>
  </si>
  <si>
    <t>n</t>
  </si>
  <si>
    <t>uk</t>
  </si>
  <si>
    <t>Child Death Data Collection</t>
  </si>
  <si>
    <t>Department for Education</t>
  </si>
  <si>
    <t>T</t>
  </si>
  <si>
    <t>What event caused the child's death (Form B2-B12)</t>
  </si>
  <si>
    <t>Please do not make any changes to this sheet. This sheet provides information for DfE data collection purposes only.</t>
  </si>
  <si>
    <t>Review6</t>
  </si>
  <si>
    <t>Preventable6</t>
  </si>
  <si>
    <t>outside_hospital_dis</t>
  </si>
  <si>
    <t>outside_hospital_dis_led_comp</t>
  </si>
  <si>
    <t>outside_thospital_dis</t>
  </si>
  <si>
    <t>outside_thospital_dis_led_comp</t>
  </si>
  <si>
    <t>outside_road_dis</t>
  </si>
  <si>
    <t>outside_road_dis_led_comp</t>
  </si>
  <si>
    <t>outside_other_dis</t>
  </si>
  <si>
    <t>outside_other_dis_led_comp</t>
  </si>
  <si>
    <t>outside_dis</t>
  </si>
  <si>
    <t>outside_dis_led_comp</t>
  </si>
  <si>
    <t>Discussed only</t>
  </si>
  <si>
    <t>why was this child's death reviewed or discussed by your panel:</t>
  </si>
  <si>
    <t>If the child was not normally resident within your LSCB area, was the</t>
  </si>
  <si>
    <t>01 April 2011 - 31 March 2012</t>
  </si>
  <si>
    <t>No_April11_March12</t>
  </si>
  <si>
    <t>No_prev_April11_March12</t>
  </si>
  <si>
    <t xml:space="preserve">Did your CDOPs decide that there were  </t>
  </si>
  <si>
    <t>modifiable factors in this child's death:</t>
  </si>
  <si>
    <t>Modifiable factors</t>
  </si>
  <si>
    <t>No modifiable factors</t>
  </si>
  <si>
    <t>Ongoing_pre1112_LA1</t>
  </si>
  <si>
    <t>Ongoing_pre1112_LA2</t>
  </si>
  <si>
    <t>Ongoing_pre1112_LA3</t>
  </si>
  <si>
    <t>Ongoing_pre1112_LA4</t>
  </si>
  <si>
    <t>Ongoing_pre1112_LA5</t>
  </si>
  <si>
    <t>Ongoing_pre1112_LA6</t>
  </si>
  <si>
    <t>Ongoing_1112_LA1</t>
  </si>
  <si>
    <t>Ongoing_1112_LA2</t>
  </si>
  <si>
    <t>Ongoing_1112_LA3</t>
  </si>
  <si>
    <t>Ongoing_1112_LA4</t>
  </si>
  <si>
    <t>Ongoing_1112_LA5</t>
  </si>
  <si>
    <t>Ongoing_1112_LA6</t>
  </si>
  <si>
    <t>outside_hospital_sum</t>
  </si>
  <si>
    <t>outside_thospital_sum</t>
  </si>
  <si>
    <t>outside_road_sum</t>
  </si>
  <si>
    <t>outside_other_sum</t>
  </si>
  <si>
    <t>outside_sum</t>
  </si>
  <si>
    <t>Mixed/multiple ethnic groups: White &amp; Black Caribbean</t>
  </si>
  <si>
    <t>Mixed/multiple ethnic groups: White &amp; Black African</t>
  </si>
  <si>
    <t>Mixed/multiple ethnic groups: White &amp; Asian</t>
  </si>
  <si>
    <t xml:space="preserve">Mixed/multiple ethnic groups: Any other mixed/multiple ethnic background </t>
  </si>
  <si>
    <t>Black/Black British: Caribbean</t>
  </si>
  <si>
    <t>Black/Black British: African</t>
  </si>
  <si>
    <t xml:space="preserve">Any other Black/Black British/African/Caribbean background </t>
  </si>
  <si>
    <t>01 April 2012 - 31 March 2013</t>
  </si>
  <si>
    <t>Factors identified that may have contributed to vulnerability, ill-health or death</t>
  </si>
  <si>
    <t>Factors identified that provide a complete and sufficient explanation for the death</t>
  </si>
  <si>
    <t>No factors identified or factors identified but are unlikely to have contributed to the death</t>
  </si>
  <si>
    <t>Information not available</t>
  </si>
  <si>
    <t>Chronic long term illness: Asthma</t>
  </si>
  <si>
    <t>Chronic long term illness: Epilepsy</t>
  </si>
  <si>
    <t>Chronic long term illness: Diabetes</t>
  </si>
  <si>
    <t>Chronic long term illness: Other chronic illness</t>
  </si>
  <si>
    <t>Disability or impairment: Learning disabilities</t>
  </si>
  <si>
    <t>Disability or impairment: Motor impairment</t>
  </si>
  <si>
    <t>Disability or impairment: Sensory impairment</t>
  </si>
  <si>
    <t>Disability or impairment: Other disability or impairment</t>
  </si>
  <si>
    <t>Emotional/behavioural/ mental health condition in the child</t>
  </si>
  <si>
    <t>Acute/Sudden onset illness</t>
  </si>
  <si>
    <t>Allergies</t>
  </si>
  <si>
    <t>Alcohol/substance misuse by the child</t>
  </si>
  <si>
    <t>Family and environment: Emotional/behavioural/ mental health condition in the parent/carer</t>
  </si>
  <si>
    <t>Family and environment: Alcohol/substance misuse by a parent/carer</t>
  </si>
  <si>
    <t>Family and environment: Smoking by the parent/carer in a household</t>
  </si>
  <si>
    <t>Family and environment: Smoking by the mother during pregnancy</t>
  </si>
  <si>
    <t>Family and environment: Housing</t>
  </si>
  <si>
    <t>Family and environment: Domestic violence</t>
  </si>
  <si>
    <t>Family and environment: Co-Sleeping</t>
  </si>
  <si>
    <t>Family and environment: Bullying</t>
  </si>
  <si>
    <t>Family and environment: Gang/knife crime</t>
  </si>
  <si>
    <t>Family and environment: Pets/animal assault</t>
  </si>
  <si>
    <t>Family and environment: Consanguinity</t>
  </si>
  <si>
    <t>Parenting capacity: Poor parenting/supervision</t>
  </si>
  <si>
    <t>Parenting capacity: Child abuse/neglect</t>
  </si>
  <si>
    <t>Service provision: Access to health care</t>
  </si>
  <si>
    <t>Service provision: Poor medical intervention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</si>
  <si>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</si>
  <si>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</si>
  <si>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</si>
  <si>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</si>
  <si>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</si>
  <si>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</si>
  <si>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</si>
  <si>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</si>
  <si>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</si>
  <si>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</si>
  <si>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</si>
  <si>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</si>
  <si>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</si>
  <si>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</si>
  <si>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</si>
  <si>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</si>
  <si>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</si>
  <si>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</si>
  <si>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</si>
  <si>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</si>
  <si>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</si>
  <si>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</si>
  <si>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</si>
  <si>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</si>
  <si>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</si>
  <si>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</si>
  <si>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</si>
  <si>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</si>
  <si>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</si>
  <si>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Did any of the following factors contribute to this child's death:</t>
  </si>
  <si>
    <t>Service provision: Poor surgical intervention</t>
  </si>
  <si>
    <t>No_April12_March13</t>
  </si>
  <si>
    <t>No_prev_April12_March13</t>
  </si>
  <si>
    <t>Table 17</t>
  </si>
  <si>
    <t>f1_ins</t>
  </si>
  <si>
    <t>f1_nfi</t>
  </si>
  <si>
    <t>f1_cont_a1</t>
  </si>
  <si>
    <t>f1_cont_a2</t>
  </si>
  <si>
    <t>f1_cont_a3</t>
  </si>
  <si>
    <t>f1_cont_a4</t>
  </si>
  <si>
    <t>f1_cont_a5</t>
  </si>
  <si>
    <t>f1_cont_a6</t>
  </si>
  <si>
    <t>f1_cont_a7</t>
  </si>
  <si>
    <t>f1_exp_a1</t>
  </si>
  <si>
    <t>f1_exp_a2</t>
  </si>
  <si>
    <t>f1_exp_a3</t>
  </si>
  <si>
    <t>f1_exp_a4</t>
  </si>
  <si>
    <t>f1_exp_a5</t>
  </si>
  <si>
    <t>f1_exp_a6</t>
  </si>
  <si>
    <t>f1_exp_a7</t>
  </si>
  <si>
    <t>f2_ins</t>
  </si>
  <si>
    <t>f2_nfi</t>
  </si>
  <si>
    <t>f2_cont_a1</t>
  </si>
  <si>
    <t>f2_cont_a2</t>
  </si>
  <si>
    <t>f2_cont_a3</t>
  </si>
  <si>
    <t>f2_cont_a4</t>
  </si>
  <si>
    <t>f2_cont_a5</t>
  </si>
  <si>
    <t>f2_cont_a6</t>
  </si>
  <si>
    <t>f2_cont_a7</t>
  </si>
  <si>
    <t>f2_exp_a1</t>
  </si>
  <si>
    <t>f2_exp_a2</t>
  </si>
  <si>
    <t>f2_exp_a3</t>
  </si>
  <si>
    <t>f2_exp_a4</t>
  </si>
  <si>
    <t>f2_exp_a5</t>
  </si>
  <si>
    <t>f2_exp_a6</t>
  </si>
  <si>
    <t>f2_exp_a7</t>
  </si>
  <si>
    <t>f3_ins</t>
  </si>
  <si>
    <t>f3_nfi</t>
  </si>
  <si>
    <t>f3_cont_a1</t>
  </si>
  <si>
    <t>f3_cont_a2</t>
  </si>
  <si>
    <t>f3_cont_a3</t>
  </si>
  <si>
    <t>f3_cont_a4</t>
  </si>
  <si>
    <t>f3_cont_a5</t>
  </si>
  <si>
    <t>f3_cont_a6</t>
  </si>
  <si>
    <t>f3_cont_a7</t>
  </si>
  <si>
    <t>f3_exp_a1</t>
  </si>
  <si>
    <t>f3_exp_a2</t>
  </si>
  <si>
    <t>f3_exp_a3</t>
  </si>
  <si>
    <t>f3_exp_a4</t>
  </si>
  <si>
    <t>f3_exp_a5</t>
  </si>
  <si>
    <t>f3_exp_a6</t>
  </si>
  <si>
    <t>f3_exp_a7</t>
  </si>
  <si>
    <t>f4_ins</t>
  </si>
  <si>
    <t>f4_nfi</t>
  </si>
  <si>
    <t>f4_cont_a1</t>
  </si>
  <si>
    <t>f4_cont_a2</t>
  </si>
  <si>
    <t>f4_cont_a3</t>
  </si>
  <si>
    <t>f4_cont_a4</t>
  </si>
  <si>
    <t>f4_cont_a5</t>
  </si>
  <si>
    <t>f4_cont_a6</t>
  </si>
  <si>
    <t>f4_cont_a7</t>
  </si>
  <si>
    <t>f4_exp_a1</t>
  </si>
  <si>
    <t>f4_exp_a2</t>
  </si>
  <si>
    <t>f4_exp_a3</t>
  </si>
  <si>
    <t>f4_exp_a4</t>
  </si>
  <si>
    <t>f4_exp_a5</t>
  </si>
  <si>
    <t>f4_exp_a6</t>
  </si>
  <si>
    <t>f4_exp_a7</t>
  </si>
  <si>
    <t>f5_ins</t>
  </si>
  <si>
    <t>f5_nfi</t>
  </si>
  <si>
    <t>f5_cont_a1</t>
  </si>
  <si>
    <t>f5_cont_a2</t>
  </si>
  <si>
    <t>f5_cont_a3</t>
  </si>
  <si>
    <t>f5_cont_a4</t>
  </si>
  <si>
    <t>f5_cont_a5</t>
  </si>
  <si>
    <t>f5_cont_a6</t>
  </si>
  <si>
    <t>f5_cont_a7</t>
  </si>
  <si>
    <t>f5_exp_a1</t>
  </si>
  <si>
    <t>f5_exp_a2</t>
  </si>
  <si>
    <t>f5_exp_a3</t>
  </si>
  <si>
    <t>f5_exp_a4</t>
  </si>
  <si>
    <t>f5_exp_a5</t>
  </si>
  <si>
    <t>f5_exp_a6</t>
  </si>
  <si>
    <t>f5_exp_a7</t>
  </si>
  <si>
    <t>f6_ins</t>
  </si>
  <si>
    <t>f6_nfi</t>
  </si>
  <si>
    <t>f6_cont_a1</t>
  </si>
  <si>
    <t>f6_cont_a2</t>
  </si>
  <si>
    <t>f6_cont_a3</t>
  </si>
  <si>
    <t>f6_cont_a4</t>
  </si>
  <si>
    <t>f6_cont_a5</t>
  </si>
  <si>
    <t>f6_cont_a6</t>
  </si>
  <si>
    <t>f6_cont_a7</t>
  </si>
  <si>
    <t>f6_exp_a1</t>
  </si>
  <si>
    <t>f6_exp_a2</t>
  </si>
  <si>
    <t>f6_exp_a3</t>
  </si>
  <si>
    <t>f6_exp_a4</t>
  </si>
  <si>
    <t>f6_exp_a5</t>
  </si>
  <si>
    <t>f6_exp_a6</t>
  </si>
  <si>
    <t>f6_exp_a7</t>
  </si>
  <si>
    <t>f7_ins</t>
  </si>
  <si>
    <t>f7_nfi</t>
  </si>
  <si>
    <t>f7_cont_a1</t>
  </si>
  <si>
    <t>f7_cont_a2</t>
  </si>
  <si>
    <t>f7_cont_a3</t>
  </si>
  <si>
    <t>f7_cont_a4</t>
  </si>
  <si>
    <t>f7_cont_a5</t>
  </si>
  <si>
    <t>f7_cont_a6</t>
  </si>
  <si>
    <t>f7_cont_a7</t>
  </si>
  <si>
    <t>f7_exp_a1</t>
  </si>
  <si>
    <t>f7_exp_a2</t>
  </si>
  <si>
    <t>f7_exp_a3</t>
  </si>
  <si>
    <t>f7_exp_a4</t>
  </si>
  <si>
    <t>f7_exp_a5</t>
  </si>
  <si>
    <t>f7_exp_a6</t>
  </si>
  <si>
    <t>f7_exp_a7</t>
  </si>
  <si>
    <t>f8_ins</t>
  </si>
  <si>
    <t>f8_nfi</t>
  </si>
  <si>
    <t>f8_cont_a1</t>
  </si>
  <si>
    <t>f8_cont_a2</t>
  </si>
  <si>
    <t>f8_cont_a3</t>
  </si>
  <si>
    <t>f8_cont_a4</t>
  </si>
  <si>
    <t>f8_cont_a5</t>
  </si>
  <si>
    <t>f8_cont_a6</t>
  </si>
  <si>
    <t>f8_cont_a7</t>
  </si>
  <si>
    <t>f8_exp_a1</t>
  </si>
  <si>
    <t>f8_exp_a2</t>
  </si>
  <si>
    <t>f8_exp_a3</t>
  </si>
  <si>
    <t>f8_exp_a4</t>
  </si>
  <si>
    <t>f8_exp_a5</t>
  </si>
  <si>
    <t>f8_exp_a6</t>
  </si>
  <si>
    <t>f8_exp_a7</t>
  </si>
  <si>
    <t>f9_ins</t>
  </si>
  <si>
    <t>f9_nfi</t>
  </si>
  <si>
    <t>f9_cont_a1</t>
  </si>
  <si>
    <t>f9_cont_a2</t>
  </si>
  <si>
    <t>f9_cont_a3</t>
  </si>
  <si>
    <t>f9_cont_a4</t>
  </si>
  <si>
    <t>f9_cont_a5</t>
  </si>
  <si>
    <t>f9_cont_a6</t>
  </si>
  <si>
    <t>f9_cont_a7</t>
  </si>
  <si>
    <t>f9_exp_a1</t>
  </si>
  <si>
    <t>f9_exp_a2</t>
  </si>
  <si>
    <t>f9_exp_a3</t>
  </si>
  <si>
    <t>f9_exp_a4</t>
  </si>
  <si>
    <t>f9_exp_a5</t>
  </si>
  <si>
    <t>f9_exp_a6</t>
  </si>
  <si>
    <t>f9_exp_a7</t>
  </si>
  <si>
    <t>f10_ins</t>
  </si>
  <si>
    <t>f10_nfi</t>
  </si>
  <si>
    <t>f10_cont_a1</t>
  </si>
  <si>
    <t>f10_cont_a2</t>
  </si>
  <si>
    <t>f10_cont_a3</t>
  </si>
  <si>
    <t>f10_cont_a4</t>
  </si>
  <si>
    <t>f10_cont_a5</t>
  </si>
  <si>
    <t>f10_cont_a6</t>
  </si>
  <si>
    <t>f10_cont_a7</t>
  </si>
  <si>
    <t>f10_exp_a1</t>
  </si>
  <si>
    <t>f10_exp_a2</t>
  </si>
  <si>
    <t>f10_exp_a3</t>
  </si>
  <si>
    <t>f10_exp_a4</t>
  </si>
  <si>
    <t>f10_exp_a5</t>
  </si>
  <si>
    <t>f10_exp_a6</t>
  </si>
  <si>
    <t>f10_exp_a7</t>
  </si>
  <si>
    <t>f11_ins</t>
  </si>
  <si>
    <t>f11_nfi</t>
  </si>
  <si>
    <t>f11_cont_a1</t>
  </si>
  <si>
    <t>f11_cont_a2</t>
  </si>
  <si>
    <t>f11_cont_a3</t>
  </si>
  <si>
    <t>f11_cont_a4</t>
  </si>
  <si>
    <t>f11_cont_a5</t>
  </si>
  <si>
    <t>f11_cont_a6</t>
  </si>
  <si>
    <t>f11_cont_a7</t>
  </si>
  <si>
    <t>f11_exp_a1</t>
  </si>
  <si>
    <t>f11_exp_a2</t>
  </si>
  <si>
    <t>f11_exp_a3</t>
  </si>
  <si>
    <t>f11_exp_a4</t>
  </si>
  <si>
    <t>f11_exp_a5</t>
  </si>
  <si>
    <t>f11_exp_a6</t>
  </si>
  <si>
    <t>f11_exp_a7</t>
  </si>
  <si>
    <t>f12_ins</t>
  </si>
  <si>
    <t>f12_nfi</t>
  </si>
  <si>
    <t>f12_cont_a1</t>
  </si>
  <si>
    <t>f12_cont_a2</t>
  </si>
  <si>
    <t>f12_cont_a3</t>
  </si>
  <si>
    <t>f12_cont_a4</t>
  </si>
  <si>
    <t>f12_cont_a5</t>
  </si>
  <si>
    <t>f12_cont_a6</t>
  </si>
  <si>
    <t>f12_cont_a7</t>
  </si>
  <si>
    <t>f12_exp_a1</t>
  </si>
  <si>
    <t>f12_exp_a2</t>
  </si>
  <si>
    <t>f12_exp_a3</t>
  </si>
  <si>
    <t>f12_exp_a4</t>
  </si>
  <si>
    <t>f12_exp_a5</t>
  </si>
  <si>
    <t>f12_exp_a6</t>
  </si>
  <si>
    <t>f12_exp_a7</t>
  </si>
  <si>
    <t>f13_ins</t>
  </si>
  <si>
    <t>f13_nfi</t>
  </si>
  <si>
    <t>f13_cont_a1</t>
  </si>
  <si>
    <t>f13_cont_a2</t>
  </si>
  <si>
    <t>f13_cont_a3</t>
  </si>
  <si>
    <t>f13_cont_a4</t>
  </si>
  <si>
    <t>f13_cont_a5</t>
  </si>
  <si>
    <t>f13_cont_a6</t>
  </si>
  <si>
    <t>f13_cont_a7</t>
  </si>
  <si>
    <t>f13_exp_a1</t>
  </si>
  <si>
    <t>f13_exp_a2</t>
  </si>
  <si>
    <t>f13_exp_a3</t>
  </si>
  <si>
    <t>f13_exp_a4</t>
  </si>
  <si>
    <t>f13_exp_a5</t>
  </si>
  <si>
    <t>f13_exp_a6</t>
  </si>
  <si>
    <t>f13_exp_a7</t>
  </si>
  <si>
    <t>f14_ins</t>
  </si>
  <si>
    <t>f14_nfi</t>
  </si>
  <si>
    <t>f14_cont_a1</t>
  </si>
  <si>
    <t>f14_cont_a2</t>
  </si>
  <si>
    <t>f14_cont_a3</t>
  </si>
  <si>
    <t>f14_cont_a4</t>
  </si>
  <si>
    <t>f14_cont_a5</t>
  </si>
  <si>
    <t>f14_cont_a6</t>
  </si>
  <si>
    <t>f14_cont_a7</t>
  </si>
  <si>
    <t>f14_exp_a1</t>
  </si>
  <si>
    <t>f14_exp_a2</t>
  </si>
  <si>
    <t>f14_exp_a3</t>
  </si>
  <si>
    <t>f14_exp_a4</t>
  </si>
  <si>
    <t>f14_exp_a5</t>
  </si>
  <si>
    <t>f14_exp_a6</t>
  </si>
  <si>
    <t>f14_exp_a7</t>
  </si>
  <si>
    <t>f15_ins</t>
  </si>
  <si>
    <t>f15_nfi</t>
  </si>
  <si>
    <t>f15_cont_a1</t>
  </si>
  <si>
    <t>f15_cont_a2</t>
  </si>
  <si>
    <t>f15_cont_a3</t>
  </si>
  <si>
    <t>f15_cont_a4</t>
  </si>
  <si>
    <t>f15_cont_a5</t>
  </si>
  <si>
    <t>f15_cont_a6</t>
  </si>
  <si>
    <t>f15_cont_a7</t>
  </si>
  <si>
    <t>f15_exp_a1</t>
  </si>
  <si>
    <t>f15_exp_a2</t>
  </si>
  <si>
    <t>f15_exp_a3</t>
  </si>
  <si>
    <t>f15_exp_a4</t>
  </si>
  <si>
    <t>f15_exp_a5</t>
  </si>
  <si>
    <t>f15_exp_a6</t>
  </si>
  <si>
    <t>f15_exp_a7</t>
  </si>
  <si>
    <t>f16_ins</t>
  </si>
  <si>
    <t>f16_nfi</t>
  </si>
  <si>
    <t>f16_cont_a1</t>
  </si>
  <si>
    <t>f16_cont_a2</t>
  </si>
  <si>
    <t>f16_cont_a3</t>
  </si>
  <si>
    <t>f16_cont_a4</t>
  </si>
  <si>
    <t>f16_cont_a5</t>
  </si>
  <si>
    <t>f16_cont_a6</t>
  </si>
  <si>
    <t>f16_cont_a7</t>
  </si>
  <si>
    <t>f16_exp_a1</t>
  </si>
  <si>
    <t>f16_exp_a2</t>
  </si>
  <si>
    <t>f16_exp_a3</t>
  </si>
  <si>
    <t>f16_exp_a4</t>
  </si>
  <si>
    <t>f16_exp_a5</t>
  </si>
  <si>
    <t>f16_exp_a6</t>
  </si>
  <si>
    <t>f16_exp_a7</t>
  </si>
  <si>
    <t>f17_ins</t>
  </si>
  <si>
    <t>f17_nfi</t>
  </si>
  <si>
    <t>f17_cont_a1</t>
  </si>
  <si>
    <t>f17_cont_a2</t>
  </si>
  <si>
    <t>f17_cont_a3</t>
  </si>
  <si>
    <t>f17_cont_a4</t>
  </si>
  <si>
    <t>f17_cont_a5</t>
  </si>
  <si>
    <t>f17_cont_a6</t>
  </si>
  <si>
    <t>f17_cont_a7</t>
  </si>
  <si>
    <t>f17_exp_a1</t>
  </si>
  <si>
    <t>f17_exp_a2</t>
  </si>
  <si>
    <t>f17_exp_a3</t>
  </si>
  <si>
    <t>f17_exp_a4</t>
  </si>
  <si>
    <t>f17_exp_a5</t>
  </si>
  <si>
    <t>f17_exp_a6</t>
  </si>
  <si>
    <t>f17_exp_a7</t>
  </si>
  <si>
    <t>f18_ins</t>
  </si>
  <si>
    <t>f18_nfi</t>
  </si>
  <si>
    <t>f18_cont_a1</t>
  </si>
  <si>
    <t>f18_cont_a2</t>
  </si>
  <si>
    <t>f18_cont_a3</t>
  </si>
  <si>
    <t>f18_cont_a4</t>
  </si>
  <si>
    <t>f18_cont_a5</t>
  </si>
  <si>
    <t>f18_cont_a6</t>
  </si>
  <si>
    <t>f18_cont_a7</t>
  </si>
  <si>
    <t>f18_exp_a1</t>
  </si>
  <si>
    <t>f18_exp_a2</t>
  </si>
  <si>
    <t>f18_exp_a3</t>
  </si>
  <si>
    <t>f18_exp_a4</t>
  </si>
  <si>
    <t>f18_exp_a5</t>
  </si>
  <si>
    <t>f18_exp_a6</t>
  </si>
  <si>
    <t>f18_exp_a7</t>
  </si>
  <si>
    <t>f19_ins</t>
  </si>
  <si>
    <t>f19_nfi</t>
  </si>
  <si>
    <t>f19_cont_a1</t>
  </si>
  <si>
    <t>f19_cont_a2</t>
  </si>
  <si>
    <t>f19_cont_a3</t>
  </si>
  <si>
    <t>f19_cont_a4</t>
  </si>
  <si>
    <t>f19_cont_a5</t>
  </si>
  <si>
    <t>f19_cont_a6</t>
  </si>
  <si>
    <t>f19_cont_a7</t>
  </si>
  <si>
    <t>f19_exp_a1</t>
  </si>
  <si>
    <t>f19_exp_a2</t>
  </si>
  <si>
    <t>f19_exp_a3</t>
  </si>
  <si>
    <t>f19_exp_a4</t>
  </si>
  <si>
    <t>f19_exp_a5</t>
  </si>
  <si>
    <t>f19_exp_a6</t>
  </si>
  <si>
    <t>f19_exp_a7</t>
  </si>
  <si>
    <t>f20_ins</t>
  </si>
  <si>
    <t>f20_nfi</t>
  </si>
  <si>
    <t>f20_cont_a1</t>
  </si>
  <si>
    <t>f20_cont_a2</t>
  </si>
  <si>
    <t>f20_cont_a3</t>
  </si>
  <si>
    <t>f20_cont_a4</t>
  </si>
  <si>
    <t>f20_cont_a5</t>
  </si>
  <si>
    <t>f20_cont_a6</t>
  </si>
  <si>
    <t>f20_cont_a7</t>
  </si>
  <si>
    <t>f20_exp_a1</t>
  </si>
  <si>
    <t>f20_exp_a2</t>
  </si>
  <si>
    <t>f20_exp_a3</t>
  </si>
  <si>
    <t>f20_exp_a4</t>
  </si>
  <si>
    <t>f20_exp_a5</t>
  </si>
  <si>
    <t>f20_exp_a6</t>
  </si>
  <si>
    <t>f20_exp_a7</t>
  </si>
  <si>
    <t>f21_ins</t>
  </si>
  <si>
    <t>f21_nfi</t>
  </si>
  <si>
    <t>f21_cont_a1</t>
  </si>
  <si>
    <t>f21_cont_a2</t>
  </si>
  <si>
    <t>f21_cont_a3</t>
  </si>
  <si>
    <t>f21_cont_a4</t>
  </si>
  <si>
    <t>f21_cont_a5</t>
  </si>
  <si>
    <t>f21_cont_a6</t>
  </si>
  <si>
    <t>f21_cont_a7</t>
  </si>
  <si>
    <t>f21_exp_a1</t>
  </si>
  <si>
    <t>f21_exp_a2</t>
  </si>
  <si>
    <t>f21_exp_a3</t>
  </si>
  <si>
    <t>f21_exp_a4</t>
  </si>
  <si>
    <t>f21_exp_a5</t>
  </si>
  <si>
    <t>f21_exp_a6</t>
  </si>
  <si>
    <t>f21_exp_a7</t>
  </si>
  <si>
    <t>f22_ins</t>
  </si>
  <si>
    <t>f22_nfi</t>
  </si>
  <si>
    <t>f22_cont_a1</t>
  </si>
  <si>
    <t>f22_cont_a2</t>
  </si>
  <si>
    <t>f22_cont_a3</t>
  </si>
  <si>
    <t>f22_cont_a4</t>
  </si>
  <si>
    <t>f22_cont_a5</t>
  </si>
  <si>
    <t>f22_cont_a6</t>
  </si>
  <si>
    <t>f22_cont_a7</t>
  </si>
  <si>
    <t>f22_exp_a1</t>
  </si>
  <si>
    <t>f22_exp_a2</t>
  </si>
  <si>
    <t>f22_exp_a3</t>
  </si>
  <si>
    <t>f22_exp_a4</t>
  </si>
  <si>
    <t>f22_exp_a5</t>
  </si>
  <si>
    <t>f22_exp_a6</t>
  </si>
  <si>
    <t>f22_exp_a7</t>
  </si>
  <si>
    <t>f23_ins</t>
  </si>
  <si>
    <t>f23_nfi</t>
  </si>
  <si>
    <t>f23_cont_a1</t>
  </si>
  <si>
    <t>f23_cont_a2</t>
  </si>
  <si>
    <t>f23_cont_a3</t>
  </si>
  <si>
    <t>f23_cont_a4</t>
  </si>
  <si>
    <t>f23_cont_a5</t>
  </si>
  <si>
    <t>f23_cont_a6</t>
  </si>
  <si>
    <t>f23_cont_a7</t>
  </si>
  <si>
    <t>f23_exp_a1</t>
  </si>
  <si>
    <t>f23_exp_a2</t>
  </si>
  <si>
    <t>f23_exp_a3</t>
  </si>
  <si>
    <t>f23_exp_a4</t>
  </si>
  <si>
    <t>f23_exp_a5</t>
  </si>
  <si>
    <t>f23_exp_a6</t>
  </si>
  <si>
    <t>f23_exp_a7</t>
  </si>
  <si>
    <t>f24_ins</t>
  </si>
  <si>
    <t>f24_nfi</t>
  </si>
  <si>
    <t>f24_cont_a1</t>
  </si>
  <si>
    <t>f24_cont_a2</t>
  </si>
  <si>
    <t>f24_cont_a3</t>
  </si>
  <si>
    <t>f24_cont_a4</t>
  </si>
  <si>
    <t>f24_cont_a5</t>
  </si>
  <si>
    <t>f24_cont_a6</t>
  </si>
  <si>
    <t>f24_cont_a7</t>
  </si>
  <si>
    <t>f24_exp_a1</t>
  </si>
  <si>
    <t>f24_exp_a2</t>
  </si>
  <si>
    <t>f24_exp_a3</t>
  </si>
  <si>
    <t>f24_exp_a4</t>
  </si>
  <si>
    <t>f24_exp_a5</t>
  </si>
  <si>
    <t>f24_exp_a6</t>
  </si>
  <si>
    <t>f24_exp_a7</t>
  </si>
  <si>
    <t>f25_ins</t>
  </si>
  <si>
    <t>f25_nfi</t>
  </si>
  <si>
    <t>f25_cont_a1</t>
  </si>
  <si>
    <t>f25_cont_a2</t>
  </si>
  <si>
    <t>f25_cont_a3</t>
  </si>
  <si>
    <t>f25_cont_a4</t>
  </si>
  <si>
    <t>f25_cont_a5</t>
  </si>
  <si>
    <t>f25_cont_a6</t>
  </si>
  <si>
    <t>f25_cont_a7</t>
  </si>
  <si>
    <t>f25_exp_a1</t>
  </si>
  <si>
    <t>f25_exp_a2</t>
  </si>
  <si>
    <t>f25_exp_a3</t>
  </si>
  <si>
    <t>f25_exp_a4</t>
  </si>
  <si>
    <t>f25_exp_a5</t>
  </si>
  <si>
    <t>f25_exp_a6</t>
  </si>
  <si>
    <t>f25_exp_a7</t>
  </si>
  <si>
    <t>f26_ins</t>
  </si>
  <si>
    <t>f26_nfi</t>
  </si>
  <si>
    <t>f26_cont_a1</t>
  </si>
  <si>
    <t>f26_cont_a2</t>
  </si>
  <si>
    <t>f26_cont_a3</t>
  </si>
  <si>
    <t>f26_cont_a4</t>
  </si>
  <si>
    <t>f26_cont_a5</t>
  </si>
  <si>
    <t>f26_cont_a6</t>
  </si>
  <si>
    <t>f26_cont_a7</t>
  </si>
  <si>
    <t>f26_exp_a1</t>
  </si>
  <si>
    <t>f26_exp_a2</t>
  </si>
  <si>
    <t>f26_exp_a3</t>
  </si>
  <si>
    <t>f26_exp_a4</t>
  </si>
  <si>
    <t>f26_exp_a5</t>
  </si>
  <si>
    <t>f26_exp_a6</t>
  </si>
  <si>
    <t>f26_exp_a7</t>
  </si>
  <si>
    <t>f27_ins</t>
  </si>
  <si>
    <t>f27_nfi</t>
  </si>
  <si>
    <t>f27_cont_a1</t>
  </si>
  <si>
    <t>f27_cont_a2</t>
  </si>
  <si>
    <t>f27_cont_a3</t>
  </si>
  <si>
    <t>f27_cont_a4</t>
  </si>
  <si>
    <t>f27_cont_a5</t>
  </si>
  <si>
    <t>f27_cont_a6</t>
  </si>
  <si>
    <t>f27_cont_a7</t>
  </si>
  <si>
    <t>f27_exp_a1</t>
  </si>
  <si>
    <t>f27_exp_a2</t>
  </si>
  <si>
    <t>f27_exp_a3</t>
  </si>
  <si>
    <t>f27_exp_a4</t>
  </si>
  <si>
    <t>f27_exp_a5</t>
  </si>
  <si>
    <t>f27_exp_a6</t>
  </si>
  <si>
    <t>f27_exp_a7</t>
  </si>
  <si>
    <t>f28_ins</t>
  </si>
  <si>
    <t>f28_nfi</t>
  </si>
  <si>
    <t>f28_cont_a1</t>
  </si>
  <si>
    <t>f28_cont_a2</t>
  </si>
  <si>
    <t>f28_cont_a3</t>
  </si>
  <si>
    <t>f28_cont_a4</t>
  </si>
  <si>
    <t>f28_cont_a5</t>
  </si>
  <si>
    <t>f28_cont_a6</t>
  </si>
  <si>
    <t>f28_cont_a7</t>
  </si>
  <si>
    <t>f28_exp_a1</t>
  </si>
  <si>
    <t>f28_exp_a2</t>
  </si>
  <si>
    <t>f28_exp_a3</t>
  </si>
  <si>
    <t>f28_exp_a4</t>
  </si>
  <si>
    <t>f28_exp_a5</t>
  </si>
  <si>
    <t>f28_exp_a6</t>
  </si>
  <si>
    <t>f28_exp_a7</t>
  </si>
  <si>
    <t>f29_ins</t>
  </si>
  <si>
    <t>f29_nfi</t>
  </si>
  <si>
    <t>f29_cont_a1</t>
  </si>
  <si>
    <t>f29_cont_a2</t>
  </si>
  <si>
    <t>f29_cont_a3</t>
  </si>
  <si>
    <t>f29_cont_a4</t>
  </si>
  <si>
    <t>f29_cont_a5</t>
  </si>
  <si>
    <t>f29_cont_a6</t>
  </si>
  <si>
    <t>f29_cont_a7</t>
  </si>
  <si>
    <t>f29_exp_a1</t>
  </si>
  <si>
    <t>f29_exp_a2</t>
  </si>
  <si>
    <t>f29_exp_a3</t>
  </si>
  <si>
    <t>f29_exp_a4</t>
  </si>
  <si>
    <t>f29_exp_a5</t>
  </si>
  <si>
    <t>f29_exp_a6</t>
  </si>
  <si>
    <t>f29_exp_a7</t>
  </si>
  <si>
    <t>Please only complete the following section if modifiable factors were identified in the death</t>
  </si>
  <si>
    <t>1 April 2013 - 31 March 2014</t>
  </si>
  <si>
    <t>2013-14</t>
  </si>
  <si>
    <t>Children Board which took place between 01 April 2013 and 31 March 2014.</t>
  </si>
  <si>
    <t>Submit completed forms by 30 May 2014</t>
  </si>
  <si>
    <t>Child Death Overview Panel, on behalf of your LSCB, between 01 April 2013 and 31 March 2014</t>
  </si>
  <si>
    <t>Data for the year to 31 March 2014</t>
  </si>
  <si>
    <t>Discussed and led on review and completed the review in 2013-14</t>
  </si>
  <si>
    <t>Ongoing_1213_LA1</t>
  </si>
  <si>
    <t>Ongoing_1213_LA2</t>
  </si>
  <si>
    <t>Ongoing_1213_LA3</t>
  </si>
  <si>
    <t>Ongoing_1213_LA4</t>
  </si>
  <si>
    <t>Ongoing_1213_LA5</t>
  </si>
  <si>
    <t>Ongoing_1213_LA6</t>
  </si>
  <si>
    <t>Ongoing_1314_LA1</t>
  </si>
  <si>
    <t>Ongoing_1314_LA2</t>
  </si>
  <si>
    <t>Ongoing_1314_LA3</t>
  </si>
  <si>
    <t>Ongoing_1314_LA4</t>
  </si>
  <si>
    <t>Ongoing_1314_LA5</t>
  </si>
  <si>
    <t>Ongoing_1314_LA6</t>
  </si>
  <si>
    <t>No_April13_March14</t>
  </si>
  <si>
    <t>No_prior_April09</t>
  </si>
  <si>
    <t>No_prev_prior_April09</t>
  </si>
  <si>
    <t>No_prev_April13_March14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</si>
</sst>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4"/>
      <color indexed="10"/>
      <name val="Arial"/>
      <family val="2"/>
    </font>
    <font>
      <b/>
      <sz val="8"/>
      <name val="Arial"/>
      <family val="2"/>
    </font>
    <font>
      <sz val="12"/>
      <color indexed="53"/>
      <name val="Arial"/>
      <family val="2"/>
    </font>
    <font>
      <sz val="23"/>
      <color indexed="53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5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53"/>
      <name val="Arial"/>
      <family val="2"/>
    </font>
    <font>
      <b/>
      <sz val="10"/>
      <color indexed="53"/>
      <name val="Arial"/>
      <family val="2"/>
    </font>
    <font>
      <u val="single"/>
      <sz val="12"/>
      <color indexed="53"/>
      <name val="Arial"/>
      <family val="2"/>
    </font>
    <font>
      <b/>
      <u val="single"/>
      <sz val="12"/>
      <color indexed="53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sz val="12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Continuous" vertical="center"/>
    </xf>
    <xf numFmtId="0" fontId="3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42" fillId="0" borderId="0" xfId="0" applyFont="1" applyBorder="1" applyAlignment="1">
      <alignment horizontal="left"/>
    </xf>
    <xf numFmtId="16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16" fontId="42" fillId="0" borderId="0" xfId="0" applyNumberFormat="1" applyFont="1" applyBorder="1" applyAlignment="1" applyProtection="1">
      <alignment horizontal="left"/>
      <protection/>
    </xf>
    <xf numFmtId="0" fontId="39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39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9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4" borderId="17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39" fillId="0" borderId="20" xfId="0" applyFont="1" applyBorder="1" applyAlignment="1">
      <alignment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9" width="6.421875" style="0" customWidth="1"/>
    <col min="10" max="10" width="6.421875" style="1" customWidth="1"/>
    <col min="11" max="14" width="6.421875" style="0" customWidth="1"/>
    <col min="15" max="15" width="3.00390625" style="0" customWidth="1"/>
    <col min="16" max="18" width="15.7109375" style="0" customWidth="1"/>
    <col min="19" max="19" width="7.00390625" style="23" customWidth="1"/>
  </cols>
  <sheetData>
    <row r="1" spans="1:18" ht="38.25" customHeight="1">
      <c r="A1" s="2" t="s">
        <v>564</v>
      </c>
      <c r="J1"/>
      <c r="R1" s="3" t="s">
        <v>18</v>
      </c>
    </row>
    <row r="2" spans="10:18" ht="18.75" customHeight="1">
      <c r="J2"/>
      <c r="R2" s="4" t="s">
        <v>1146</v>
      </c>
    </row>
    <row r="3" spans="2:19" ht="6.75" customHeight="1">
      <c r="B3" s="5"/>
      <c r="J3" s="6"/>
      <c r="Q3" s="7"/>
      <c r="S3" s="24"/>
    </row>
    <row r="4" spans="1:17" ht="26.25" customHeight="1">
      <c r="A4" s="9" t="s">
        <v>14</v>
      </c>
      <c r="B4" s="10"/>
      <c r="C4" s="11"/>
      <c r="D4" s="11"/>
      <c r="E4" s="11"/>
      <c r="F4" s="11"/>
      <c r="G4" s="11"/>
      <c r="H4" s="11"/>
      <c r="I4" s="6"/>
      <c r="J4"/>
      <c r="Q4" s="7"/>
    </row>
    <row r="5" spans="1:17" ht="29.25">
      <c r="A5" s="9" t="s">
        <v>563</v>
      </c>
      <c r="B5" s="12"/>
      <c r="C5" s="12"/>
      <c r="D5" s="12"/>
      <c r="E5" s="12"/>
      <c r="F5" s="12"/>
      <c r="G5" s="12"/>
      <c r="H5" s="12"/>
      <c r="J5"/>
      <c r="Q5" s="7"/>
    </row>
    <row r="6" spans="1:19" s="1" customFormat="1" ht="18.75" customHeight="1">
      <c r="A6" s="13" t="s">
        <v>15</v>
      </c>
      <c r="B6" s="13"/>
      <c r="C6" s="13"/>
      <c r="D6" s="13"/>
      <c r="E6" s="13"/>
      <c r="F6" s="13"/>
      <c r="G6" s="13"/>
      <c r="H6" s="13"/>
      <c r="Q6" s="14"/>
      <c r="S6" s="23"/>
    </row>
    <row r="7" spans="1:19" s="1" customFormat="1" ht="20.25" customHeight="1">
      <c r="A7" s="13" t="s">
        <v>1147</v>
      </c>
      <c r="B7" s="13"/>
      <c r="C7" s="13"/>
      <c r="D7" s="13"/>
      <c r="E7" s="13"/>
      <c r="F7" s="13"/>
      <c r="G7" s="13"/>
      <c r="H7" s="13"/>
      <c r="Q7" s="14"/>
      <c r="S7" s="23"/>
    </row>
    <row r="8" spans="1:19" s="1" customFormat="1" ht="24" customHeight="1">
      <c r="A8" s="8" t="s">
        <v>1148</v>
      </c>
      <c r="C8" s="15"/>
      <c r="D8" s="13"/>
      <c r="E8" s="13"/>
      <c r="F8" s="13"/>
      <c r="G8" s="13"/>
      <c r="H8" s="13"/>
      <c r="Q8" s="14"/>
      <c r="S8" s="23"/>
    </row>
    <row r="9" spans="1:19" s="1" customFormat="1" ht="8.25" customHeight="1">
      <c r="A9" s="16"/>
      <c r="C9" s="15"/>
      <c r="D9" s="13"/>
      <c r="E9" s="13"/>
      <c r="F9" s="13"/>
      <c r="G9" s="13"/>
      <c r="H9" s="13"/>
      <c r="Q9" s="14"/>
      <c r="S9" s="23"/>
    </row>
    <row r="10" spans="1:18" ht="15" customHeight="1">
      <c r="A10" s="21" t="s">
        <v>133</v>
      </c>
      <c r="B10" s="13"/>
      <c r="C10" s="13"/>
      <c r="D10" s="13"/>
      <c r="E10" s="1"/>
      <c r="F10" s="17"/>
      <c r="G10" s="13"/>
      <c r="H10" s="13"/>
      <c r="I10" s="1"/>
      <c r="P10" s="1"/>
      <c r="Q10" s="1"/>
      <c r="R10" s="1"/>
    </row>
    <row r="11" spans="1:18" ht="15" customHeight="1">
      <c r="A11" s="21" t="s">
        <v>1149</v>
      </c>
      <c r="B11" s="13"/>
      <c r="C11" s="13"/>
      <c r="D11" s="13"/>
      <c r="E11" s="1"/>
      <c r="F11" s="17"/>
      <c r="G11" s="13"/>
      <c r="H11" s="13"/>
      <c r="I11" s="1"/>
      <c r="P11" s="1"/>
      <c r="Q11" s="1"/>
      <c r="R11" s="1"/>
    </row>
    <row r="12" spans="1:18" ht="10.5" customHeight="1">
      <c r="A12" s="21"/>
      <c r="B12" s="13"/>
      <c r="C12" s="13"/>
      <c r="D12" s="13"/>
      <c r="E12" s="1"/>
      <c r="F12" s="17"/>
      <c r="G12" s="13"/>
      <c r="H12" s="13"/>
      <c r="I12" s="1"/>
      <c r="P12" s="1"/>
      <c r="Q12" s="1"/>
      <c r="R12" s="1"/>
    </row>
    <row r="13" spans="1:18" ht="15" customHeight="1">
      <c r="A13" s="18" t="s">
        <v>134</v>
      </c>
      <c r="B13" s="13"/>
      <c r="C13" s="13"/>
      <c r="D13" s="13"/>
      <c r="E13" s="1"/>
      <c r="F13" s="17"/>
      <c r="G13" s="13"/>
      <c r="H13" s="13"/>
      <c r="I13" s="1"/>
      <c r="P13" s="1"/>
      <c r="Q13" s="1"/>
      <c r="R13" s="19"/>
    </row>
    <row r="14" spans="1:18" ht="10.5" customHeight="1">
      <c r="A14" s="18"/>
      <c r="B14" s="13"/>
      <c r="C14" s="13"/>
      <c r="D14" s="13"/>
      <c r="E14" s="1"/>
      <c r="F14" s="17"/>
      <c r="G14" s="13"/>
      <c r="H14" s="13"/>
      <c r="I14" s="1"/>
      <c r="P14" s="1"/>
      <c r="Q14" s="1"/>
      <c r="R14" s="19"/>
    </row>
    <row r="15" spans="1:23" s="29" customFormat="1" ht="20.25">
      <c r="A15" s="28" t="s">
        <v>301</v>
      </c>
      <c r="N15" s="19"/>
      <c r="O15" s="30"/>
      <c r="P15" s="30"/>
      <c r="S15"/>
      <c r="W15" s="19"/>
    </row>
    <row r="16" spans="14:23" s="29" customFormat="1" ht="6.75" customHeight="1">
      <c r="N16" s="19"/>
      <c r="O16" s="30"/>
      <c r="P16" s="30"/>
      <c r="S16"/>
      <c r="W16" s="19"/>
    </row>
    <row r="17" spans="1:19" ht="18.75" customHeight="1">
      <c r="A17" s="38" t="s">
        <v>302</v>
      </c>
      <c r="B17" s="12"/>
      <c r="C17" s="12"/>
      <c r="D17" s="12"/>
      <c r="E17" s="12"/>
      <c r="G17" s="32"/>
      <c r="H17" s="12"/>
      <c r="I17" s="12"/>
      <c r="J17"/>
      <c r="N17" s="22"/>
      <c r="P17" s="6"/>
      <c r="Q17" s="6"/>
      <c r="R17" s="6"/>
      <c r="S17" s="33"/>
    </row>
    <row r="18" spans="1:19" ht="11.25" customHeight="1">
      <c r="A18" s="31"/>
      <c r="B18" s="12"/>
      <c r="C18" s="12"/>
      <c r="D18" s="12"/>
      <c r="E18" s="12"/>
      <c r="G18" s="32"/>
      <c r="H18" s="12"/>
      <c r="I18" s="12"/>
      <c r="J18"/>
      <c r="N18" s="22"/>
      <c r="P18" s="6"/>
      <c r="Q18" s="6"/>
      <c r="R18" s="6"/>
      <c r="S18" s="33"/>
    </row>
    <row r="19" spans="1:19" s="1" customFormat="1" ht="21.75" customHeight="1">
      <c r="A19" s="17" t="s">
        <v>16</v>
      </c>
      <c r="B19" s="13"/>
      <c r="C19" s="13"/>
      <c r="D19" s="13"/>
      <c r="F19" s="17"/>
      <c r="G19" s="13"/>
      <c r="H19" s="13"/>
      <c r="Q19" s="14"/>
      <c r="S19" s="23"/>
    </row>
    <row r="20" spans="1:19" s="1" customFormat="1" ht="8.25" customHeight="1">
      <c r="A20" s="13"/>
      <c r="B20" s="13"/>
      <c r="C20" s="13"/>
      <c r="D20" s="13"/>
      <c r="F20" s="17"/>
      <c r="G20" s="13"/>
      <c r="H20" s="13"/>
      <c r="Q20" s="14"/>
      <c r="S20" s="23"/>
    </row>
    <row r="21" spans="1:19" ht="15" customHeight="1">
      <c r="A21" s="18" t="s">
        <v>1150</v>
      </c>
      <c r="B21" s="13"/>
      <c r="C21" s="13"/>
      <c r="D21" s="13"/>
      <c r="E21" s="1"/>
      <c r="F21" s="17"/>
      <c r="G21" s="13"/>
      <c r="H21" s="13"/>
      <c r="I21" s="1"/>
      <c r="P21" s="1"/>
      <c r="Q21" s="1"/>
      <c r="R21" s="1"/>
      <c r="S21" s="34" t="s">
        <v>17</v>
      </c>
    </row>
    <row r="22" spans="1:18" ht="12.75" customHeight="1" thickBot="1">
      <c r="A22" s="18"/>
      <c r="B22" s="13"/>
      <c r="C22" s="13"/>
      <c r="D22" s="13"/>
      <c r="E22" s="1"/>
      <c r="F22" s="17"/>
      <c r="G22" s="13"/>
      <c r="H22" s="13"/>
      <c r="I22" s="1"/>
      <c r="P22" s="1"/>
      <c r="Q22" s="1"/>
      <c r="R22" s="1"/>
    </row>
    <row r="23" spans="1:19" ht="18.75" thickBot="1">
      <c r="A23" s="18"/>
      <c r="B23" s="13"/>
      <c r="C23" s="13"/>
      <c r="D23" s="13"/>
      <c r="E23" s="1"/>
      <c r="F23" s="17"/>
      <c r="G23" s="13"/>
      <c r="H23" s="13"/>
      <c r="I23" s="1"/>
      <c r="N23" s="22" t="s">
        <v>31</v>
      </c>
      <c r="O23" s="43" t="str">
        <f>IF(P23="","x",0)</f>
        <v>x</v>
      </c>
      <c r="P23" s="129"/>
      <c r="Q23" s="130"/>
      <c r="R23" s="131"/>
      <c r="S23" s="34" t="s">
        <v>21</v>
      </c>
    </row>
    <row r="24" spans="1:19" ht="18.75" thickBot="1">
      <c r="A24" s="18"/>
      <c r="B24" s="13"/>
      <c r="C24" s="13"/>
      <c r="D24" s="13"/>
      <c r="E24" s="1"/>
      <c r="F24" s="17"/>
      <c r="G24" s="13"/>
      <c r="H24" s="13"/>
      <c r="I24" s="1"/>
      <c r="O24" s="43"/>
      <c r="P24" s="25"/>
      <c r="Q24" s="25"/>
      <c r="R24" s="25"/>
      <c r="S24" s="34"/>
    </row>
    <row r="25" spans="1:19" ht="18.75" thickBot="1">
      <c r="A25" s="18"/>
      <c r="B25" s="13"/>
      <c r="C25" s="13"/>
      <c r="D25" s="13"/>
      <c r="E25" s="1"/>
      <c r="F25" s="17"/>
      <c r="G25" s="13"/>
      <c r="H25" s="13"/>
      <c r="I25" s="1"/>
      <c r="N25" s="20" t="s">
        <v>296</v>
      </c>
      <c r="O25" s="43" t="str">
        <f>IF(P25="","x",0)</f>
        <v>x</v>
      </c>
      <c r="P25" s="129"/>
      <c r="Q25" s="130"/>
      <c r="R25" s="131"/>
      <c r="S25" s="34" t="s">
        <v>22</v>
      </c>
    </row>
    <row r="26" spans="1:19" ht="18.75" thickBot="1">
      <c r="A26" s="18"/>
      <c r="B26" s="13"/>
      <c r="C26" s="13"/>
      <c r="D26" s="13"/>
      <c r="E26" s="1"/>
      <c r="F26" s="17"/>
      <c r="G26" s="13"/>
      <c r="H26" s="13"/>
      <c r="I26" s="1"/>
      <c r="O26" s="43"/>
      <c r="P26" s="25"/>
      <c r="Q26" s="25"/>
      <c r="R26" s="25"/>
      <c r="S26" s="34"/>
    </row>
    <row r="27" spans="1:19" ht="18.75" thickBot="1">
      <c r="A27" s="18"/>
      <c r="B27" s="13"/>
      <c r="C27" s="13"/>
      <c r="D27" s="13"/>
      <c r="E27" s="1"/>
      <c r="F27" s="17"/>
      <c r="G27" s="13"/>
      <c r="H27" s="13"/>
      <c r="I27" s="1"/>
      <c r="N27" s="20" t="s">
        <v>32</v>
      </c>
      <c r="O27" s="43" t="str">
        <f>IF(P27="","x",0)</f>
        <v>x</v>
      </c>
      <c r="P27" s="129"/>
      <c r="Q27" s="130"/>
      <c r="R27" s="131"/>
      <c r="S27" s="34" t="s">
        <v>23</v>
      </c>
    </row>
    <row r="28" spans="1:19" ht="18.75" thickBot="1">
      <c r="A28" s="18"/>
      <c r="B28" s="13"/>
      <c r="C28" s="13"/>
      <c r="D28" s="13"/>
      <c r="E28" s="1"/>
      <c r="F28" s="17"/>
      <c r="G28" s="13"/>
      <c r="H28" s="13"/>
      <c r="I28" s="1"/>
      <c r="O28" s="43"/>
      <c r="P28" s="25"/>
      <c r="Q28" s="25"/>
      <c r="R28" s="25"/>
      <c r="S28" s="34"/>
    </row>
    <row r="29" spans="1:19" ht="18.75" thickBot="1">
      <c r="A29" s="18"/>
      <c r="B29" s="13"/>
      <c r="C29" s="13"/>
      <c r="D29" s="13"/>
      <c r="E29" s="1"/>
      <c r="F29" s="17"/>
      <c r="G29" s="13"/>
      <c r="H29" s="13"/>
      <c r="I29" s="1"/>
      <c r="N29" s="20" t="s">
        <v>26</v>
      </c>
      <c r="O29" s="43" t="str">
        <f>IF(P29="","x",0)</f>
        <v>x</v>
      </c>
      <c r="P29" s="129"/>
      <c r="Q29" s="130"/>
      <c r="R29" s="131"/>
      <c r="S29" s="34" t="s">
        <v>24</v>
      </c>
    </row>
    <row r="30" spans="1:19" ht="18.75" thickBot="1">
      <c r="A30" s="18"/>
      <c r="B30" s="13"/>
      <c r="C30" s="13"/>
      <c r="D30" s="13"/>
      <c r="E30" s="1"/>
      <c r="F30" s="17"/>
      <c r="G30" s="13"/>
      <c r="H30" s="13"/>
      <c r="I30" s="1"/>
      <c r="O30" s="43"/>
      <c r="P30" s="25"/>
      <c r="Q30" s="25"/>
      <c r="R30" s="25"/>
      <c r="S30" s="34"/>
    </row>
    <row r="31" spans="1:19" ht="18">
      <c r="A31" s="18"/>
      <c r="B31" s="13"/>
      <c r="C31" s="13"/>
      <c r="D31" s="13"/>
      <c r="E31" s="1"/>
      <c r="F31" s="17"/>
      <c r="G31" s="13"/>
      <c r="H31" s="13"/>
      <c r="I31" s="1"/>
      <c r="N31" s="20" t="s">
        <v>36</v>
      </c>
      <c r="O31" s="43" t="str">
        <f>IF(P31="","x",0)</f>
        <v>x</v>
      </c>
      <c r="P31" s="141"/>
      <c r="Q31" s="143"/>
      <c r="R31" s="145"/>
      <c r="S31" s="34" t="s">
        <v>25</v>
      </c>
    </row>
    <row r="32" spans="1:19" ht="18.75" thickBot="1">
      <c r="A32" s="18"/>
      <c r="B32" s="13"/>
      <c r="C32" s="13"/>
      <c r="D32" s="13"/>
      <c r="E32" s="1"/>
      <c r="F32" s="17"/>
      <c r="G32" s="13"/>
      <c r="H32" s="13"/>
      <c r="I32" s="1"/>
      <c r="N32" s="20" t="s">
        <v>131</v>
      </c>
      <c r="O32" s="43"/>
      <c r="P32" s="142"/>
      <c r="Q32" s="144"/>
      <c r="R32" s="146"/>
      <c r="S32" s="34"/>
    </row>
    <row r="33" spans="1:19" ht="18.75" thickBot="1">
      <c r="A33" s="18"/>
      <c r="B33" s="13"/>
      <c r="C33" s="13"/>
      <c r="D33" s="13"/>
      <c r="E33" s="1"/>
      <c r="F33" s="17"/>
      <c r="G33" s="13"/>
      <c r="H33" s="13"/>
      <c r="I33" s="1"/>
      <c r="N33" s="20"/>
      <c r="O33" s="43"/>
      <c r="P33" s="25"/>
      <c r="Q33" s="25"/>
      <c r="R33" s="25"/>
      <c r="S33" s="34"/>
    </row>
    <row r="34" spans="1:19" ht="18">
      <c r="A34" s="18"/>
      <c r="B34" s="13"/>
      <c r="C34" s="13"/>
      <c r="D34" s="13"/>
      <c r="E34" s="1"/>
      <c r="F34" s="17"/>
      <c r="G34" s="13"/>
      <c r="H34" s="13"/>
      <c r="I34" s="1"/>
      <c r="N34" s="20" t="s">
        <v>582</v>
      </c>
      <c r="O34" s="43" t="b">
        <f>IF(P27="no",IF(P34="","x",0))</f>
        <v>0</v>
      </c>
      <c r="P34" s="132"/>
      <c r="Q34" s="133"/>
      <c r="R34" s="134"/>
      <c r="S34" s="34" t="s">
        <v>27</v>
      </c>
    </row>
    <row r="35" spans="1:19" ht="18.75" thickBot="1">
      <c r="A35" s="18"/>
      <c r="B35" s="13"/>
      <c r="C35" s="13"/>
      <c r="D35" s="13"/>
      <c r="E35" s="1"/>
      <c r="F35" s="17"/>
      <c r="G35" s="13"/>
      <c r="H35" s="13"/>
      <c r="I35" s="1"/>
      <c r="N35" s="20" t="s">
        <v>544</v>
      </c>
      <c r="O35" s="43"/>
      <c r="P35" s="138"/>
      <c r="Q35" s="139"/>
      <c r="R35" s="140"/>
      <c r="S35" s="34"/>
    </row>
    <row r="36" spans="1:19" ht="18.75" thickBot="1">
      <c r="A36" s="18"/>
      <c r="B36" s="13"/>
      <c r="C36" s="13"/>
      <c r="D36" s="13"/>
      <c r="E36" s="1"/>
      <c r="F36" s="17"/>
      <c r="G36" s="13"/>
      <c r="H36" s="13"/>
      <c r="I36" s="1"/>
      <c r="N36" s="20"/>
      <c r="O36" s="43"/>
      <c r="P36" s="25"/>
      <c r="Q36" s="25"/>
      <c r="R36" s="25"/>
      <c r="S36" s="34"/>
    </row>
    <row r="37" spans="1:19" ht="18">
      <c r="A37" s="18"/>
      <c r="B37" s="13"/>
      <c r="C37" s="13"/>
      <c r="D37" s="13"/>
      <c r="E37" s="1"/>
      <c r="F37" s="17"/>
      <c r="G37" s="13"/>
      <c r="H37" s="13"/>
      <c r="I37" s="1"/>
      <c r="N37" s="20" t="s">
        <v>545</v>
      </c>
      <c r="O37" s="43" t="b">
        <f>IF(P27="No",IF(P37="","x",0))</f>
        <v>0</v>
      </c>
      <c r="P37" s="132"/>
      <c r="Q37" s="133"/>
      <c r="R37" s="134"/>
      <c r="S37" s="34" t="s">
        <v>118</v>
      </c>
    </row>
    <row r="38" spans="1:19" ht="18">
      <c r="A38" s="18"/>
      <c r="B38" s="13"/>
      <c r="C38" s="13"/>
      <c r="D38" s="13"/>
      <c r="E38" s="1"/>
      <c r="F38" s="17"/>
      <c r="G38" s="13"/>
      <c r="H38" s="13"/>
      <c r="I38" s="1"/>
      <c r="N38" s="20" t="s">
        <v>581</v>
      </c>
      <c r="O38" s="43"/>
      <c r="P38" s="135"/>
      <c r="Q38" s="136"/>
      <c r="R38" s="137"/>
      <c r="S38" s="34"/>
    </row>
    <row r="39" spans="1:19" ht="18.75" thickBot="1">
      <c r="A39" s="18"/>
      <c r="B39" s="13"/>
      <c r="C39" s="13"/>
      <c r="D39" s="13"/>
      <c r="E39" s="1"/>
      <c r="F39" s="17"/>
      <c r="G39" s="13"/>
      <c r="H39" s="13"/>
      <c r="I39" s="1"/>
      <c r="N39" s="20" t="s">
        <v>41</v>
      </c>
      <c r="O39" s="43"/>
      <c r="P39" s="138"/>
      <c r="Q39" s="139"/>
      <c r="R39" s="140"/>
      <c r="S39" s="34"/>
    </row>
    <row r="40" spans="1:19" ht="18.75" thickBot="1">
      <c r="A40" s="18"/>
      <c r="B40" s="13"/>
      <c r="C40" s="13"/>
      <c r="D40" s="13"/>
      <c r="E40" s="1"/>
      <c r="F40" s="17"/>
      <c r="G40" s="13"/>
      <c r="H40" s="13"/>
      <c r="I40" s="1"/>
      <c r="N40" s="20"/>
      <c r="O40" s="43"/>
      <c r="P40" s="25"/>
      <c r="Q40" s="25"/>
      <c r="R40" s="25"/>
      <c r="S40" s="34"/>
    </row>
    <row r="41" spans="1:19" ht="18">
      <c r="A41" s="18"/>
      <c r="B41" s="13"/>
      <c r="C41" s="13"/>
      <c r="D41" s="13"/>
      <c r="E41" s="1"/>
      <c r="F41" s="17"/>
      <c r="G41" s="13"/>
      <c r="H41" s="13"/>
      <c r="I41" s="1"/>
      <c r="N41" s="19" t="s">
        <v>586</v>
      </c>
      <c r="O41" s="43" t="str">
        <f>IF(P41="","x",0)</f>
        <v>x</v>
      </c>
      <c r="P41" s="132"/>
      <c r="Q41" s="133"/>
      <c r="R41" s="134"/>
      <c r="S41" s="34" t="s">
        <v>119</v>
      </c>
    </row>
    <row r="42" spans="1:19" ht="18.75" thickBot="1">
      <c r="A42" s="18"/>
      <c r="B42" s="13"/>
      <c r="C42" s="13"/>
      <c r="D42" s="13"/>
      <c r="E42" s="1"/>
      <c r="F42" s="17"/>
      <c r="G42" s="13"/>
      <c r="H42" s="13"/>
      <c r="I42" s="1"/>
      <c r="N42" s="19" t="s">
        <v>587</v>
      </c>
      <c r="O42" s="43"/>
      <c r="P42" s="138"/>
      <c r="Q42" s="139"/>
      <c r="R42" s="140"/>
      <c r="S42" s="34"/>
    </row>
    <row r="43" spans="1:19" ht="15" customHeight="1" thickBot="1">
      <c r="A43" s="18"/>
      <c r="B43" s="13"/>
      <c r="C43" s="13"/>
      <c r="D43" s="13"/>
      <c r="E43" s="1"/>
      <c r="F43" s="17"/>
      <c r="G43" s="13"/>
      <c r="H43" s="13"/>
      <c r="I43" s="1"/>
      <c r="O43" s="43"/>
      <c r="P43" s="25"/>
      <c r="Q43" s="25"/>
      <c r="R43" s="26"/>
      <c r="S43" s="34"/>
    </row>
    <row r="44" spans="1:19" ht="18">
      <c r="A44" s="18"/>
      <c r="B44" s="13"/>
      <c r="C44" s="13"/>
      <c r="D44" s="13"/>
      <c r="E44" s="1"/>
      <c r="F44" s="17"/>
      <c r="G44" s="13"/>
      <c r="H44" s="13"/>
      <c r="I44" s="1"/>
      <c r="N44" s="20" t="s">
        <v>20</v>
      </c>
      <c r="O44" s="43" t="str">
        <f>IF(P44="","x",0)</f>
        <v>x</v>
      </c>
      <c r="P44" s="132"/>
      <c r="Q44" s="133"/>
      <c r="R44" s="134"/>
      <c r="S44" s="34" t="s">
        <v>120</v>
      </c>
    </row>
    <row r="45" spans="1:19" ht="15" customHeight="1" thickBot="1">
      <c r="A45" s="18"/>
      <c r="B45" s="13"/>
      <c r="C45" s="13"/>
      <c r="D45" s="13"/>
      <c r="E45" s="1"/>
      <c r="F45" s="17"/>
      <c r="G45" s="13"/>
      <c r="H45" s="13"/>
      <c r="I45" s="1"/>
      <c r="N45" s="20" t="s">
        <v>40</v>
      </c>
      <c r="O45" s="43"/>
      <c r="P45" s="138"/>
      <c r="Q45" s="139"/>
      <c r="R45" s="140"/>
      <c r="S45" s="34"/>
    </row>
    <row r="46" spans="1:19" ht="15" customHeight="1" thickBot="1">
      <c r="A46" s="18"/>
      <c r="B46" s="13"/>
      <c r="C46" s="13"/>
      <c r="D46" s="13"/>
      <c r="E46" s="1"/>
      <c r="F46" s="17"/>
      <c r="G46" s="13"/>
      <c r="H46" s="13"/>
      <c r="I46" s="1"/>
      <c r="N46" s="20"/>
      <c r="O46" s="43"/>
      <c r="P46" s="25"/>
      <c r="Q46" s="25"/>
      <c r="R46" s="25"/>
      <c r="S46" s="34"/>
    </row>
    <row r="47" spans="1:19" ht="21.75" customHeight="1">
      <c r="A47" s="18"/>
      <c r="B47" s="13"/>
      <c r="C47" s="13"/>
      <c r="D47" s="13"/>
      <c r="E47" s="1"/>
      <c r="F47" s="17"/>
      <c r="G47" s="13"/>
      <c r="H47" s="13"/>
      <c r="I47" s="1"/>
      <c r="N47" s="20" t="s">
        <v>335</v>
      </c>
      <c r="O47" s="43" t="str">
        <f>IF(P47="","x",0)</f>
        <v>x</v>
      </c>
      <c r="P47" s="132"/>
      <c r="Q47" s="133"/>
      <c r="R47" s="134"/>
      <c r="S47" s="34" t="s">
        <v>121</v>
      </c>
    </row>
    <row r="48" spans="1:19" ht="21.75" customHeight="1" thickBot="1">
      <c r="A48" s="18"/>
      <c r="B48" s="13"/>
      <c r="C48" s="13"/>
      <c r="D48" s="13"/>
      <c r="E48" s="1"/>
      <c r="F48" s="17"/>
      <c r="G48" s="13"/>
      <c r="H48" s="13"/>
      <c r="I48" s="1"/>
      <c r="N48" s="20" t="s">
        <v>42</v>
      </c>
      <c r="O48" s="43"/>
      <c r="P48" s="138"/>
      <c r="Q48" s="139"/>
      <c r="R48" s="140"/>
      <c r="S48" s="34"/>
    </row>
    <row r="49" spans="1:19" ht="15" customHeight="1" thickBot="1">
      <c r="A49" s="18"/>
      <c r="B49" s="13"/>
      <c r="C49" s="13"/>
      <c r="D49" s="13"/>
      <c r="E49" s="1"/>
      <c r="F49" s="17"/>
      <c r="G49" s="13"/>
      <c r="H49" s="13"/>
      <c r="I49" s="1"/>
      <c r="N49" s="20"/>
      <c r="O49" s="43"/>
      <c r="P49" s="25"/>
      <c r="Q49" s="25"/>
      <c r="R49" s="25"/>
      <c r="S49" s="34"/>
    </row>
    <row r="50" spans="1:19" ht="15" customHeight="1">
      <c r="A50" s="18"/>
      <c r="B50" s="13"/>
      <c r="C50" s="13"/>
      <c r="D50" s="13"/>
      <c r="E50" s="1"/>
      <c r="F50" s="17"/>
      <c r="G50" s="13"/>
      <c r="H50" s="13"/>
      <c r="I50" s="1"/>
      <c r="N50" s="19" t="s">
        <v>566</v>
      </c>
      <c r="O50" s="43" t="str">
        <f>IF(P50="","x",0)</f>
        <v>x</v>
      </c>
      <c r="P50" s="132"/>
      <c r="Q50" s="133"/>
      <c r="R50" s="134"/>
      <c r="S50" s="34" t="s">
        <v>122</v>
      </c>
    </row>
    <row r="51" spans="1:19" ht="15" customHeight="1" thickBot="1">
      <c r="A51" s="18"/>
      <c r="B51" s="13"/>
      <c r="C51" s="13"/>
      <c r="D51" s="13"/>
      <c r="E51" s="1"/>
      <c r="F51" s="17"/>
      <c r="G51" s="13"/>
      <c r="H51" s="13"/>
      <c r="I51" s="1"/>
      <c r="N51" s="20" t="s">
        <v>43</v>
      </c>
      <c r="O51" s="43"/>
      <c r="P51" s="138"/>
      <c r="Q51" s="139"/>
      <c r="R51" s="140"/>
      <c r="S51" s="34"/>
    </row>
    <row r="52" spans="1:19" ht="15" customHeight="1" thickBot="1">
      <c r="A52" s="18"/>
      <c r="B52" s="13"/>
      <c r="C52" s="13"/>
      <c r="D52" s="13"/>
      <c r="E52" s="1"/>
      <c r="F52" s="17"/>
      <c r="G52" s="13"/>
      <c r="H52" s="13"/>
      <c r="I52" s="1"/>
      <c r="N52" s="20"/>
      <c r="O52" s="43"/>
      <c r="P52" s="25"/>
      <c r="Q52" s="25"/>
      <c r="R52" s="25"/>
      <c r="S52" s="34"/>
    </row>
    <row r="53" spans="1:19" ht="15" customHeight="1">
      <c r="A53" s="18"/>
      <c r="B53" s="13"/>
      <c r="C53" s="13"/>
      <c r="D53" s="13"/>
      <c r="E53" s="1"/>
      <c r="F53" s="17"/>
      <c r="G53" s="13"/>
      <c r="H53" s="13"/>
      <c r="I53" s="1"/>
      <c r="N53" s="20" t="s">
        <v>44</v>
      </c>
      <c r="O53" s="43" t="str">
        <f>IF(P53="","x",0)</f>
        <v>x</v>
      </c>
      <c r="P53" s="132"/>
      <c r="Q53" s="133"/>
      <c r="R53" s="134"/>
      <c r="S53" s="34" t="s">
        <v>123</v>
      </c>
    </row>
    <row r="54" spans="1:19" ht="15" customHeight="1" thickBot="1">
      <c r="A54" s="18"/>
      <c r="B54" s="13"/>
      <c r="C54" s="13"/>
      <c r="D54" s="13"/>
      <c r="E54" s="1"/>
      <c r="F54" s="17"/>
      <c r="G54" s="13"/>
      <c r="H54" s="13"/>
      <c r="I54" s="1"/>
      <c r="N54" s="20" t="s">
        <v>45</v>
      </c>
      <c r="O54" s="43"/>
      <c r="P54" s="138"/>
      <c r="Q54" s="139"/>
      <c r="R54" s="140"/>
      <c r="S54" s="34"/>
    </row>
    <row r="55" spans="1:19" ht="15" customHeight="1" thickBot="1">
      <c r="A55" s="18"/>
      <c r="B55" s="13"/>
      <c r="C55" s="13"/>
      <c r="D55" s="13"/>
      <c r="E55" s="1"/>
      <c r="F55" s="17"/>
      <c r="G55" s="13"/>
      <c r="H55" s="13"/>
      <c r="I55" s="1"/>
      <c r="N55" s="20"/>
      <c r="O55" s="43"/>
      <c r="P55" s="25"/>
      <c r="Q55" s="25"/>
      <c r="R55" s="25"/>
      <c r="S55" s="34"/>
    </row>
    <row r="56" spans="1:19" ht="15" customHeight="1">
      <c r="A56" s="18"/>
      <c r="B56" s="13"/>
      <c r="C56" s="13"/>
      <c r="D56" s="13"/>
      <c r="E56" s="1"/>
      <c r="F56" s="17"/>
      <c r="G56" s="13"/>
      <c r="H56" s="13"/>
      <c r="I56" s="1"/>
      <c r="N56" s="20" t="s">
        <v>52</v>
      </c>
      <c r="O56" s="43" t="str">
        <f>IF(P56="","x",0)</f>
        <v>x</v>
      </c>
      <c r="P56" s="132"/>
      <c r="Q56" s="133"/>
      <c r="R56" s="134"/>
      <c r="S56" s="34" t="s">
        <v>124</v>
      </c>
    </row>
    <row r="57" spans="1:19" ht="15" customHeight="1" thickBot="1">
      <c r="A57" s="18"/>
      <c r="B57" s="13"/>
      <c r="C57" s="13"/>
      <c r="D57" s="13"/>
      <c r="E57" s="1"/>
      <c r="F57" s="17"/>
      <c r="G57" s="13"/>
      <c r="H57" s="13"/>
      <c r="I57" s="1"/>
      <c r="N57" s="20" t="s">
        <v>69</v>
      </c>
      <c r="O57" s="43"/>
      <c r="P57" s="138"/>
      <c r="Q57" s="139"/>
      <c r="R57" s="140"/>
      <c r="S57" s="34"/>
    </row>
    <row r="58" spans="1:19" ht="15" customHeight="1" thickBot="1">
      <c r="A58" s="18"/>
      <c r="B58" s="13"/>
      <c r="C58" s="13"/>
      <c r="D58" s="13"/>
      <c r="E58" s="1"/>
      <c r="F58" s="17"/>
      <c r="G58" s="13"/>
      <c r="H58" s="13"/>
      <c r="I58" s="1"/>
      <c r="N58" s="20"/>
      <c r="O58" s="43"/>
      <c r="P58" s="25"/>
      <c r="Q58" s="25"/>
      <c r="R58" s="25"/>
      <c r="S58" s="34"/>
    </row>
    <row r="59" spans="1:19" ht="15" customHeight="1">
      <c r="A59" s="18"/>
      <c r="B59" s="13"/>
      <c r="C59" s="13"/>
      <c r="D59" s="13"/>
      <c r="E59" s="1"/>
      <c r="F59" s="17"/>
      <c r="G59" s="13"/>
      <c r="H59" s="13"/>
      <c r="I59" s="1"/>
      <c r="N59" s="20" t="s">
        <v>56</v>
      </c>
      <c r="O59" s="43" t="str">
        <f>IF(P59="","x",0)</f>
        <v>x</v>
      </c>
      <c r="P59" s="132"/>
      <c r="Q59" s="133"/>
      <c r="R59" s="134"/>
      <c r="S59" s="34" t="s">
        <v>125</v>
      </c>
    </row>
    <row r="60" spans="1:19" ht="15" customHeight="1" thickBot="1">
      <c r="A60" s="18"/>
      <c r="B60" s="13"/>
      <c r="C60" s="13"/>
      <c r="D60" s="13"/>
      <c r="E60" s="1"/>
      <c r="F60" s="17"/>
      <c r="G60" s="13"/>
      <c r="H60" s="13"/>
      <c r="I60" s="1"/>
      <c r="N60" s="20" t="s">
        <v>70</v>
      </c>
      <c r="O60" s="43"/>
      <c r="P60" s="138"/>
      <c r="Q60" s="139"/>
      <c r="R60" s="140"/>
      <c r="S60" s="34"/>
    </row>
    <row r="61" spans="1:19" ht="15" customHeight="1" thickBot="1">
      <c r="A61" s="18"/>
      <c r="B61" s="13"/>
      <c r="C61" s="13"/>
      <c r="D61" s="13"/>
      <c r="E61" s="1"/>
      <c r="F61" s="17"/>
      <c r="G61" s="13"/>
      <c r="H61" s="13"/>
      <c r="I61" s="1"/>
      <c r="N61" s="20"/>
      <c r="O61" s="43"/>
      <c r="P61" s="25"/>
      <c r="Q61" s="25"/>
      <c r="R61" s="25"/>
      <c r="S61" s="34"/>
    </row>
    <row r="62" spans="1:19" ht="15" customHeight="1">
      <c r="A62" s="18"/>
      <c r="B62" s="13"/>
      <c r="C62" s="13"/>
      <c r="D62" s="13"/>
      <c r="E62" s="1"/>
      <c r="F62" s="17"/>
      <c r="G62" s="13"/>
      <c r="H62" s="13"/>
      <c r="I62" s="1"/>
      <c r="N62" s="20" t="s">
        <v>60</v>
      </c>
      <c r="O62" s="43" t="str">
        <f>IF(P62="","x",0)</f>
        <v>x</v>
      </c>
      <c r="P62" s="132"/>
      <c r="Q62" s="133"/>
      <c r="R62" s="134"/>
      <c r="S62" s="34" t="s">
        <v>126</v>
      </c>
    </row>
    <row r="63" spans="1:19" ht="15" customHeight="1" thickBot="1">
      <c r="A63" s="18"/>
      <c r="B63" s="13"/>
      <c r="C63" s="13"/>
      <c r="D63" s="13"/>
      <c r="E63" s="1"/>
      <c r="F63" s="17"/>
      <c r="G63" s="13"/>
      <c r="H63" s="13"/>
      <c r="I63" s="1"/>
      <c r="N63" s="20" t="s">
        <v>71</v>
      </c>
      <c r="O63" s="43"/>
      <c r="P63" s="138"/>
      <c r="Q63" s="139"/>
      <c r="R63" s="140"/>
      <c r="S63" s="34"/>
    </row>
    <row r="64" spans="1:19" ht="15" customHeight="1" thickBot="1">
      <c r="A64" s="18"/>
      <c r="B64" s="13"/>
      <c r="C64" s="13"/>
      <c r="D64" s="13"/>
      <c r="E64" s="1"/>
      <c r="F64" s="17"/>
      <c r="G64" s="13"/>
      <c r="H64" s="13"/>
      <c r="I64" s="1"/>
      <c r="N64" s="20"/>
      <c r="O64" s="43"/>
      <c r="P64" s="25"/>
      <c r="Q64" s="25"/>
      <c r="R64" s="25"/>
      <c r="S64" s="34"/>
    </row>
    <row r="65" spans="1:19" ht="15" customHeight="1">
      <c r="A65" s="18"/>
      <c r="B65" s="13"/>
      <c r="C65" s="13"/>
      <c r="D65" s="13"/>
      <c r="E65" s="1"/>
      <c r="F65" s="17"/>
      <c r="G65" s="13"/>
      <c r="H65" s="13"/>
      <c r="I65" s="1"/>
      <c r="N65" s="20" t="s">
        <v>61</v>
      </c>
      <c r="O65" s="43" t="str">
        <f>IF(P65="","x",0)</f>
        <v>x</v>
      </c>
      <c r="P65" s="132"/>
      <c r="Q65" s="133"/>
      <c r="R65" s="134"/>
      <c r="S65" s="34" t="s">
        <v>127</v>
      </c>
    </row>
    <row r="66" spans="1:19" ht="15" customHeight="1">
      <c r="A66" s="18"/>
      <c r="B66" s="13"/>
      <c r="C66" s="13"/>
      <c r="D66" s="13"/>
      <c r="E66" s="1"/>
      <c r="F66" s="17"/>
      <c r="G66" s="13"/>
      <c r="H66" s="13"/>
      <c r="I66" s="1"/>
      <c r="N66" s="20" t="s">
        <v>68</v>
      </c>
      <c r="O66" s="43"/>
      <c r="P66" s="135"/>
      <c r="Q66" s="136"/>
      <c r="R66" s="137"/>
      <c r="S66" s="34"/>
    </row>
    <row r="67" spans="1:19" ht="15" customHeight="1" thickBot="1">
      <c r="A67" s="18"/>
      <c r="B67" s="13"/>
      <c r="C67" s="13"/>
      <c r="D67" s="13"/>
      <c r="E67" s="1"/>
      <c r="F67" s="17"/>
      <c r="G67" s="13"/>
      <c r="H67" s="13"/>
      <c r="I67" s="1"/>
      <c r="N67" s="20" t="s">
        <v>72</v>
      </c>
      <c r="O67" s="43"/>
      <c r="P67" s="138"/>
      <c r="Q67" s="139"/>
      <c r="R67" s="140"/>
      <c r="S67" s="34"/>
    </row>
    <row r="68" spans="1:19" ht="15" customHeight="1" thickBot="1">
      <c r="A68" s="18"/>
      <c r="B68" s="13"/>
      <c r="C68" s="13"/>
      <c r="D68" s="13"/>
      <c r="E68" s="1"/>
      <c r="F68" s="17"/>
      <c r="G68" s="13"/>
      <c r="H68" s="13"/>
      <c r="I68" s="1"/>
      <c r="N68" s="20"/>
      <c r="O68" s="43"/>
      <c r="P68" s="25"/>
      <c r="Q68" s="25"/>
      <c r="R68" s="25"/>
      <c r="S68" s="34"/>
    </row>
    <row r="69" spans="1:19" ht="19.5" customHeight="1">
      <c r="A69" s="18"/>
      <c r="B69" s="13"/>
      <c r="C69" s="13"/>
      <c r="D69" s="13"/>
      <c r="E69" s="1"/>
      <c r="F69" s="17"/>
      <c r="G69" s="13"/>
      <c r="H69" s="13"/>
      <c r="I69" s="1"/>
      <c r="N69" s="20" t="s">
        <v>73</v>
      </c>
      <c r="O69" s="43" t="str">
        <f>IF(P69="","x",0)</f>
        <v>x</v>
      </c>
      <c r="P69" s="132"/>
      <c r="Q69" s="133"/>
      <c r="R69" s="134"/>
      <c r="S69" s="34" t="s">
        <v>128</v>
      </c>
    </row>
    <row r="70" spans="1:19" ht="19.5" customHeight="1" thickBot="1">
      <c r="A70" s="18"/>
      <c r="B70" s="13"/>
      <c r="C70" s="13"/>
      <c r="D70" s="13"/>
      <c r="E70" s="1"/>
      <c r="F70" s="17"/>
      <c r="G70" s="13"/>
      <c r="H70" s="13"/>
      <c r="I70" s="1"/>
      <c r="N70" s="20" t="s">
        <v>94</v>
      </c>
      <c r="O70" s="43"/>
      <c r="P70" s="138"/>
      <c r="Q70" s="139"/>
      <c r="R70" s="140"/>
      <c r="S70" s="34"/>
    </row>
    <row r="71" spans="1:19" ht="15" customHeight="1" thickBot="1">
      <c r="A71" s="18"/>
      <c r="B71" s="13"/>
      <c r="C71" s="13"/>
      <c r="D71" s="13"/>
      <c r="E71" s="1"/>
      <c r="F71" s="17"/>
      <c r="G71" s="13"/>
      <c r="H71" s="13"/>
      <c r="I71" s="1"/>
      <c r="N71" s="20"/>
      <c r="O71" s="43"/>
      <c r="P71" s="25"/>
      <c r="Q71" s="25"/>
      <c r="R71" s="25"/>
      <c r="S71" s="34"/>
    </row>
    <row r="72" spans="1:19" ht="15" customHeight="1">
      <c r="A72" s="18"/>
      <c r="B72" s="13"/>
      <c r="C72" s="13"/>
      <c r="D72" s="13"/>
      <c r="E72" s="1"/>
      <c r="F72" s="17"/>
      <c r="G72" s="13"/>
      <c r="H72" s="13"/>
      <c r="I72" s="1"/>
      <c r="N72" s="20" t="s">
        <v>92</v>
      </c>
      <c r="O72" s="43" t="str">
        <f>IF(P72="","x",0)</f>
        <v>x</v>
      </c>
      <c r="P72" s="132"/>
      <c r="Q72" s="133"/>
      <c r="R72" s="134"/>
      <c r="S72" s="34" t="s">
        <v>129</v>
      </c>
    </row>
    <row r="73" spans="1:19" ht="15" customHeight="1" thickBot="1">
      <c r="A73" s="18"/>
      <c r="B73" s="13"/>
      <c r="C73" s="13"/>
      <c r="D73" s="13"/>
      <c r="E73" s="1"/>
      <c r="F73" s="17"/>
      <c r="G73" s="13"/>
      <c r="H73" s="13"/>
      <c r="I73" s="1"/>
      <c r="N73" s="20" t="s">
        <v>95</v>
      </c>
      <c r="O73" s="43"/>
      <c r="P73" s="138"/>
      <c r="Q73" s="139"/>
      <c r="R73" s="140"/>
      <c r="S73" s="34"/>
    </row>
    <row r="74" spans="1:19" ht="15" customHeight="1" thickBot="1">
      <c r="A74" s="18"/>
      <c r="B74" s="13"/>
      <c r="C74" s="13"/>
      <c r="D74" s="13"/>
      <c r="E74" s="1"/>
      <c r="F74" s="17"/>
      <c r="G74" s="13"/>
      <c r="H74" s="13"/>
      <c r="I74" s="1"/>
      <c r="N74" s="20"/>
      <c r="O74" s="43"/>
      <c r="P74" s="25"/>
      <c r="Q74" s="25"/>
      <c r="R74" s="25"/>
      <c r="S74" s="34"/>
    </row>
    <row r="75" spans="1:19" ht="15.75" customHeight="1">
      <c r="A75" s="18"/>
      <c r="B75" s="13"/>
      <c r="C75" s="13"/>
      <c r="D75" s="13"/>
      <c r="E75" s="1"/>
      <c r="F75" s="17"/>
      <c r="G75" s="13"/>
      <c r="H75" s="13"/>
      <c r="I75" s="1"/>
      <c r="N75" s="19" t="s">
        <v>299</v>
      </c>
      <c r="O75" s="43" t="str">
        <f>IF(P75="","x",0)</f>
        <v>x</v>
      </c>
      <c r="P75" s="132"/>
      <c r="Q75" s="133"/>
      <c r="R75" s="134"/>
      <c r="S75" s="34" t="s">
        <v>130</v>
      </c>
    </row>
    <row r="76" spans="1:18" ht="15.75" customHeight="1">
      <c r="A76" s="18"/>
      <c r="B76" s="13"/>
      <c r="C76" s="13"/>
      <c r="D76" s="13"/>
      <c r="E76" s="1"/>
      <c r="F76" s="17"/>
      <c r="G76" s="13"/>
      <c r="H76" s="13"/>
      <c r="I76" s="1"/>
      <c r="N76" s="19" t="s">
        <v>300</v>
      </c>
      <c r="O76" s="43"/>
      <c r="P76" s="135"/>
      <c r="Q76" s="136"/>
      <c r="R76" s="137"/>
    </row>
    <row r="77" spans="1:19" ht="15.75" customHeight="1" thickBot="1">
      <c r="A77" s="18"/>
      <c r="B77" s="13"/>
      <c r="C77" s="13"/>
      <c r="D77" s="13"/>
      <c r="E77" s="1"/>
      <c r="F77" s="17"/>
      <c r="G77" s="13"/>
      <c r="H77" s="13"/>
      <c r="I77" s="1"/>
      <c r="N77" s="20" t="s">
        <v>93</v>
      </c>
      <c r="O77" s="43"/>
      <c r="P77" s="138"/>
      <c r="Q77" s="139"/>
      <c r="R77" s="140"/>
      <c r="S77" s="34"/>
    </row>
    <row r="78" spans="1:18" ht="15" customHeight="1" thickBot="1">
      <c r="A78" s="18"/>
      <c r="B78" s="13"/>
      <c r="C78" s="13"/>
      <c r="D78" s="13"/>
      <c r="E78" s="1"/>
      <c r="F78" s="17"/>
      <c r="G78" s="13"/>
      <c r="H78" s="13"/>
      <c r="I78" s="1"/>
      <c r="N78" s="20"/>
      <c r="O78" s="43"/>
      <c r="P78" s="25"/>
      <c r="Q78" s="25"/>
      <c r="R78" s="25"/>
    </row>
    <row r="79" spans="1:19" ht="18">
      <c r="A79" s="18"/>
      <c r="B79" s="13"/>
      <c r="C79" s="13"/>
      <c r="D79" s="13"/>
      <c r="E79" s="1"/>
      <c r="F79" s="17"/>
      <c r="G79" s="13"/>
      <c r="H79" s="13"/>
      <c r="I79" s="1"/>
      <c r="N79" s="20" t="s">
        <v>114</v>
      </c>
      <c r="O79" s="43" t="str">
        <f>IF(P79="","x",0)</f>
        <v>x</v>
      </c>
      <c r="P79" s="132"/>
      <c r="Q79" s="133"/>
      <c r="R79" s="134"/>
      <c r="S79" s="34" t="s">
        <v>565</v>
      </c>
    </row>
    <row r="80" spans="1:19" ht="18.75" thickBot="1">
      <c r="A80" s="18"/>
      <c r="B80" s="13"/>
      <c r="C80" s="13"/>
      <c r="D80" s="13"/>
      <c r="E80" s="1"/>
      <c r="F80" s="17"/>
      <c r="G80" s="13"/>
      <c r="H80" s="13"/>
      <c r="I80" s="1"/>
      <c r="N80" s="20" t="s">
        <v>117</v>
      </c>
      <c r="P80" s="138"/>
      <c r="Q80" s="139"/>
      <c r="R80" s="140"/>
      <c r="S80" s="36"/>
    </row>
    <row r="81" spans="1:19" ht="12.75" customHeight="1">
      <c r="A81" s="18"/>
      <c r="B81" s="13"/>
      <c r="C81" s="13"/>
      <c r="D81" s="13"/>
      <c r="E81" s="1"/>
      <c r="F81" s="17"/>
      <c r="G81" s="13"/>
      <c r="H81" s="13"/>
      <c r="I81" s="1"/>
      <c r="N81" s="20"/>
      <c r="P81" s="82"/>
      <c r="Q81" s="82"/>
      <c r="R81" s="82"/>
      <c r="S81" s="36"/>
    </row>
    <row r="82" spans="1:19" ht="12.75" customHeight="1">
      <c r="A82" s="18"/>
      <c r="B82" s="13"/>
      <c r="C82" s="13"/>
      <c r="D82" s="13"/>
      <c r="E82" s="1"/>
      <c r="F82" s="17"/>
      <c r="G82" s="13"/>
      <c r="H82" s="13"/>
      <c r="I82" s="1"/>
      <c r="N82" s="20"/>
      <c r="P82" s="82"/>
      <c r="Q82" s="82"/>
      <c r="R82" s="82"/>
      <c r="S82" s="36"/>
    </row>
    <row r="83" spans="1:19" ht="18">
      <c r="A83" s="85" t="s">
        <v>1144</v>
      </c>
      <c r="B83" s="13"/>
      <c r="C83" s="13"/>
      <c r="D83" s="13"/>
      <c r="E83" s="1"/>
      <c r="F83" s="17"/>
      <c r="G83" s="13"/>
      <c r="H83" s="13"/>
      <c r="I83" s="1"/>
      <c r="N83" s="20"/>
      <c r="P83" s="82"/>
      <c r="Q83" s="82"/>
      <c r="R83" s="82"/>
      <c r="S83" s="36"/>
    </row>
    <row r="84" spans="1:19" ht="18">
      <c r="A84" s="85"/>
      <c r="B84" s="13"/>
      <c r="C84" s="13"/>
      <c r="D84" s="13"/>
      <c r="E84" s="1"/>
      <c r="F84" s="17"/>
      <c r="G84" s="13"/>
      <c r="H84" s="13"/>
      <c r="I84" s="1"/>
      <c r="N84" s="20"/>
      <c r="P84" s="82"/>
      <c r="Q84" s="82"/>
      <c r="R84" s="82"/>
      <c r="S84" s="36"/>
    </row>
    <row r="85" spans="1:19" ht="18">
      <c r="A85" s="17" t="s">
        <v>675</v>
      </c>
      <c r="B85" s="13"/>
      <c r="C85" s="13"/>
      <c r="D85" s="13"/>
      <c r="E85" s="1"/>
      <c r="F85" s="17"/>
      <c r="G85" s="13"/>
      <c r="H85" s="13"/>
      <c r="I85" s="1"/>
      <c r="N85" s="20"/>
      <c r="P85" s="82"/>
      <c r="Q85" s="82"/>
      <c r="R85" s="82"/>
      <c r="S85" s="36"/>
    </row>
    <row r="86" spans="1:19" ht="18.75" thickBot="1">
      <c r="A86" s="18"/>
      <c r="B86" s="13"/>
      <c r="C86" s="13"/>
      <c r="D86" s="13"/>
      <c r="E86" s="1"/>
      <c r="F86" s="17"/>
      <c r="G86" s="13"/>
      <c r="H86" s="13"/>
      <c r="I86" s="1"/>
      <c r="N86" s="20"/>
      <c r="P86" s="82"/>
      <c r="Q86" s="82"/>
      <c r="R86" s="82"/>
      <c r="S86" s="36"/>
    </row>
    <row r="87" spans="3:19" ht="27" customHeight="1" thickBot="1">
      <c r="C87" s="93"/>
      <c r="D87" s="93"/>
      <c r="E87" s="94"/>
      <c r="F87" s="95"/>
      <c r="G87" s="93"/>
      <c r="H87" s="93"/>
      <c r="I87" s="94"/>
      <c r="J87" s="94"/>
      <c r="K87" s="94"/>
      <c r="L87" s="94"/>
      <c r="M87" s="94"/>
      <c r="N87" s="96" t="s">
        <v>628</v>
      </c>
      <c r="O87" s="43">
        <f>IF(T209=2,"x",0)</f>
        <v>0</v>
      </c>
      <c r="P87" s="129"/>
      <c r="Q87" s="130"/>
      <c r="R87" s="131"/>
      <c r="S87" s="86" t="s">
        <v>646</v>
      </c>
    </row>
    <row r="88" spans="3:19" s="6" customFormat="1" ht="8.25" customHeight="1" thickBot="1">
      <c r="C88" s="97"/>
      <c r="D88" s="97"/>
      <c r="E88" s="98"/>
      <c r="F88" s="99"/>
      <c r="G88" s="97"/>
      <c r="H88" s="97"/>
      <c r="I88" s="98"/>
      <c r="J88" s="98"/>
      <c r="K88" s="98"/>
      <c r="L88" s="98"/>
      <c r="M88" s="98"/>
      <c r="N88" s="100"/>
      <c r="O88" s="101"/>
      <c r="P88" s="81"/>
      <c r="Q88" s="81"/>
      <c r="R88" s="81"/>
      <c r="S88" s="86"/>
    </row>
    <row r="89" spans="3:19" ht="27" customHeight="1" thickBot="1">
      <c r="C89" s="93"/>
      <c r="D89" s="93"/>
      <c r="E89" s="94"/>
      <c r="F89" s="95"/>
      <c r="G89" s="93"/>
      <c r="H89" s="93"/>
      <c r="I89" s="94"/>
      <c r="J89" s="94"/>
      <c r="K89" s="94"/>
      <c r="L89" s="94"/>
      <c r="M89" s="94"/>
      <c r="N89" s="96" t="s">
        <v>619</v>
      </c>
      <c r="O89" s="43">
        <f>IF(T210=2,"x",0)</f>
        <v>0</v>
      </c>
      <c r="P89" s="129"/>
      <c r="Q89" s="130"/>
      <c r="R89" s="131"/>
      <c r="S89" s="86" t="s">
        <v>647</v>
      </c>
    </row>
    <row r="90" spans="3:19" s="6" customFormat="1" ht="8.25" customHeight="1" thickBot="1">
      <c r="C90" s="97"/>
      <c r="D90" s="97"/>
      <c r="E90" s="98"/>
      <c r="F90" s="99"/>
      <c r="G90" s="97"/>
      <c r="H90" s="97"/>
      <c r="I90" s="98"/>
      <c r="J90" s="98"/>
      <c r="K90" s="98"/>
      <c r="L90" s="98"/>
      <c r="M90" s="98"/>
      <c r="N90" s="100"/>
      <c r="O90" s="101"/>
      <c r="P90" s="81"/>
      <c r="Q90" s="81"/>
      <c r="R90" s="81"/>
      <c r="S90" s="86"/>
    </row>
    <row r="91" spans="3:19" ht="27" customHeight="1" thickBot="1">
      <c r="C91" s="93"/>
      <c r="D91" s="93"/>
      <c r="E91" s="94"/>
      <c r="F91" s="95"/>
      <c r="G91" s="93"/>
      <c r="H91" s="93"/>
      <c r="I91" s="94"/>
      <c r="J91" s="94"/>
      <c r="K91" s="94"/>
      <c r="L91" s="94"/>
      <c r="M91" s="94"/>
      <c r="N91" s="96" t="s">
        <v>620</v>
      </c>
      <c r="O91" s="43">
        <f>IF(T211=2,"x",0)</f>
        <v>0</v>
      </c>
      <c r="P91" s="129"/>
      <c r="Q91" s="130"/>
      <c r="R91" s="131"/>
      <c r="S91" s="86" t="s">
        <v>648</v>
      </c>
    </row>
    <row r="92" spans="3:19" s="6" customFormat="1" ht="8.25" customHeight="1" thickBot="1">
      <c r="C92" s="97"/>
      <c r="D92" s="97"/>
      <c r="E92" s="98"/>
      <c r="F92" s="99"/>
      <c r="G92" s="97"/>
      <c r="H92" s="97"/>
      <c r="I92" s="98"/>
      <c r="J92" s="98"/>
      <c r="K92" s="98"/>
      <c r="L92" s="98"/>
      <c r="M92" s="98"/>
      <c r="N92" s="100"/>
      <c r="O92" s="101"/>
      <c r="P92" s="81"/>
      <c r="Q92" s="81"/>
      <c r="R92" s="81"/>
      <c r="S92" s="86"/>
    </row>
    <row r="93" spans="3:19" ht="27" customHeight="1" thickBot="1">
      <c r="C93" s="93"/>
      <c r="D93" s="93"/>
      <c r="E93" s="94"/>
      <c r="F93" s="95"/>
      <c r="G93" s="93"/>
      <c r="H93" s="93"/>
      <c r="I93" s="94"/>
      <c r="J93" s="94"/>
      <c r="K93" s="94"/>
      <c r="L93" s="94"/>
      <c r="M93" s="94"/>
      <c r="N93" s="96" t="s">
        <v>621</v>
      </c>
      <c r="O93" s="43">
        <f>IF(T212=2,"x",0)</f>
        <v>0</v>
      </c>
      <c r="P93" s="129"/>
      <c r="Q93" s="130"/>
      <c r="R93" s="131"/>
      <c r="S93" s="86" t="s">
        <v>649</v>
      </c>
    </row>
    <row r="94" spans="3:19" s="6" customFormat="1" ht="8.25" customHeight="1" thickBot="1">
      <c r="C94" s="97"/>
      <c r="D94" s="97"/>
      <c r="E94" s="98"/>
      <c r="F94" s="99"/>
      <c r="G94" s="97"/>
      <c r="H94" s="97"/>
      <c r="I94" s="98"/>
      <c r="J94" s="98"/>
      <c r="K94" s="98"/>
      <c r="L94" s="98"/>
      <c r="M94" s="98"/>
      <c r="N94" s="100"/>
      <c r="O94" s="101"/>
      <c r="P94" s="81"/>
      <c r="Q94" s="81"/>
      <c r="R94" s="81"/>
      <c r="S94" s="86"/>
    </row>
    <row r="95" spans="3:19" ht="27" customHeight="1" thickBot="1">
      <c r="C95" s="93"/>
      <c r="D95" s="93"/>
      <c r="E95" s="94"/>
      <c r="F95" s="95"/>
      <c r="G95" s="93"/>
      <c r="H95" s="93"/>
      <c r="I95" s="94"/>
      <c r="J95" s="94"/>
      <c r="K95" s="94"/>
      <c r="L95" s="94"/>
      <c r="M95" s="94"/>
      <c r="N95" s="96" t="s">
        <v>622</v>
      </c>
      <c r="O95" s="43">
        <f>IF(T213=2,"x",0)</f>
        <v>0</v>
      </c>
      <c r="P95" s="129"/>
      <c r="Q95" s="130"/>
      <c r="R95" s="131"/>
      <c r="S95" s="86" t="s">
        <v>650</v>
      </c>
    </row>
    <row r="96" spans="3:19" s="6" customFormat="1" ht="8.25" customHeight="1" thickBot="1">
      <c r="C96" s="97"/>
      <c r="D96" s="97"/>
      <c r="E96" s="98"/>
      <c r="F96" s="99"/>
      <c r="G96" s="97"/>
      <c r="H96" s="97"/>
      <c r="I96" s="98"/>
      <c r="J96" s="98"/>
      <c r="K96" s="98"/>
      <c r="L96" s="98"/>
      <c r="M96" s="98"/>
      <c r="N96" s="100"/>
      <c r="O96" s="101"/>
      <c r="P96" s="81"/>
      <c r="Q96" s="81"/>
      <c r="R96" s="81"/>
      <c r="S96" s="86"/>
    </row>
    <row r="97" spans="3:19" ht="27" customHeight="1" thickBot="1">
      <c r="C97" s="93"/>
      <c r="D97" s="93"/>
      <c r="E97" s="94"/>
      <c r="F97" s="95"/>
      <c r="G97" s="93"/>
      <c r="H97" s="93"/>
      <c r="I97" s="94"/>
      <c r="J97" s="94"/>
      <c r="K97" s="94"/>
      <c r="L97" s="94"/>
      <c r="M97" s="94"/>
      <c r="N97" s="96" t="s">
        <v>623</v>
      </c>
      <c r="O97" s="43">
        <f>IF(T214=2,"x",0)</f>
        <v>0</v>
      </c>
      <c r="P97" s="129"/>
      <c r="Q97" s="130"/>
      <c r="R97" s="131"/>
      <c r="S97" s="86" t="s">
        <v>651</v>
      </c>
    </row>
    <row r="98" spans="3:19" s="6" customFormat="1" ht="8.25" customHeight="1" thickBot="1">
      <c r="C98" s="97"/>
      <c r="D98" s="97"/>
      <c r="E98" s="98"/>
      <c r="F98" s="99"/>
      <c r="G98" s="97"/>
      <c r="H98" s="97"/>
      <c r="I98" s="98"/>
      <c r="J98" s="98"/>
      <c r="K98" s="98"/>
      <c r="L98" s="98"/>
      <c r="M98" s="98"/>
      <c r="N98" s="100"/>
      <c r="O98" s="101"/>
      <c r="P98" s="81"/>
      <c r="Q98" s="81"/>
      <c r="R98" s="81"/>
      <c r="S98" s="86"/>
    </row>
    <row r="99" spans="3:19" ht="27" customHeight="1" thickBot="1">
      <c r="C99" s="93"/>
      <c r="D99" s="93"/>
      <c r="E99" s="94"/>
      <c r="F99" s="95"/>
      <c r="G99" s="93"/>
      <c r="H99" s="93"/>
      <c r="I99" s="94"/>
      <c r="J99" s="94"/>
      <c r="K99" s="94"/>
      <c r="L99" s="94"/>
      <c r="M99" s="94"/>
      <c r="N99" s="96" t="s">
        <v>624</v>
      </c>
      <c r="O99" s="43">
        <f>IF(T215=2,"x",0)</f>
        <v>0</v>
      </c>
      <c r="P99" s="129"/>
      <c r="Q99" s="130"/>
      <c r="R99" s="131"/>
      <c r="S99" s="86" t="s">
        <v>652</v>
      </c>
    </row>
    <row r="100" spans="3:19" s="6" customFormat="1" ht="8.25" customHeight="1" thickBot="1">
      <c r="C100" s="97"/>
      <c r="D100" s="97"/>
      <c r="E100" s="98"/>
      <c r="F100" s="99"/>
      <c r="G100" s="97"/>
      <c r="H100" s="97"/>
      <c r="I100" s="98"/>
      <c r="J100" s="98"/>
      <c r="K100" s="98"/>
      <c r="L100" s="98"/>
      <c r="M100" s="98"/>
      <c r="N100" s="100"/>
      <c r="O100" s="101"/>
      <c r="P100" s="81"/>
      <c r="Q100" s="81"/>
      <c r="R100" s="81"/>
      <c r="S100" s="86"/>
    </row>
    <row r="101" spans="3:19" ht="27" customHeight="1" thickBot="1">
      <c r="C101" s="93"/>
      <c r="D101" s="93"/>
      <c r="E101" s="94"/>
      <c r="F101" s="95"/>
      <c r="G101" s="93"/>
      <c r="H101" s="93"/>
      <c r="I101" s="94"/>
      <c r="J101" s="94"/>
      <c r="K101" s="94"/>
      <c r="L101" s="94"/>
      <c r="M101" s="94"/>
      <c r="N101" s="96" t="s">
        <v>625</v>
      </c>
      <c r="O101" s="43">
        <f>IF(T216=2,"x",0)</f>
        <v>0</v>
      </c>
      <c r="P101" s="129"/>
      <c r="Q101" s="130"/>
      <c r="R101" s="131"/>
      <c r="S101" s="86" t="s">
        <v>653</v>
      </c>
    </row>
    <row r="102" spans="3:19" s="6" customFormat="1" ht="8.25" customHeight="1" thickBot="1">
      <c r="C102" s="97"/>
      <c r="D102" s="97"/>
      <c r="E102" s="98"/>
      <c r="F102" s="99"/>
      <c r="G102" s="97"/>
      <c r="H102" s="97"/>
      <c r="I102" s="98"/>
      <c r="J102" s="98"/>
      <c r="K102" s="98"/>
      <c r="L102" s="98"/>
      <c r="M102" s="98"/>
      <c r="N102" s="100"/>
      <c r="O102" s="101"/>
      <c r="P102" s="81"/>
      <c r="Q102" s="81"/>
      <c r="R102" s="81"/>
      <c r="S102" s="86"/>
    </row>
    <row r="103" spans="3:19" ht="27" customHeight="1" thickBot="1">
      <c r="C103" s="93"/>
      <c r="D103" s="93"/>
      <c r="E103" s="94"/>
      <c r="F103" s="95"/>
      <c r="G103" s="93"/>
      <c r="H103" s="93"/>
      <c r="I103" s="94"/>
      <c r="J103" s="94"/>
      <c r="K103" s="94"/>
      <c r="L103" s="94"/>
      <c r="M103" s="94"/>
      <c r="N103" s="96" t="s">
        <v>626</v>
      </c>
      <c r="O103" s="43">
        <f>IF(T217=2,"x",0)</f>
        <v>0</v>
      </c>
      <c r="P103" s="129"/>
      <c r="Q103" s="130"/>
      <c r="R103" s="131"/>
      <c r="S103" s="86" t="s">
        <v>654</v>
      </c>
    </row>
    <row r="104" spans="3:19" s="6" customFormat="1" ht="8.25" customHeight="1" thickBot="1">
      <c r="C104" s="97"/>
      <c r="D104" s="97"/>
      <c r="E104" s="98"/>
      <c r="F104" s="99"/>
      <c r="G104" s="97"/>
      <c r="H104" s="97"/>
      <c r="I104" s="98"/>
      <c r="J104" s="98"/>
      <c r="K104" s="98"/>
      <c r="L104" s="98"/>
      <c r="M104" s="98"/>
      <c r="N104" s="100"/>
      <c r="O104" s="101"/>
      <c r="P104" s="81"/>
      <c r="Q104" s="81"/>
      <c r="R104" s="81"/>
      <c r="S104" s="86"/>
    </row>
    <row r="105" spans="3:19" ht="27" customHeight="1" thickBot="1">
      <c r="C105" s="93"/>
      <c r="D105" s="93"/>
      <c r="E105" s="94"/>
      <c r="F105" s="95"/>
      <c r="G105" s="93"/>
      <c r="H105" s="93"/>
      <c r="I105" s="94"/>
      <c r="J105" s="94"/>
      <c r="K105" s="94"/>
      <c r="L105" s="94"/>
      <c r="M105" s="94"/>
      <c r="N105" s="96" t="s">
        <v>627</v>
      </c>
      <c r="O105" s="43">
        <f>IF(T218=2,"x",0)</f>
        <v>0</v>
      </c>
      <c r="P105" s="129"/>
      <c r="Q105" s="130"/>
      <c r="R105" s="131"/>
      <c r="S105" s="86" t="s">
        <v>655</v>
      </c>
    </row>
    <row r="106" spans="3:19" s="6" customFormat="1" ht="8.25" customHeight="1" thickBot="1">
      <c r="C106" s="97"/>
      <c r="D106" s="97"/>
      <c r="E106" s="98"/>
      <c r="F106" s="99"/>
      <c r="G106" s="97"/>
      <c r="H106" s="97"/>
      <c r="I106" s="98"/>
      <c r="J106" s="98"/>
      <c r="K106" s="98"/>
      <c r="L106" s="98"/>
      <c r="M106" s="98"/>
      <c r="N106" s="100"/>
      <c r="O106" s="101"/>
      <c r="P106" s="81"/>
      <c r="Q106" s="81"/>
      <c r="R106" s="81"/>
      <c r="S106" s="86"/>
    </row>
    <row r="107" spans="3:19" ht="27" customHeight="1" thickBot="1">
      <c r="C107" s="93"/>
      <c r="D107" s="93"/>
      <c r="E107" s="94"/>
      <c r="F107" s="95"/>
      <c r="G107" s="93"/>
      <c r="H107" s="93"/>
      <c r="I107" s="94"/>
      <c r="J107" s="94"/>
      <c r="K107" s="94"/>
      <c r="L107" s="94"/>
      <c r="M107" s="94"/>
      <c r="N107" s="96" t="s">
        <v>629</v>
      </c>
      <c r="O107" s="43">
        <f>IF(T219=2,"x",0)</f>
        <v>0</v>
      </c>
      <c r="P107" s="129"/>
      <c r="Q107" s="130"/>
      <c r="R107" s="131"/>
      <c r="S107" s="86" t="s">
        <v>656</v>
      </c>
    </row>
    <row r="108" spans="3:19" s="6" customFormat="1" ht="8.25" customHeight="1" thickBot="1">
      <c r="C108" s="97"/>
      <c r="D108" s="97"/>
      <c r="E108" s="98"/>
      <c r="F108" s="99"/>
      <c r="G108" s="97"/>
      <c r="H108" s="97"/>
      <c r="I108" s="98"/>
      <c r="J108" s="98"/>
      <c r="K108" s="98"/>
      <c r="L108" s="98"/>
      <c r="M108" s="98"/>
      <c r="N108" s="100"/>
      <c r="O108" s="101"/>
      <c r="P108" s="81"/>
      <c r="Q108" s="81"/>
      <c r="R108" s="81"/>
      <c r="S108" s="86"/>
    </row>
    <row r="109" spans="3:19" ht="27" customHeight="1" thickBot="1">
      <c r="C109" s="93"/>
      <c r="D109" s="93"/>
      <c r="E109" s="94"/>
      <c r="F109" s="95"/>
      <c r="G109" s="93"/>
      <c r="H109" s="93"/>
      <c r="I109" s="94"/>
      <c r="J109" s="94"/>
      <c r="K109" s="94"/>
      <c r="L109" s="94"/>
      <c r="M109" s="94"/>
      <c r="N109" s="96" t="s">
        <v>630</v>
      </c>
      <c r="O109" s="43">
        <f>IF(T220=2,"x",0)</f>
        <v>0</v>
      </c>
      <c r="P109" s="129"/>
      <c r="Q109" s="130"/>
      <c r="R109" s="131"/>
      <c r="S109" s="86" t="s">
        <v>657</v>
      </c>
    </row>
    <row r="110" spans="3:19" s="6" customFormat="1" ht="8.25" customHeight="1" thickBot="1">
      <c r="C110" s="97"/>
      <c r="D110" s="97"/>
      <c r="E110" s="98"/>
      <c r="F110" s="99"/>
      <c r="G110" s="97"/>
      <c r="H110" s="97"/>
      <c r="I110" s="98"/>
      <c r="J110" s="98"/>
      <c r="K110" s="98"/>
      <c r="L110" s="98"/>
      <c r="M110" s="98"/>
      <c r="N110" s="100"/>
      <c r="O110" s="101"/>
      <c r="P110" s="81"/>
      <c r="Q110" s="81"/>
      <c r="R110" s="81"/>
      <c r="S110" s="86"/>
    </row>
    <row r="111" spans="3:19" ht="32.25" customHeight="1" thickBot="1">
      <c r="C111" s="127" t="s">
        <v>631</v>
      </c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43">
        <f>IF(T221=2,"x",0)</f>
        <v>0</v>
      </c>
      <c r="P111" s="129"/>
      <c r="Q111" s="130"/>
      <c r="R111" s="131"/>
      <c r="S111" s="86" t="s">
        <v>658</v>
      </c>
    </row>
    <row r="112" spans="3:19" s="6" customFormat="1" ht="8.25" customHeight="1" thickBot="1">
      <c r="C112" s="102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1"/>
      <c r="P112" s="81"/>
      <c r="Q112" s="81"/>
      <c r="R112" s="81"/>
      <c r="S112" s="86"/>
    </row>
    <row r="113" spans="3:19" ht="27" customHeight="1" thickBot="1">
      <c r="C113" s="93"/>
      <c r="D113" s="93"/>
      <c r="E113" s="94"/>
      <c r="F113" s="95"/>
      <c r="G113" s="93"/>
      <c r="H113" s="93"/>
      <c r="I113" s="94"/>
      <c r="J113" s="94"/>
      <c r="K113" s="94"/>
      <c r="L113" s="94"/>
      <c r="M113" s="94"/>
      <c r="N113" s="96" t="s">
        <v>632</v>
      </c>
      <c r="O113" s="43">
        <f>IF(T222=2,"x",0)</f>
        <v>0</v>
      </c>
      <c r="P113" s="129"/>
      <c r="Q113" s="130"/>
      <c r="R113" s="131"/>
      <c r="S113" s="86" t="s">
        <v>659</v>
      </c>
    </row>
    <row r="114" spans="3:19" s="6" customFormat="1" ht="8.25" customHeight="1" thickBot="1">
      <c r="C114" s="97"/>
      <c r="D114" s="97"/>
      <c r="E114" s="98"/>
      <c r="F114" s="99"/>
      <c r="G114" s="97"/>
      <c r="H114" s="97"/>
      <c r="I114" s="98"/>
      <c r="J114" s="98"/>
      <c r="K114" s="98"/>
      <c r="L114" s="98"/>
      <c r="M114" s="98"/>
      <c r="N114" s="100"/>
      <c r="O114" s="101"/>
      <c r="P114" s="81"/>
      <c r="Q114" s="81"/>
      <c r="R114" s="81"/>
      <c r="S114" s="86"/>
    </row>
    <row r="115" spans="3:19" ht="27" customHeight="1" thickBot="1">
      <c r="C115" s="93"/>
      <c r="D115" s="93"/>
      <c r="E115" s="94"/>
      <c r="F115" s="95"/>
      <c r="G115" s="93"/>
      <c r="H115" s="93"/>
      <c r="I115" s="94"/>
      <c r="J115" s="94"/>
      <c r="K115" s="94"/>
      <c r="L115" s="94"/>
      <c r="M115" s="94"/>
      <c r="N115" s="96" t="s">
        <v>633</v>
      </c>
      <c r="O115" s="43">
        <f>IF(T223=2,"x",0)</f>
        <v>0</v>
      </c>
      <c r="P115" s="129"/>
      <c r="Q115" s="130"/>
      <c r="R115" s="131"/>
      <c r="S115" s="86" t="s">
        <v>660</v>
      </c>
    </row>
    <row r="116" spans="3:19" s="6" customFormat="1" ht="8.25" customHeight="1" thickBot="1">
      <c r="C116" s="97"/>
      <c r="D116" s="97"/>
      <c r="E116" s="98"/>
      <c r="F116" s="99"/>
      <c r="G116" s="97"/>
      <c r="H116" s="97"/>
      <c r="I116" s="98"/>
      <c r="J116" s="98"/>
      <c r="K116" s="98"/>
      <c r="L116" s="98"/>
      <c r="M116" s="98"/>
      <c r="N116" s="100"/>
      <c r="O116" s="101"/>
      <c r="P116" s="81"/>
      <c r="Q116" s="81"/>
      <c r="R116" s="81"/>
      <c r="S116" s="86"/>
    </row>
    <row r="117" spans="3:19" ht="27" customHeight="1" thickBot="1">
      <c r="C117" s="93"/>
      <c r="D117" s="93"/>
      <c r="E117" s="94"/>
      <c r="F117" s="95"/>
      <c r="G117" s="93"/>
      <c r="H117" s="93"/>
      <c r="I117" s="94"/>
      <c r="J117" s="94"/>
      <c r="K117" s="94"/>
      <c r="L117" s="94"/>
      <c r="M117" s="94"/>
      <c r="N117" s="96" t="s">
        <v>634</v>
      </c>
      <c r="O117" s="43">
        <f>IF(T224=2,"x",0)</f>
        <v>0</v>
      </c>
      <c r="P117" s="129"/>
      <c r="Q117" s="130"/>
      <c r="R117" s="131"/>
      <c r="S117" s="86" t="s">
        <v>661</v>
      </c>
    </row>
    <row r="118" spans="3:19" s="6" customFormat="1" ht="8.25" customHeight="1" thickBot="1">
      <c r="C118" s="97"/>
      <c r="D118" s="97"/>
      <c r="E118" s="98"/>
      <c r="F118" s="99"/>
      <c r="G118" s="97"/>
      <c r="H118" s="97"/>
      <c r="I118" s="98"/>
      <c r="J118" s="98"/>
      <c r="K118" s="98"/>
      <c r="L118" s="98"/>
      <c r="M118" s="98"/>
      <c r="N118" s="100"/>
      <c r="O118" s="101"/>
      <c r="P118" s="81"/>
      <c r="Q118" s="81"/>
      <c r="R118" s="81"/>
      <c r="S118" s="86"/>
    </row>
    <row r="119" spans="3:19" ht="27" customHeight="1" thickBot="1">
      <c r="C119" s="93"/>
      <c r="D119" s="93"/>
      <c r="E119" s="94"/>
      <c r="F119" s="95"/>
      <c r="G119" s="93"/>
      <c r="H119" s="93"/>
      <c r="I119" s="94"/>
      <c r="J119" s="94"/>
      <c r="K119" s="94"/>
      <c r="L119" s="94"/>
      <c r="M119" s="94"/>
      <c r="N119" s="96" t="s">
        <v>635</v>
      </c>
      <c r="O119" s="43">
        <f>IF(T225=2,"x",0)</f>
        <v>0</v>
      </c>
      <c r="P119" s="129"/>
      <c r="Q119" s="130"/>
      <c r="R119" s="131"/>
      <c r="S119" s="86" t="s">
        <v>662</v>
      </c>
    </row>
    <row r="120" spans="3:19" s="6" customFormat="1" ht="8.25" customHeight="1" thickBot="1">
      <c r="C120" s="97"/>
      <c r="D120" s="97"/>
      <c r="E120" s="98"/>
      <c r="F120" s="99"/>
      <c r="G120" s="97"/>
      <c r="H120" s="97"/>
      <c r="I120" s="98"/>
      <c r="J120" s="98"/>
      <c r="K120" s="98"/>
      <c r="L120" s="98"/>
      <c r="M120" s="98"/>
      <c r="N120" s="100"/>
      <c r="O120" s="101"/>
      <c r="P120" s="81"/>
      <c r="Q120" s="81"/>
      <c r="R120" s="81"/>
      <c r="S120" s="86"/>
    </row>
    <row r="121" spans="3:19" ht="27" customHeight="1" thickBot="1">
      <c r="C121" s="93"/>
      <c r="D121" s="93"/>
      <c r="E121" s="94"/>
      <c r="F121" s="95"/>
      <c r="G121" s="93"/>
      <c r="H121" s="93"/>
      <c r="I121" s="94"/>
      <c r="J121" s="94"/>
      <c r="K121" s="94"/>
      <c r="L121" s="94"/>
      <c r="M121" s="94"/>
      <c r="N121" s="96" t="s">
        <v>636</v>
      </c>
      <c r="O121" s="43">
        <f>IF(T226=2,"x",0)</f>
        <v>0</v>
      </c>
      <c r="P121" s="129"/>
      <c r="Q121" s="130"/>
      <c r="R121" s="131"/>
      <c r="S121" s="86" t="s">
        <v>663</v>
      </c>
    </row>
    <row r="122" spans="3:19" s="6" customFormat="1" ht="8.25" customHeight="1" thickBot="1">
      <c r="C122" s="97"/>
      <c r="D122" s="97"/>
      <c r="E122" s="98"/>
      <c r="F122" s="99"/>
      <c r="G122" s="97"/>
      <c r="H122" s="97"/>
      <c r="I122" s="98"/>
      <c r="J122" s="98"/>
      <c r="K122" s="98"/>
      <c r="L122" s="98"/>
      <c r="M122" s="98"/>
      <c r="N122" s="100"/>
      <c r="O122" s="101"/>
      <c r="P122" s="81"/>
      <c r="Q122" s="81"/>
      <c r="R122" s="81"/>
      <c r="S122" s="86"/>
    </row>
    <row r="123" spans="3:19" ht="27" customHeight="1" thickBot="1">
      <c r="C123" s="93"/>
      <c r="D123" s="93"/>
      <c r="E123" s="94"/>
      <c r="F123" s="95"/>
      <c r="G123" s="93"/>
      <c r="H123" s="93"/>
      <c r="I123" s="94"/>
      <c r="J123" s="94"/>
      <c r="K123" s="94"/>
      <c r="L123" s="94"/>
      <c r="M123" s="94"/>
      <c r="N123" s="96" t="s">
        <v>637</v>
      </c>
      <c r="O123" s="43">
        <f>IF(T227=2,"x",0)</f>
        <v>0</v>
      </c>
      <c r="P123" s="129"/>
      <c r="Q123" s="130"/>
      <c r="R123" s="131"/>
      <c r="S123" s="86" t="s">
        <v>664</v>
      </c>
    </row>
    <row r="124" spans="3:19" s="6" customFormat="1" ht="8.25" customHeight="1" thickBot="1">
      <c r="C124" s="97"/>
      <c r="D124" s="97"/>
      <c r="E124" s="98"/>
      <c r="F124" s="99"/>
      <c r="G124" s="97"/>
      <c r="H124" s="97"/>
      <c r="I124" s="98"/>
      <c r="J124" s="98"/>
      <c r="K124" s="98"/>
      <c r="L124" s="98"/>
      <c r="M124" s="98"/>
      <c r="N124" s="100"/>
      <c r="O124" s="101"/>
      <c r="P124" s="81"/>
      <c r="Q124" s="81"/>
      <c r="R124" s="81"/>
      <c r="S124" s="86"/>
    </row>
    <row r="125" spans="3:19" ht="27" customHeight="1" thickBot="1">
      <c r="C125" s="93"/>
      <c r="D125" s="93"/>
      <c r="E125" s="94"/>
      <c r="F125" s="95"/>
      <c r="G125" s="93"/>
      <c r="H125" s="93"/>
      <c r="I125" s="94"/>
      <c r="J125" s="94"/>
      <c r="K125" s="94"/>
      <c r="L125" s="94"/>
      <c r="M125" s="94"/>
      <c r="N125" s="96" t="s">
        <v>638</v>
      </c>
      <c r="O125" s="43">
        <f>IF(T228=2,"x",0)</f>
        <v>0</v>
      </c>
      <c r="P125" s="129"/>
      <c r="Q125" s="130"/>
      <c r="R125" s="131"/>
      <c r="S125" s="86" t="s">
        <v>665</v>
      </c>
    </row>
    <row r="126" spans="3:19" s="6" customFormat="1" ht="8.25" customHeight="1" thickBot="1">
      <c r="C126" s="97"/>
      <c r="D126" s="97"/>
      <c r="E126" s="98"/>
      <c r="F126" s="99"/>
      <c r="G126" s="97"/>
      <c r="H126" s="97"/>
      <c r="I126" s="98"/>
      <c r="J126" s="98"/>
      <c r="K126" s="98"/>
      <c r="L126" s="98"/>
      <c r="M126" s="98"/>
      <c r="N126" s="100"/>
      <c r="O126" s="101"/>
      <c r="P126" s="81"/>
      <c r="Q126" s="81"/>
      <c r="R126" s="81"/>
      <c r="S126" s="86"/>
    </row>
    <row r="127" spans="3:19" ht="27" customHeight="1" thickBot="1">
      <c r="C127" s="93"/>
      <c r="D127" s="93"/>
      <c r="E127" s="94"/>
      <c r="F127" s="95"/>
      <c r="G127" s="93"/>
      <c r="H127" s="93"/>
      <c r="I127" s="94"/>
      <c r="J127" s="94"/>
      <c r="K127" s="94"/>
      <c r="L127" s="94"/>
      <c r="M127" s="94"/>
      <c r="N127" s="96" t="s">
        <v>639</v>
      </c>
      <c r="O127" s="43">
        <f>IF(T229=2,"x",0)</f>
        <v>0</v>
      </c>
      <c r="P127" s="129"/>
      <c r="Q127" s="130"/>
      <c r="R127" s="131"/>
      <c r="S127" s="86" t="s">
        <v>666</v>
      </c>
    </row>
    <row r="128" spans="3:19" s="6" customFormat="1" ht="8.25" customHeight="1" thickBot="1">
      <c r="C128" s="97"/>
      <c r="D128" s="97"/>
      <c r="E128" s="98"/>
      <c r="F128" s="99"/>
      <c r="G128" s="97"/>
      <c r="H128" s="97"/>
      <c r="I128" s="98"/>
      <c r="J128" s="98"/>
      <c r="K128" s="98"/>
      <c r="L128" s="98"/>
      <c r="M128" s="98"/>
      <c r="N128" s="100"/>
      <c r="O128" s="101"/>
      <c r="P128" s="81"/>
      <c r="Q128" s="81"/>
      <c r="R128" s="81"/>
      <c r="S128" s="86"/>
    </row>
    <row r="129" spans="3:19" ht="27" customHeight="1" thickBot="1">
      <c r="C129" s="93"/>
      <c r="D129" s="93"/>
      <c r="E129" s="94"/>
      <c r="F129" s="95"/>
      <c r="G129" s="93"/>
      <c r="H129" s="93"/>
      <c r="I129" s="94"/>
      <c r="J129" s="94"/>
      <c r="K129" s="94"/>
      <c r="L129" s="94"/>
      <c r="M129" s="94"/>
      <c r="N129" s="96" t="s">
        <v>640</v>
      </c>
      <c r="O129" s="43">
        <f>IF(T230=2,"x",0)</f>
        <v>0</v>
      </c>
      <c r="P129" s="129"/>
      <c r="Q129" s="130"/>
      <c r="R129" s="131"/>
      <c r="S129" s="86" t="s">
        <v>667</v>
      </c>
    </row>
    <row r="130" spans="3:19" s="6" customFormat="1" ht="8.25" customHeight="1" thickBot="1">
      <c r="C130" s="97"/>
      <c r="D130" s="97"/>
      <c r="E130" s="98"/>
      <c r="F130" s="99"/>
      <c r="G130" s="97"/>
      <c r="H130" s="97"/>
      <c r="I130" s="98"/>
      <c r="J130" s="98"/>
      <c r="K130" s="98"/>
      <c r="L130" s="98"/>
      <c r="M130" s="98"/>
      <c r="N130" s="100"/>
      <c r="O130" s="101"/>
      <c r="P130" s="81"/>
      <c r="Q130" s="81"/>
      <c r="R130" s="81"/>
      <c r="S130" s="86"/>
    </row>
    <row r="131" spans="3:19" ht="27" customHeight="1" thickBot="1">
      <c r="C131" s="93"/>
      <c r="D131" s="93"/>
      <c r="E131" s="94"/>
      <c r="F131" s="95"/>
      <c r="G131" s="93"/>
      <c r="H131" s="93"/>
      <c r="I131" s="94"/>
      <c r="J131" s="94"/>
      <c r="K131" s="94"/>
      <c r="L131" s="94"/>
      <c r="M131" s="94"/>
      <c r="N131" s="96" t="s">
        <v>641</v>
      </c>
      <c r="O131" s="43">
        <f>IF(T231=2,"x",0)</f>
        <v>0</v>
      </c>
      <c r="P131" s="129"/>
      <c r="Q131" s="130"/>
      <c r="R131" s="131"/>
      <c r="S131" s="86" t="s">
        <v>668</v>
      </c>
    </row>
    <row r="132" spans="3:19" s="6" customFormat="1" ht="8.25" customHeight="1" thickBot="1">
      <c r="C132" s="97"/>
      <c r="D132" s="97"/>
      <c r="E132" s="98"/>
      <c r="F132" s="99"/>
      <c r="G132" s="97"/>
      <c r="H132" s="97"/>
      <c r="I132" s="98"/>
      <c r="J132" s="98"/>
      <c r="K132" s="98"/>
      <c r="L132" s="98"/>
      <c r="M132" s="98"/>
      <c r="N132" s="100"/>
      <c r="O132" s="101"/>
      <c r="P132" s="81"/>
      <c r="Q132" s="81"/>
      <c r="R132" s="81"/>
      <c r="S132" s="86"/>
    </row>
    <row r="133" spans="3:19" ht="27" customHeight="1" thickBot="1">
      <c r="C133" s="93"/>
      <c r="D133" s="93"/>
      <c r="E133" s="94"/>
      <c r="F133" s="95"/>
      <c r="G133" s="93"/>
      <c r="H133" s="93"/>
      <c r="I133" s="94"/>
      <c r="J133" s="94"/>
      <c r="K133" s="94"/>
      <c r="L133" s="94"/>
      <c r="M133" s="94"/>
      <c r="N133" s="96" t="s">
        <v>642</v>
      </c>
      <c r="O133" s="43">
        <f>IF(T232=2,"x",0)</f>
        <v>0</v>
      </c>
      <c r="P133" s="129"/>
      <c r="Q133" s="130"/>
      <c r="R133" s="131"/>
      <c r="S133" s="86" t="s">
        <v>669</v>
      </c>
    </row>
    <row r="134" spans="3:19" s="6" customFormat="1" ht="8.25" customHeight="1" thickBot="1">
      <c r="C134" s="97"/>
      <c r="D134" s="97"/>
      <c r="E134" s="98"/>
      <c r="F134" s="99"/>
      <c r="G134" s="97"/>
      <c r="H134" s="97"/>
      <c r="I134" s="98"/>
      <c r="J134" s="98"/>
      <c r="K134" s="98"/>
      <c r="L134" s="98"/>
      <c r="M134" s="98"/>
      <c r="N134" s="100"/>
      <c r="O134" s="101"/>
      <c r="P134" s="81"/>
      <c r="Q134" s="81"/>
      <c r="R134" s="81"/>
      <c r="S134" s="86"/>
    </row>
    <row r="135" spans="3:19" ht="27" customHeight="1" thickBot="1">
      <c r="C135" s="93"/>
      <c r="D135" s="93"/>
      <c r="E135" s="94"/>
      <c r="F135" s="95"/>
      <c r="G135" s="93"/>
      <c r="H135" s="93"/>
      <c r="I135" s="94"/>
      <c r="J135" s="94"/>
      <c r="K135" s="94"/>
      <c r="L135" s="94"/>
      <c r="M135" s="94"/>
      <c r="N135" s="96" t="s">
        <v>643</v>
      </c>
      <c r="O135" s="43">
        <f>IF(T233=2,"x",0)</f>
        <v>0</v>
      </c>
      <c r="P135" s="129"/>
      <c r="Q135" s="130"/>
      <c r="R135" s="131"/>
      <c r="S135" s="86" t="s">
        <v>670</v>
      </c>
    </row>
    <row r="136" spans="3:19" s="6" customFormat="1" ht="8.25" customHeight="1" thickBot="1">
      <c r="C136" s="97"/>
      <c r="D136" s="97"/>
      <c r="E136" s="98"/>
      <c r="F136" s="99"/>
      <c r="G136" s="97"/>
      <c r="H136" s="97"/>
      <c r="I136" s="98"/>
      <c r="J136" s="98"/>
      <c r="K136" s="98"/>
      <c r="L136" s="98"/>
      <c r="M136" s="98"/>
      <c r="N136" s="100"/>
      <c r="O136" s="101"/>
      <c r="P136" s="81"/>
      <c r="Q136" s="81"/>
      <c r="R136" s="81"/>
      <c r="S136" s="86"/>
    </row>
    <row r="137" spans="3:19" ht="27" customHeight="1" thickBot="1">
      <c r="C137" s="93"/>
      <c r="D137" s="93"/>
      <c r="E137" s="94"/>
      <c r="F137" s="95"/>
      <c r="G137" s="93"/>
      <c r="H137" s="93"/>
      <c r="I137" s="94"/>
      <c r="J137" s="94"/>
      <c r="K137" s="94"/>
      <c r="L137" s="94"/>
      <c r="M137" s="94"/>
      <c r="N137" s="96" t="s">
        <v>644</v>
      </c>
      <c r="O137" s="43">
        <f>IF(T234=2,"x",0)</f>
        <v>0</v>
      </c>
      <c r="P137" s="129"/>
      <c r="Q137" s="130"/>
      <c r="R137" s="131"/>
      <c r="S137" s="86" t="s">
        <v>671</v>
      </c>
    </row>
    <row r="138" spans="3:19" s="6" customFormat="1" ht="8.25" customHeight="1" thickBot="1">
      <c r="C138" s="97"/>
      <c r="D138" s="97"/>
      <c r="E138" s="98"/>
      <c r="F138" s="99"/>
      <c r="G138" s="97"/>
      <c r="H138" s="97"/>
      <c r="I138" s="98"/>
      <c r="J138" s="98"/>
      <c r="K138" s="98"/>
      <c r="L138" s="98"/>
      <c r="M138" s="98"/>
      <c r="N138" s="100"/>
      <c r="O138" s="101"/>
      <c r="P138" s="81"/>
      <c r="Q138" s="81"/>
      <c r="R138" s="81"/>
      <c r="S138" s="86"/>
    </row>
    <row r="139" spans="3:19" ht="27" customHeight="1" thickBot="1">
      <c r="C139" s="93"/>
      <c r="D139" s="93"/>
      <c r="E139" s="94"/>
      <c r="F139" s="95"/>
      <c r="G139" s="93"/>
      <c r="H139" s="93"/>
      <c r="I139" s="94"/>
      <c r="J139" s="94"/>
      <c r="K139" s="94"/>
      <c r="L139" s="94"/>
      <c r="M139" s="94"/>
      <c r="N139" s="96" t="s">
        <v>645</v>
      </c>
      <c r="O139" s="43">
        <f>IF(T235=2,"x",0)</f>
        <v>0</v>
      </c>
      <c r="P139" s="129"/>
      <c r="Q139" s="130"/>
      <c r="R139" s="131"/>
      <c r="S139" s="86" t="s">
        <v>672</v>
      </c>
    </row>
    <row r="140" spans="3:19" s="6" customFormat="1" ht="8.25" customHeight="1" thickBot="1">
      <c r="C140" s="97"/>
      <c r="D140" s="97"/>
      <c r="E140" s="98"/>
      <c r="F140" s="99"/>
      <c r="G140" s="97"/>
      <c r="H140" s="97"/>
      <c r="I140" s="98"/>
      <c r="J140" s="98"/>
      <c r="K140" s="98"/>
      <c r="L140" s="98"/>
      <c r="M140" s="98"/>
      <c r="N140" s="100"/>
      <c r="O140" s="101"/>
      <c r="P140" s="81"/>
      <c r="Q140" s="81"/>
      <c r="R140" s="81"/>
      <c r="S140" s="86"/>
    </row>
    <row r="141" spans="3:19" ht="27" customHeight="1" thickBot="1">
      <c r="C141" s="93"/>
      <c r="D141" s="93"/>
      <c r="E141" s="94"/>
      <c r="F141" s="95"/>
      <c r="G141" s="93"/>
      <c r="H141" s="93"/>
      <c r="I141" s="94"/>
      <c r="J141" s="94"/>
      <c r="K141" s="94"/>
      <c r="L141" s="94"/>
      <c r="M141" s="94"/>
      <c r="N141" s="96" t="s">
        <v>676</v>
      </c>
      <c r="O141" s="43">
        <f>IF(T236=2,"x",0)</f>
        <v>0</v>
      </c>
      <c r="P141" s="129"/>
      <c r="Q141" s="130"/>
      <c r="R141" s="131"/>
      <c r="S141" s="86" t="s">
        <v>673</v>
      </c>
    </row>
    <row r="142" spans="3:19" s="6" customFormat="1" ht="8.25" customHeight="1" thickBot="1">
      <c r="C142" s="97"/>
      <c r="D142" s="97"/>
      <c r="E142" s="98"/>
      <c r="F142" s="99"/>
      <c r="G142" s="97"/>
      <c r="H142" s="97"/>
      <c r="I142" s="98"/>
      <c r="J142" s="98"/>
      <c r="K142" s="98"/>
      <c r="L142" s="98"/>
      <c r="M142" s="98"/>
      <c r="N142" s="100"/>
      <c r="O142" s="101"/>
      <c r="P142" s="81"/>
      <c r="Q142" s="81"/>
      <c r="R142" s="81"/>
      <c r="S142" s="86"/>
    </row>
    <row r="143" spans="3:19" ht="27" customHeight="1" thickBot="1">
      <c r="C143" s="93"/>
      <c r="D143" s="93"/>
      <c r="E143" s="94"/>
      <c r="F143" s="95"/>
      <c r="G143" s="93"/>
      <c r="H143" s="93"/>
      <c r="I143" s="94"/>
      <c r="J143" s="94"/>
      <c r="K143" s="94"/>
      <c r="L143" s="94"/>
      <c r="M143" s="94"/>
      <c r="N143" s="96" t="s">
        <v>19</v>
      </c>
      <c r="O143" s="43">
        <f>IF(T237=2,"x",0)</f>
        <v>0</v>
      </c>
      <c r="P143" s="129"/>
      <c r="Q143" s="130"/>
      <c r="R143" s="131"/>
      <c r="S143" s="86" t="s">
        <v>674</v>
      </c>
    </row>
    <row r="144" spans="1:19" ht="18">
      <c r="A144" s="18"/>
      <c r="B144" s="13"/>
      <c r="C144" s="13"/>
      <c r="D144" s="13"/>
      <c r="E144" s="1"/>
      <c r="F144" s="17"/>
      <c r="G144" s="13"/>
      <c r="H144" s="13"/>
      <c r="I144" s="1"/>
      <c r="N144" s="20"/>
      <c r="P144" s="82"/>
      <c r="Q144" s="82"/>
      <c r="R144" s="82"/>
      <c r="S144" s="36"/>
    </row>
    <row r="145" spans="1:20" ht="15" customHeight="1">
      <c r="A145" s="55"/>
      <c r="B145" s="56"/>
      <c r="C145" s="56"/>
      <c r="D145" s="56"/>
      <c r="E145" s="57"/>
      <c r="F145" s="58"/>
      <c r="G145" s="56"/>
      <c r="H145" s="56"/>
      <c r="I145" s="57"/>
      <c r="J145" s="57"/>
      <c r="K145" s="59"/>
      <c r="L145" s="59"/>
      <c r="M145" s="59"/>
      <c r="N145" s="60"/>
      <c r="O145" s="59"/>
      <c r="P145" s="57"/>
      <c r="Q145" s="57"/>
      <c r="R145" s="57"/>
      <c r="S145" s="61"/>
      <c r="T145" s="59"/>
    </row>
    <row r="146" spans="1:20" ht="15" customHeight="1">
      <c r="A146" s="55"/>
      <c r="B146" s="56"/>
      <c r="C146" s="56"/>
      <c r="D146" s="56"/>
      <c r="E146" s="57"/>
      <c r="F146" s="58"/>
      <c r="G146" s="56"/>
      <c r="H146" s="56"/>
      <c r="I146" s="57"/>
      <c r="J146" s="57"/>
      <c r="K146" s="59"/>
      <c r="L146" s="59"/>
      <c r="M146" s="59"/>
      <c r="N146" s="60"/>
      <c r="O146" s="59"/>
      <c r="P146" s="57"/>
      <c r="Q146" s="57"/>
      <c r="R146" s="57"/>
      <c r="S146" s="61"/>
      <c r="T146" s="59"/>
    </row>
    <row r="147" spans="1:20" ht="15" customHeight="1">
      <c r="A147" s="55"/>
      <c r="B147" s="56"/>
      <c r="C147" s="56"/>
      <c r="D147" s="56"/>
      <c r="E147" s="57"/>
      <c r="F147" s="58"/>
      <c r="G147" s="56"/>
      <c r="H147" s="56"/>
      <c r="I147" s="57"/>
      <c r="J147" s="57"/>
      <c r="K147" s="59"/>
      <c r="L147" s="59"/>
      <c r="M147" s="59"/>
      <c r="N147" s="60"/>
      <c r="O147" s="59"/>
      <c r="P147" s="57"/>
      <c r="Q147" s="57"/>
      <c r="R147" s="57"/>
      <c r="S147" s="61"/>
      <c r="T147" s="59"/>
    </row>
    <row r="148" spans="1:20" ht="15" customHeight="1">
      <c r="A148" s="55"/>
      <c r="B148" s="56"/>
      <c r="C148" s="56"/>
      <c r="D148" s="56"/>
      <c r="E148" s="57"/>
      <c r="F148" s="58"/>
      <c r="G148" s="56"/>
      <c r="H148" s="56"/>
      <c r="I148" s="57"/>
      <c r="J148" s="57"/>
      <c r="K148" s="59"/>
      <c r="L148" s="59"/>
      <c r="M148" s="59"/>
      <c r="N148" s="60"/>
      <c r="O148" s="59"/>
      <c r="P148" s="57"/>
      <c r="Q148" s="57"/>
      <c r="R148" s="57"/>
      <c r="S148" s="61"/>
      <c r="T148" s="59"/>
    </row>
    <row r="149" spans="1:20" ht="15" customHeight="1">
      <c r="A149" s="55"/>
      <c r="B149" s="56"/>
      <c r="C149" s="56"/>
      <c r="D149" s="56"/>
      <c r="E149" s="57"/>
      <c r="F149" s="58"/>
      <c r="G149" s="56"/>
      <c r="H149" s="56"/>
      <c r="I149" s="57"/>
      <c r="J149" s="57"/>
      <c r="K149" s="59"/>
      <c r="L149" s="59"/>
      <c r="M149" s="59"/>
      <c r="N149" s="60"/>
      <c r="O149" s="59"/>
      <c r="P149" s="57"/>
      <c r="Q149" s="57"/>
      <c r="R149" s="57"/>
      <c r="S149" s="61"/>
      <c r="T149" s="59"/>
    </row>
    <row r="150" spans="1:20" ht="15" customHeight="1">
      <c r="A150" s="55"/>
      <c r="B150" s="56"/>
      <c r="C150" s="56"/>
      <c r="D150" s="56"/>
      <c r="E150" s="57"/>
      <c r="F150" s="58"/>
      <c r="G150" s="56"/>
      <c r="H150" s="56"/>
      <c r="I150" s="57"/>
      <c r="J150" s="57"/>
      <c r="K150" s="59"/>
      <c r="L150" s="59"/>
      <c r="M150" s="59"/>
      <c r="N150" s="60"/>
      <c r="O150" s="59"/>
      <c r="P150" s="57"/>
      <c r="Q150" s="57"/>
      <c r="R150" s="57"/>
      <c r="S150" s="61"/>
      <c r="T150" s="59"/>
    </row>
    <row r="151" spans="1:20" ht="15" customHeight="1">
      <c r="A151" s="55"/>
      <c r="B151" s="56"/>
      <c r="C151" s="56"/>
      <c r="D151" s="56"/>
      <c r="E151" s="57"/>
      <c r="F151" s="58"/>
      <c r="G151" s="56"/>
      <c r="H151" s="56"/>
      <c r="I151" s="57"/>
      <c r="J151" s="57"/>
      <c r="K151" s="59"/>
      <c r="L151" s="59"/>
      <c r="M151" s="59"/>
      <c r="N151" s="60"/>
      <c r="O151" s="59"/>
      <c r="P151" s="57"/>
      <c r="Q151" s="57"/>
      <c r="R151" s="57"/>
      <c r="S151" s="61"/>
      <c r="T151" s="59"/>
    </row>
    <row r="152" spans="1:20" ht="15" customHeight="1">
      <c r="A152" s="55"/>
      <c r="B152" s="56"/>
      <c r="C152" s="56"/>
      <c r="D152" s="56"/>
      <c r="E152" s="57"/>
      <c r="F152" s="58"/>
      <c r="G152" s="56"/>
      <c r="H152" s="56"/>
      <c r="I152" s="57"/>
      <c r="J152" s="57"/>
      <c r="K152" s="59"/>
      <c r="L152" s="59"/>
      <c r="M152" s="59"/>
      <c r="N152" s="60"/>
      <c r="O152" s="59"/>
      <c r="P152" s="57"/>
      <c r="Q152" s="57"/>
      <c r="R152" s="57"/>
      <c r="S152" s="61"/>
      <c r="T152" s="59"/>
    </row>
    <row r="153" spans="1:20" ht="15" customHeight="1">
      <c r="A153" s="55"/>
      <c r="B153" s="56"/>
      <c r="C153" s="56"/>
      <c r="D153" s="56"/>
      <c r="E153" s="57"/>
      <c r="F153" s="58"/>
      <c r="G153" s="56"/>
      <c r="H153" s="56"/>
      <c r="I153" s="57"/>
      <c r="J153" s="57"/>
      <c r="K153" s="59"/>
      <c r="L153" s="59"/>
      <c r="M153" s="59"/>
      <c r="N153" s="60"/>
      <c r="O153" s="59"/>
      <c r="P153" s="57"/>
      <c r="Q153" s="57"/>
      <c r="R153" s="57"/>
      <c r="S153" s="61"/>
      <c r="T153" s="59"/>
    </row>
    <row r="154" spans="1:20" ht="15" customHeight="1">
      <c r="A154" s="55"/>
      <c r="B154" s="56"/>
      <c r="C154" s="56"/>
      <c r="D154" s="56"/>
      <c r="E154" s="57"/>
      <c r="F154" s="58"/>
      <c r="G154" s="56"/>
      <c r="H154" s="56"/>
      <c r="I154" s="57"/>
      <c r="J154" s="57"/>
      <c r="K154" s="59"/>
      <c r="L154" s="59"/>
      <c r="M154" s="59"/>
      <c r="N154" s="60"/>
      <c r="O154" s="59"/>
      <c r="P154" s="57"/>
      <c r="Q154" s="57"/>
      <c r="R154" s="57"/>
      <c r="S154" s="61"/>
      <c r="T154" s="59"/>
    </row>
    <row r="155" spans="1:20" ht="15" customHeight="1">
      <c r="A155" s="55"/>
      <c r="B155" s="56"/>
      <c r="C155" s="56"/>
      <c r="D155" s="56"/>
      <c r="E155" s="57"/>
      <c r="F155" s="58"/>
      <c r="G155" s="56"/>
      <c r="H155" s="56"/>
      <c r="I155" s="57"/>
      <c r="J155" s="57"/>
      <c r="K155" s="59"/>
      <c r="L155" s="59"/>
      <c r="M155" s="59"/>
      <c r="N155" s="60"/>
      <c r="O155" s="59"/>
      <c r="P155" s="57"/>
      <c r="Q155" s="57"/>
      <c r="R155" s="57"/>
      <c r="S155" s="61"/>
      <c r="T155" s="59"/>
    </row>
    <row r="156" spans="1:20" ht="15" customHeight="1">
      <c r="A156" s="55"/>
      <c r="B156" s="56"/>
      <c r="C156" s="56"/>
      <c r="D156" s="56"/>
      <c r="E156" s="57"/>
      <c r="F156" s="58"/>
      <c r="G156" s="56"/>
      <c r="H156" s="56"/>
      <c r="I156" s="57"/>
      <c r="J156" s="57"/>
      <c r="K156" s="59"/>
      <c r="L156" s="59"/>
      <c r="M156" s="59"/>
      <c r="N156" s="60"/>
      <c r="O156" s="59"/>
      <c r="P156" s="57"/>
      <c r="Q156" s="57"/>
      <c r="R156" s="57"/>
      <c r="S156" s="61"/>
      <c r="T156" s="59"/>
    </row>
    <row r="157" spans="1:20" ht="15" customHeight="1">
      <c r="A157" s="55"/>
      <c r="B157" s="56"/>
      <c r="C157" s="56"/>
      <c r="D157" s="56"/>
      <c r="E157" s="57"/>
      <c r="F157" s="58"/>
      <c r="G157" s="56"/>
      <c r="H157" s="56"/>
      <c r="I157" s="57"/>
      <c r="J157" s="57"/>
      <c r="K157" s="59"/>
      <c r="L157" s="59"/>
      <c r="M157" s="59"/>
      <c r="N157" s="60"/>
      <c r="O157" s="59"/>
      <c r="P157" s="57"/>
      <c r="Q157" s="57"/>
      <c r="R157" s="57"/>
      <c r="S157" s="61"/>
      <c r="T157" s="59"/>
    </row>
    <row r="158" spans="1:20" ht="15" customHeight="1">
      <c r="A158" s="55"/>
      <c r="B158" s="56"/>
      <c r="C158" s="56"/>
      <c r="D158" s="56"/>
      <c r="E158" s="57"/>
      <c r="F158" s="58"/>
      <c r="G158" s="56"/>
      <c r="H158" s="56"/>
      <c r="I158" s="57"/>
      <c r="J158" s="57"/>
      <c r="K158" s="59"/>
      <c r="L158" s="59"/>
      <c r="M158" s="59"/>
      <c r="N158" s="60"/>
      <c r="O158" s="59"/>
      <c r="P158" s="57"/>
      <c r="Q158" s="57"/>
      <c r="R158" s="57"/>
      <c r="S158" s="61"/>
      <c r="T158" s="59"/>
    </row>
    <row r="159" spans="1:20" s="35" customFormat="1" ht="15" customHeight="1">
      <c r="A159" s="55"/>
      <c r="B159" s="56"/>
      <c r="C159" s="56"/>
      <c r="D159" s="56"/>
      <c r="E159" s="62"/>
      <c r="F159" s="58"/>
      <c r="G159" s="56"/>
      <c r="H159" s="56"/>
      <c r="I159" s="62"/>
      <c r="J159" s="62"/>
      <c r="K159" s="63"/>
      <c r="L159" s="63"/>
      <c r="M159" s="63"/>
      <c r="N159" s="64"/>
      <c r="O159" s="63"/>
      <c r="P159" s="62"/>
      <c r="Q159" s="62"/>
      <c r="R159" s="62"/>
      <c r="S159" s="61"/>
      <c r="T159" s="63"/>
    </row>
    <row r="160" spans="1:20" s="35" customFormat="1" ht="15" customHeight="1">
      <c r="A160" s="55"/>
      <c r="B160" s="56"/>
      <c r="C160" s="56"/>
      <c r="D160" s="56"/>
      <c r="E160" s="62"/>
      <c r="F160" s="58"/>
      <c r="G160" s="56"/>
      <c r="H160" s="56"/>
      <c r="I160" s="62"/>
      <c r="J160" s="62"/>
      <c r="K160" s="63"/>
      <c r="L160" s="63"/>
      <c r="M160" s="63"/>
      <c r="N160" s="64"/>
      <c r="O160" s="63"/>
      <c r="P160" s="62"/>
      <c r="Q160" s="62"/>
      <c r="R160" s="62"/>
      <c r="S160" s="61"/>
      <c r="T160" s="63"/>
    </row>
    <row r="161" spans="1:20" s="35" customFormat="1" ht="15" customHeight="1">
      <c r="A161" s="55"/>
      <c r="B161" s="56"/>
      <c r="C161" s="56"/>
      <c r="D161" s="56"/>
      <c r="E161" s="62"/>
      <c r="F161" s="58"/>
      <c r="G161" s="56"/>
      <c r="H161" s="56"/>
      <c r="I161" s="62"/>
      <c r="J161" s="62"/>
      <c r="K161" s="63"/>
      <c r="L161" s="63"/>
      <c r="M161" s="63"/>
      <c r="N161" s="64"/>
      <c r="O161" s="63"/>
      <c r="P161" s="62"/>
      <c r="Q161" s="62"/>
      <c r="R161" s="62"/>
      <c r="S161" s="61"/>
      <c r="T161" s="63"/>
    </row>
    <row r="162" spans="1:20" s="35" customFormat="1" ht="15" customHeight="1">
      <c r="A162" s="55"/>
      <c r="B162" s="56"/>
      <c r="C162" s="56"/>
      <c r="D162" s="56"/>
      <c r="E162" s="62"/>
      <c r="F162" s="58"/>
      <c r="G162" s="56"/>
      <c r="H162" s="56"/>
      <c r="I162" s="62"/>
      <c r="J162" s="62"/>
      <c r="K162" s="63"/>
      <c r="L162" s="63"/>
      <c r="M162" s="63"/>
      <c r="N162" s="64"/>
      <c r="O162" s="63"/>
      <c r="P162" s="62"/>
      <c r="Q162" s="62"/>
      <c r="R162" s="62"/>
      <c r="S162" s="61"/>
      <c r="T162" s="63"/>
    </row>
    <row r="163" spans="1:20" s="35" customFormat="1" ht="15" customHeight="1">
      <c r="A163" s="55"/>
      <c r="B163" s="56"/>
      <c r="C163" s="56"/>
      <c r="D163" s="56"/>
      <c r="E163" s="62"/>
      <c r="F163" s="58"/>
      <c r="G163" s="56"/>
      <c r="H163" s="56"/>
      <c r="I163" s="62"/>
      <c r="J163" s="62"/>
      <c r="K163" s="63"/>
      <c r="L163" s="63"/>
      <c r="M163" s="63"/>
      <c r="N163" s="64"/>
      <c r="O163" s="63"/>
      <c r="P163" s="62"/>
      <c r="Q163" s="62"/>
      <c r="R163" s="62"/>
      <c r="S163" s="61"/>
      <c r="T163" s="63"/>
    </row>
    <row r="164" spans="1:20" s="35" customFormat="1" ht="15" customHeight="1">
      <c r="A164" s="55"/>
      <c r="B164" s="56"/>
      <c r="C164" s="56"/>
      <c r="D164" s="56"/>
      <c r="E164" s="62"/>
      <c r="F164" s="58"/>
      <c r="G164" s="56"/>
      <c r="H164" s="56"/>
      <c r="I164" s="62"/>
      <c r="J164" s="62"/>
      <c r="K164" s="63"/>
      <c r="L164" s="63"/>
      <c r="M164" s="63"/>
      <c r="N164" s="64"/>
      <c r="O164" s="63"/>
      <c r="P164" s="62"/>
      <c r="Q164" s="62"/>
      <c r="R164" s="62"/>
      <c r="S164" s="61"/>
      <c r="T164" s="63"/>
    </row>
    <row r="165" spans="1:20" s="35" customFormat="1" ht="15" customHeight="1">
      <c r="A165" s="55"/>
      <c r="B165" s="56"/>
      <c r="C165" s="56"/>
      <c r="D165" s="56"/>
      <c r="E165" s="62"/>
      <c r="F165" s="58"/>
      <c r="G165" s="56"/>
      <c r="H165" s="56"/>
      <c r="I165" s="62"/>
      <c r="J165" s="62"/>
      <c r="K165" s="63"/>
      <c r="L165" s="63"/>
      <c r="M165" s="63"/>
      <c r="N165" s="64"/>
      <c r="O165" s="63"/>
      <c r="P165" s="62"/>
      <c r="Q165" s="62"/>
      <c r="R165" s="62"/>
      <c r="S165" s="61"/>
      <c r="T165" s="63"/>
    </row>
    <row r="166" spans="1:20" s="35" customFormat="1" ht="15" customHeight="1">
      <c r="A166" s="55"/>
      <c r="B166" s="56"/>
      <c r="C166" s="56"/>
      <c r="D166" s="56"/>
      <c r="E166" s="62"/>
      <c r="F166" s="58"/>
      <c r="G166" s="56"/>
      <c r="H166" s="56"/>
      <c r="I166" s="62"/>
      <c r="J166" s="62"/>
      <c r="K166" s="63"/>
      <c r="L166" s="63"/>
      <c r="M166" s="63"/>
      <c r="N166" s="64"/>
      <c r="O166" s="63"/>
      <c r="P166" s="62"/>
      <c r="Q166" s="62"/>
      <c r="R166" s="62"/>
      <c r="S166" s="61"/>
      <c r="T166" s="63"/>
    </row>
    <row r="167" spans="1:20" s="35" customFormat="1" ht="15" customHeight="1">
      <c r="A167" s="55"/>
      <c r="B167" s="56"/>
      <c r="C167" s="56"/>
      <c r="D167" s="56"/>
      <c r="E167" s="62"/>
      <c r="F167" s="58"/>
      <c r="G167" s="56"/>
      <c r="H167" s="56"/>
      <c r="I167" s="62"/>
      <c r="J167" s="62"/>
      <c r="K167" s="63"/>
      <c r="L167" s="63"/>
      <c r="M167" s="63"/>
      <c r="N167" s="64"/>
      <c r="O167" s="63"/>
      <c r="P167" s="62"/>
      <c r="Q167" s="62"/>
      <c r="R167" s="62"/>
      <c r="S167" s="61"/>
      <c r="T167" s="63"/>
    </row>
    <row r="168" spans="1:20" s="35" customFormat="1" ht="15" customHeight="1">
      <c r="A168" s="55"/>
      <c r="B168" s="56"/>
      <c r="C168" s="56"/>
      <c r="D168" s="56"/>
      <c r="E168" s="62"/>
      <c r="F168" s="58"/>
      <c r="G168" s="56"/>
      <c r="H168" s="56"/>
      <c r="I168" s="62"/>
      <c r="J168" s="62"/>
      <c r="K168" s="63"/>
      <c r="L168" s="63"/>
      <c r="M168" s="63"/>
      <c r="N168" s="64"/>
      <c r="O168" s="63"/>
      <c r="P168" s="62"/>
      <c r="Q168" s="62"/>
      <c r="R168" s="62"/>
      <c r="S168" s="61"/>
      <c r="T168" s="63"/>
    </row>
    <row r="169" spans="1:20" s="35" customFormat="1" ht="15" customHeight="1">
      <c r="A169" s="55"/>
      <c r="B169" s="56"/>
      <c r="C169" s="56"/>
      <c r="D169" s="56"/>
      <c r="E169" s="62"/>
      <c r="F169" s="58"/>
      <c r="G169" s="56"/>
      <c r="H169" s="56"/>
      <c r="I169" s="62"/>
      <c r="J169" s="62"/>
      <c r="K169" s="63"/>
      <c r="L169" s="63"/>
      <c r="M169" s="63"/>
      <c r="N169" s="64"/>
      <c r="O169" s="63"/>
      <c r="P169" s="62"/>
      <c r="Q169" s="62"/>
      <c r="R169" s="62"/>
      <c r="S169" s="61"/>
      <c r="T169" s="63"/>
    </row>
    <row r="170" spans="1:20" s="35" customFormat="1" ht="15" customHeight="1">
      <c r="A170" s="55"/>
      <c r="B170" s="56"/>
      <c r="C170" s="56"/>
      <c r="D170" s="56"/>
      <c r="E170" s="62"/>
      <c r="F170" s="58"/>
      <c r="G170" s="56"/>
      <c r="H170" s="56"/>
      <c r="I170" s="62"/>
      <c r="J170" s="62"/>
      <c r="K170" s="63"/>
      <c r="L170" s="63"/>
      <c r="M170" s="63"/>
      <c r="N170" s="64"/>
      <c r="O170" s="63"/>
      <c r="P170" s="62"/>
      <c r="Q170" s="62"/>
      <c r="R170" s="62"/>
      <c r="S170" s="61"/>
      <c r="T170" s="63"/>
    </row>
    <row r="171" spans="1:20" s="35" customFormat="1" ht="15" customHeight="1">
      <c r="A171" s="55"/>
      <c r="B171" s="56"/>
      <c r="C171" s="56"/>
      <c r="D171" s="56"/>
      <c r="E171" s="62"/>
      <c r="F171" s="58"/>
      <c r="G171" s="56"/>
      <c r="H171" s="56"/>
      <c r="I171" s="62"/>
      <c r="J171" s="62"/>
      <c r="K171" s="63"/>
      <c r="L171" s="63"/>
      <c r="M171" s="63"/>
      <c r="N171" s="64"/>
      <c r="O171" s="63"/>
      <c r="P171" s="62"/>
      <c r="Q171" s="62"/>
      <c r="R171" s="62"/>
      <c r="S171" s="61"/>
      <c r="T171" s="63"/>
    </row>
    <row r="172" spans="1:20" s="35" customFormat="1" ht="15" customHeight="1">
      <c r="A172" s="55"/>
      <c r="B172" s="56"/>
      <c r="C172" s="56"/>
      <c r="D172" s="56"/>
      <c r="E172" s="62"/>
      <c r="F172" s="58"/>
      <c r="G172" s="56"/>
      <c r="H172" s="56"/>
      <c r="I172" s="62"/>
      <c r="J172" s="62"/>
      <c r="K172" s="63"/>
      <c r="L172" s="63"/>
      <c r="M172" s="63"/>
      <c r="N172" s="64"/>
      <c r="O172" s="63"/>
      <c r="P172" s="62"/>
      <c r="Q172" s="62"/>
      <c r="R172" s="62"/>
      <c r="S172" s="61"/>
      <c r="T172" s="63"/>
    </row>
    <row r="173" spans="1:20" s="35" customFormat="1" ht="15" customHeight="1">
      <c r="A173" s="55"/>
      <c r="B173" s="56"/>
      <c r="C173" s="56"/>
      <c r="D173" s="56"/>
      <c r="E173" s="62"/>
      <c r="F173" s="58"/>
      <c r="G173" s="56"/>
      <c r="H173" s="56"/>
      <c r="I173" s="62"/>
      <c r="J173" s="62"/>
      <c r="K173" s="63"/>
      <c r="L173" s="63"/>
      <c r="M173" s="63"/>
      <c r="N173" s="64"/>
      <c r="O173" s="63"/>
      <c r="P173" s="62"/>
      <c r="Q173" s="62"/>
      <c r="R173" s="62"/>
      <c r="S173" s="61"/>
      <c r="T173" s="63"/>
    </row>
    <row r="174" spans="1:20" s="35" customFormat="1" ht="15" customHeight="1">
      <c r="A174" s="55"/>
      <c r="B174" s="56"/>
      <c r="C174" s="56"/>
      <c r="D174" s="56"/>
      <c r="E174" s="62"/>
      <c r="F174" s="58"/>
      <c r="G174" s="56"/>
      <c r="H174" s="56"/>
      <c r="I174" s="62"/>
      <c r="J174" s="62"/>
      <c r="K174" s="63"/>
      <c r="L174" s="63"/>
      <c r="M174" s="63"/>
      <c r="N174" s="64"/>
      <c r="O174" s="63"/>
      <c r="P174" s="62"/>
      <c r="Q174" s="62"/>
      <c r="R174" s="62"/>
      <c r="S174" s="61"/>
      <c r="T174" s="63"/>
    </row>
    <row r="175" spans="1:20" s="35" customFormat="1" ht="15" customHeight="1">
      <c r="A175" s="55"/>
      <c r="B175" s="56"/>
      <c r="C175" s="56"/>
      <c r="D175" s="56"/>
      <c r="E175" s="62"/>
      <c r="F175" s="58"/>
      <c r="G175" s="56"/>
      <c r="H175" s="56"/>
      <c r="I175" s="62"/>
      <c r="J175" s="62"/>
      <c r="K175" s="63"/>
      <c r="L175" s="63"/>
      <c r="M175" s="63"/>
      <c r="N175" s="64"/>
      <c r="O175" s="63"/>
      <c r="P175" s="62"/>
      <c r="Q175" s="62"/>
      <c r="R175" s="62"/>
      <c r="S175" s="61"/>
      <c r="T175" s="63"/>
    </row>
    <row r="176" spans="1:20" s="35" customFormat="1" ht="15" customHeight="1">
      <c r="A176" s="55"/>
      <c r="B176" s="56"/>
      <c r="C176" s="56"/>
      <c r="D176" s="56"/>
      <c r="E176" s="62"/>
      <c r="F176" s="58"/>
      <c r="G176" s="56"/>
      <c r="H176" s="56"/>
      <c r="I176" s="62"/>
      <c r="J176" s="62"/>
      <c r="K176" s="63"/>
      <c r="L176" s="63"/>
      <c r="M176" s="63"/>
      <c r="N176" s="64"/>
      <c r="O176" s="63"/>
      <c r="P176" s="62"/>
      <c r="Q176" s="62"/>
      <c r="R176" s="62"/>
      <c r="S176" s="61"/>
      <c r="T176" s="63"/>
    </row>
    <row r="177" spans="1:20" s="35" customFormat="1" ht="15" customHeight="1">
      <c r="A177" s="55"/>
      <c r="B177" s="56"/>
      <c r="C177" s="56"/>
      <c r="D177" s="56"/>
      <c r="E177" s="62"/>
      <c r="F177" s="58"/>
      <c r="G177" s="56"/>
      <c r="H177" s="56"/>
      <c r="I177" s="62"/>
      <c r="J177" s="62"/>
      <c r="K177" s="63"/>
      <c r="L177" s="63"/>
      <c r="M177" s="63"/>
      <c r="N177" s="64"/>
      <c r="O177" s="63"/>
      <c r="P177" s="62"/>
      <c r="Q177" s="62"/>
      <c r="R177" s="62"/>
      <c r="S177" s="61"/>
      <c r="T177" s="63"/>
    </row>
    <row r="178" spans="1:20" s="35" customFormat="1" ht="15" customHeight="1">
      <c r="A178" s="55"/>
      <c r="B178" s="56"/>
      <c r="C178" s="56"/>
      <c r="D178" s="56"/>
      <c r="E178" s="62"/>
      <c r="F178" s="58"/>
      <c r="G178" s="56"/>
      <c r="H178" s="56"/>
      <c r="I178" s="62"/>
      <c r="J178" s="62"/>
      <c r="K178" s="63"/>
      <c r="L178" s="63"/>
      <c r="M178" s="63"/>
      <c r="N178" s="64"/>
      <c r="O178" s="63"/>
      <c r="P178" s="62"/>
      <c r="Q178" s="62"/>
      <c r="R178" s="62"/>
      <c r="S178" s="61"/>
      <c r="T178" s="63"/>
    </row>
    <row r="179" spans="1:20" s="35" customFormat="1" ht="15" customHeight="1">
      <c r="A179" s="55"/>
      <c r="B179" s="56"/>
      <c r="C179" s="56"/>
      <c r="D179" s="56"/>
      <c r="E179" s="62"/>
      <c r="F179" s="58"/>
      <c r="G179" s="56"/>
      <c r="H179" s="56"/>
      <c r="I179" s="62"/>
      <c r="J179" s="62"/>
      <c r="K179" s="63"/>
      <c r="L179" s="63"/>
      <c r="M179" s="63"/>
      <c r="N179" s="64"/>
      <c r="O179" s="63"/>
      <c r="P179" s="62"/>
      <c r="Q179" s="62"/>
      <c r="R179" s="62"/>
      <c r="S179" s="61"/>
      <c r="T179" s="63"/>
    </row>
    <row r="180" spans="1:20" s="35" customFormat="1" ht="15" customHeight="1">
      <c r="A180" s="55"/>
      <c r="B180" s="56"/>
      <c r="C180" s="56"/>
      <c r="D180" s="56"/>
      <c r="E180" s="62"/>
      <c r="F180" s="58"/>
      <c r="G180" s="56"/>
      <c r="H180" s="56"/>
      <c r="I180" s="62"/>
      <c r="J180" s="62"/>
      <c r="K180" s="63"/>
      <c r="L180" s="63"/>
      <c r="M180" s="63"/>
      <c r="N180" s="64"/>
      <c r="O180" s="63"/>
      <c r="P180" s="62"/>
      <c r="Q180" s="62"/>
      <c r="R180" s="62"/>
      <c r="S180" s="61"/>
      <c r="T180" s="63"/>
    </row>
    <row r="181" spans="1:20" s="35" customFormat="1" ht="15" customHeight="1">
      <c r="A181" s="55"/>
      <c r="B181" s="56"/>
      <c r="C181" s="56"/>
      <c r="D181" s="56"/>
      <c r="E181" s="62"/>
      <c r="F181" s="58"/>
      <c r="G181" s="56"/>
      <c r="H181" s="56"/>
      <c r="I181" s="62"/>
      <c r="J181" s="62"/>
      <c r="K181" s="63"/>
      <c r="L181" s="63"/>
      <c r="M181" s="63"/>
      <c r="N181" s="64"/>
      <c r="O181" s="63"/>
      <c r="P181" s="62"/>
      <c r="Q181" s="62"/>
      <c r="R181" s="62"/>
      <c r="S181" s="61"/>
      <c r="T181" s="63"/>
    </row>
    <row r="182" spans="1:20" s="35" customFormat="1" ht="15" customHeight="1">
      <c r="A182" s="55"/>
      <c r="B182" s="56"/>
      <c r="C182" s="56"/>
      <c r="D182" s="56"/>
      <c r="E182" s="62"/>
      <c r="F182" s="58"/>
      <c r="G182" s="56"/>
      <c r="H182" s="56"/>
      <c r="I182" s="62"/>
      <c r="J182" s="62"/>
      <c r="K182" s="63"/>
      <c r="L182" s="63"/>
      <c r="M182" s="63"/>
      <c r="N182" s="64"/>
      <c r="O182" s="63"/>
      <c r="P182" s="62"/>
      <c r="Q182" s="62"/>
      <c r="R182" s="62"/>
      <c r="S182" s="61"/>
      <c r="T182" s="63"/>
    </row>
    <row r="183" spans="1:20" s="35" customFormat="1" ht="15" customHeight="1">
      <c r="A183" s="55"/>
      <c r="B183" s="56"/>
      <c r="C183" s="56"/>
      <c r="D183" s="56"/>
      <c r="E183" s="62"/>
      <c r="F183" s="58"/>
      <c r="G183" s="56"/>
      <c r="H183" s="56"/>
      <c r="I183" s="62"/>
      <c r="J183" s="62"/>
      <c r="K183" s="63"/>
      <c r="L183" s="63"/>
      <c r="M183" s="63"/>
      <c r="N183" s="64"/>
      <c r="O183" s="63"/>
      <c r="P183" s="62"/>
      <c r="Q183" s="62"/>
      <c r="R183" s="62"/>
      <c r="S183" s="61"/>
      <c r="T183" s="63"/>
    </row>
    <row r="184" spans="1:20" s="35" customFormat="1" ht="15" customHeight="1">
      <c r="A184" s="55"/>
      <c r="B184" s="56"/>
      <c r="C184" s="56"/>
      <c r="D184" s="56"/>
      <c r="E184" s="62"/>
      <c r="F184" s="58"/>
      <c r="G184" s="56"/>
      <c r="H184" s="56"/>
      <c r="I184" s="62"/>
      <c r="J184" s="62"/>
      <c r="K184" s="63"/>
      <c r="L184" s="63"/>
      <c r="M184" s="63"/>
      <c r="N184" s="64"/>
      <c r="O184" s="63"/>
      <c r="P184" s="62"/>
      <c r="Q184" s="62"/>
      <c r="R184" s="62"/>
      <c r="S184" s="61"/>
      <c r="T184" s="63"/>
    </row>
    <row r="185" spans="1:20" s="35" customFormat="1" ht="15" customHeight="1">
      <c r="A185" s="55"/>
      <c r="B185" s="56"/>
      <c r="C185" s="56"/>
      <c r="D185" s="56"/>
      <c r="E185" s="62"/>
      <c r="F185" s="58"/>
      <c r="G185" s="56"/>
      <c r="H185" s="56"/>
      <c r="I185" s="62"/>
      <c r="J185" s="62"/>
      <c r="K185" s="63"/>
      <c r="L185" s="63"/>
      <c r="M185" s="63"/>
      <c r="N185" s="64"/>
      <c r="O185" s="63"/>
      <c r="P185" s="62"/>
      <c r="Q185" s="62"/>
      <c r="R185" s="62"/>
      <c r="S185" s="61"/>
      <c r="T185" s="63"/>
    </row>
    <row r="186" spans="1:20" s="35" customFormat="1" ht="15" customHeight="1">
      <c r="A186" s="55"/>
      <c r="B186" s="56"/>
      <c r="C186" s="56"/>
      <c r="D186" s="56"/>
      <c r="E186" s="62"/>
      <c r="F186" s="58"/>
      <c r="G186" s="56"/>
      <c r="H186" s="56"/>
      <c r="I186" s="62"/>
      <c r="J186" s="62"/>
      <c r="K186" s="63"/>
      <c r="L186" s="63"/>
      <c r="M186" s="63"/>
      <c r="N186" s="64"/>
      <c r="O186" s="63"/>
      <c r="P186" s="62"/>
      <c r="Q186" s="62"/>
      <c r="R186" s="62"/>
      <c r="S186" s="61"/>
      <c r="T186" s="63"/>
    </row>
    <row r="187" spans="1:20" s="35" customFormat="1" ht="15" customHeight="1">
      <c r="A187" s="55"/>
      <c r="B187" s="56"/>
      <c r="C187" s="56"/>
      <c r="D187" s="56"/>
      <c r="E187" s="62"/>
      <c r="F187" s="58"/>
      <c r="G187" s="56"/>
      <c r="H187" s="56"/>
      <c r="I187" s="62"/>
      <c r="J187" s="62"/>
      <c r="K187" s="63"/>
      <c r="L187" s="63"/>
      <c r="M187" s="63"/>
      <c r="N187" s="64"/>
      <c r="O187" s="63"/>
      <c r="P187" s="62"/>
      <c r="Q187" s="62"/>
      <c r="R187" s="62"/>
      <c r="S187" s="61"/>
      <c r="T187" s="63"/>
    </row>
    <row r="188" spans="1:20" s="35" customFormat="1" ht="15" customHeight="1">
      <c r="A188" s="55"/>
      <c r="B188" s="56"/>
      <c r="C188" s="56"/>
      <c r="D188" s="56"/>
      <c r="E188" s="62"/>
      <c r="F188" s="58"/>
      <c r="G188" s="56"/>
      <c r="H188" s="56"/>
      <c r="I188" s="62"/>
      <c r="J188" s="62"/>
      <c r="K188" s="63"/>
      <c r="L188" s="63"/>
      <c r="M188" s="63"/>
      <c r="N188" s="64"/>
      <c r="O188" s="63"/>
      <c r="P188" s="62"/>
      <c r="Q188" s="62"/>
      <c r="R188" s="62"/>
      <c r="S188" s="61"/>
      <c r="T188" s="63"/>
    </row>
    <row r="189" spans="1:20" s="35" customFormat="1" ht="15" customHeight="1">
      <c r="A189" s="55"/>
      <c r="B189" s="56"/>
      <c r="C189" s="56"/>
      <c r="D189" s="56"/>
      <c r="E189" s="62"/>
      <c r="F189" s="58"/>
      <c r="G189" s="56"/>
      <c r="H189" s="56"/>
      <c r="I189" s="62"/>
      <c r="J189" s="62"/>
      <c r="K189" s="63"/>
      <c r="L189" s="63"/>
      <c r="M189" s="63"/>
      <c r="N189" s="64"/>
      <c r="O189" s="63"/>
      <c r="P189" s="62"/>
      <c r="Q189" s="62"/>
      <c r="R189" s="62"/>
      <c r="S189" s="61"/>
      <c r="T189" s="63"/>
    </row>
    <row r="190" spans="1:20" s="35" customFormat="1" ht="15" customHeight="1">
      <c r="A190" s="55"/>
      <c r="B190" s="56"/>
      <c r="C190" s="56"/>
      <c r="D190" s="56"/>
      <c r="E190" s="62"/>
      <c r="F190" s="58"/>
      <c r="G190" s="56"/>
      <c r="H190" s="56"/>
      <c r="I190" s="62"/>
      <c r="J190" s="62"/>
      <c r="K190" s="63"/>
      <c r="L190" s="63"/>
      <c r="M190" s="63"/>
      <c r="N190" s="64"/>
      <c r="O190" s="63"/>
      <c r="P190" s="62"/>
      <c r="Q190" s="62"/>
      <c r="R190" s="62"/>
      <c r="S190" s="61"/>
      <c r="T190" s="63"/>
    </row>
    <row r="191" spans="1:20" s="35" customFormat="1" ht="15" customHeight="1">
      <c r="A191" s="55"/>
      <c r="B191" s="56"/>
      <c r="C191" s="56"/>
      <c r="D191" s="56"/>
      <c r="E191" s="62"/>
      <c r="F191" s="58"/>
      <c r="G191" s="56"/>
      <c r="H191" s="56"/>
      <c r="I191" s="62"/>
      <c r="J191" s="62"/>
      <c r="K191" s="63"/>
      <c r="L191" s="63"/>
      <c r="M191" s="63"/>
      <c r="N191" s="64"/>
      <c r="O191" s="63"/>
      <c r="P191" s="62"/>
      <c r="Q191" s="62"/>
      <c r="R191" s="62"/>
      <c r="S191" s="61"/>
      <c r="T191" s="63"/>
    </row>
    <row r="192" spans="1:20" s="35" customFormat="1" ht="15" customHeight="1">
      <c r="A192" s="55"/>
      <c r="B192" s="56"/>
      <c r="C192" s="56"/>
      <c r="D192" s="56"/>
      <c r="E192" s="62"/>
      <c r="F192" s="58"/>
      <c r="G192" s="56"/>
      <c r="H192" s="56"/>
      <c r="I192" s="62"/>
      <c r="J192" s="62"/>
      <c r="K192" s="63"/>
      <c r="L192" s="63"/>
      <c r="M192" s="63"/>
      <c r="N192" s="64"/>
      <c r="O192" s="63"/>
      <c r="P192" s="62"/>
      <c r="Q192" s="62"/>
      <c r="R192" s="62"/>
      <c r="S192" s="61"/>
      <c r="T192" s="63"/>
    </row>
    <row r="193" spans="1:20" s="35" customFormat="1" ht="15" customHeight="1">
      <c r="A193" s="55"/>
      <c r="B193" s="56"/>
      <c r="C193" s="56"/>
      <c r="D193" s="56"/>
      <c r="E193" s="62"/>
      <c r="F193" s="58"/>
      <c r="G193" s="56"/>
      <c r="H193" s="56"/>
      <c r="I193" s="62"/>
      <c r="J193" s="62"/>
      <c r="K193" s="63"/>
      <c r="L193" s="63"/>
      <c r="M193" s="63"/>
      <c r="N193" s="64"/>
      <c r="O193" s="63"/>
      <c r="P193" s="62"/>
      <c r="Q193" s="62"/>
      <c r="R193" s="62"/>
      <c r="S193" s="61"/>
      <c r="T193" s="63"/>
    </row>
    <row r="194" spans="1:20" s="35" customFormat="1" ht="15" customHeight="1">
      <c r="A194" s="55"/>
      <c r="B194" s="56"/>
      <c r="C194" s="56"/>
      <c r="D194" s="56"/>
      <c r="E194" s="62"/>
      <c r="F194" s="58"/>
      <c r="G194" s="56"/>
      <c r="H194" s="56"/>
      <c r="I194" s="62"/>
      <c r="J194" s="62"/>
      <c r="K194" s="63"/>
      <c r="L194" s="63"/>
      <c r="M194" s="63"/>
      <c r="N194" s="64"/>
      <c r="O194" s="63"/>
      <c r="P194" s="62"/>
      <c r="Q194" s="62"/>
      <c r="R194" s="62"/>
      <c r="S194" s="61"/>
      <c r="T194" s="63"/>
    </row>
    <row r="195" spans="1:20" s="35" customFormat="1" ht="15" customHeight="1">
      <c r="A195" s="55"/>
      <c r="B195" s="56"/>
      <c r="C195" s="56"/>
      <c r="D195" s="56"/>
      <c r="E195" s="62"/>
      <c r="F195" s="58"/>
      <c r="G195" s="56"/>
      <c r="H195" s="56"/>
      <c r="I195" s="62"/>
      <c r="J195" s="62"/>
      <c r="K195" s="63"/>
      <c r="L195" s="63"/>
      <c r="M195" s="63"/>
      <c r="N195" s="64"/>
      <c r="O195" s="63"/>
      <c r="P195" s="62"/>
      <c r="Q195" s="62"/>
      <c r="R195" s="62"/>
      <c r="S195" s="61"/>
      <c r="T195" s="63"/>
    </row>
    <row r="196" spans="1:20" s="35" customFormat="1" ht="15" customHeight="1">
      <c r="A196" s="55"/>
      <c r="B196" s="56"/>
      <c r="C196" s="56"/>
      <c r="D196" s="56"/>
      <c r="E196" s="62"/>
      <c r="F196" s="58"/>
      <c r="G196" s="56"/>
      <c r="H196" s="56"/>
      <c r="I196" s="62"/>
      <c r="J196" s="62"/>
      <c r="K196" s="63"/>
      <c r="L196" s="63"/>
      <c r="M196" s="63"/>
      <c r="N196" s="64"/>
      <c r="O196" s="63"/>
      <c r="P196" s="62"/>
      <c r="Q196" s="62"/>
      <c r="R196" s="62"/>
      <c r="S196" s="61"/>
      <c r="T196" s="63"/>
    </row>
    <row r="197" spans="1:20" s="35" customFormat="1" ht="15" customHeight="1">
      <c r="A197" s="55"/>
      <c r="B197" s="56"/>
      <c r="C197" s="56"/>
      <c r="D197" s="56"/>
      <c r="E197" s="62"/>
      <c r="F197" s="58"/>
      <c r="G197" s="56"/>
      <c r="H197" s="56"/>
      <c r="I197" s="62"/>
      <c r="J197" s="62"/>
      <c r="K197" s="63"/>
      <c r="L197" s="63"/>
      <c r="M197" s="63"/>
      <c r="N197" s="64"/>
      <c r="O197" s="63"/>
      <c r="P197" s="62"/>
      <c r="Q197" s="62"/>
      <c r="R197" s="62"/>
      <c r="S197" s="61"/>
      <c r="T197" s="63"/>
    </row>
    <row r="198" spans="1:20" s="35" customFormat="1" ht="15" customHeight="1">
      <c r="A198" s="55"/>
      <c r="B198" s="56"/>
      <c r="C198" s="56"/>
      <c r="D198" s="56"/>
      <c r="E198" s="62"/>
      <c r="F198" s="58"/>
      <c r="G198" s="56"/>
      <c r="H198" s="56"/>
      <c r="I198" s="62"/>
      <c r="J198" s="62"/>
      <c r="K198" s="63"/>
      <c r="L198" s="63"/>
      <c r="M198" s="63"/>
      <c r="N198" s="64"/>
      <c r="O198" s="63"/>
      <c r="P198" s="62"/>
      <c r="Q198" s="62"/>
      <c r="R198" s="62"/>
      <c r="S198" s="61"/>
      <c r="T198" s="63"/>
    </row>
    <row r="199" spans="1:20" s="35" customFormat="1" ht="15" customHeight="1">
      <c r="A199" s="55"/>
      <c r="B199" s="56"/>
      <c r="C199" s="56"/>
      <c r="D199" s="56"/>
      <c r="E199" s="62"/>
      <c r="F199" s="58"/>
      <c r="G199" s="56"/>
      <c r="H199" s="56"/>
      <c r="I199" s="62"/>
      <c r="J199" s="62"/>
      <c r="K199" s="63"/>
      <c r="L199" s="63"/>
      <c r="M199" s="63"/>
      <c r="N199" s="64"/>
      <c r="O199" s="63"/>
      <c r="P199" s="62"/>
      <c r="Q199" s="62"/>
      <c r="R199" s="62"/>
      <c r="S199" s="61"/>
      <c r="T199" s="63"/>
    </row>
    <row r="200" spans="1:20" s="35" customFormat="1" ht="15" customHeight="1">
      <c r="A200" s="55"/>
      <c r="B200" s="56"/>
      <c r="C200" s="56"/>
      <c r="D200" s="56"/>
      <c r="E200" s="62"/>
      <c r="F200" s="58"/>
      <c r="G200" s="56"/>
      <c r="H200" s="56"/>
      <c r="I200" s="62"/>
      <c r="J200" s="62"/>
      <c r="K200" s="63"/>
      <c r="L200" s="63"/>
      <c r="M200" s="63"/>
      <c r="N200" s="64"/>
      <c r="O200" s="63"/>
      <c r="P200" s="62"/>
      <c r="Q200" s="62"/>
      <c r="R200" s="62"/>
      <c r="S200" s="61"/>
      <c r="T200" s="63"/>
    </row>
    <row r="201" spans="1:20" s="35" customFormat="1" ht="15" customHeight="1">
      <c r="A201" s="55"/>
      <c r="B201" s="56"/>
      <c r="C201" s="56"/>
      <c r="D201" s="56"/>
      <c r="E201" s="62"/>
      <c r="F201" s="58"/>
      <c r="G201" s="56"/>
      <c r="H201" s="56"/>
      <c r="I201" s="62"/>
      <c r="J201" s="62"/>
      <c r="K201" s="63"/>
      <c r="L201" s="63"/>
      <c r="M201" s="63"/>
      <c r="N201" s="64"/>
      <c r="O201" s="63"/>
      <c r="P201" s="62"/>
      <c r="Q201" s="62"/>
      <c r="R201" s="62"/>
      <c r="S201" s="61"/>
      <c r="T201" s="63"/>
    </row>
    <row r="202" spans="1:20" s="35" customFormat="1" ht="15" customHeight="1">
      <c r="A202" s="55"/>
      <c r="B202" s="56"/>
      <c r="C202" s="56"/>
      <c r="D202" s="56"/>
      <c r="E202" s="62"/>
      <c r="F202" s="58"/>
      <c r="G202" s="56"/>
      <c r="H202" s="56"/>
      <c r="I202" s="62"/>
      <c r="J202" s="62"/>
      <c r="K202" s="63"/>
      <c r="L202" s="63"/>
      <c r="M202" s="63"/>
      <c r="N202" s="64"/>
      <c r="O202" s="63"/>
      <c r="P202" s="62"/>
      <c r="Q202" s="62"/>
      <c r="R202" s="62"/>
      <c r="S202" s="61"/>
      <c r="T202" s="63"/>
    </row>
    <row r="203" spans="1:20" s="35" customFormat="1" ht="15" customHeight="1">
      <c r="A203" s="55"/>
      <c r="B203" s="56"/>
      <c r="C203" s="56"/>
      <c r="D203" s="56"/>
      <c r="E203" s="62"/>
      <c r="F203" s="58"/>
      <c r="G203" s="56"/>
      <c r="H203" s="56"/>
      <c r="I203" s="62"/>
      <c r="J203" s="62"/>
      <c r="K203" s="63"/>
      <c r="L203" s="63"/>
      <c r="M203" s="63"/>
      <c r="N203" s="64"/>
      <c r="O203" s="63"/>
      <c r="P203" s="62"/>
      <c r="Q203" s="62"/>
      <c r="R203" s="62"/>
      <c r="S203" s="61"/>
      <c r="T203" s="63"/>
    </row>
    <row r="204" spans="1:20" s="35" customFormat="1" ht="15" customHeight="1">
      <c r="A204" s="55"/>
      <c r="B204" s="56"/>
      <c r="C204" s="56"/>
      <c r="D204" s="56"/>
      <c r="E204" s="62"/>
      <c r="F204" s="58"/>
      <c r="G204" s="56"/>
      <c r="H204" s="56"/>
      <c r="I204" s="62"/>
      <c r="J204" s="62"/>
      <c r="K204" s="63"/>
      <c r="L204" s="63"/>
      <c r="M204" s="63"/>
      <c r="N204" s="64"/>
      <c r="O204" s="63"/>
      <c r="P204" s="62"/>
      <c r="Q204" s="62"/>
      <c r="R204" s="62"/>
      <c r="S204" s="61"/>
      <c r="T204" s="63"/>
    </row>
    <row r="205" spans="1:20" s="35" customFormat="1" ht="15" customHeight="1">
      <c r="A205" s="55"/>
      <c r="B205" s="56"/>
      <c r="C205" s="56"/>
      <c r="D205" s="56"/>
      <c r="E205" s="62"/>
      <c r="F205" s="58"/>
      <c r="G205" s="56"/>
      <c r="H205" s="56"/>
      <c r="I205" s="62"/>
      <c r="J205" s="62"/>
      <c r="K205" s="63"/>
      <c r="L205" s="63"/>
      <c r="M205" s="63"/>
      <c r="N205" s="64"/>
      <c r="O205" s="63"/>
      <c r="P205" s="62"/>
      <c r="Q205" s="62"/>
      <c r="R205" s="62"/>
      <c r="S205" s="61"/>
      <c r="T205" s="63"/>
    </row>
    <row r="206" spans="1:20" s="35" customFormat="1" ht="15" customHeight="1">
      <c r="A206" s="55"/>
      <c r="B206" s="56"/>
      <c r="C206" s="56"/>
      <c r="D206" s="56"/>
      <c r="E206" s="62"/>
      <c r="F206" s="58"/>
      <c r="G206" s="56"/>
      <c r="H206" s="56"/>
      <c r="I206" s="62"/>
      <c r="J206" s="62"/>
      <c r="K206" s="63"/>
      <c r="L206" s="63"/>
      <c r="M206" s="63"/>
      <c r="N206" s="64"/>
      <c r="O206" s="63"/>
      <c r="P206" s="62"/>
      <c r="Q206" s="62"/>
      <c r="R206" s="62"/>
      <c r="S206" s="61"/>
      <c r="T206" s="63"/>
    </row>
    <row r="207" spans="1:20" s="35" customFormat="1" ht="15" customHeight="1">
      <c r="A207" s="55"/>
      <c r="B207" s="56"/>
      <c r="C207" s="56"/>
      <c r="D207" s="56"/>
      <c r="E207" s="62"/>
      <c r="F207" s="58"/>
      <c r="G207" s="56"/>
      <c r="H207" s="56"/>
      <c r="I207" s="62"/>
      <c r="J207" s="62"/>
      <c r="K207" s="63"/>
      <c r="L207" s="63"/>
      <c r="M207" s="63"/>
      <c r="N207" s="64"/>
      <c r="O207" s="63"/>
      <c r="P207" s="62"/>
      <c r="Q207" s="62"/>
      <c r="R207" s="62"/>
      <c r="S207" s="61"/>
      <c r="T207" s="63"/>
    </row>
    <row r="208" spans="1:20" s="35" customFormat="1" ht="18">
      <c r="A208" s="55"/>
      <c r="B208" s="56"/>
      <c r="C208" s="56"/>
      <c r="D208" s="56"/>
      <c r="E208" s="62"/>
      <c r="F208" s="58"/>
      <c r="G208" s="56"/>
      <c r="H208" s="56"/>
      <c r="I208" s="62"/>
      <c r="J208" s="62"/>
      <c r="K208" s="63"/>
      <c r="L208" s="63"/>
      <c r="M208" s="63"/>
      <c r="N208" s="64"/>
      <c r="O208" s="63"/>
      <c r="P208" s="62"/>
      <c r="Q208" s="62"/>
      <c r="R208" s="87"/>
      <c r="S208" s="88"/>
      <c r="T208" s="63"/>
    </row>
    <row r="209" spans="1:23" s="35" customFormat="1" ht="12.75" customHeight="1">
      <c r="A209" s="68" t="s">
        <v>588</v>
      </c>
      <c r="B209" s="68" t="s">
        <v>0</v>
      </c>
      <c r="C209" s="69" t="s">
        <v>3</v>
      </c>
      <c r="D209" s="69" t="s">
        <v>580</v>
      </c>
      <c r="E209" s="70" t="s">
        <v>28</v>
      </c>
      <c r="F209" s="71" t="s">
        <v>33</v>
      </c>
      <c r="G209" s="72" t="s">
        <v>327</v>
      </c>
      <c r="H209" s="72" t="s">
        <v>46</v>
      </c>
      <c r="I209" s="72" t="s">
        <v>53</v>
      </c>
      <c r="J209" s="72" t="s">
        <v>57</v>
      </c>
      <c r="K209" s="72" t="s">
        <v>62</v>
      </c>
      <c r="L209" s="72" t="s">
        <v>74</v>
      </c>
      <c r="M209" s="69" t="s">
        <v>106</v>
      </c>
      <c r="N209" s="69" t="s">
        <v>298</v>
      </c>
      <c r="P209" s="78" t="s">
        <v>618</v>
      </c>
      <c r="Q209" s="1"/>
      <c r="R209" s="92">
        <f aca="true" t="shared" si="0" ref="R209:R237">IF($P$41=$A$209,1,0)</f>
        <v>0</v>
      </c>
      <c r="S209" s="92">
        <f>IF(P87="",1,0)</f>
        <v>1</v>
      </c>
      <c r="T209" s="79">
        <f>SUM(R209:S209)</f>
        <v>1</v>
      </c>
      <c r="U209" s="77"/>
      <c r="V209" s="77"/>
      <c r="W209" s="77"/>
    </row>
    <row r="210" spans="1:23" s="35" customFormat="1" ht="12.75" customHeight="1">
      <c r="A210" s="68" t="s">
        <v>589</v>
      </c>
      <c r="B210" s="68" t="s">
        <v>1</v>
      </c>
      <c r="C210" s="69" t="s">
        <v>4</v>
      </c>
      <c r="D210" s="69" t="s">
        <v>1151</v>
      </c>
      <c r="E210" s="70" t="s">
        <v>29</v>
      </c>
      <c r="F210" s="71" t="s">
        <v>34</v>
      </c>
      <c r="G210" s="72" t="s">
        <v>328</v>
      </c>
      <c r="H210" s="72" t="s">
        <v>47</v>
      </c>
      <c r="I210" s="72" t="s">
        <v>54</v>
      </c>
      <c r="J210" s="72" t="s">
        <v>58</v>
      </c>
      <c r="K210" s="73" t="s">
        <v>63</v>
      </c>
      <c r="L210" s="72" t="s">
        <v>75</v>
      </c>
      <c r="M210" s="69" t="s">
        <v>107</v>
      </c>
      <c r="N210" s="69" t="s">
        <v>297</v>
      </c>
      <c r="P210" s="78" t="s">
        <v>617</v>
      </c>
      <c r="Q210" s="1"/>
      <c r="R210" s="92">
        <f t="shared" si="0"/>
        <v>0</v>
      </c>
      <c r="S210" s="92">
        <f>IF(P89="",1,0)</f>
        <v>1</v>
      </c>
      <c r="T210" s="79">
        <f aca="true" t="shared" si="1" ref="T210:T237">SUM(R210:S210)</f>
        <v>1</v>
      </c>
      <c r="U210" s="77"/>
      <c r="V210" s="77"/>
      <c r="W210" s="77"/>
    </row>
    <row r="211" spans="1:23" s="35" customFormat="1" ht="12.75" customHeight="1">
      <c r="A211" s="68" t="s">
        <v>559</v>
      </c>
      <c r="B211" s="68" t="s">
        <v>2</v>
      </c>
      <c r="C211" s="69" t="s">
        <v>5</v>
      </c>
      <c r="D211" s="69"/>
      <c r="E211" s="70" t="s">
        <v>30</v>
      </c>
      <c r="F211" s="71" t="s">
        <v>35</v>
      </c>
      <c r="G211" s="72" t="s">
        <v>329</v>
      </c>
      <c r="H211" s="72" t="s">
        <v>48</v>
      </c>
      <c r="I211" s="72" t="s">
        <v>35</v>
      </c>
      <c r="J211" s="72" t="s">
        <v>59</v>
      </c>
      <c r="K211" s="72" t="s">
        <v>64</v>
      </c>
      <c r="L211" s="72" t="s">
        <v>76</v>
      </c>
      <c r="M211" s="69" t="s">
        <v>108</v>
      </c>
      <c r="N211" s="69" t="s">
        <v>115</v>
      </c>
      <c r="P211" s="78" t="s">
        <v>615</v>
      </c>
      <c r="Q211" s="1"/>
      <c r="R211" s="92">
        <f t="shared" si="0"/>
        <v>0</v>
      </c>
      <c r="S211" s="92">
        <f>IF(P91="",1,0)</f>
        <v>1</v>
      </c>
      <c r="T211" s="79">
        <f t="shared" si="1"/>
        <v>1</v>
      </c>
      <c r="U211" s="77"/>
      <c r="V211" s="77"/>
      <c r="W211" s="77"/>
    </row>
    <row r="212" spans="1:23" s="35" customFormat="1" ht="12.75" customHeight="1">
      <c r="A212" s="74"/>
      <c r="B212" s="68" t="s">
        <v>303</v>
      </c>
      <c r="C212" s="69" t="s">
        <v>6</v>
      </c>
      <c r="D212" s="69"/>
      <c r="E212" s="75" t="s">
        <v>19</v>
      </c>
      <c r="F212" s="68"/>
      <c r="G212" s="72" t="s">
        <v>330</v>
      </c>
      <c r="H212" s="72" t="s">
        <v>49</v>
      </c>
      <c r="I212" s="72" t="s">
        <v>55</v>
      </c>
      <c r="J212" s="72" t="s">
        <v>35</v>
      </c>
      <c r="K212" s="72" t="s">
        <v>65</v>
      </c>
      <c r="L212" s="72" t="s">
        <v>77</v>
      </c>
      <c r="M212" s="69" t="s">
        <v>109</v>
      </c>
      <c r="N212" s="69" t="s">
        <v>116</v>
      </c>
      <c r="P212" s="78" t="s">
        <v>616</v>
      </c>
      <c r="Q212" s="1"/>
      <c r="R212" s="92">
        <f t="shared" si="0"/>
        <v>0</v>
      </c>
      <c r="S212" s="92">
        <f>IF(P93="",1,0)</f>
        <v>1</v>
      </c>
      <c r="T212" s="79">
        <f t="shared" si="1"/>
        <v>1</v>
      </c>
      <c r="U212" s="77"/>
      <c r="V212" s="77"/>
      <c r="W212" s="77"/>
    </row>
    <row r="213" spans="1:23" s="35" customFormat="1" ht="12.75" customHeight="1">
      <c r="A213" s="68"/>
      <c r="B213" s="68" t="s">
        <v>583</v>
      </c>
      <c r="C213" s="69" t="s">
        <v>7</v>
      </c>
      <c r="D213" s="69"/>
      <c r="E213" s="68"/>
      <c r="F213" s="68"/>
      <c r="G213" s="72" t="s">
        <v>37</v>
      </c>
      <c r="H213" s="72" t="s">
        <v>50</v>
      </c>
      <c r="I213" s="68"/>
      <c r="J213" s="68"/>
      <c r="K213" s="73" t="s">
        <v>66</v>
      </c>
      <c r="L213" s="72" t="s">
        <v>607</v>
      </c>
      <c r="M213" s="69" t="s">
        <v>110</v>
      </c>
      <c r="N213" s="72" t="s">
        <v>35</v>
      </c>
      <c r="O213" s="78"/>
      <c r="P213" s="79"/>
      <c r="Q213" s="80"/>
      <c r="R213" s="92">
        <f t="shared" si="0"/>
        <v>0</v>
      </c>
      <c r="S213" s="92">
        <f>IF(P95="",1,0)</f>
        <v>1</v>
      </c>
      <c r="T213" s="79">
        <f t="shared" si="1"/>
        <v>1</v>
      </c>
      <c r="U213" s="77"/>
      <c r="V213" s="77"/>
      <c r="W213" s="77"/>
    </row>
    <row r="214" spans="1:23" s="35" customFormat="1" ht="12.75" customHeight="1">
      <c r="A214" s="68"/>
      <c r="B214" s="68" t="s">
        <v>614</v>
      </c>
      <c r="C214" s="69" t="s">
        <v>8</v>
      </c>
      <c r="D214" s="69"/>
      <c r="E214" s="68"/>
      <c r="F214" s="68"/>
      <c r="G214" s="72" t="s">
        <v>331</v>
      </c>
      <c r="H214" s="72" t="s">
        <v>51</v>
      </c>
      <c r="I214" s="68"/>
      <c r="J214" s="68"/>
      <c r="K214" s="72" t="s">
        <v>67</v>
      </c>
      <c r="L214" s="72" t="s">
        <v>608</v>
      </c>
      <c r="M214" s="69" t="s">
        <v>111</v>
      </c>
      <c r="N214" s="69"/>
      <c r="O214" s="78"/>
      <c r="P214" s="79"/>
      <c r="Q214" s="80"/>
      <c r="R214" s="92">
        <f t="shared" si="0"/>
        <v>0</v>
      </c>
      <c r="S214" s="92">
        <f>IF(P97="",1,0)</f>
        <v>1</v>
      </c>
      <c r="T214" s="79">
        <f t="shared" si="1"/>
        <v>1</v>
      </c>
      <c r="U214" s="77"/>
      <c r="V214" s="77"/>
      <c r="W214" s="77"/>
    </row>
    <row r="215" spans="1:23" s="35" customFormat="1" ht="12.75" customHeight="1">
      <c r="A215" s="68"/>
      <c r="B215" s="68" t="s">
        <v>1145</v>
      </c>
      <c r="C215" s="69" t="s">
        <v>9</v>
      </c>
      <c r="D215" s="69"/>
      <c r="E215" s="68"/>
      <c r="F215" s="68"/>
      <c r="G215" s="72" t="s">
        <v>38</v>
      </c>
      <c r="H215" s="72" t="s">
        <v>35</v>
      </c>
      <c r="I215" s="68"/>
      <c r="J215" s="68"/>
      <c r="K215" s="72" t="s">
        <v>35</v>
      </c>
      <c r="L215" s="72" t="s">
        <v>609</v>
      </c>
      <c r="M215" s="69" t="s">
        <v>112</v>
      </c>
      <c r="N215" s="69"/>
      <c r="O215" s="78"/>
      <c r="P215" s="79"/>
      <c r="Q215" s="80"/>
      <c r="R215" s="92">
        <f t="shared" si="0"/>
        <v>0</v>
      </c>
      <c r="S215" s="92">
        <f>IF(P99="",1,0)</f>
        <v>1</v>
      </c>
      <c r="T215" s="79">
        <f t="shared" si="1"/>
        <v>1</v>
      </c>
      <c r="U215" s="77"/>
      <c r="V215" s="77"/>
      <c r="W215" s="77"/>
    </row>
    <row r="216" spans="1:23" s="35" customFormat="1" ht="12.75" customHeight="1">
      <c r="A216" s="68"/>
      <c r="B216" s="68" t="s">
        <v>19</v>
      </c>
      <c r="C216" s="69" t="s">
        <v>10</v>
      </c>
      <c r="D216" s="69"/>
      <c r="E216" s="68"/>
      <c r="F216" s="68"/>
      <c r="G216" s="72" t="s">
        <v>332</v>
      </c>
      <c r="H216" s="68"/>
      <c r="I216" s="68"/>
      <c r="J216" s="68"/>
      <c r="K216" s="69"/>
      <c r="L216" s="72" t="s">
        <v>610</v>
      </c>
      <c r="M216" s="72" t="s">
        <v>96</v>
      </c>
      <c r="N216" s="69"/>
      <c r="O216" s="78"/>
      <c r="P216" s="79"/>
      <c r="Q216" s="80"/>
      <c r="R216" s="92">
        <f t="shared" si="0"/>
        <v>0</v>
      </c>
      <c r="S216" s="92">
        <f>IF(P101="",1,0)</f>
        <v>1</v>
      </c>
      <c r="T216" s="79">
        <f t="shared" si="1"/>
        <v>1</v>
      </c>
      <c r="U216" s="77"/>
      <c r="V216" s="77"/>
      <c r="W216" s="77"/>
    </row>
    <row r="217" spans="1:23" s="35" customFormat="1" ht="12.75" customHeight="1">
      <c r="A217" s="68"/>
      <c r="B217" s="68"/>
      <c r="C217" s="69" t="s">
        <v>11</v>
      </c>
      <c r="D217" s="69"/>
      <c r="E217" s="68"/>
      <c r="F217" s="68"/>
      <c r="G217" s="72" t="s">
        <v>39</v>
      </c>
      <c r="H217" s="68"/>
      <c r="I217" s="68"/>
      <c r="J217" s="68"/>
      <c r="K217" s="69"/>
      <c r="L217" s="72" t="s">
        <v>81</v>
      </c>
      <c r="M217" s="72" t="s">
        <v>97</v>
      </c>
      <c r="N217" s="69"/>
      <c r="O217" s="78"/>
      <c r="P217" s="79"/>
      <c r="Q217" s="80"/>
      <c r="R217" s="92">
        <f t="shared" si="0"/>
        <v>0</v>
      </c>
      <c r="S217" s="92">
        <f>IF(P103="",1,0)</f>
        <v>1</v>
      </c>
      <c r="T217" s="79">
        <f t="shared" si="1"/>
        <v>1</v>
      </c>
      <c r="U217" s="77"/>
      <c r="V217" s="77"/>
      <c r="W217" s="77"/>
    </row>
    <row r="218" spans="1:23" s="35" customFormat="1" ht="12.75" customHeight="1">
      <c r="A218" s="68"/>
      <c r="B218" s="68"/>
      <c r="C218" s="69" t="s">
        <v>12</v>
      </c>
      <c r="D218" s="69"/>
      <c r="E218" s="68"/>
      <c r="F218" s="68"/>
      <c r="G218" s="72" t="s">
        <v>333</v>
      </c>
      <c r="H218" s="68"/>
      <c r="I218" s="68"/>
      <c r="J218" s="68"/>
      <c r="K218" s="69"/>
      <c r="L218" s="72" t="s">
        <v>82</v>
      </c>
      <c r="M218" s="72" t="s">
        <v>98</v>
      </c>
      <c r="N218" s="69"/>
      <c r="O218" s="78"/>
      <c r="P218" s="79"/>
      <c r="Q218" s="80"/>
      <c r="R218" s="92">
        <f t="shared" si="0"/>
        <v>0</v>
      </c>
      <c r="S218" s="92">
        <f>IF(P105="",1,0)</f>
        <v>1</v>
      </c>
      <c r="T218" s="79">
        <f t="shared" si="1"/>
        <v>1</v>
      </c>
      <c r="U218" s="77"/>
      <c r="V218" s="77"/>
      <c r="W218" s="77"/>
    </row>
    <row r="219" spans="1:23" s="35" customFormat="1" ht="12.75" customHeight="1">
      <c r="A219" s="68"/>
      <c r="B219" s="68"/>
      <c r="C219" s="69" t="s">
        <v>13</v>
      </c>
      <c r="D219" s="68"/>
      <c r="E219" s="68"/>
      <c r="F219" s="68"/>
      <c r="G219" s="72" t="s">
        <v>334</v>
      </c>
      <c r="H219" s="68"/>
      <c r="I219" s="68"/>
      <c r="J219" s="68"/>
      <c r="K219" s="69"/>
      <c r="L219" s="72" t="s">
        <v>83</v>
      </c>
      <c r="M219" s="72" t="s">
        <v>99</v>
      </c>
      <c r="N219" s="69"/>
      <c r="O219" s="78"/>
      <c r="P219" s="79"/>
      <c r="Q219" s="80"/>
      <c r="R219" s="92">
        <f t="shared" si="0"/>
        <v>0</v>
      </c>
      <c r="S219" s="92">
        <f>IF(P107="",1,0)</f>
        <v>1</v>
      </c>
      <c r="T219" s="79">
        <f t="shared" si="1"/>
        <v>1</v>
      </c>
      <c r="U219" s="77"/>
      <c r="V219" s="77"/>
      <c r="W219" s="77"/>
    </row>
    <row r="220" spans="1:23" s="35" customFormat="1" ht="12.75" customHeight="1">
      <c r="A220" s="68"/>
      <c r="B220" s="68"/>
      <c r="C220" s="68"/>
      <c r="D220" s="68"/>
      <c r="E220" s="68"/>
      <c r="F220" s="68"/>
      <c r="G220" s="72" t="s">
        <v>19</v>
      </c>
      <c r="H220" s="68"/>
      <c r="I220" s="68"/>
      <c r="J220" s="68"/>
      <c r="K220" s="69"/>
      <c r="L220" s="72" t="s">
        <v>84</v>
      </c>
      <c r="M220" s="72" t="s">
        <v>100</v>
      </c>
      <c r="N220" s="69"/>
      <c r="O220" s="78"/>
      <c r="P220" s="79"/>
      <c r="Q220" s="80"/>
      <c r="R220" s="92">
        <f t="shared" si="0"/>
        <v>0</v>
      </c>
      <c r="S220" s="92">
        <f>IF(P109="",1,0)</f>
        <v>1</v>
      </c>
      <c r="T220" s="79">
        <f t="shared" si="1"/>
        <v>1</v>
      </c>
      <c r="U220" s="77"/>
      <c r="V220" s="77"/>
      <c r="W220" s="77"/>
    </row>
    <row r="221" spans="1:20" s="35" customFormat="1" ht="12.75" customHeight="1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9"/>
      <c r="L221" s="72" t="s">
        <v>85</v>
      </c>
      <c r="M221" s="72" t="s">
        <v>101</v>
      </c>
      <c r="N221" s="69"/>
      <c r="O221" s="69"/>
      <c r="P221" s="69"/>
      <c r="Q221" s="69"/>
      <c r="R221" s="92">
        <f t="shared" si="0"/>
        <v>0</v>
      </c>
      <c r="S221" s="92">
        <f>IF(P111="",1,0)</f>
        <v>1</v>
      </c>
      <c r="T221" s="79">
        <f t="shared" si="1"/>
        <v>1</v>
      </c>
    </row>
    <row r="222" spans="1:20" s="35" customFormat="1" ht="12.75" customHeight="1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9"/>
      <c r="L222" s="72" t="s">
        <v>611</v>
      </c>
      <c r="M222" s="72" t="s">
        <v>102</v>
      </c>
      <c r="N222" s="69"/>
      <c r="O222" s="69"/>
      <c r="P222" s="69"/>
      <c r="Q222" s="69"/>
      <c r="R222" s="92">
        <f t="shared" si="0"/>
        <v>0</v>
      </c>
      <c r="S222" s="92">
        <f>IF(P113="",1,0)</f>
        <v>1</v>
      </c>
      <c r="T222" s="79">
        <f t="shared" si="1"/>
        <v>1</v>
      </c>
    </row>
    <row r="223" spans="1:20" s="35" customFormat="1" ht="12.75" customHeight="1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9"/>
      <c r="L223" s="72" t="s">
        <v>612</v>
      </c>
      <c r="M223" s="72" t="s">
        <v>103</v>
      </c>
      <c r="N223" s="69"/>
      <c r="O223" s="69"/>
      <c r="P223" s="69"/>
      <c r="Q223" s="69"/>
      <c r="R223" s="92">
        <f t="shared" si="0"/>
        <v>0</v>
      </c>
      <c r="S223" s="92">
        <f>IF(P115="",1,0)</f>
        <v>1</v>
      </c>
      <c r="T223" s="79">
        <f t="shared" si="1"/>
        <v>1</v>
      </c>
    </row>
    <row r="224" spans="1:20" s="35" customFormat="1" ht="12.75" customHeight="1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9"/>
      <c r="L224" s="72" t="s">
        <v>613</v>
      </c>
      <c r="M224" s="72" t="s">
        <v>104</v>
      </c>
      <c r="N224" s="69"/>
      <c r="O224" s="69"/>
      <c r="P224" s="69"/>
      <c r="Q224" s="69"/>
      <c r="R224" s="92">
        <f t="shared" si="0"/>
        <v>0</v>
      </c>
      <c r="S224" s="92">
        <f>IF(P117="",1,0)</f>
        <v>1</v>
      </c>
      <c r="T224" s="79">
        <f t="shared" si="1"/>
        <v>1</v>
      </c>
    </row>
    <row r="225" spans="1:20" s="35" customFormat="1" ht="12.75" customHeight="1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9"/>
      <c r="L225" s="72" t="s">
        <v>89</v>
      </c>
      <c r="M225" s="72" t="s">
        <v>113</v>
      </c>
      <c r="N225" s="69"/>
      <c r="O225" s="69"/>
      <c r="P225" s="69"/>
      <c r="Q225" s="69"/>
      <c r="R225" s="92">
        <f t="shared" si="0"/>
        <v>0</v>
      </c>
      <c r="S225" s="92">
        <f>IF(P119="",1,0)</f>
        <v>1</v>
      </c>
      <c r="T225" s="79">
        <f t="shared" si="1"/>
        <v>1</v>
      </c>
    </row>
    <row r="226" spans="1:20" s="35" customFormat="1" ht="12.75" customHeight="1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9"/>
      <c r="L226" s="72" t="s">
        <v>91</v>
      </c>
      <c r="M226" s="72" t="s">
        <v>105</v>
      </c>
      <c r="N226" s="69"/>
      <c r="O226" s="69"/>
      <c r="P226" s="69"/>
      <c r="Q226" s="69"/>
      <c r="R226" s="92">
        <f t="shared" si="0"/>
        <v>0</v>
      </c>
      <c r="S226" s="92">
        <f>IF(P121="",1,0)</f>
        <v>1</v>
      </c>
      <c r="T226" s="79">
        <f t="shared" si="1"/>
        <v>1</v>
      </c>
    </row>
    <row r="227" spans="1:20" s="35" customFormat="1" ht="12.75" customHeight="1">
      <c r="A227" s="68"/>
      <c r="B227" s="68"/>
      <c r="C227" s="68"/>
      <c r="D227" s="74"/>
      <c r="E227" s="68"/>
      <c r="F227" s="68"/>
      <c r="G227" s="68"/>
      <c r="H227" s="68"/>
      <c r="I227" s="68"/>
      <c r="J227" s="68"/>
      <c r="K227" s="69"/>
      <c r="L227" s="72" t="s">
        <v>90</v>
      </c>
      <c r="M227" s="68"/>
      <c r="N227" s="69"/>
      <c r="O227" s="69"/>
      <c r="P227" s="69"/>
      <c r="Q227" s="69"/>
      <c r="R227" s="92">
        <f t="shared" si="0"/>
        <v>0</v>
      </c>
      <c r="S227" s="92">
        <f>IF(P123="",1,0)</f>
        <v>1</v>
      </c>
      <c r="T227" s="79">
        <f t="shared" si="1"/>
        <v>1</v>
      </c>
    </row>
    <row r="228" spans="1:20" s="35" customFormat="1" ht="12.75">
      <c r="A228" s="74"/>
      <c r="B228" s="68"/>
      <c r="C228" s="74"/>
      <c r="D228" s="74"/>
      <c r="E228" s="74"/>
      <c r="F228" s="74"/>
      <c r="G228" s="74"/>
      <c r="H228" s="74"/>
      <c r="I228" s="74"/>
      <c r="J228" s="74"/>
      <c r="K228" s="76"/>
      <c r="L228" s="74"/>
      <c r="M228" s="74"/>
      <c r="N228" s="74"/>
      <c r="O228" s="74"/>
      <c r="P228" s="74"/>
      <c r="Q228" s="74"/>
      <c r="R228" s="92">
        <f t="shared" si="0"/>
        <v>0</v>
      </c>
      <c r="S228" s="92">
        <f>IF(P125="",1,0)</f>
        <v>1</v>
      </c>
      <c r="T228" s="79">
        <f t="shared" si="1"/>
        <v>1</v>
      </c>
    </row>
    <row r="229" spans="1:20" s="35" customFormat="1" ht="12.75">
      <c r="A229" s="74"/>
      <c r="B229" s="68"/>
      <c r="C229" s="74"/>
      <c r="D229" s="63"/>
      <c r="E229" s="74"/>
      <c r="F229" s="74"/>
      <c r="G229" s="74"/>
      <c r="H229" s="74"/>
      <c r="I229" s="74"/>
      <c r="J229" s="74"/>
      <c r="K229" s="76"/>
      <c r="L229" s="74"/>
      <c r="M229" s="74"/>
      <c r="N229" s="74"/>
      <c r="O229" s="74"/>
      <c r="P229" s="74"/>
      <c r="Q229" s="74"/>
      <c r="R229" s="92">
        <f t="shared" si="0"/>
        <v>0</v>
      </c>
      <c r="S229" s="92">
        <f>IF(P127="",1,0)</f>
        <v>1</v>
      </c>
      <c r="T229" s="79">
        <f t="shared" si="1"/>
        <v>1</v>
      </c>
    </row>
    <row r="230" spans="1:20" s="35" customFormat="1" ht="12.75">
      <c r="A230" s="63"/>
      <c r="B230" s="68"/>
      <c r="C230" s="63"/>
      <c r="D230" s="63"/>
      <c r="E230" s="63"/>
      <c r="F230" s="63"/>
      <c r="G230" s="63"/>
      <c r="H230" s="63"/>
      <c r="I230" s="63"/>
      <c r="J230" s="63"/>
      <c r="K230" s="62"/>
      <c r="L230" s="63"/>
      <c r="M230" s="63"/>
      <c r="N230" s="63"/>
      <c r="O230" s="63"/>
      <c r="P230" s="63"/>
      <c r="Q230" s="63"/>
      <c r="R230" s="92">
        <f t="shared" si="0"/>
        <v>0</v>
      </c>
      <c r="S230" s="92">
        <f>IF(P129="",1,0)</f>
        <v>1</v>
      </c>
      <c r="T230" s="79">
        <f t="shared" si="1"/>
        <v>1</v>
      </c>
    </row>
    <row r="231" spans="1:20" s="35" customFormat="1" ht="12.75">
      <c r="A231" s="63"/>
      <c r="B231" s="74"/>
      <c r="C231" s="63"/>
      <c r="D231" s="63"/>
      <c r="E231" s="63"/>
      <c r="F231" s="63"/>
      <c r="G231" s="63"/>
      <c r="H231" s="63"/>
      <c r="I231" s="63"/>
      <c r="J231" s="63"/>
      <c r="K231" s="62"/>
      <c r="L231" s="63"/>
      <c r="M231" s="63"/>
      <c r="N231" s="63"/>
      <c r="O231" s="63"/>
      <c r="P231" s="63"/>
      <c r="Q231" s="63"/>
      <c r="R231" s="92">
        <f t="shared" si="0"/>
        <v>0</v>
      </c>
      <c r="S231" s="92">
        <f>IF(P131="",1,0)</f>
        <v>1</v>
      </c>
      <c r="T231" s="79">
        <f t="shared" si="1"/>
        <v>1</v>
      </c>
    </row>
    <row r="232" spans="1:20" s="35" customFormat="1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2"/>
      <c r="L232" s="63"/>
      <c r="M232" s="63"/>
      <c r="N232" s="63"/>
      <c r="O232" s="63"/>
      <c r="P232" s="63"/>
      <c r="Q232" s="63"/>
      <c r="R232" s="92">
        <f t="shared" si="0"/>
        <v>0</v>
      </c>
      <c r="S232" s="92">
        <f>IF(P133="",1,0)</f>
        <v>1</v>
      </c>
      <c r="T232" s="79">
        <f t="shared" si="1"/>
        <v>1</v>
      </c>
    </row>
    <row r="233" spans="1:20" s="35" customFormat="1" ht="12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2"/>
      <c r="L233" s="63"/>
      <c r="M233" s="63"/>
      <c r="N233" s="63"/>
      <c r="O233" s="63"/>
      <c r="P233" s="63"/>
      <c r="Q233" s="63"/>
      <c r="R233" s="92">
        <f t="shared" si="0"/>
        <v>0</v>
      </c>
      <c r="S233" s="92">
        <f>IF(P135="",1,0)</f>
        <v>1</v>
      </c>
      <c r="T233" s="79">
        <f t="shared" si="1"/>
        <v>1</v>
      </c>
    </row>
    <row r="234" spans="1:20" s="35" customFormat="1" ht="12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2"/>
      <c r="L234" s="63"/>
      <c r="M234" s="63"/>
      <c r="N234" s="63"/>
      <c r="O234" s="63"/>
      <c r="P234" s="63"/>
      <c r="Q234" s="63"/>
      <c r="R234" s="92">
        <f t="shared" si="0"/>
        <v>0</v>
      </c>
      <c r="S234" s="92">
        <f>IF(P137="",1,0)</f>
        <v>1</v>
      </c>
      <c r="T234" s="79">
        <f t="shared" si="1"/>
        <v>1</v>
      </c>
    </row>
    <row r="235" spans="1:20" s="35" customFormat="1" ht="12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2"/>
      <c r="L235" s="63"/>
      <c r="M235" s="63"/>
      <c r="N235" s="63"/>
      <c r="O235" s="63"/>
      <c r="P235" s="63"/>
      <c r="Q235" s="63"/>
      <c r="R235" s="92">
        <f t="shared" si="0"/>
        <v>0</v>
      </c>
      <c r="S235" s="92">
        <f>IF(P139="",1,0)</f>
        <v>1</v>
      </c>
      <c r="T235" s="79">
        <f t="shared" si="1"/>
        <v>1</v>
      </c>
    </row>
    <row r="236" spans="1:20" s="35" customFormat="1" ht="12.75">
      <c r="A236" s="63"/>
      <c r="B236" s="63"/>
      <c r="C236" s="63"/>
      <c r="D236" s="63"/>
      <c r="E236" s="63"/>
      <c r="F236" s="63"/>
      <c r="G236" s="63"/>
      <c r="H236" s="63"/>
      <c r="I236" s="63"/>
      <c r="J236" s="62"/>
      <c r="K236" s="63"/>
      <c r="L236" s="63"/>
      <c r="M236" s="63"/>
      <c r="N236" s="63"/>
      <c r="O236" s="63"/>
      <c r="P236" s="63"/>
      <c r="Q236" s="63"/>
      <c r="R236" s="92">
        <f t="shared" si="0"/>
        <v>0</v>
      </c>
      <c r="S236" s="92">
        <f>IF(P141="",1,0)</f>
        <v>1</v>
      </c>
      <c r="T236" s="79">
        <f t="shared" si="1"/>
        <v>1</v>
      </c>
    </row>
    <row r="237" spans="1:20" s="35" customFormat="1" ht="12.75">
      <c r="A237" s="63"/>
      <c r="B237" s="63"/>
      <c r="C237" s="63"/>
      <c r="D237" s="63"/>
      <c r="E237" s="63"/>
      <c r="F237" s="63"/>
      <c r="G237" s="63"/>
      <c r="H237" s="63"/>
      <c r="I237" s="63"/>
      <c r="J237" s="62"/>
      <c r="K237" s="63"/>
      <c r="L237" s="63"/>
      <c r="M237" s="63"/>
      <c r="N237" s="63"/>
      <c r="O237" s="63"/>
      <c r="P237" s="63"/>
      <c r="Q237" s="63"/>
      <c r="R237" s="92">
        <f t="shared" si="0"/>
        <v>0</v>
      </c>
      <c r="S237" s="92">
        <f>IF(P143="",1,0)</f>
        <v>1</v>
      </c>
      <c r="T237" s="79">
        <f t="shared" si="1"/>
        <v>1</v>
      </c>
    </row>
    <row r="238" spans="1:20" s="35" customFormat="1" ht="15">
      <c r="A238" s="63"/>
      <c r="B238" s="63"/>
      <c r="C238" s="63"/>
      <c r="D238" s="63"/>
      <c r="E238" s="63"/>
      <c r="F238" s="63"/>
      <c r="G238" s="63"/>
      <c r="H238" s="63"/>
      <c r="I238" s="63"/>
      <c r="J238" s="62"/>
      <c r="K238" s="63"/>
      <c r="L238" s="63"/>
      <c r="M238" s="63"/>
      <c r="N238" s="63"/>
      <c r="O238" s="63"/>
      <c r="P238" s="63"/>
      <c r="Q238" s="63"/>
      <c r="R238" s="92"/>
      <c r="S238" s="89"/>
      <c r="T238" s="63"/>
    </row>
    <row r="239" spans="1:20" s="35" customFormat="1" ht="15">
      <c r="A239" s="63"/>
      <c r="B239" s="63"/>
      <c r="C239" s="63"/>
      <c r="D239" s="63"/>
      <c r="E239" s="63"/>
      <c r="F239" s="63"/>
      <c r="G239" s="63"/>
      <c r="H239" s="63"/>
      <c r="I239" s="63"/>
      <c r="J239" s="62"/>
      <c r="K239" s="63"/>
      <c r="L239" s="63"/>
      <c r="M239" s="63"/>
      <c r="N239" s="63"/>
      <c r="O239" s="63"/>
      <c r="P239" s="63"/>
      <c r="Q239" s="63"/>
      <c r="R239" s="92"/>
      <c r="S239" s="89"/>
      <c r="T239" s="63"/>
    </row>
    <row r="240" spans="1:20" s="35" customFormat="1" ht="15">
      <c r="A240" s="63"/>
      <c r="B240" s="63"/>
      <c r="C240" s="63"/>
      <c r="D240" s="63"/>
      <c r="E240" s="63"/>
      <c r="F240" s="63"/>
      <c r="G240" s="63"/>
      <c r="H240" s="63"/>
      <c r="I240" s="63"/>
      <c r="J240" s="62"/>
      <c r="K240" s="63"/>
      <c r="L240" s="63"/>
      <c r="M240" s="63"/>
      <c r="N240" s="63"/>
      <c r="O240" s="63"/>
      <c r="P240" s="63"/>
      <c r="Q240" s="63"/>
      <c r="R240" s="92"/>
      <c r="S240" s="89"/>
      <c r="T240" s="63"/>
    </row>
    <row r="241" spans="1:20" s="35" customFormat="1" ht="15">
      <c r="A241" s="63"/>
      <c r="B241" s="63"/>
      <c r="C241" s="63"/>
      <c r="D241" s="63"/>
      <c r="E241" s="63"/>
      <c r="F241" s="63"/>
      <c r="G241" s="63"/>
      <c r="H241" s="63"/>
      <c r="I241" s="63"/>
      <c r="J241" s="62"/>
      <c r="K241" s="63"/>
      <c r="L241" s="63"/>
      <c r="M241" s="63"/>
      <c r="N241" s="63"/>
      <c r="O241" s="63"/>
      <c r="P241" s="63"/>
      <c r="Q241" s="63"/>
      <c r="R241" s="92"/>
      <c r="S241" s="89"/>
      <c r="T241" s="63"/>
    </row>
    <row r="242" spans="1:20" s="35" customFormat="1" ht="15">
      <c r="A242" s="63"/>
      <c r="B242" s="63"/>
      <c r="C242" s="63"/>
      <c r="D242" s="63"/>
      <c r="E242" s="63"/>
      <c r="F242" s="63"/>
      <c r="G242" s="63"/>
      <c r="H242" s="63"/>
      <c r="I242" s="63"/>
      <c r="J242" s="62"/>
      <c r="K242" s="63"/>
      <c r="L242" s="63"/>
      <c r="M242" s="63"/>
      <c r="N242" s="63"/>
      <c r="O242" s="63"/>
      <c r="P242" s="63"/>
      <c r="Q242" s="63"/>
      <c r="R242" s="92"/>
      <c r="S242" s="89"/>
      <c r="T242" s="63"/>
    </row>
    <row r="243" spans="1:20" s="35" customFormat="1" ht="12.75">
      <c r="A243" s="63"/>
      <c r="B243" s="63"/>
      <c r="C243" s="63"/>
      <c r="D243" s="59"/>
      <c r="E243" s="63"/>
      <c r="F243" s="63"/>
      <c r="G243" s="63"/>
      <c r="H243" s="63"/>
      <c r="I243" s="63"/>
      <c r="J243" s="62"/>
      <c r="K243" s="63"/>
      <c r="L243" s="63"/>
      <c r="M243" s="63"/>
      <c r="N243" s="63"/>
      <c r="O243" s="63"/>
      <c r="P243" s="63"/>
      <c r="Q243" s="63"/>
      <c r="R243" s="90"/>
      <c r="S243" s="91"/>
      <c r="T243" s="63"/>
    </row>
    <row r="244" spans="1:20" ht="12.75">
      <c r="A244" s="59"/>
      <c r="B244" s="63"/>
      <c r="C244" s="59"/>
      <c r="D244" s="59"/>
      <c r="E244" s="59"/>
      <c r="F244" s="59"/>
      <c r="G244" s="59"/>
      <c r="H244" s="59"/>
      <c r="I244" s="59"/>
      <c r="J244" s="57"/>
      <c r="K244" s="59"/>
      <c r="L244" s="59"/>
      <c r="M244" s="59"/>
      <c r="N244" s="59"/>
      <c r="O244" s="59"/>
      <c r="P244" s="59"/>
      <c r="Q244" s="59"/>
      <c r="R244" s="90"/>
      <c r="S244" s="91"/>
      <c r="T244" s="59"/>
    </row>
    <row r="245" spans="1:20" ht="12.75">
      <c r="A245" s="59"/>
      <c r="B245" s="63"/>
      <c r="C245" s="59"/>
      <c r="D245" s="59"/>
      <c r="E245" s="59"/>
      <c r="F245" s="59"/>
      <c r="G245" s="59"/>
      <c r="H245" s="59"/>
      <c r="I245" s="59"/>
      <c r="J245" s="57"/>
      <c r="K245" s="59"/>
      <c r="L245" s="59"/>
      <c r="M245" s="59"/>
      <c r="N245" s="59"/>
      <c r="O245" s="59"/>
      <c r="P245" s="59"/>
      <c r="Q245" s="59"/>
      <c r="R245" s="59"/>
      <c r="S245" s="65"/>
      <c r="T245" s="59"/>
    </row>
    <row r="246" spans="1:20" ht="12.75">
      <c r="A246" s="59"/>
      <c r="B246" s="59"/>
      <c r="C246" s="59"/>
      <c r="D246" s="59"/>
      <c r="E246" s="59"/>
      <c r="F246" s="59"/>
      <c r="G246" s="59"/>
      <c r="H246" s="59"/>
      <c r="I246" s="59"/>
      <c r="J246" s="57"/>
      <c r="K246" s="59"/>
      <c r="L246" s="59"/>
      <c r="M246" s="59"/>
      <c r="N246" s="59"/>
      <c r="O246" s="59"/>
      <c r="P246" s="59"/>
      <c r="Q246" s="59"/>
      <c r="R246" s="59"/>
      <c r="S246" s="65"/>
      <c r="T246" s="59"/>
    </row>
    <row r="247" spans="1:20" ht="12.75">
      <c r="A247" s="59"/>
      <c r="B247" s="59"/>
      <c r="C247" s="59"/>
      <c r="D247" s="59"/>
      <c r="E247" s="59"/>
      <c r="F247" s="59"/>
      <c r="G247" s="59"/>
      <c r="H247" s="59"/>
      <c r="I247" s="59"/>
      <c r="J247" s="57"/>
      <c r="K247" s="59"/>
      <c r="L247" s="59"/>
      <c r="M247" s="59"/>
      <c r="N247" s="59"/>
      <c r="O247" s="59"/>
      <c r="P247" s="59"/>
      <c r="Q247" s="59"/>
      <c r="R247" s="59"/>
      <c r="S247" s="65"/>
      <c r="T247" s="59"/>
    </row>
    <row r="248" spans="1:20" ht="12.75">
      <c r="A248" s="59"/>
      <c r="B248" s="59"/>
      <c r="C248" s="59"/>
      <c r="D248" s="59"/>
      <c r="E248" s="59"/>
      <c r="F248" s="59"/>
      <c r="G248" s="59"/>
      <c r="H248" s="59"/>
      <c r="I248" s="59"/>
      <c r="J248" s="57"/>
      <c r="K248" s="59"/>
      <c r="L248" s="59"/>
      <c r="M248" s="59"/>
      <c r="N248" s="59"/>
      <c r="O248" s="59"/>
      <c r="P248" s="59"/>
      <c r="Q248" s="59"/>
      <c r="R248" s="59"/>
      <c r="S248" s="65"/>
      <c r="T248" s="59"/>
    </row>
    <row r="249" spans="1:20" ht="12.75">
      <c r="A249" s="59"/>
      <c r="B249" s="59"/>
      <c r="C249" s="59"/>
      <c r="D249" s="59"/>
      <c r="E249" s="59"/>
      <c r="F249" s="59"/>
      <c r="G249" s="59"/>
      <c r="H249" s="59"/>
      <c r="I249" s="59"/>
      <c r="J249" s="57"/>
      <c r="K249" s="59"/>
      <c r="L249" s="59"/>
      <c r="M249" s="59"/>
      <c r="N249" s="59"/>
      <c r="O249" s="59"/>
      <c r="P249" s="59"/>
      <c r="Q249" s="59"/>
      <c r="R249" s="59"/>
      <c r="S249" s="65"/>
      <c r="T249" s="59"/>
    </row>
    <row r="250" spans="1:20" ht="12.75">
      <c r="A250" s="59"/>
      <c r="B250" s="59"/>
      <c r="C250" s="59"/>
      <c r="D250" s="59"/>
      <c r="E250" s="59"/>
      <c r="F250" s="59"/>
      <c r="G250" s="59"/>
      <c r="H250" s="59"/>
      <c r="I250" s="59"/>
      <c r="J250" s="57"/>
      <c r="K250" s="59"/>
      <c r="L250" s="59"/>
      <c r="M250" s="59"/>
      <c r="N250" s="59"/>
      <c r="O250" s="59"/>
      <c r="P250" s="59"/>
      <c r="Q250" s="59"/>
      <c r="R250" s="59"/>
      <c r="S250" s="65"/>
      <c r="T250" s="59"/>
    </row>
    <row r="251" spans="1:20" ht="12.75">
      <c r="A251" s="59"/>
      <c r="B251" s="59"/>
      <c r="C251" s="59"/>
      <c r="D251" s="59"/>
      <c r="E251" s="59"/>
      <c r="F251" s="59"/>
      <c r="G251" s="59"/>
      <c r="H251" s="59"/>
      <c r="I251" s="59"/>
      <c r="J251" s="57"/>
      <c r="K251" s="59"/>
      <c r="L251" s="59"/>
      <c r="M251" s="59"/>
      <c r="N251" s="59"/>
      <c r="O251" s="59"/>
      <c r="P251" s="59"/>
      <c r="Q251" s="59"/>
      <c r="R251" s="59"/>
      <c r="S251" s="65"/>
      <c r="T251" s="59"/>
    </row>
    <row r="252" spans="1:20" ht="12.75">
      <c r="A252" s="59"/>
      <c r="B252" s="59"/>
      <c r="C252" s="59"/>
      <c r="D252" s="59"/>
      <c r="E252" s="59"/>
      <c r="F252" s="59"/>
      <c r="G252" s="59"/>
      <c r="H252" s="59"/>
      <c r="I252" s="59"/>
      <c r="J252" s="57"/>
      <c r="K252" s="59"/>
      <c r="L252" s="59"/>
      <c r="M252" s="59"/>
      <c r="N252" s="59"/>
      <c r="O252" s="59"/>
      <c r="P252" s="59"/>
      <c r="Q252" s="59"/>
      <c r="R252" s="59"/>
      <c r="S252" s="65"/>
      <c r="T252" s="59"/>
    </row>
    <row r="253" spans="1:20" ht="12.75">
      <c r="A253" s="59"/>
      <c r="B253" s="59"/>
      <c r="C253" s="59"/>
      <c r="D253" s="59"/>
      <c r="E253" s="59"/>
      <c r="F253" s="59"/>
      <c r="G253" s="59"/>
      <c r="H253" s="59"/>
      <c r="I253" s="59"/>
      <c r="J253" s="57"/>
      <c r="K253" s="59"/>
      <c r="L253" s="59"/>
      <c r="M253" s="59"/>
      <c r="N253" s="59"/>
      <c r="O253" s="59"/>
      <c r="P253" s="59"/>
      <c r="Q253" s="59"/>
      <c r="R253" s="59"/>
      <c r="S253" s="65"/>
      <c r="T253" s="59"/>
    </row>
    <row r="254" spans="1:20" ht="12.75">
      <c r="A254" s="59"/>
      <c r="B254" s="59"/>
      <c r="C254" s="59"/>
      <c r="D254" s="59"/>
      <c r="E254" s="59"/>
      <c r="F254" s="59"/>
      <c r="G254" s="59"/>
      <c r="H254" s="59"/>
      <c r="I254" s="59"/>
      <c r="J254" s="57"/>
      <c r="K254" s="59"/>
      <c r="L254" s="59"/>
      <c r="M254" s="59"/>
      <c r="N254" s="59"/>
      <c r="O254" s="59"/>
      <c r="P254" s="59"/>
      <c r="Q254" s="59"/>
      <c r="R254" s="59"/>
      <c r="S254" s="65"/>
      <c r="T254" s="59"/>
    </row>
    <row r="255" spans="1:20" ht="12.75">
      <c r="A255" s="59"/>
      <c r="B255" s="59"/>
      <c r="C255" s="59"/>
      <c r="D255" s="59"/>
      <c r="E255" s="59"/>
      <c r="F255" s="59"/>
      <c r="G255" s="59"/>
      <c r="H255" s="59"/>
      <c r="I255" s="59"/>
      <c r="J255" s="57"/>
      <c r="K255" s="59"/>
      <c r="L255" s="59"/>
      <c r="M255" s="59"/>
      <c r="N255" s="59"/>
      <c r="O255" s="59"/>
      <c r="P255" s="59"/>
      <c r="Q255" s="59"/>
      <c r="R255" s="59"/>
      <c r="S255" s="65"/>
      <c r="T255" s="59"/>
    </row>
    <row r="256" spans="1:20" ht="12.75">
      <c r="A256" s="59"/>
      <c r="B256" s="59"/>
      <c r="C256" s="59"/>
      <c r="D256" s="59"/>
      <c r="E256" s="59"/>
      <c r="F256" s="59"/>
      <c r="G256" s="59"/>
      <c r="H256" s="59"/>
      <c r="I256" s="59"/>
      <c r="J256" s="57"/>
      <c r="K256" s="59"/>
      <c r="L256" s="59"/>
      <c r="M256" s="59"/>
      <c r="N256" s="59"/>
      <c r="O256" s="59"/>
      <c r="P256" s="59"/>
      <c r="Q256" s="59"/>
      <c r="R256" s="59"/>
      <c r="S256" s="65"/>
      <c r="T256" s="59"/>
    </row>
    <row r="257" spans="1:20" ht="12.75">
      <c r="A257" s="59"/>
      <c r="B257" s="59"/>
      <c r="C257" s="59"/>
      <c r="D257" s="59"/>
      <c r="E257" s="59"/>
      <c r="F257" s="59"/>
      <c r="G257" s="59"/>
      <c r="H257" s="59"/>
      <c r="I257" s="59"/>
      <c r="J257" s="57"/>
      <c r="K257" s="59"/>
      <c r="L257" s="59"/>
      <c r="M257" s="59"/>
      <c r="N257" s="59"/>
      <c r="O257" s="59"/>
      <c r="P257" s="59"/>
      <c r="Q257" s="59"/>
      <c r="R257" s="59"/>
      <c r="S257" s="65"/>
      <c r="T257" s="59"/>
    </row>
    <row r="258" spans="1:20" ht="12.75">
      <c r="A258" s="59"/>
      <c r="B258" s="59"/>
      <c r="C258" s="59"/>
      <c r="D258" s="59"/>
      <c r="E258" s="59"/>
      <c r="F258" s="59"/>
      <c r="G258" s="59"/>
      <c r="H258" s="59"/>
      <c r="I258" s="59"/>
      <c r="J258" s="57"/>
      <c r="K258" s="59"/>
      <c r="L258" s="59"/>
      <c r="M258" s="59"/>
      <c r="N258" s="59"/>
      <c r="O258" s="59"/>
      <c r="P258" s="59"/>
      <c r="Q258" s="59"/>
      <c r="R258" s="59"/>
      <c r="S258" s="65"/>
      <c r="T258" s="59"/>
    </row>
    <row r="259" spans="1:20" ht="12.75">
      <c r="A259" s="59"/>
      <c r="B259" s="59"/>
      <c r="C259" s="59"/>
      <c r="D259" s="59"/>
      <c r="E259" s="59"/>
      <c r="F259" s="59"/>
      <c r="G259" s="59"/>
      <c r="H259" s="59"/>
      <c r="I259" s="59"/>
      <c r="J259" s="57"/>
      <c r="K259" s="59"/>
      <c r="L259" s="59"/>
      <c r="M259" s="59"/>
      <c r="N259" s="59"/>
      <c r="O259" s="59"/>
      <c r="P259" s="59"/>
      <c r="Q259" s="59"/>
      <c r="R259" s="59"/>
      <c r="S259" s="65"/>
      <c r="T259" s="59"/>
    </row>
    <row r="260" spans="1:20" ht="12.75">
      <c r="A260" s="59"/>
      <c r="B260" s="59"/>
      <c r="C260" s="59"/>
      <c r="D260" s="59"/>
      <c r="E260" s="59"/>
      <c r="F260" s="59"/>
      <c r="G260" s="59"/>
      <c r="H260" s="59"/>
      <c r="I260" s="59"/>
      <c r="J260" s="57"/>
      <c r="K260" s="59"/>
      <c r="L260" s="59"/>
      <c r="M260" s="59"/>
      <c r="N260" s="59"/>
      <c r="O260" s="59"/>
      <c r="P260" s="59"/>
      <c r="Q260" s="59"/>
      <c r="R260" s="59"/>
      <c r="S260" s="65"/>
      <c r="T260" s="59"/>
    </row>
    <row r="261" spans="1:20" ht="12.75">
      <c r="A261" s="59"/>
      <c r="B261" s="59"/>
      <c r="C261" s="59"/>
      <c r="D261" s="59"/>
      <c r="E261" s="59"/>
      <c r="F261" s="59"/>
      <c r="G261" s="59"/>
      <c r="H261" s="59"/>
      <c r="I261" s="59"/>
      <c r="J261" s="57"/>
      <c r="K261" s="59"/>
      <c r="L261" s="59"/>
      <c r="M261" s="59"/>
      <c r="N261" s="59"/>
      <c r="O261" s="59"/>
      <c r="P261" s="59"/>
      <c r="Q261" s="59"/>
      <c r="R261" s="59"/>
      <c r="S261" s="65"/>
      <c r="T261" s="59"/>
    </row>
    <row r="262" spans="1:20" ht="12.75">
      <c r="A262" s="59"/>
      <c r="B262" s="59"/>
      <c r="C262" s="59"/>
      <c r="D262" s="59"/>
      <c r="E262" s="59"/>
      <c r="F262" s="59"/>
      <c r="G262" s="59"/>
      <c r="H262" s="59"/>
      <c r="I262" s="59"/>
      <c r="J262" s="57"/>
      <c r="K262" s="59"/>
      <c r="L262" s="59"/>
      <c r="M262" s="59"/>
      <c r="N262" s="59"/>
      <c r="O262" s="59"/>
      <c r="P262" s="59"/>
      <c r="Q262" s="59"/>
      <c r="R262" s="59"/>
      <c r="S262" s="65"/>
      <c r="T262" s="59"/>
    </row>
    <row r="263" spans="1:20" ht="12.75">
      <c r="A263" s="59"/>
      <c r="B263" s="59"/>
      <c r="C263" s="59"/>
      <c r="D263" s="59"/>
      <c r="E263" s="59"/>
      <c r="F263" s="59"/>
      <c r="G263" s="59"/>
      <c r="H263" s="59"/>
      <c r="I263" s="59"/>
      <c r="J263" s="57"/>
      <c r="K263" s="59"/>
      <c r="L263" s="59"/>
      <c r="M263" s="59"/>
      <c r="N263" s="59"/>
      <c r="O263" s="59"/>
      <c r="P263" s="59"/>
      <c r="Q263" s="59"/>
      <c r="R263" s="59"/>
      <c r="S263" s="65"/>
      <c r="T263" s="59"/>
    </row>
    <row r="264" spans="1:20" ht="12.75">
      <c r="A264" s="59"/>
      <c r="B264" s="59"/>
      <c r="C264" s="59"/>
      <c r="D264" s="59"/>
      <c r="E264" s="59"/>
      <c r="F264" s="59"/>
      <c r="G264" s="59"/>
      <c r="H264" s="59"/>
      <c r="I264" s="59"/>
      <c r="J264" s="57"/>
      <c r="K264" s="59"/>
      <c r="L264" s="59"/>
      <c r="M264" s="59"/>
      <c r="N264" s="59"/>
      <c r="O264" s="59"/>
      <c r="P264" s="59"/>
      <c r="Q264" s="59"/>
      <c r="R264" s="59"/>
      <c r="S264" s="65"/>
      <c r="T264" s="59"/>
    </row>
    <row r="265" spans="1:20" ht="12.75">
      <c r="A265" s="59"/>
      <c r="B265" s="59"/>
      <c r="C265" s="59"/>
      <c r="D265" s="59"/>
      <c r="E265" s="59"/>
      <c r="F265" s="59"/>
      <c r="G265" s="59"/>
      <c r="H265" s="59"/>
      <c r="I265" s="59"/>
      <c r="J265" s="57"/>
      <c r="K265" s="59"/>
      <c r="L265" s="59"/>
      <c r="M265" s="59"/>
      <c r="N265" s="59"/>
      <c r="O265" s="59"/>
      <c r="P265" s="59"/>
      <c r="Q265" s="59"/>
      <c r="R265" s="59"/>
      <c r="S265" s="65"/>
      <c r="T265" s="59"/>
    </row>
    <row r="266" spans="1:20" ht="12.75">
      <c r="A266" s="59"/>
      <c r="B266" s="59"/>
      <c r="C266" s="59"/>
      <c r="D266" s="59"/>
      <c r="E266" s="59"/>
      <c r="F266" s="59"/>
      <c r="G266" s="59"/>
      <c r="H266" s="59"/>
      <c r="I266" s="59"/>
      <c r="J266" s="57"/>
      <c r="K266" s="59"/>
      <c r="L266" s="59"/>
      <c r="M266" s="59"/>
      <c r="N266" s="59"/>
      <c r="O266" s="59"/>
      <c r="P266" s="59"/>
      <c r="Q266" s="59"/>
      <c r="R266" s="59"/>
      <c r="S266" s="65"/>
      <c r="T266" s="59"/>
    </row>
    <row r="267" spans="1:20" ht="12.75">
      <c r="A267" s="59"/>
      <c r="B267" s="59"/>
      <c r="C267" s="59"/>
      <c r="D267" s="59"/>
      <c r="E267" s="59"/>
      <c r="F267" s="59"/>
      <c r="G267" s="59"/>
      <c r="H267" s="59"/>
      <c r="I267" s="59"/>
      <c r="J267" s="57"/>
      <c r="K267" s="59"/>
      <c r="L267" s="59"/>
      <c r="M267" s="59"/>
      <c r="N267" s="59"/>
      <c r="O267" s="59"/>
      <c r="P267" s="59"/>
      <c r="Q267" s="59"/>
      <c r="R267" s="59"/>
      <c r="S267" s="65"/>
      <c r="T267" s="59"/>
    </row>
    <row r="268" spans="1:20" ht="12.75">
      <c r="A268" s="59"/>
      <c r="B268" s="59"/>
      <c r="C268" s="59"/>
      <c r="D268" s="59"/>
      <c r="E268" s="59"/>
      <c r="F268" s="59"/>
      <c r="G268" s="59"/>
      <c r="H268" s="59"/>
      <c r="I268" s="59"/>
      <c r="J268" s="57"/>
      <c r="K268" s="59"/>
      <c r="L268" s="59"/>
      <c r="M268" s="59"/>
      <c r="N268" s="59"/>
      <c r="O268" s="59"/>
      <c r="P268" s="59"/>
      <c r="Q268" s="59"/>
      <c r="R268" s="59"/>
      <c r="S268" s="65"/>
      <c r="T268" s="59"/>
    </row>
    <row r="269" spans="1:20" ht="12.75">
      <c r="A269" s="59"/>
      <c r="B269" s="59"/>
      <c r="C269" s="59"/>
      <c r="D269" s="59"/>
      <c r="E269" s="59"/>
      <c r="F269" s="59"/>
      <c r="G269" s="59"/>
      <c r="H269" s="59"/>
      <c r="I269" s="59"/>
      <c r="J269" s="57"/>
      <c r="K269" s="59"/>
      <c r="L269" s="59"/>
      <c r="M269" s="59"/>
      <c r="N269" s="59"/>
      <c r="O269" s="59"/>
      <c r="P269" s="59"/>
      <c r="Q269" s="59"/>
      <c r="R269" s="59"/>
      <c r="S269" s="65"/>
      <c r="T269" s="59"/>
    </row>
    <row r="270" spans="1:20" ht="12.75">
      <c r="A270" s="59"/>
      <c r="B270" s="59"/>
      <c r="C270" s="59"/>
      <c r="D270" s="59"/>
      <c r="E270" s="59"/>
      <c r="F270" s="59"/>
      <c r="G270" s="59"/>
      <c r="H270" s="59"/>
      <c r="I270" s="59"/>
      <c r="J270" s="57"/>
      <c r="K270" s="59"/>
      <c r="L270" s="59"/>
      <c r="M270" s="59"/>
      <c r="N270" s="59"/>
      <c r="O270" s="59"/>
      <c r="P270" s="59"/>
      <c r="Q270" s="59"/>
      <c r="R270" s="59"/>
      <c r="S270" s="65"/>
      <c r="T270" s="59"/>
    </row>
    <row r="271" spans="1:20" ht="12.75">
      <c r="A271" s="59"/>
      <c r="B271" s="59"/>
      <c r="C271" s="59"/>
      <c r="D271" s="59"/>
      <c r="E271" s="59"/>
      <c r="F271" s="59"/>
      <c r="G271" s="59"/>
      <c r="H271" s="59"/>
      <c r="I271" s="59"/>
      <c r="J271" s="57"/>
      <c r="K271" s="59"/>
      <c r="L271" s="59"/>
      <c r="M271" s="59"/>
      <c r="N271" s="59"/>
      <c r="O271" s="59"/>
      <c r="P271" s="59"/>
      <c r="Q271" s="59"/>
      <c r="R271" s="59"/>
      <c r="S271" s="65"/>
      <c r="T271" s="59"/>
    </row>
    <row r="272" spans="1:20" ht="12.75">
      <c r="A272" s="59"/>
      <c r="B272" s="59"/>
      <c r="C272" s="59"/>
      <c r="D272" s="59"/>
      <c r="E272" s="59"/>
      <c r="F272" s="59"/>
      <c r="G272" s="59"/>
      <c r="H272" s="59"/>
      <c r="I272" s="59"/>
      <c r="J272" s="57"/>
      <c r="K272" s="59"/>
      <c r="L272" s="59"/>
      <c r="M272" s="59"/>
      <c r="N272" s="59"/>
      <c r="O272" s="59"/>
      <c r="P272" s="59"/>
      <c r="Q272" s="59"/>
      <c r="R272" s="59"/>
      <c r="S272" s="65"/>
      <c r="T272" s="59"/>
    </row>
    <row r="273" spans="1:20" ht="12.75">
      <c r="A273" s="59"/>
      <c r="B273" s="59"/>
      <c r="C273" s="59"/>
      <c r="D273" s="59"/>
      <c r="E273" s="59"/>
      <c r="F273" s="59"/>
      <c r="G273" s="59"/>
      <c r="H273" s="59"/>
      <c r="I273" s="59"/>
      <c r="J273" s="57"/>
      <c r="K273" s="59"/>
      <c r="L273" s="59"/>
      <c r="M273" s="59"/>
      <c r="N273" s="59"/>
      <c r="O273" s="59"/>
      <c r="P273" s="59"/>
      <c r="Q273" s="59"/>
      <c r="R273" s="59"/>
      <c r="S273" s="65"/>
      <c r="T273" s="59"/>
    </row>
    <row r="274" spans="1:20" ht="12.75">
      <c r="A274" s="59"/>
      <c r="B274" s="59"/>
      <c r="C274" s="59"/>
      <c r="D274" s="59"/>
      <c r="E274" s="59"/>
      <c r="F274" s="59"/>
      <c r="G274" s="59"/>
      <c r="H274" s="59"/>
      <c r="I274" s="59"/>
      <c r="J274" s="57"/>
      <c r="K274" s="59"/>
      <c r="L274" s="59"/>
      <c r="M274" s="59"/>
      <c r="N274" s="59"/>
      <c r="O274" s="59"/>
      <c r="P274" s="59"/>
      <c r="Q274" s="59"/>
      <c r="R274" s="59"/>
      <c r="S274" s="65"/>
      <c r="T274" s="59"/>
    </row>
    <row r="275" spans="1:20" ht="12.75">
      <c r="A275" s="59"/>
      <c r="B275" s="59"/>
      <c r="C275" s="59"/>
      <c r="D275" s="59"/>
      <c r="E275" s="59"/>
      <c r="F275" s="59"/>
      <c r="G275" s="59"/>
      <c r="H275" s="59"/>
      <c r="I275" s="59"/>
      <c r="J275" s="57"/>
      <c r="K275" s="59"/>
      <c r="L275" s="59"/>
      <c r="M275" s="59"/>
      <c r="N275" s="59"/>
      <c r="O275" s="59"/>
      <c r="P275" s="59"/>
      <c r="Q275" s="59"/>
      <c r="R275" s="59"/>
      <c r="S275" s="65"/>
      <c r="T275" s="59"/>
    </row>
    <row r="276" spans="1:20" ht="12.75">
      <c r="A276" s="59"/>
      <c r="B276" s="59"/>
      <c r="C276" s="59"/>
      <c r="D276" s="59"/>
      <c r="E276" s="59"/>
      <c r="F276" s="59"/>
      <c r="G276" s="59"/>
      <c r="H276" s="59"/>
      <c r="I276" s="59"/>
      <c r="J276" s="57"/>
      <c r="K276" s="59"/>
      <c r="L276" s="59"/>
      <c r="M276" s="59"/>
      <c r="N276" s="59"/>
      <c r="O276" s="59"/>
      <c r="P276" s="59"/>
      <c r="Q276" s="59"/>
      <c r="R276" s="59"/>
      <c r="S276" s="65"/>
      <c r="T276" s="59"/>
    </row>
    <row r="277" spans="1:20" ht="12.75">
      <c r="A277" s="59"/>
      <c r="B277" s="59"/>
      <c r="C277" s="59"/>
      <c r="D277" s="59"/>
      <c r="E277" s="59"/>
      <c r="F277" s="59"/>
      <c r="G277" s="59"/>
      <c r="H277" s="59"/>
      <c r="I277" s="59"/>
      <c r="J277" s="57"/>
      <c r="K277" s="59"/>
      <c r="L277" s="59"/>
      <c r="M277" s="59"/>
      <c r="N277" s="59"/>
      <c r="O277" s="59"/>
      <c r="P277" s="59"/>
      <c r="Q277" s="59"/>
      <c r="R277" s="59"/>
      <c r="S277" s="65"/>
      <c r="T277" s="59"/>
    </row>
    <row r="278" spans="1:20" ht="12.75">
      <c r="A278" s="59"/>
      <c r="B278" s="59"/>
      <c r="C278" s="59"/>
      <c r="D278" s="59"/>
      <c r="E278" s="59"/>
      <c r="F278" s="59"/>
      <c r="G278" s="59"/>
      <c r="H278" s="59"/>
      <c r="I278" s="59"/>
      <c r="J278" s="57"/>
      <c r="K278" s="59"/>
      <c r="L278" s="59"/>
      <c r="M278" s="59"/>
      <c r="N278" s="59"/>
      <c r="O278" s="59"/>
      <c r="P278" s="59"/>
      <c r="Q278" s="59"/>
      <c r="R278" s="59"/>
      <c r="S278" s="65"/>
      <c r="T278" s="59"/>
    </row>
    <row r="279" spans="1:20" ht="12.75">
      <c r="A279" s="59"/>
      <c r="B279" s="59"/>
      <c r="C279" s="59"/>
      <c r="D279" s="59"/>
      <c r="E279" s="59"/>
      <c r="F279" s="59"/>
      <c r="G279" s="59"/>
      <c r="H279" s="59"/>
      <c r="I279" s="59"/>
      <c r="J279" s="57"/>
      <c r="K279" s="59"/>
      <c r="L279" s="59"/>
      <c r="M279" s="59"/>
      <c r="N279" s="59"/>
      <c r="O279" s="59"/>
      <c r="P279" s="59"/>
      <c r="Q279" s="59"/>
      <c r="R279" s="59"/>
      <c r="S279" s="65"/>
      <c r="T279" s="59"/>
    </row>
    <row r="280" spans="1:20" ht="12.75">
      <c r="A280" s="59"/>
      <c r="B280" s="59"/>
      <c r="C280" s="59"/>
      <c r="D280" s="59"/>
      <c r="E280" s="59"/>
      <c r="F280" s="59"/>
      <c r="G280" s="59"/>
      <c r="H280" s="59"/>
      <c r="I280" s="59"/>
      <c r="J280" s="57"/>
      <c r="K280" s="59"/>
      <c r="L280" s="59"/>
      <c r="M280" s="59"/>
      <c r="N280" s="59"/>
      <c r="O280" s="59"/>
      <c r="P280" s="59"/>
      <c r="Q280" s="59"/>
      <c r="R280" s="59"/>
      <c r="S280" s="65"/>
      <c r="T280" s="59"/>
    </row>
    <row r="281" spans="1:20" ht="12.75">
      <c r="A281" s="59"/>
      <c r="B281" s="59"/>
      <c r="C281" s="59"/>
      <c r="D281" s="59"/>
      <c r="E281" s="59"/>
      <c r="F281" s="59"/>
      <c r="G281" s="59"/>
      <c r="H281" s="59"/>
      <c r="I281" s="59"/>
      <c r="J281" s="57"/>
      <c r="K281" s="59"/>
      <c r="L281" s="59"/>
      <c r="M281" s="59"/>
      <c r="N281" s="59"/>
      <c r="O281" s="59"/>
      <c r="P281" s="59"/>
      <c r="Q281" s="59"/>
      <c r="R281" s="59"/>
      <c r="S281" s="65"/>
      <c r="T281" s="59"/>
    </row>
    <row r="282" spans="1:20" ht="12.75">
      <c r="A282" s="59"/>
      <c r="B282" s="59"/>
      <c r="C282" s="59"/>
      <c r="D282" s="59"/>
      <c r="E282" s="59"/>
      <c r="F282" s="59"/>
      <c r="G282" s="59"/>
      <c r="H282" s="59"/>
      <c r="I282" s="59"/>
      <c r="J282" s="57"/>
      <c r="K282" s="59"/>
      <c r="L282" s="59"/>
      <c r="M282" s="59"/>
      <c r="N282" s="59"/>
      <c r="O282" s="59"/>
      <c r="P282" s="59"/>
      <c r="Q282" s="59"/>
      <c r="R282" s="59"/>
      <c r="S282" s="65"/>
      <c r="T282" s="59"/>
    </row>
    <row r="283" spans="1:20" ht="12.75">
      <c r="A283" s="59"/>
      <c r="B283" s="59"/>
      <c r="C283" s="59"/>
      <c r="D283" s="59"/>
      <c r="E283" s="59"/>
      <c r="F283" s="59"/>
      <c r="G283" s="59"/>
      <c r="H283" s="59"/>
      <c r="I283" s="59"/>
      <c r="J283" s="57"/>
      <c r="K283" s="59"/>
      <c r="L283" s="59"/>
      <c r="M283" s="59"/>
      <c r="N283" s="59"/>
      <c r="O283" s="59"/>
      <c r="P283" s="59"/>
      <c r="Q283" s="59"/>
      <c r="R283" s="59"/>
      <c r="S283" s="65"/>
      <c r="T283" s="59"/>
    </row>
    <row r="284" spans="1:20" ht="12.75">
      <c r="A284" s="59"/>
      <c r="B284" s="59"/>
      <c r="C284" s="59"/>
      <c r="D284" s="59"/>
      <c r="E284" s="59"/>
      <c r="F284" s="59"/>
      <c r="G284" s="59"/>
      <c r="H284" s="59"/>
      <c r="I284" s="59"/>
      <c r="J284" s="57"/>
      <c r="K284" s="59"/>
      <c r="L284" s="59"/>
      <c r="M284" s="59"/>
      <c r="N284" s="59"/>
      <c r="O284" s="59"/>
      <c r="P284" s="59"/>
      <c r="Q284" s="59"/>
      <c r="R284" s="59"/>
      <c r="S284" s="65"/>
      <c r="T284" s="59"/>
    </row>
    <row r="285" spans="1:20" ht="12.75">
      <c r="A285" s="59"/>
      <c r="B285" s="59"/>
      <c r="C285" s="59"/>
      <c r="D285" s="59"/>
      <c r="E285" s="59"/>
      <c r="F285" s="59"/>
      <c r="G285" s="59"/>
      <c r="H285" s="59"/>
      <c r="I285" s="59"/>
      <c r="J285" s="57"/>
      <c r="K285" s="59"/>
      <c r="L285" s="59"/>
      <c r="M285" s="59"/>
      <c r="N285" s="59"/>
      <c r="O285" s="59"/>
      <c r="P285" s="59"/>
      <c r="Q285" s="59"/>
      <c r="R285" s="59"/>
      <c r="S285" s="65"/>
      <c r="T285" s="59"/>
    </row>
    <row r="286" spans="1:20" ht="12.75">
      <c r="A286" s="59"/>
      <c r="B286" s="59"/>
      <c r="C286" s="59"/>
      <c r="D286" s="59"/>
      <c r="E286" s="59"/>
      <c r="F286" s="59"/>
      <c r="G286" s="59"/>
      <c r="H286" s="59"/>
      <c r="I286" s="59"/>
      <c r="J286" s="57"/>
      <c r="K286" s="59"/>
      <c r="L286" s="59"/>
      <c r="M286" s="59"/>
      <c r="N286" s="59"/>
      <c r="O286" s="59"/>
      <c r="P286" s="59"/>
      <c r="Q286" s="59"/>
      <c r="R286" s="59"/>
      <c r="S286" s="65"/>
      <c r="T286" s="59"/>
    </row>
    <row r="287" spans="1:20" ht="12.75">
      <c r="A287" s="59"/>
      <c r="B287" s="59"/>
      <c r="C287" s="59"/>
      <c r="D287" s="59"/>
      <c r="E287" s="59"/>
      <c r="F287" s="59"/>
      <c r="G287" s="59"/>
      <c r="H287" s="59"/>
      <c r="I287" s="59"/>
      <c r="J287" s="57"/>
      <c r="K287" s="59"/>
      <c r="L287" s="59"/>
      <c r="M287" s="59"/>
      <c r="N287" s="59"/>
      <c r="O287" s="59"/>
      <c r="P287" s="59"/>
      <c r="Q287" s="59"/>
      <c r="R287" s="59"/>
      <c r="S287" s="65"/>
      <c r="T287" s="59"/>
    </row>
    <row r="288" spans="1:20" ht="12.75">
      <c r="A288" s="59"/>
      <c r="B288" s="59"/>
      <c r="C288" s="59"/>
      <c r="D288" s="59"/>
      <c r="E288" s="59"/>
      <c r="F288" s="59"/>
      <c r="G288" s="59"/>
      <c r="H288" s="59"/>
      <c r="I288" s="59"/>
      <c r="J288" s="57"/>
      <c r="K288" s="59"/>
      <c r="L288" s="59"/>
      <c r="M288" s="59"/>
      <c r="N288" s="59"/>
      <c r="O288" s="59"/>
      <c r="P288" s="59"/>
      <c r="Q288" s="59"/>
      <c r="R288" s="59"/>
      <c r="S288" s="65"/>
      <c r="T288" s="59"/>
    </row>
    <row r="289" spans="1:20" ht="12.75">
      <c r="A289" s="59"/>
      <c r="B289" s="59"/>
      <c r="C289" s="59"/>
      <c r="D289" s="59"/>
      <c r="E289" s="59"/>
      <c r="F289" s="59"/>
      <c r="G289" s="59"/>
      <c r="H289" s="59"/>
      <c r="I289" s="59"/>
      <c r="J289" s="57"/>
      <c r="K289" s="59"/>
      <c r="L289" s="59"/>
      <c r="M289" s="59"/>
      <c r="N289" s="59"/>
      <c r="O289" s="59"/>
      <c r="P289" s="59"/>
      <c r="Q289" s="59"/>
      <c r="R289" s="59"/>
      <c r="S289" s="65"/>
      <c r="T289" s="59"/>
    </row>
    <row r="290" spans="1:20" ht="12.75">
      <c r="A290" s="59"/>
      <c r="B290" s="59"/>
      <c r="C290" s="59"/>
      <c r="D290" s="59"/>
      <c r="E290" s="59"/>
      <c r="F290" s="59"/>
      <c r="G290" s="59"/>
      <c r="H290" s="59"/>
      <c r="I290" s="59"/>
      <c r="J290" s="57"/>
      <c r="K290" s="59"/>
      <c r="L290" s="59"/>
      <c r="M290" s="59"/>
      <c r="N290" s="59"/>
      <c r="O290" s="59"/>
      <c r="P290" s="59"/>
      <c r="Q290" s="59"/>
      <c r="R290" s="59"/>
      <c r="S290" s="65"/>
      <c r="T290" s="59"/>
    </row>
    <row r="291" spans="1:20" ht="12.75">
      <c r="A291" s="59"/>
      <c r="B291" s="59"/>
      <c r="C291" s="59"/>
      <c r="D291" s="59"/>
      <c r="E291" s="59"/>
      <c r="F291" s="59"/>
      <c r="G291" s="59"/>
      <c r="H291" s="59"/>
      <c r="I291" s="59"/>
      <c r="J291" s="57"/>
      <c r="K291" s="59"/>
      <c r="L291" s="59"/>
      <c r="M291" s="59"/>
      <c r="N291" s="59"/>
      <c r="O291" s="59"/>
      <c r="P291" s="59"/>
      <c r="Q291" s="59"/>
      <c r="R291" s="59"/>
      <c r="S291" s="65"/>
      <c r="T291" s="59"/>
    </row>
    <row r="292" spans="1:20" ht="12.75">
      <c r="A292" s="59"/>
      <c r="B292" s="59"/>
      <c r="C292" s="59"/>
      <c r="D292" s="59"/>
      <c r="E292" s="59"/>
      <c r="F292" s="59"/>
      <c r="G292" s="59"/>
      <c r="H292" s="59"/>
      <c r="I292" s="59"/>
      <c r="J292" s="57"/>
      <c r="K292" s="59"/>
      <c r="L292" s="59"/>
      <c r="M292" s="59"/>
      <c r="N292" s="59"/>
      <c r="O292" s="59"/>
      <c r="P292" s="59"/>
      <c r="Q292" s="59"/>
      <c r="R292" s="59"/>
      <c r="S292" s="65"/>
      <c r="T292" s="59"/>
    </row>
    <row r="293" spans="1:20" ht="12.75">
      <c r="A293" s="59"/>
      <c r="B293" s="59"/>
      <c r="C293" s="59"/>
      <c r="D293" s="59"/>
      <c r="E293" s="59"/>
      <c r="F293" s="59"/>
      <c r="G293" s="59"/>
      <c r="H293" s="59"/>
      <c r="I293" s="59"/>
      <c r="J293" s="57"/>
      <c r="K293" s="59"/>
      <c r="L293" s="59"/>
      <c r="M293" s="59"/>
      <c r="N293" s="59"/>
      <c r="O293" s="59"/>
      <c r="P293" s="59"/>
      <c r="Q293" s="59"/>
      <c r="R293" s="59"/>
      <c r="S293" s="65"/>
      <c r="T293" s="59"/>
    </row>
    <row r="294" spans="1:20" ht="12.75">
      <c r="A294" s="59"/>
      <c r="B294" s="59"/>
      <c r="C294" s="59"/>
      <c r="D294" s="59"/>
      <c r="E294" s="59"/>
      <c r="F294" s="59"/>
      <c r="G294" s="59"/>
      <c r="H294" s="59"/>
      <c r="I294" s="59"/>
      <c r="J294" s="57"/>
      <c r="K294" s="59"/>
      <c r="L294" s="59"/>
      <c r="M294" s="59"/>
      <c r="N294" s="59"/>
      <c r="O294" s="59"/>
      <c r="P294" s="59"/>
      <c r="Q294" s="59"/>
      <c r="R294" s="59"/>
      <c r="S294" s="65"/>
      <c r="T294" s="59"/>
    </row>
    <row r="295" spans="1:20" ht="12.75">
      <c r="A295" s="59"/>
      <c r="B295" s="59"/>
      <c r="C295" s="59"/>
      <c r="D295" s="59"/>
      <c r="E295" s="59"/>
      <c r="F295" s="59"/>
      <c r="G295" s="59"/>
      <c r="H295" s="59"/>
      <c r="I295" s="59"/>
      <c r="J295" s="57"/>
      <c r="K295" s="59"/>
      <c r="L295" s="59"/>
      <c r="M295" s="59"/>
      <c r="N295" s="59"/>
      <c r="O295" s="59"/>
      <c r="P295" s="59"/>
      <c r="Q295" s="59"/>
      <c r="R295" s="59"/>
      <c r="S295" s="65"/>
      <c r="T295" s="59"/>
    </row>
    <row r="296" spans="1:20" ht="12.75">
      <c r="A296" s="59"/>
      <c r="B296" s="59"/>
      <c r="C296" s="59"/>
      <c r="D296" s="59"/>
      <c r="E296" s="59"/>
      <c r="F296" s="59"/>
      <c r="G296" s="59"/>
      <c r="H296" s="59"/>
      <c r="I296" s="59"/>
      <c r="J296" s="57"/>
      <c r="K296" s="59"/>
      <c r="L296" s="59"/>
      <c r="M296" s="59"/>
      <c r="N296" s="59"/>
      <c r="O296" s="59"/>
      <c r="P296" s="59"/>
      <c r="Q296" s="59"/>
      <c r="R296" s="59"/>
      <c r="S296" s="65"/>
      <c r="T296" s="59"/>
    </row>
    <row r="297" spans="1:20" ht="12.75">
      <c r="A297" s="59"/>
      <c r="B297" s="59"/>
      <c r="C297" s="59"/>
      <c r="D297" s="59"/>
      <c r="E297" s="59"/>
      <c r="F297" s="59"/>
      <c r="G297" s="59"/>
      <c r="H297" s="59"/>
      <c r="I297" s="59"/>
      <c r="J297" s="57"/>
      <c r="K297" s="59"/>
      <c r="L297" s="59"/>
      <c r="M297" s="59"/>
      <c r="N297" s="59"/>
      <c r="O297" s="59"/>
      <c r="P297" s="59"/>
      <c r="Q297" s="59"/>
      <c r="R297" s="59"/>
      <c r="S297" s="65"/>
      <c r="T297" s="59"/>
    </row>
    <row r="298" spans="1:20" ht="12.75">
      <c r="A298" s="59"/>
      <c r="B298" s="59"/>
      <c r="C298" s="59"/>
      <c r="D298" s="59"/>
      <c r="E298" s="59"/>
      <c r="F298" s="59"/>
      <c r="G298" s="59"/>
      <c r="H298" s="59"/>
      <c r="I298" s="59"/>
      <c r="J298" s="57"/>
      <c r="K298" s="59"/>
      <c r="L298" s="59"/>
      <c r="M298" s="59"/>
      <c r="N298" s="59"/>
      <c r="O298" s="59"/>
      <c r="P298" s="59"/>
      <c r="Q298" s="59"/>
      <c r="R298" s="59"/>
      <c r="S298" s="65"/>
      <c r="T298" s="59"/>
    </row>
    <row r="299" spans="1:20" ht="12.75">
      <c r="A299" s="59"/>
      <c r="B299" s="59"/>
      <c r="C299" s="59"/>
      <c r="D299" s="59"/>
      <c r="E299" s="59"/>
      <c r="F299" s="59"/>
      <c r="G299" s="59"/>
      <c r="H299" s="59"/>
      <c r="I299" s="59"/>
      <c r="J299" s="57"/>
      <c r="K299" s="59"/>
      <c r="L299" s="59"/>
      <c r="M299" s="59"/>
      <c r="N299" s="59"/>
      <c r="O299" s="59"/>
      <c r="P299" s="59"/>
      <c r="Q299" s="59"/>
      <c r="R299" s="59"/>
      <c r="S299" s="65"/>
      <c r="T299" s="59"/>
    </row>
    <row r="300" spans="1:20" ht="12.75">
      <c r="A300" s="59"/>
      <c r="B300" s="59"/>
      <c r="C300" s="59"/>
      <c r="D300" s="59"/>
      <c r="E300" s="59"/>
      <c r="F300" s="59"/>
      <c r="G300" s="59"/>
      <c r="H300" s="59"/>
      <c r="I300" s="59"/>
      <c r="J300" s="57"/>
      <c r="K300" s="59"/>
      <c r="L300" s="59"/>
      <c r="M300" s="59"/>
      <c r="N300" s="59"/>
      <c r="O300" s="59"/>
      <c r="P300" s="59"/>
      <c r="Q300" s="59"/>
      <c r="R300" s="59"/>
      <c r="S300" s="65"/>
      <c r="T300" s="59"/>
    </row>
    <row r="301" spans="1:20" ht="12.75">
      <c r="A301" s="59"/>
      <c r="B301" s="59"/>
      <c r="C301" s="59"/>
      <c r="D301" s="59"/>
      <c r="E301" s="59"/>
      <c r="F301" s="59"/>
      <c r="G301" s="59"/>
      <c r="H301" s="59"/>
      <c r="I301" s="59"/>
      <c r="J301" s="57"/>
      <c r="K301" s="59"/>
      <c r="L301" s="59"/>
      <c r="M301" s="59"/>
      <c r="N301" s="59"/>
      <c r="O301" s="59"/>
      <c r="P301" s="59"/>
      <c r="Q301" s="59"/>
      <c r="R301" s="59"/>
      <c r="S301" s="65"/>
      <c r="T301" s="59"/>
    </row>
    <row r="302" spans="1:20" ht="12.75">
      <c r="A302" s="59"/>
      <c r="B302" s="59"/>
      <c r="C302" s="59"/>
      <c r="E302" s="59"/>
      <c r="F302" s="59"/>
      <c r="G302" s="59"/>
      <c r="H302" s="59"/>
      <c r="I302" s="59"/>
      <c r="J302" s="57"/>
      <c r="K302" s="59"/>
      <c r="L302" s="59"/>
      <c r="M302" s="59"/>
      <c r="N302" s="59"/>
      <c r="O302" s="59"/>
      <c r="P302" s="59"/>
      <c r="Q302" s="59"/>
      <c r="R302" s="59"/>
      <c r="S302" s="65"/>
      <c r="T302" s="59"/>
    </row>
    <row r="303" ht="12.75">
      <c r="B303" s="59"/>
    </row>
    <row r="304" ht="12.75">
      <c r="B304" s="59"/>
    </row>
  </sheetData>
  <sheetProtection password="9B3D" sheet="1"/>
  <mergeCells count="52">
    <mergeCell ref="P79:R80"/>
    <mergeCell ref="P44:R45"/>
    <mergeCell ref="P47:R48"/>
    <mergeCell ref="P50:R51"/>
    <mergeCell ref="P53:R54"/>
    <mergeCell ref="P56:R57"/>
    <mergeCell ref="P59:R60"/>
    <mergeCell ref="P72:R73"/>
    <mergeCell ref="P75:R77"/>
    <mergeCell ref="P41:R42"/>
    <mergeCell ref="P65:R67"/>
    <mergeCell ref="P69:R70"/>
    <mergeCell ref="P62:R63"/>
    <mergeCell ref="P23:R23"/>
    <mergeCell ref="P25:R25"/>
    <mergeCell ref="P29:R29"/>
    <mergeCell ref="P37:R39"/>
    <mergeCell ref="P31:P32"/>
    <mergeCell ref="Q31:Q32"/>
    <mergeCell ref="R31:R32"/>
    <mergeCell ref="P34:R35"/>
    <mergeCell ref="P27:R27"/>
    <mergeCell ref="P87:R87"/>
    <mergeCell ref="P89:R89"/>
    <mergeCell ref="P91:R91"/>
    <mergeCell ref="P93:R93"/>
    <mergeCell ref="P95:R95"/>
    <mergeCell ref="P97:R97"/>
    <mergeCell ref="P99:R99"/>
    <mergeCell ref="P101:R101"/>
    <mergeCell ref="P111:R111"/>
    <mergeCell ref="P113:R113"/>
    <mergeCell ref="P115:R115"/>
    <mergeCell ref="P103:R103"/>
    <mergeCell ref="P105:R105"/>
    <mergeCell ref="P107:R107"/>
    <mergeCell ref="P109:R109"/>
    <mergeCell ref="P131:R131"/>
    <mergeCell ref="P117:R117"/>
    <mergeCell ref="P119:R119"/>
    <mergeCell ref="P121:R121"/>
    <mergeCell ref="P123:R123"/>
    <mergeCell ref="C111:N111"/>
    <mergeCell ref="P141:R141"/>
    <mergeCell ref="P143:R143"/>
    <mergeCell ref="P133:R133"/>
    <mergeCell ref="P135:R135"/>
    <mergeCell ref="P137:R137"/>
    <mergeCell ref="P139:R139"/>
    <mergeCell ref="P125:R125"/>
    <mergeCell ref="P127:R127"/>
    <mergeCell ref="P129:R129"/>
  </mergeCells>
  <conditionalFormatting sqref="P27:R27 P29:R29 P34:R35 P37:R39 P41:R42 P44:R45 P47:R48 P50:R51 P53:R54 P56:R57 P59:R60 P62:R63 P65:R67 P69:R70 P72:R73 P75:R77 P79:R144">
    <cfRule type="expression" priority="1" dxfId="0" stopIfTrue="1">
      <formula>$O27="x"</formula>
    </cfRule>
  </conditionalFormatting>
  <conditionalFormatting sqref="P31:R32">
    <cfRule type="expression" priority="2" dxfId="0" stopIfTrue="1">
      <formula>$O31="x"</formula>
    </cfRule>
  </conditionalFormatting>
  <conditionalFormatting sqref="P23:R23">
    <cfRule type="expression" priority="3" dxfId="0" stopIfTrue="1">
      <formula>$O$23="x"</formula>
    </cfRule>
  </conditionalFormatting>
  <conditionalFormatting sqref="P25:R25">
    <cfRule type="expression" priority="4" dxfId="0" stopIfTrue="1">
      <formula>$O$25="x"</formula>
    </cfRule>
  </conditionalFormatting>
  <dataValidations count="17">
    <dataValidation type="list" allowBlank="1" showInputMessage="1" showErrorMessage="1" sqref="P87:Q88">
      <formula1>P209:P212</formula1>
    </dataValidation>
    <dataValidation type="list" allowBlank="1" showInputMessage="1" showErrorMessage="1" sqref="P89:R143">
      <formula1>$P$209:$P$212</formula1>
    </dataValidation>
    <dataValidation type="list" allowBlank="1" showInputMessage="1" showErrorMessage="1" sqref="R87:R88">
      <formula1>#REF!</formula1>
    </dataValidation>
    <dataValidation type="list" allowBlank="1" showInputMessage="1" showErrorMessage="1" sqref="P47:R47">
      <formula1>$C$209:$C$219</formula1>
    </dataValidation>
    <dataValidation type="list" allowBlank="1" showInputMessage="1" showErrorMessage="1" sqref="P72:R72 P27:R27">
      <formula1>$F$209:$F$211</formula1>
    </dataValidation>
    <dataValidation type="list" allowBlank="1" showInputMessage="1" showErrorMessage="1" sqref="P53:R53">
      <formula1>$H$209:$H$215</formula1>
    </dataValidation>
    <dataValidation type="list" allowBlank="1" showInputMessage="1" showErrorMessage="1" sqref="P56:R56">
      <formula1>$I$209:$I$212</formula1>
    </dataValidation>
    <dataValidation type="list" allowBlank="1" showInputMessage="1" showErrorMessage="1" sqref="P59:R59 P62:R62">
      <formula1>$J$209:$J$212</formula1>
    </dataValidation>
    <dataValidation type="list" allowBlank="1" showInputMessage="1" showErrorMessage="1" sqref="P65:R65">
      <formula1>$K$209:$K$215</formula1>
    </dataValidation>
    <dataValidation type="list" allowBlank="1" showInputMessage="1" showErrorMessage="1" sqref="P69:R69">
      <formula1>$L$209:$L$227</formula1>
    </dataValidation>
    <dataValidation type="list" allowBlank="1" showInputMessage="1" showErrorMessage="1" sqref="P75:R76">
      <formula1>$M$209:$M$226</formula1>
    </dataValidation>
    <dataValidation type="list" allowBlank="1" showInputMessage="1" showErrorMessage="1" sqref="P79:R79">
      <formula1>$N$209:$N$213</formula1>
    </dataValidation>
    <dataValidation type="list" allowBlank="1" showInputMessage="1" showErrorMessage="1" sqref="P50:R51">
      <formula1>$G$209:$G$220</formula1>
    </dataValidation>
    <dataValidation type="list" allowBlank="1" showInputMessage="1" showErrorMessage="1" sqref="P41:R41">
      <formula1>$A$209:$A$211</formula1>
    </dataValidation>
    <dataValidation type="list" allowBlank="1" showInputMessage="1" showErrorMessage="1" sqref="P37">
      <formula1>$E$209:$E$212</formula1>
    </dataValidation>
    <dataValidation type="list" allowBlank="1" showInputMessage="1" showErrorMessage="1" sqref="P34:R35">
      <formula1>$D$209:$D$210</formula1>
    </dataValidation>
    <dataValidation type="list" allowBlank="1" showInputMessage="1" showErrorMessage="1" sqref="P44:R44">
      <formula1>$B$209:$B$216</formula1>
    </dataValidation>
  </dataValidations>
  <printOptions/>
  <pageMargins left="0.75" right="0.75" top="1" bottom="1" header="0.5" footer="0.5"/>
  <pageSetup horizontalDpi="600" verticalDpi="600" orientation="portrait" paperSize="9" scale="49" r:id="rId3"/>
  <rowBreaks count="1" manualBreakCount="1">
    <brk id="82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7.00390625" style="0" bestFit="1" customWidth="1"/>
    <col min="3" max="3" width="9.28125" style="0" bestFit="1" customWidth="1"/>
    <col min="40" max="48" width="8.140625" style="0" customWidth="1"/>
    <col min="49" max="54" width="8.140625" style="42" customWidth="1"/>
    <col min="55" max="55" width="10.7109375" style="42" bestFit="1" customWidth="1"/>
    <col min="56" max="56" width="11.7109375" style="42" bestFit="1" customWidth="1"/>
    <col min="57" max="57" width="10.140625" style="42" bestFit="1" customWidth="1"/>
    <col min="58" max="59" width="11.421875" style="42" bestFit="1" customWidth="1"/>
    <col min="60" max="60" width="12.421875" style="42" bestFit="1" customWidth="1"/>
    <col min="61" max="61" width="12.7109375" style="42" bestFit="1" customWidth="1"/>
    <col min="62" max="63" width="14.140625" style="42" bestFit="1" customWidth="1"/>
    <col min="64" max="64" width="15.140625" style="42" bestFit="1" customWidth="1"/>
    <col min="65" max="65" width="19.140625" style="42" bestFit="1" customWidth="1"/>
    <col min="66" max="67" width="20.421875" style="42" bestFit="1" customWidth="1"/>
    <col min="68" max="68" width="21.57421875" style="42" bestFit="1" customWidth="1"/>
    <col min="69" max="69" width="16.7109375" style="42" bestFit="1" customWidth="1"/>
    <col min="70" max="71" width="18.140625" style="42" bestFit="1" customWidth="1"/>
    <col min="72" max="72" width="19.140625" style="42" bestFit="1" customWidth="1"/>
    <col min="73" max="73" width="14.8515625" style="42" bestFit="1" customWidth="1"/>
    <col min="74" max="75" width="16.140625" style="42" bestFit="1" customWidth="1"/>
    <col min="76" max="76" width="17.28125" style="42" bestFit="1" customWidth="1"/>
    <col min="77" max="77" width="18.421875" style="42" bestFit="1" customWidth="1"/>
    <col min="78" max="79" width="19.7109375" style="42" bestFit="1" customWidth="1"/>
    <col min="80" max="80" width="20.7109375" style="42" bestFit="1" customWidth="1"/>
    <col min="81" max="81" width="10.140625" style="42" bestFit="1" customWidth="1"/>
    <col min="82" max="83" width="11.421875" style="42" bestFit="1" customWidth="1"/>
    <col min="84" max="84" width="12.421875" style="42" bestFit="1" customWidth="1"/>
    <col min="85" max="85" width="7.140625" style="42" bestFit="1" customWidth="1"/>
    <col min="86" max="87" width="8.421875" style="42" bestFit="1" customWidth="1"/>
    <col min="88" max="88" width="9.421875" style="42" bestFit="1" customWidth="1"/>
    <col min="89" max="89" width="10.57421875" style="42" bestFit="1" customWidth="1"/>
    <col min="90" max="91" width="11.8515625" style="42" bestFit="1" customWidth="1"/>
    <col min="92" max="92" width="12.8515625" style="42" bestFit="1" customWidth="1"/>
    <col min="93" max="93" width="19.140625" style="42" bestFit="1" customWidth="1"/>
    <col min="94" max="95" width="8.140625" style="42" bestFit="1" customWidth="1"/>
    <col min="96" max="96" width="9.140625" style="42" customWidth="1"/>
    <col min="97" max="97" width="10.8515625" style="42" bestFit="1" customWidth="1"/>
    <col min="98" max="99" width="12.140625" style="42" bestFit="1" customWidth="1"/>
    <col min="100" max="100" width="13.28125" style="42" bestFit="1" customWidth="1"/>
    <col min="101" max="101" width="11.140625" style="42" bestFit="1" customWidth="1"/>
    <col min="102" max="103" width="12.421875" style="42" bestFit="1" customWidth="1"/>
    <col min="104" max="104" width="13.57421875" style="42" bestFit="1" customWidth="1"/>
    <col min="105" max="105" width="11.8515625" style="42" bestFit="1" customWidth="1"/>
    <col min="106" max="107" width="13.28125" style="42" bestFit="1" customWidth="1"/>
    <col min="108" max="108" width="14.28125" style="42" bestFit="1" customWidth="1"/>
    <col min="109" max="109" width="15.57421875" style="42" bestFit="1" customWidth="1"/>
    <col min="110" max="111" width="16.8515625" style="42" bestFit="1" customWidth="1"/>
    <col min="112" max="112" width="18.00390625" style="42" bestFit="1" customWidth="1"/>
    <col min="113" max="113" width="13.7109375" style="42" bestFit="1" customWidth="1"/>
    <col min="114" max="115" width="15.00390625" style="42" bestFit="1" customWidth="1"/>
    <col min="116" max="116" width="16.00390625" style="42" bestFit="1" customWidth="1"/>
    <col min="117" max="117" width="16.28125" style="42" bestFit="1" customWidth="1"/>
    <col min="118" max="118" width="14.140625" style="42" bestFit="1" customWidth="1"/>
    <col min="119" max="119" width="11.8515625" style="42" bestFit="1" customWidth="1"/>
    <col min="120" max="120" width="12.8515625" style="42" bestFit="1" customWidth="1"/>
    <col min="121" max="121" width="15.7109375" style="42" bestFit="1" customWidth="1"/>
    <col min="122" max="122" width="17.00390625" style="42" bestFit="1" customWidth="1"/>
    <col min="123" max="123" width="18.140625" style="42" bestFit="1" customWidth="1"/>
    <col min="124" max="124" width="7.00390625" style="42" bestFit="1" customWidth="1"/>
    <col min="125" max="125" width="7.140625" style="42" bestFit="1" customWidth="1"/>
    <col min="126" max="126" width="8.140625" style="42" bestFit="1" customWidth="1"/>
    <col min="127" max="127" width="7.00390625" style="42" bestFit="1" customWidth="1"/>
    <col min="128" max="128" width="7.140625" style="42" bestFit="1" customWidth="1"/>
    <col min="129" max="129" width="8.140625" style="42" bestFit="1" customWidth="1"/>
    <col min="130" max="130" width="7.8515625" style="42" bestFit="1" customWidth="1"/>
    <col min="131" max="131" width="9.140625" style="42" bestFit="1" customWidth="1"/>
    <col min="132" max="132" width="10.140625" style="42" bestFit="1" customWidth="1"/>
    <col min="133" max="133" width="7.8515625" style="42" bestFit="1" customWidth="1"/>
    <col min="134" max="134" width="9.140625" style="42" bestFit="1" customWidth="1"/>
    <col min="135" max="135" width="10.140625" style="42" bestFit="1" customWidth="1"/>
    <col min="136" max="136" width="15.00390625" style="42" bestFit="1" customWidth="1"/>
    <col min="137" max="137" width="16.28125" style="42" bestFit="1" customWidth="1"/>
    <col min="138" max="138" width="17.421875" style="42" bestFit="1" customWidth="1"/>
    <col min="139" max="139" width="9.140625" style="42" customWidth="1"/>
    <col min="140" max="140" width="10.140625" style="42" bestFit="1" customWidth="1"/>
    <col min="141" max="141" width="7.8515625" style="42" bestFit="1" customWidth="1"/>
    <col min="142" max="143" width="9.140625" style="42" customWidth="1"/>
    <col min="144" max="144" width="10.140625" style="42" bestFit="1" customWidth="1"/>
    <col min="145" max="145" width="15.00390625" style="42" bestFit="1" customWidth="1"/>
    <col min="146" max="147" width="16.28125" style="42" bestFit="1" customWidth="1"/>
    <col min="148" max="148" width="12.57421875" style="42" bestFit="1" customWidth="1"/>
    <col min="149" max="149" width="9.421875" style="42" bestFit="1" customWidth="1"/>
    <col min="150" max="150" width="9.8515625" style="42" bestFit="1" customWidth="1"/>
    <col min="151" max="151" width="13.28125" style="42" bestFit="1" customWidth="1"/>
    <col min="152" max="152" width="9.57421875" style="42" bestFit="1" customWidth="1"/>
    <col min="153" max="153" width="9.421875" style="42" bestFit="1" customWidth="1"/>
    <col min="154" max="155" width="10.7109375" style="42" bestFit="1" customWidth="1"/>
    <col min="156" max="156" width="12.421875" style="42" bestFit="1" customWidth="1"/>
    <col min="157" max="158" width="8.00390625" style="42" bestFit="1" customWidth="1"/>
    <col min="159" max="159" width="10.00390625" style="42" bestFit="1" customWidth="1"/>
    <col min="160" max="160" width="7.00390625" style="42" bestFit="1" customWidth="1"/>
    <col min="161" max="161" width="8.7109375" style="42" bestFit="1" customWidth="1"/>
    <col min="162" max="162" width="9.421875" style="42" bestFit="1" customWidth="1"/>
    <col min="163" max="163" width="9.8515625" style="42" bestFit="1" customWidth="1"/>
    <col min="164" max="164" width="13.28125" style="42" bestFit="1" customWidth="1"/>
    <col min="165" max="165" width="11.7109375" style="42" bestFit="1" customWidth="1"/>
    <col min="166" max="166" width="8.140625" style="42" bestFit="1" customWidth="1"/>
    <col min="167" max="167" width="8.57421875" style="42" bestFit="1" customWidth="1"/>
    <col min="168" max="168" width="11.8515625" style="42" bestFit="1" customWidth="1"/>
    <col min="169" max="169" width="12.140625" style="42" bestFit="1" customWidth="1"/>
    <col min="170" max="170" width="8.00390625" style="42" bestFit="1" customWidth="1"/>
    <col min="171" max="171" width="10.00390625" style="42" bestFit="1" customWidth="1"/>
    <col min="172" max="172" width="11.28125" style="42" bestFit="1" customWidth="1"/>
    <col min="173" max="173" width="12.28125" style="42" bestFit="1" customWidth="1"/>
    <col min="174" max="174" width="8.140625" style="42" bestFit="1" customWidth="1"/>
    <col min="175" max="175" width="11.00390625" style="42" customWidth="1"/>
    <col min="176" max="176" width="10.421875" style="42" customWidth="1"/>
    <col min="177" max="177" width="16.57421875" style="42" bestFit="1" customWidth="1"/>
    <col min="178" max="178" width="18.00390625" style="42" bestFit="1" customWidth="1"/>
    <col min="179" max="179" width="19.00390625" style="42" bestFit="1" customWidth="1"/>
    <col min="180" max="180" width="14.140625" style="42" bestFit="1" customWidth="1"/>
    <col min="181" max="181" width="15.421875" style="42" bestFit="1" customWidth="1"/>
    <col min="182" max="182" width="16.421875" style="42" bestFit="1" customWidth="1"/>
    <col min="183" max="183" width="8.57421875" style="42" bestFit="1" customWidth="1"/>
    <col min="184" max="184" width="32.421875" style="42" bestFit="1" customWidth="1"/>
    <col min="185" max="186" width="11.28125" style="42" bestFit="1" customWidth="1"/>
    <col min="187" max="187" width="12.28125" style="42" bestFit="1" customWidth="1"/>
    <col min="188" max="188" width="8.140625" style="42" bestFit="1" customWidth="1"/>
    <col min="189" max="190" width="9.421875" style="42" bestFit="1" customWidth="1"/>
    <col min="191" max="191" width="10.421875" style="42" bestFit="1" customWidth="1"/>
    <col min="192" max="192" width="16.57421875" style="42" bestFit="1" customWidth="1"/>
    <col min="193" max="194" width="18.00390625" style="42" bestFit="1" customWidth="1"/>
    <col min="195" max="195" width="19.00390625" style="42" bestFit="1" customWidth="1"/>
    <col min="196" max="196" width="14.140625" style="42" bestFit="1" customWidth="1"/>
    <col min="197" max="198" width="15.421875" style="42" bestFit="1" customWidth="1"/>
    <col min="199" max="199" width="16.421875" style="42" bestFit="1" customWidth="1"/>
    <col min="200" max="200" width="12.421875" style="42" bestFit="1" customWidth="1"/>
    <col min="201" max="202" width="13.8515625" style="42" bestFit="1" customWidth="1"/>
    <col min="203" max="203" width="14.8515625" style="42" bestFit="1" customWidth="1"/>
    <col min="204" max="204" width="13.57421875" style="42" bestFit="1" customWidth="1"/>
    <col min="205" max="206" width="14.8515625" style="42" bestFit="1" customWidth="1"/>
    <col min="207" max="207" width="15.8515625" style="42" bestFit="1" customWidth="1"/>
    <col min="208" max="208" width="9.00390625" style="42" bestFit="1" customWidth="1"/>
    <col min="209" max="210" width="10.28125" style="42" bestFit="1" customWidth="1"/>
    <col min="211" max="211" width="11.28125" style="42" bestFit="1" customWidth="1"/>
    <col min="212" max="212" width="10.00390625" style="42" bestFit="1" customWidth="1"/>
    <col min="213" max="214" width="11.28125" style="42" bestFit="1" customWidth="1"/>
    <col min="215" max="215" width="12.28125" style="42" bestFit="1" customWidth="1"/>
    <col min="216" max="216" width="15.00390625" style="42" bestFit="1" customWidth="1"/>
    <col min="217" max="218" width="16.28125" style="42" bestFit="1" customWidth="1"/>
    <col min="219" max="219" width="17.421875" style="42" bestFit="1" customWidth="1"/>
    <col min="220" max="220" width="9.140625" style="42" customWidth="1"/>
    <col min="221" max="222" width="10.421875" style="42" bestFit="1" customWidth="1"/>
    <col min="223" max="223" width="11.421875" style="42" bestFit="1" customWidth="1"/>
    <col min="224" max="224" width="13.421875" style="42" bestFit="1" customWidth="1"/>
    <col min="225" max="226" width="14.7109375" style="42" bestFit="1" customWidth="1"/>
    <col min="227" max="227" width="15.7109375" style="42" bestFit="1" customWidth="1"/>
    <col min="228" max="228" width="16.421875" style="42" bestFit="1" customWidth="1"/>
    <col min="229" max="230" width="17.8515625" style="42" bestFit="1" customWidth="1"/>
    <col min="231" max="231" width="18.8515625" style="42" bestFit="1" customWidth="1"/>
    <col min="232" max="232" width="8.57421875" style="42" bestFit="1" customWidth="1"/>
    <col min="233" max="233" width="54.57421875" style="42" bestFit="1" customWidth="1"/>
    <col min="234" max="234" width="11.8515625" style="42" bestFit="1" customWidth="1"/>
    <col min="235" max="235" width="17.00390625" style="42" bestFit="1" customWidth="1"/>
    <col min="236" max="236" width="20.28125" style="42" bestFit="1" customWidth="1"/>
    <col min="237" max="237" width="13.28125" style="42" bestFit="1" customWidth="1"/>
    <col min="238" max="241" width="9.140625" style="42" customWidth="1"/>
  </cols>
  <sheetData>
    <row r="1" spans="1:256" s="27" customFormat="1" ht="12.75">
      <c r="A1" s="37" t="s">
        <v>567</v>
      </c>
      <c r="R1" s="27" t="s">
        <v>135</v>
      </c>
      <c r="X1" s="27" t="s">
        <v>136</v>
      </c>
      <c r="AD1" s="27" t="s">
        <v>137</v>
      </c>
      <c r="BB1" s="27" t="s">
        <v>138</v>
      </c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54:255" s="27" customFormat="1" ht="13.5" thickBot="1"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40" t="s">
        <v>139</v>
      </c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 t="s">
        <v>140</v>
      </c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G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 t="s">
        <v>141</v>
      </c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148"/>
      <c r="GD2" s="148"/>
      <c r="GE2" s="148"/>
      <c r="GF2" s="148"/>
      <c r="GG2" s="40" t="s">
        <v>142</v>
      </c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 t="s">
        <v>143</v>
      </c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 t="s">
        <v>144</v>
      </c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 t="s">
        <v>145</v>
      </c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39"/>
      <c r="IM2" s="147"/>
      <c r="IN2" s="147"/>
      <c r="IO2" s="147"/>
      <c r="IP2" s="147"/>
      <c r="IQ2" s="147"/>
      <c r="IR2" s="39"/>
      <c r="IS2" s="39"/>
      <c r="IT2" s="39"/>
      <c r="IU2" s="39"/>
    </row>
    <row r="3" spans="1:245" s="111" customFormat="1" ht="12.75">
      <c r="A3" s="66"/>
      <c r="B3" s="67" t="s">
        <v>151</v>
      </c>
      <c r="C3" s="67" t="s">
        <v>157</v>
      </c>
      <c r="D3" s="104" t="s">
        <v>167</v>
      </c>
      <c r="E3" s="105" t="s">
        <v>168</v>
      </c>
      <c r="F3" s="105" t="s">
        <v>169</v>
      </c>
      <c r="G3" s="105" t="s">
        <v>170</v>
      </c>
      <c r="H3" s="105" t="s">
        <v>171</v>
      </c>
      <c r="I3" s="105" t="s">
        <v>568</v>
      </c>
      <c r="J3" s="106" t="s">
        <v>172</v>
      </c>
      <c r="K3" s="104" t="s">
        <v>173</v>
      </c>
      <c r="L3" s="105" t="s">
        <v>174</v>
      </c>
      <c r="M3" s="105" t="s">
        <v>175</v>
      </c>
      <c r="N3" s="105" t="s">
        <v>176</v>
      </c>
      <c r="O3" s="105" t="s">
        <v>177</v>
      </c>
      <c r="P3" s="105" t="s">
        <v>569</v>
      </c>
      <c r="Q3" s="106" t="s">
        <v>178</v>
      </c>
      <c r="R3" s="104" t="s">
        <v>1165</v>
      </c>
      <c r="S3" s="105" t="s">
        <v>179</v>
      </c>
      <c r="T3" s="105" t="s">
        <v>304</v>
      </c>
      <c r="U3" s="105" t="s">
        <v>584</v>
      </c>
      <c r="V3" s="105" t="s">
        <v>677</v>
      </c>
      <c r="W3" s="106" t="s">
        <v>1164</v>
      </c>
      <c r="X3" s="104" t="s">
        <v>1166</v>
      </c>
      <c r="Y3" s="105" t="s">
        <v>180</v>
      </c>
      <c r="Z3" s="105" t="s">
        <v>305</v>
      </c>
      <c r="AA3" s="105" t="s">
        <v>585</v>
      </c>
      <c r="AB3" s="105" t="s">
        <v>678</v>
      </c>
      <c r="AC3" s="106" t="s">
        <v>1167</v>
      </c>
      <c r="AD3" s="151" t="s">
        <v>590</v>
      </c>
      <c r="AE3" s="44" t="s">
        <v>591</v>
      </c>
      <c r="AF3" s="44" t="s">
        <v>592</v>
      </c>
      <c r="AG3" s="44" t="s">
        <v>593</v>
      </c>
      <c r="AH3" s="44" t="s">
        <v>594</v>
      </c>
      <c r="AI3" s="44" t="s">
        <v>595</v>
      </c>
      <c r="AJ3" s="152" t="s">
        <v>596</v>
      </c>
      <c r="AK3" s="44" t="s">
        <v>597</v>
      </c>
      <c r="AL3" s="44" t="s">
        <v>598</v>
      </c>
      <c r="AM3" s="44" t="s">
        <v>599</v>
      </c>
      <c r="AN3" s="44" t="s">
        <v>600</v>
      </c>
      <c r="AO3" s="44" t="s">
        <v>601</v>
      </c>
      <c r="AP3" s="152" t="s">
        <v>1152</v>
      </c>
      <c r="AQ3" s="44" t="s">
        <v>1153</v>
      </c>
      <c r="AR3" s="44" t="s">
        <v>1154</v>
      </c>
      <c r="AS3" s="44" t="s">
        <v>1155</v>
      </c>
      <c r="AT3" s="44" t="s">
        <v>1156</v>
      </c>
      <c r="AU3" s="44" t="s">
        <v>1157</v>
      </c>
      <c r="AV3" s="152" t="s">
        <v>1158</v>
      </c>
      <c r="AW3" s="44" t="s">
        <v>1159</v>
      </c>
      <c r="AX3" s="44" t="s">
        <v>1160</v>
      </c>
      <c r="AY3" s="44" t="s">
        <v>1161</v>
      </c>
      <c r="AZ3" s="44" t="s">
        <v>1162</v>
      </c>
      <c r="BA3" s="44" t="s">
        <v>1163</v>
      </c>
      <c r="BB3" s="107" t="s">
        <v>570</v>
      </c>
      <c r="BC3" s="108" t="s">
        <v>571</v>
      </c>
      <c r="BD3" s="108" t="s">
        <v>602</v>
      </c>
      <c r="BE3" s="108" t="s">
        <v>572</v>
      </c>
      <c r="BF3" s="108" t="s">
        <v>573</v>
      </c>
      <c r="BG3" s="108" t="s">
        <v>603</v>
      </c>
      <c r="BH3" s="108" t="s">
        <v>574</v>
      </c>
      <c r="BI3" s="108" t="s">
        <v>575</v>
      </c>
      <c r="BJ3" s="108" t="s">
        <v>604</v>
      </c>
      <c r="BK3" s="108" t="s">
        <v>576</v>
      </c>
      <c r="BL3" s="108" t="s">
        <v>577</v>
      </c>
      <c r="BM3" s="108" t="s">
        <v>605</v>
      </c>
      <c r="BN3" s="108" t="s">
        <v>578</v>
      </c>
      <c r="BO3" s="108" t="s">
        <v>579</v>
      </c>
      <c r="BP3" s="109" t="s">
        <v>606</v>
      </c>
      <c r="BQ3" s="104" t="s">
        <v>181</v>
      </c>
      <c r="BR3" s="105" t="s">
        <v>182</v>
      </c>
      <c r="BS3" s="105" t="s">
        <v>336</v>
      </c>
      <c r="BT3" s="105" t="s">
        <v>183</v>
      </c>
      <c r="BU3" s="105" t="s">
        <v>184</v>
      </c>
      <c r="BV3" s="105" t="s">
        <v>185</v>
      </c>
      <c r="BW3" s="105" t="s">
        <v>337</v>
      </c>
      <c r="BX3" s="105" t="s">
        <v>186</v>
      </c>
      <c r="BY3" s="105" t="s">
        <v>187</v>
      </c>
      <c r="BZ3" s="105" t="s">
        <v>188</v>
      </c>
      <c r="CA3" s="105" t="s">
        <v>338</v>
      </c>
      <c r="CB3" s="105" t="s">
        <v>189</v>
      </c>
      <c r="CC3" s="110" t="s">
        <v>190</v>
      </c>
      <c r="CD3" s="110" t="s">
        <v>191</v>
      </c>
      <c r="CE3" s="110" t="s">
        <v>339</v>
      </c>
      <c r="CF3" s="110" t="s">
        <v>192</v>
      </c>
      <c r="CG3" s="105" t="s">
        <v>193</v>
      </c>
      <c r="CH3" s="105" t="s">
        <v>194</v>
      </c>
      <c r="CI3" s="105" t="s">
        <v>340</v>
      </c>
      <c r="CJ3" s="105" t="s">
        <v>195</v>
      </c>
      <c r="CK3" s="105" t="s">
        <v>196</v>
      </c>
      <c r="CL3" s="105" t="s">
        <v>197</v>
      </c>
      <c r="CM3" s="105" t="s">
        <v>341</v>
      </c>
      <c r="CN3" s="105" t="s">
        <v>198</v>
      </c>
      <c r="CO3" s="105" t="s">
        <v>199</v>
      </c>
      <c r="CP3" s="105" t="s">
        <v>200</v>
      </c>
      <c r="CQ3" s="105" t="s">
        <v>342</v>
      </c>
      <c r="CR3" s="105" t="s">
        <v>201</v>
      </c>
      <c r="CS3" s="105" t="s">
        <v>202</v>
      </c>
      <c r="CT3" s="105" t="s">
        <v>203</v>
      </c>
      <c r="CU3" s="105" t="s">
        <v>343</v>
      </c>
      <c r="CV3" s="105" t="s">
        <v>204</v>
      </c>
      <c r="CW3" s="105" t="s">
        <v>205</v>
      </c>
      <c r="CX3" s="105" t="s">
        <v>206</v>
      </c>
      <c r="CY3" s="105" t="s">
        <v>344</v>
      </c>
      <c r="CZ3" s="105" t="s">
        <v>207</v>
      </c>
      <c r="DA3" s="105" t="s">
        <v>208</v>
      </c>
      <c r="DB3" s="105" t="s">
        <v>209</v>
      </c>
      <c r="DC3" s="108" t="s">
        <v>345</v>
      </c>
      <c r="DD3" s="108" t="s">
        <v>210</v>
      </c>
      <c r="DE3" s="105" t="s">
        <v>211</v>
      </c>
      <c r="DF3" s="105" t="s">
        <v>212</v>
      </c>
      <c r="DG3" s="105" t="s">
        <v>346</v>
      </c>
      <c r="DH3" s="106" t="s">
        <v>213</v>
      </c>
      <c r="DI3" s="104" t="s">
        <v>306</v>
      </c>
      <c r="DJ3" s="105" t="s">
        <v>307</v>
      </c>
      <c r="DK3" s="105" t="s">
        <v>347</v>
      </c>
      <c r="DL3" s="105" t="s">
        <v>308</v>
      </c>
      <c r="DM3" s="105" t="s">
        <v>309</v>
      </c>
      <c r="DN3" s="105" t="s">
        <v>310</v>
      </c>
      <c r="DO3" s="105" t="s">
        <v>348</v>
      </c>
      <c r="DP3" s="105" t="s">
        <v>311</v>
      </c>
      <c r="DQ3" s="105" t="s">
        <v>312</v>
      </c>
      <c r="DR3" s="105" t="s">
        <v>313</v>
      </c>
      <c r="DS3" s="105" t="s">
        <v>349</v>
      </c>
      <c r="DT3" s="105" t="s">
        <v>314</v>
      </c>
      <c r="DU3" s="105" t="s">
        <v>214</v>
      </c>
      <c r="DV3" s="105" t="s">
        <v>215</v>
      </c>
      <c r="DW3" s="105" t="s">
        <v>350</v>
      </c>
      <c r="DX3" s="105" t="s">
        <v>216</v>
      </c>
      <c r="DY3" s="105" t="s">
        <v>217</v>
      </c>
      <c r="DZ3" s="105" t="s">
        <v>218</v>
      </c>
      <c r="EA3" s="105" t="s">
        <v>351</v>
      </c>
      <c r="EB3" s="105" t="s">
        <v>219</v>
      </c>
      <c r="EC3" s="105" t="s">
        <v>220</v>
      </c>
      <c r="ED3" s="105" t="s">
        <v>221</v>
      </c>
      <c r="EE3" s="105" t="s">
        <v>352</v>
      </c>
      <c r="EF3" s="105" t="s">
        <v>222</v>
      </c>
      <c r="EG3" s="105" t="s">
        <v>223</v>
      </c>
      <c r="EH3" s="105" t="s">
        <v>224</v>
      </c>
      <c r="EI3" s="105" t="s">
        <v>353</v>
      </c>
      <c r="EJ3" s="105" t="s">
        <v>225</v>
      </c>
      <c r="EK3" s="105" t="s">
        <v>315</v>
      </c>
      <c r="EL3" s="105" t="s">
        <v>316</v>
      </c>
      <c r="EM3" s="105" t="s">
        <v>354</v>
      </c>
      <c r="EN3" s="105" t="s">
        <v>317</v>
      </c>
      <c r="EO3" s="105" t="s">
        <v>226</v>
      </c>
      <c r="EP3" s="105" t="s">
        <v>227</v>
      </c>
      <c r="EQ3" s="105" t="s">
        <v>355</v>
      </c>
      <c r="ER3" s="105" t="s">
        <v>228</v>
      </c>
      <c r="ES3" s="105" t="s">
        <v>318</v>
      </c>
      <c r="ET3" s="105" t="s">
        <v>319</v>
      </c>
      <c r="EU3" s="105" t="s">
        <v>356</v>
      </c>
      <c r="EV3" s="105" t="s">
        <v>320</v>
      </c>
      <c r="EW3" s="105" t="s">
        <v>321</v>
      </c>
      <c r="EX3" s="105" t="s">
        <v>322</v>
      </c>
      <c r="EY3" s="105" t="s">
        <v>337</v>
      </c>
      <c r="EZ3" s="105" t="s">
        <v>323</v>
      </c>
      <c r="FA3" s="105" t="s">
        <v>324</v>
      </c>
      <c r="FB3" s="105" t="s">
        <v>325</v>
      </c>
      <c r="FC3" s="105" t="s">
        <v>357</v>
      </c>
      <c r="FD3" s="106" t="s">
        <v>326</v>
      </c>
      <c r="FE3" s="104" t="s">
        <v>229</v>
      </c>
      <c r="FF3" s="105" t="s">
        <v>230</v>
      </c>
      <c r="FG3" s="105" t="s">
        <v>358</v>
      </c>
      <c r="FH3" s="105" t="s">
        <v>231</v>
      </c>
      <c r="FI3" s="105" t="s">
        <v>232</v>
      </c>
      <c r="FJ3" s="105" t="s">
        <v>233</v>
      </c>
      <c r="FK3" s="105" t="s">
        <v>359</v>
      </c>
      <c r="FL3" s="105" t="s">
        <v>234</v>
      </c>
      <c r="FM3" s="105" t="s">
        <v>235</v>
      </c>
      <c r="FN3" s="105" t="s">
        <v>236</v>
      </c>
      <c r="FO3" s="105" t="s">
        <v>360</v>
      </c>
      <c r="FP3" s="105" t="s">
        <v>237</v>
      </c>
      <c r="FQ3" s="105" t="s">
        <v>238</v>
      </c>
      <c r="FR3" s="105" t="s">
        <v>239</v>
      </c>
      <c r="FS3" s="105" t="s">
        <v>361</v>
      </c>
      <c r="FT3" s="105" t="s">
        <v>240</v>
      </c>
      <c r="FU3" s="105" t="s">
        <v>241</v>
      </c>
      <c r="FV3" s="105" t="s">
        <v>242</v>
      </c>
      <c r="FW3" s="105" t="s">
        <v>362</v>
      </c>
      <c r="FX3" s="105" t="s">
        <v>243</v>
      </c>
      <c r="FY3" s="105" t="s">
        <v>244</v>
      </c>
      <c r="FZ3" s="105" t="s">
        <v>245</v>
      </c>
      <c r="GA3" s="105" t="s">
        <v>363</v>
      </c>
      <c r="GB3" s="105" t="s">
        <v>246</v>
      </c>
      <c r="GC3" s="105" t="s">
        <v>247</v>
      </c>
      <c r="GD3" s="105" t="s">
        <v>248</v>
      </c>
      <c r="GE3" s="105" t="s">
        <v>364</v>
      </c>
      <c r="GF3" s="106" t="s">
        <v>249</v>
      </c>
      <c r="GG3" s="104" t="s">
        <v>250</v>
      </c>
      <c r="GH3" s="105" t="s">
        <v>251</v>
      </c>
      <c r="GI3" s="105" t="s">
        <v>365</v>
      </c>
      <c r="GJ3" s="105" t="s">
        <v>252</v>
      </c>
      <c r="GK3" s="105" t="s">
        <v>253</v>
      </c>
      <c r="GL3" s="105" t="s">
        <v>254</v>
      </c>
      <c r="GM3" s="105" t="s">
        <v>366</v>
      </c>
      <c r="GN3" s="105" t="s">
        <v>255</v>
      </c>
      <c r="GO3" s="105" t="s">
        <v>256</v>
      </c>
      <c r="GP3" s="105" t="s">
        <v>257</v>
      </c>
      <c r="GQ3" s="105" t="s">
        <v>367</v>
      </c>
      <c r="GR3" s="106" t="s">
        <v>258</v>
      </c>
      <c r="GS3" s="104" t="s">
        <v>368</v>
      </c>
      <c r="GT3" s="105" t="s">
        <v>369</v>
      </c>
      <c r="GU3" s="105" t="s">
        <v>370</v>
      </c>
      <c r="GV3" s="105" t="s">
        <v>372</v>
      </c>
      <c r="GW3" s="105" t="s">
        <v>371</v>
      </c>
      <c r="GX3" s="105" t="s">
        <v>373</v>
      </c>
      <c r="GY3" s="105" t="s">
        <v>374</v>
      </c>
      <c r="GZ3" s="105" t="s">
        <v>375</v>
      </c>
      <c r="HA3" s="105" t="s">
        <v>376</v>
      </c>
      <c r="HB3" s="105" t="s">
        <v>377</v>
      </c>
      <c r="HC3" s="105" t="s">
        <v>378</v>
      </c>
      <c r="HD3" s="106" t="s">
        <v>379</v>
      </c>
      <c r="HE3" s="104" t="s">
        <v>380</v>
      </c>
      <c r="HF3" s="105" t="s">
        <v>381</v>
      </c>
      <c r="HG3" s="105" t="s">
        <v>382</v>
      </c>
      <c r="HH3" s="105" t="s">
        <v>384</v>
      </c>
      <c r="HI3" s="105" t="s">
        <v>383</v>
      </c>
      <c r="HJ3" s="105" t="s">
        <v>385</v>
      </c>
      <c r="HK3" s="105" t="s">
        <v>386</v>
      </c>
      <c r="HL3" s="105" t="s">
        <v>387</v>
      </c>
      <c r="HM3" s="105" t="s">
        <v>388</v>
      </c>
      <c r="HN3" s="105" t="s">
        <v>389</v>
      </c>
      <c r="HO3" s="105" t="s">
        <v>390</v>
      </c>
      <c r="HP3" s="106" t="s">
        <v>391</v>
      </c>
      <c r="HQ3" s="104" t="s">
        <v>392</v>
      </c>
      <c r="HR3" s="105" t="s">
        <v>393</v>
      </c>
      <c r="HS3" s="105" t="s">
        <v>394</v>
      </c>
      <c r="HT3" s="105" t="s">
        <v>395</v>
      </c>
      <c r="HU3" s="105" t="s">
        <v>396</v>
      </c>
      <c r="HV3" s="105" t="s">
        <v>397</v>
      </c>
      <c r="HW3" s="105" t="s">
        <v>398</v>
      </c>
      <c r="HX3" s="105" t="s">
        <v>399</v>
      </c>
      <c r="HY3" s="105" t="s">
        <v>400</v>
      </c>
      <c r="HZ3" s="105" t="s">
        <v>401</v>
      </c>
      <c r="IA3" s="105" t="s">
        <v>402</v>
      </c>
      <c r="IB3" s="105" t="s">
        <v>403</v>
      </c>
      <c r="IC3" s="105" t="s">
        <v>404</v>
      </c>
      <c r="ID3" s="105" t="s">
        <v>405</v>
      </c>
      <c r="IE3" s="105" t="s">
        <v>406</v>
      </c>
      <c r="IF3" s="105" t="s">
        <v>407</v>
      </c>
      <c r="IG3" s="105" t="s">
        <v>408</v>
      </c>
      <c r="IH3" s="105" t="s">
        <v>409</v>
      </c>
      <c r="II3" s="105" t="s">
        <v>410</v>
      </c>
      <c r="IJ3" s="105" t="s">
        <v>411</v>
      </c>
      <c r="IK3" s="106" t="s">
        <v>412</v>
      </c>
    </row>
    <row r="4" spans="1:245" s="111" customFormat="1" ht="13.5" thickBot="1">
      <c r="A4" s="111">
        <f>LSCB1_A1!P25</f>
        <v>0</v>
      </c>
      <c r="B4" s="67">
        <f>LSCB1_A1!P23</f>
        <v>0</v>
      </c>
      <c r="C4" s="67">
        <f>CONCATENATE(LSCB1_A1!P31,LSCB1_A1!Q31,LSCB1_A1!R31)</f>
      </c>
      <c r="D4" s="112">
        <f>IF(LSCB1_A1!P27="Yes",1,IF(LSCB1_A1!P27="Unknown",1,0))</f>
        <v>0</v>
      </c>
      <c r="E4" s="113">
        <v>0</v>
      </c>
      <c r="F4" s="113">
        <v>0</v>
      </c>
      <c r="G4" s="113">
        <v>0</v>
      </c>
      <c r="H4" s="113">
        <v>0</v>
      </c>
      <c r="I4" s="113">
        <f>IF(LSCB1_A1!P27="No",1,0)</f>
        <v>0</v>
      </c>
      <c r="J4" s="114">
        <f>SUM(D4:H4)</f>
        <v>0</v>
      </c>
      <c r="K4" s="112">
        <f>IF(LSCB1_A1!P27="No",0,IF(LSCB1_A1!P41="Modifiable Factors",1,0))</f>
        <v>0</v>
      </c>
      <c r="L4" s="113">
        <v>0</v>
      </c>
      <c r="M4" s="113">
        <v>0</v>
      </c>
      <c r="N4" s="113">
        <v>0</v>
      </c>
      <c r="O4" s="113">
        <v>0</v>
      </c>
      <c r="P4" s="113">
        <f>IF(LSCB1_A1!P27="no",IF(LSCB1_A1!P41="Modifiable Factors",1,0),0)</f>
        <v>0</v>
      </c>
      <c r="Q4" s="114">
        <f>SUM(K4:P4)</f>
        <v>0</v>
      </c>
      <c r="R4" s="112">
        <f>IF(LSCB1_A1!P44=LSCB1_A1!B209,1,IF(LSCB1_A1!P44=LSCB1_A1!B210,1,0))</f>
        <v>0</v>
      </c>
      <c r="S4" s="113">
        <f>IF(LSCB1_A1!P44=LSCB1_A1!B211,1,0)</f>
        <v>0</v>
      </c>
      <c r="T4" s="113">
        <f>IF(LSCB1_A1!P44=LSCB1_A1!B212,1,0)</f>
        <v>0</v>
      </c>
      <c r="U4" s="113">
        <f>IF(LSCB1_A1!P44=LSCB1_A1!B213,1,0)</f>
        <v>0</v>
      </c>
      <c r="V4" s="113">
        <f>IF(LSCB1_A1!P44=LSCB1_A1!B214,1,0)</f>
        <v>0</v>
      </c>
      <c r="W4" s="114">
        <f>IF(LSCB1_A1!P44=LSCB1_A1!B215,1,0)</f>
        <v>0</v>
      </c>
      <c r="X4" s="112">
        <f>IF(LSCB1_A1!P41=LSCB1_A1!A210,0,IF(LSCB1_A1!P41=LSCB1_A1!A211,0,IF(LSCB1_A1!P44=LSCB1_A1!B209,1,IF(LSCB1_A1!P44=LSCB1_A1!B210,1,0))))</f>
        <v>0</v>
      </c>
      <c r="Y4" s="113">
        <f>IF(LSCB1_A1!P41=LSCB1_A1!A210,0,IF(LSCB1_A1!P41=LSCB1_A1!A211,0,IF(LSCB1_A1!P44=LSCB1_A1!B211,1,0)))</f>
        <v>0</v>
      </c>
      <c r="Z4" s="113">
        <f>IF(LSCB1_A1!P41=LSCB1_A1!A210,0,IF(LSCB1_A1!P41=LSCB1_A1!A211,0,IF(LSCB1_A1!P44=LSCB1_A1!B212,1,0)))</f>
        <v>0</v>
      </c>
      <c r="AA4" s="113">
        <f>IF(LSCB1_A1!P41=LSCB1_A1!A210,0,IF(LSCB1_A1!P41=LSCB1_A1!A211,0,IF(LSCB1_A1!P44=LSCB1_A1!B213,1,0)))</f>
        <v>0</v>
      </c>
      <c r="AB4" s="113">
        <f>IF(LSCB1_A1!P41=LSCB1_A1!A210,0,IF(LSCB1_A1!P41=LSCB1_A1!A211,0,IF(LSCB1_A1!P44=LSCB1_A1!B214,1,0)))</f>
        <v>0</v>
      </c>
      <c r="AC4" s="114">
        <f>IF(LSCB1_A1!P41=LSCB1_A1!A210,0,IF(LSCB1_A1!P41=LSCB1_A1!A211,0,IF(LSCB1_A1!P44=LSCB1_A1!B215,1,0)))</f>
        <v>0</v>
      </c>
      <c r="AD4" s="112">
        <v>0</v>
      </c>
      <c r="AE4" s="112">
        <v>0</v>
      </c>
      <c r="AF4" s="112">
        <v>0</v>
      </c>
      <c r="AG4" s="112">
        <v>0</v>
      </c>
      <c r="AH4" s="112">
        <v>0</v>
      </c>
      <c r="AI4" s="112">
        <v>0</v>
      </c>
      <c r="AJ4" s="112">
        <v>0</v>
      </c>
      <c r="AK4" s="113">
        <v>0</v>
      </c>
      <c r="AL4" s="113">
        <v>0</v>
      </c>
      <c r="AM4" s="113">
        <v>0</v>
      </c>
      <c r="AN4" s="113">
        <v>0</v>
      </c>
      <c r="AO4" s="113">
        <v>0</v>
      </c>
      <c r="AP4" s="113">
        <v>0</v>
      </c>
      <c r="AQ4" s="113">
        <v>0</v>
      </c>
      <c r="AR4" s="113">
        <v>0</v>
      </c>
      <c r="AS4" s="113">
        <v>0</v>
      </c>
      <c r="AT4" s="113">
        <v>0</v>
      </c>
      <c r="AU4" s="113">
        <v>0</v>
      </c>
      <c r="AV4" s="113">
        <v>0</v>
      </c>
      <c r="AW4" s="113">
        <v>0</v>
      </c>
      <c r="AX4" s="113">
        <v>0</v>
      </c>
      <c r="AY4" s="113">
        <v>0</v>
      </c>
      <c r="AZ4" s="113">
        <v>0</v>
      </c>
      <c r="BA4" s="114">
        <v>0</v>
      </c>
      <c r="BB4" s="112">
        <f>IF(BB6+BC6=2,1,0)</f>
        <v>0</v>
      </c>
      <c r="BC4" s="113">
        <f>IF(BB7+BC6=2,1,0)</f>
        <v>0</v>
      </c>
      <c r="BD4" s="113">
        <f>BC4+BB4</f>
        <v>0</v>
      </c>
      <c r="BE4" s="113">
        <f>IF(BB6+BC7=2,1,0)</f>
        <v>0</v>
      </c>
      <c r="BF4" s="113">
        <f>IF(BB7+BC7=2,1,0)</f>
        <v>0</v>
      </c>
      <c r="BG4" s="113">
        <f>SUM(BE4:BF4)</f>
        <v>0</v>
      </c>
      <c r="BH4" s="113">
        <f>IF(BB6+BC8=2,1,0)</f>
        <v>0</v>
      </c>
      <c r="BI4" s="113">
        <f>IF(BB7+BC8=2,1,0)</f>
        <v>0</v>
      </c>
      <c r="BJ4" s="113">
        <f>SUM(BH4:BI4)</f>
        <v>0</v>
      </c>
      <c r="BK4" s="113">
        <f>IF(BB6+BC9=2,1,0)</f>
        <v>0</v>
      </c>
      <c r="BL4" s="113">
        <f>IF(BB7+BC9=2,1,0)</f>
        <v>0</v>
      </c>
      <c r="BM4" s="113">
        <f>SUM(BK4:BL4)</f>
        <v>0</v>
      </c>
      <c r="BN4" s="113">
        <f>BB6</f>
        <v>0</v>
      </c>
      <c r="BO4" s="113">
        <f>BB7</f>
        <v>0</v>
      </c>
      <c r="BP4" s="114">
        <f>SUM(BN4:BO4)</f>
        <v>0</v>
      </c>
      <c r="BQ4" s="112">
        <f>IF($BS$6+$BU6=2,1,0)</f>
        <v>0</v>
      </c>
      <c r="BR4" s="113">
        <f>IF($BS$7+$BU6=2,1,0)</f>
        <v>0</v>
      </c>
      <c r="BS4" s="113">
        <f>IF($BS$8+$BU6=2,1,0)</f>
        <v>0</v>
      </c>
      <c r="BT4" s="113">
        <f>SUM(BQ4:BS4)</f>
        <v>0</v>
      </c>
      <c r="BU4" s="113">
        <f>IF($BS$6+$BU7=2,1,0)</f>
        <v>0</v>
      </c>
      <c r="BV4" s="113">
        <f>IF($BS$7+$BU7=2,1,0)</f>
        <v>0</v>
      </c>
      <c r="BW4" s="113">
        <f>IF($BS$8+$BU7=2,1,0)</f>
        <v>0</v>
      </c>
      <c r="BX4" s="113">
        <f>SUM(BU4:BW4)</f>
        <v>0</v>
      </c>
      <c r="BY4" s="113">
        <f>IF($BS$6+$BU8=2,1,0)</f>
        <v>0</v>
      </c>
      <c r="BZ4" s="113">
        <f>IF($BS$7+$BU8=2,1,0)</f>
        <v>0</v>
      </c>
      <c r="CA4" s="113">
        <f>IF($BS$8+$BU8=2,1,0)</f>
        <v>0</v>
      </c>
      <c r="CB4" s="113">
        <f>SUM(BY4:CA4)</f>
        <v>0</v>
      </c>
      <c r="CC4" s="113">
        <f>IF($BS$6+$BU9=2,1,0)</f>
        <v>0</v>
      </c>
      <c r="CD4" s="113">
        <f>IF($BS$7+$BU9=2,1,0)</f>
        <v>0</v>
      </c>
      <c r="CE4" s="113">
        <f>IF($BS$8+$BU9=2,1,0)</f>
        <v>0</v>
      </c>
      <c r="CF4" s="113">
        <f>SUM(CC4:CE4)</f>
        <v>0</v>
      </c>
      <c r="CG4" s="113">
        <f>IF($BS$6+$BU10=2,1,0)</f>
        <v>0</v>
      </c>
      <c r="CH4" s="113">
        <f>IF($BS$7+$BU10=2,1,0)</f>
        <v>0</v>
      </c>
      <c r="CI4" s="113">
        <f>IF($BS$8+$BU10=2,1,0)</f>
        <v>0</v>
      </c>
      <c r="CJ4" s="113">
        <f>SUM(CG4:CI4)</f>
        <v>0</v>
      </c>
      <c r="CK4" s="113">
        <f>IF($BS$6+$BU11=2,1,0)</f>
        <v>0</v>
      </c>
      <c r="CL4" s="113">
        <f>IF($BS$7+$BU11=2,1,0)</f>
        <v>0</v>
      </c>
      <c r="CM4" s="113">
        <f>IF($BS$8+$BU11=2,1,0)</f>
        <v>0</v>
      </c>
      <c r="CN4" s="113">
        <f>SUM(CK4:CM4)</f>
        <v>0</v>
      </c>
      <c r="CO4" s="113">
        <f>IF($BS$6+$BU12=2,1,0)</f>
        <v>0</v>
      </c>
      <c r="CP4" s="113">
        <f>IF($BS$7+$BU12=2,1,0)</f>
        <v>0</v>
      </c>
      <c r="CQ4" s="113">
        <f>IF($BS$8+$BU12=2,1,0)</f>
        <v>0</v>
      </c>
      <c r="CR4" s="113">
        <f>SUM(CO4:CQ4)</f>
        <v>0</v>
      </c>
      <c r="CS4" s="113">
        <f>IF($BS$6+$BU13=2,1,0)</f>
        <v>0</v>
      </c>
      <c r="CT4" s="113">
        <f>IF($BS$7+$BU13=2,1,0)</f>
        <v>0</v>
      </c>
      <c r="CU4" s="113">
        <f>IF($BS$8+$BU13=2,1,0)</f>
        <v>0</v>
      </c>
      <c r="CV4" s="113">
        <f>SUM(CS4:CU4)</f>
        <v>0</v>
      </c>
      <c r="CW4" s="113">
        <f>IF($BS$6+$BU14=2,1,0)</f>
        <v>0</v>
      </c>
      <c r="CX4" s="113">
        <f>IF($BS$7+$BU14=2,1,0)</f>
        <v>0</v>
      </c>
      <c r="CY4" s="113">
        <f>IF($BS$8+$BU14=2,1,0)</f>
        <v>0</v>
      </c>
      <c r="CZ4" s="113">
        <f>SUM(CW4:CY4)</f>
        <v>0</v>
      </c>
      <c r="DA4" s="113">
        <f>IF($BS$6+$BU15=2,1,0)</f>
        <v>0</v>
      </c>
      <c r="DB4" s="113">
        <f>IF($BS$7+$BU15=2,1,0)</f>
        <v>0</v>
      </c>
      <c r="DC4" s="113">
        <f>IF($BS$8+$BU15=2,1,0)</f>
        <v>0</v>
      </c>
      <c r="DD4" s="113">
        <f>SUM(DA4:DC4)</f>
        <v>0</v>
      </c>
      <c r="DE4" s="113">
        <f>IF($BS$6+$BU16=2,1,0)</f>
        <v>0</v>
      </c>
      <c r="DF4" s="113">
        <f>IF($BS$7+$BU16=2,1,0)</f>
        <v>0</v>
      </c>
      <c r="DG4" s="113">
        <f>IF($BS$8+$BU16=2,1,0)</f>
        <v>0</v>
      </c>
      <c r="DH4" s="114">
        <f>SUM(DE4:DG4)</f>
        <v>0</v>
      </c>
      <c r="DI4" s="112">
        <f>IF($DL$6+$DN6=2,1,0)</f>
        <v>0</v>
      </c>
      <c r="DJ4" s="113">
        <f>IF($DL$7+$DN6=2,1,0)</f>
        <v>0</v>
      </c>
      <c r="DK4" s="113">
        <f>IF($DL$8+$DN6=2,1,0)</f>
        <v>0</v>
      </c>
      <c r="DL4" s="113">
        <f>SUM(DI4:DK4)</f>
        <v>0</v>
      </c>
      <c r="DM4" s="113">
        <f>IF($DL$6+$DN7=2,1,0)</f>
        <v>0</v>
      </c>
      <c r="DN4" s="113">
        <f>IF($DL$7+$DN7=2,1,0)</f>
        <v>0</v>
      </c>
      <c r="DO4" s="113">
        <f>IF($DL$8+$DN7=2,1,0)</f>
        <v>0</v>
      </c>
      <c r="DP4" s="113">
        <f>SUM(DM4:DO4)</f>
        <v>0</v>
      </c>
      <c r="DQ4" s="113">
        <f>IF($DL$6+$DN8=2,1,0)</f>
        <v>0</v>
      </c>
      <c r="DR4" s="113">
        <f>IF($DL$7+$DN8=2,1,0)</f>
        <v>0</v>
      </c>
      <c r="DS4" s="113">
        <f>IF($DL$8+$DN8=2,1,0)</f>
        <v>0</v>
      </c>
      <c r="DT4" s="113">
        <f>SUM(DQ4:DS4)</f>
        <v>0</v>
      </c>
      <c r="DU4" s="113">
        <f>IF($DL$6+$DN9=2,1,0)</f>
        <v>0</v>
      </c>
      <c r="DV4" s="113">
        <f>IF($DL$7+$DN9=2,1,0)</f>
        <v>0</v>
      </c>
      <c r="DW4" s="113">
        <f>IF($DL$8+$DN9=2,1,0)</f>
        <v>0</v>
      </c>
      <c r="DX4" s="113">
        <f>SUM(DU4:DW4)</f>
        <v>0</v>
      </c>
      <c r="DY4" s="113">
        <f>IF($DL$6+$DN10=2,1,0)</f>
        <v>0</v>
      </c>
      <c r="DZ4" s="113">
        <f>IF($DL$7+$DN10=2,1,0)</f>
        <v>0</v>
      </c>
      <c r="EA4" s="113">
        <f>IF($DL$8+$DN10=2,1,0)</f>
        <v>0</v>
      </c>
      <c r="EB4" s="113">
        <f>SUM(DY4:EA4)</f>
        <v>0</v>
      </c>
      <c r="EC4" s="113">
        <f>IF($DL$6+$DN11=2,1,0)</f>
        <v>0</v>
      </c>
      <c r="ED4" s="113">
        <f>IF($DL$7+$DN11=2,1,0)</f>
        <v>0</v>
      </c>
      <c r="EE4" s="113">
        <f>IF($DL$8+$DN11=2,1,0)</f>
        <v>0</v>
      </c>
      <c r="EF4" s="113">
        <f>SUM(EC4:EE4)</f>
        <v>0</v>
      </c>
      <c r="EG4" s="113">
        <f>IF($DL$6+$DN12=2,1,0)</f>
        <v>0</v>
      </c>
      <c r="EH4" s="113">
        <f>IF($DL$7+$DN12=2,1,0)</f>
        <v>0</v>
      </c>
      <c r="EI4" s="113">
        <f>IF($DL$8+$DN12=2,1,0)</f>
        <v>0</v>
      </c>
      <c r="EJ4" s="113">
        <f>SUM(EG4:EI4)</f>
        <v>0</v>
      </c>
      <c r="EK4" s="113">
        <f>IF($DL$6+$DN13=2,1,0)</f>
        <v>0</v>
      </c>
      <c r="EL4" s="113">
        <f>IF($DL$7+$DN13=2,1,0)</f>
        <v>0</v>
      </c>
      <c r="EM4" s="113">
        <f>IF($DL$8+$DN13=2,1,0)</f>
        <v>0</v>
      </c>
      <c r="EN4" s="113">
        <f>SUM(EK4:EM4)</f>
        <v>0</v>
      </c>
      <c r="EO4" s="113">
        <f>IF($DL$6+$DN14=2,1,0)</f>
        <v>0</v>
      </c>
      <c r="EP4" s="113">
        <f>IF($DL$7+$DN14=2,1,0)</f>
        <v>0</v>
      </c>
      <c r="EQ4" s="113">
        <f>IF($DL$8+$DN14=2,1,0)</f>
        <v>0</v>
      </c>
      <c r="ER4" s="113">
        <f>SUM(EO4:EQ4)</f>
        <v>0</v>
      </c>
      <c r="ES4" s="113">
        <f>IF($DL$6+$DN15=2,1,0)</f>
        <v>0</v>
      </c>
      <c r="ET4" s="113">
        <f>IF($DL$7+$DN15=2,1,0)</f>
        <v>0</v>
      </c>
      <c r="EU4" s="113">
        <f>IF($DL$8+$DN15=2,1,0)</f>
        <v>0</v>
      </c>
      <c r="EV4" s="113">
        <f>SUM(ES4:EU4)</f>
        <v>0</v>
      </c>
      <c r="EW4" s="113">
        <f>IF($DL$6+$DN16=2,1,0)</f>
        <v>0</v>
      </c>
      <c r="EX4" s="113">
        <f>IF($DL$7+$DN16=2,1,0)</f>
        <v>0</v>
      </c>
      <c r="EY4" s="113">
        <f>IF($DL$8+$DN16=2,1,0)</f>
        <v>0</v>
      </c>
      <c r="EZ4" s="113">
        <f>SUM(EW4:EY4)</f>
        <v>0</v>
      </c>
      <c r="FA4" s="113">
        <f>IF($DL$6+$DN17=2,1,0)</f>
        <v>0</v>
      </c>
      <c r="FB4" s="113">
        <f>IF($DL$7+$DN17=2,1,0)</f>
        <v>0</v>
      </c>
      <c r="FC4" s="113">
        <f>IF($DL$8+$DN17=2,1,0)</f>
        <v>0</v>
      </c>
      <c r="FD4" s="114">
        <f>SUM(FA4:FC4)</f>
        <v>0</v>
      </c>
      <c r="FE4" s="112">
        <f>IF($FH$6+$FJ6=2,1,0)</f>
        <v>0</v>
      </c>
      <c r="FF4" s="113">
        <f>IF($FH$7+$FJ6=2,1,)</f>
        <v>0</v>
      </c>
      <c r="FG4" s="113">
        <f>IF($FH$8+$FJ6=2,1,0)</f>
        <v>0</v>
      </c>
      <c r="FH4" s="113">
        <f>SUM(FE4:FG4)</f>
        <v>0</v>
      </c>
      <c r="FI4" s="113">
        <f>IF($FH$6+$FJ7=2,1,0)</f>
        <v>0</v>
      </c>
      <c r="FJ4" s="113">
        <f>IF($FH$7+$FJ7=2,1,)</f>
        <v>0</v>
      </c>
      <c r="FK4" s="113">
        <f>IF($FH$8+$FJ7=2,1,0)</f>
        <v>0</v>
      </c>
      <c r="FL4" s="113">
        <f>SUM(FI4:FK4)</f>
        <v>0</v>
      </c>
      <c r="FM4" s="113">
        <f>IF($FH$6+$FJ8=2,1,0)</f>
        <v>0</v>
      </c>
      <c r="FN4" s="113">
        <f>IF($FH$7+$FJ8=2,1,)</f>
        <v>0</v>
      </c>
      <c r="FO4" s="113">
        <f>IF($FH$8+$FJ8=2,1,0)</f>
        <v>0</v>
      </c>
      <c r="FP4" s="113">
        <f>SUM(FM4:FO4)</f>
        <v>0</v>
      </c>
      <c r="FQ4" s="113">
        <f>IF($FH$6+$FJ9=2,1,0)</f>
        <v>0</v>
      </c>
      <c r="FR4" s="113">
        <f>IF($FH$7+$FJ9=2,1,)</f>
        <v>0</v>
      </c>
      <c r="FS4" s="113">
        <f>IF($FH$8+$FJ9=2,1,0)</f>
        <v>0</v>
      </c>
      <c r="FT4" s="113">
        <f>SUM(FQ4:FS4)</f>
        <v>0</v>
      </c>
      <c r="FU4" s="113">
        <f>IF($FH$6+$FJ10=2,1,0)</f>
        <v>0</v>
      </c>
      <c r="FV4" s="113">
        <f>IF($FH$7+$FJ10=2,1,)</f>
        <v>0</v>
      </c>
      <c r="FW4" s="113">
        <f>IF($FH$8+$FJ10=2,1,0)</f>
        <v>0</v>
      </c>
      <c r="FX4" s="113">
        <f>SUM(FU4:FW4)</f>
        <v>0</v>
      </c>
      <c r="FY4" s="113">
        <f>IF($FH$6+$FJ11=2,1,0)</f>
        <v>0</v>
      </c>
      <c r="FZ4" s="113">
        <f>IF($FH$7+$FJ11=2,1,)</f>
        <v>0</v>
      </c>
      <c r="GA4" s="113">
        <f>IF($FH$8+$FJ11=2,1,0)</f>
        <v>0</v>
      </c>
      <c r="GB4" s="113">
        <f>SUM(FY4:GA4)</f>
        <v>0</v>
      </c>
      <c r="GC4" s="113">
        <f>IF($FH$6+$FJ12=2,1,0)</f>
        <v>0</v>
      </c>
      <c r="GD4" s="113">
        <f>IF($FH$7+$FJ12=2,1,)</f>
        <v>0</v>
      </c>
      <c r="GE4" s="113">
        <f>IF($FH$8+$FJ12=2,1,0)</f>
        <v>0</v>
      </c>
      <c r="GF4" s="114">
        <f>SUM(GC4:GE4)</f>
        <v>0</v>
      </c>
      <c r="GG4" s="112">
        <f>IF($GJ$6+$GL6=2,1,0)</f>
        <v>0</v>
      </c>
      <c r="GH4" s="113">
        <f>IF($GJ$7+$GL6=2,1,0)</f>
        <v>0</v>
      </c>
      <c r="GI4" s="113">
        <f>IF($GJ$8+$GL6=2,1,0)</f>
        <v>0</v>
      </c>
      <c r="GJ4" s="113">
        <f>SUM(GG4:GI4)</f>
        <v>0</v>
      </c>
      <c r="GK4" s="113">
        <f>IF($GJ$6+$GL7=2,1,0)</f>
        <v>0</v>
      </c>
      <c r="GL4" s="113">
        <f>IF($GJ$7+$GL7=2,1,0)</f>
        <v>0</v>
      </c>
      <c r="GM4" s="113">
        <f>IF($GJ$8+$GL7=2,1,0)</f>
        <v>0</v>
      </c>
      <c r="GN4" s="113">
        <f>SUM(GK4:GM4)</f>
        <v>0</v>
      </c>
      <c r="GO4" s="113">
        <f>IF($GJ$6+$GL8+GL9=2,1,0)</f>
        <v>0</v>
      </c>
      <c r="GP4" s="113">
        <f>IF($GJ$7+$GL8+GL9=2,1,0)</f>
        <v>0</v>
      </c>
      <c r="GQ4" s="113">
        <f>IF($GJ$8+$GL8+GL9=2,1,0)</f>
        <v>0</v>
      </c>
      <c r="GR4" s="114">
        <f>SUM(GO4:GQ4)</f>
        <v>0</v>
      </c>
      <c r="GS4" s="112">
        <f>IF($GV$6+GX6=2,1,0)</f>
        <v>0</v>
      </c>
      <c r="GT4" s="113">
        <f>IF($GV$7+GX6=2,1,0)</f>
        <v>0</v>
      </c>
      <c r="GU4" s="113">
        <f>IF($GV$8+GX6=2,1,0)</f>
        <v>0</v>
      </c>
      <c r="GV4" s="113">
        <f>IF($GV$6+GX7=2,1,0)</f>
        <v>0</v>
      </c>
      <c r="GW4" s="113">
        <f>IF($GV$7+GX7=2,1,0)</f>
        <v>0</v>
      </c>
      <c r="GX4" s="113">
        <f>IF($GV$8+GX7=2,1,0)</f>
        <v>0</v>
      </c>
      <c r="GY4" s="113">
        <f>IF($GV$6+GX8=2,1,0)</f>
        <v>0</v>
      </c>
      <c r="GZ4" s="113">
        <f>IF($GV$7+GX8=2,1,0)</f>
        <v>0</v>
      </c>
      <c r="HA4" s="113">
        <f>IF($GV$8+GX8=2,1,0)</f>
        <v>0</v>
      </c>
      <c r="HB4" s="113">
        <f>IF($GV$6+GX9=2,1,0)</f>
        <v>0</v>
      </c>
      <c r="HC4" s="113">
        <f>IF($GV$7+GX9=2,1,0)</f>
        <v>0</v>
      </c>
      <c r="HD4" s="114">
        <f>IF($GV$8+GX9=2,1,0)</f>
        <v>0</v>
      </c>
      <c r="HE4" s="112">
        <f>IF($HH6+$HJ$6=2,1,0)</f>
        <v>0</v>
      </c>
      <c r="HF4" s="113">
        <f>IF($HH7+$HJ$6=2,1,0)</f>
        <v>0</v>
      </c>
      <c r="HG4" s="113">
        <f>IF($HH8+$HJ$6=2,1,0)</f>
        <v>0</v>
      </c>
      <c r="HH4" s="113">
        <f>IF($HH6+$HJ7=2,1,0)</f>
        <v>0</v>
      </c>
      <c r="HI4" s="113">
        <f>IF($HH7+$HJ7=2,1,0)</f>
        <v>0</v>
      </c>
      <c r="HJ4" s="113">
        <f>IF($HH8+$HJ7=2,1,0)</f>
        <v>0</v>
      </c>
      <c r="HK4" s="113">
        <f>IF($HH$6+$HJ8=2,1,0)</f>
        <v>0</v>
      </c>
      <c r="HL4" s="113">
        <f>IF($HH$7+$HJ8=2,1,0)</f>
        <v>0</v>
      </c>
      <c r="HM4" s="113">
        <f>IF($HH$8+$HJ8=2,1,0)</f>
        <v>0</v>
      </c>
      <c r="HN4" s="113">
        <f>IF($HH$6+$HJ9=2,1,0)</f>
        <v>0</v>
      </c>
      <c r="HO4" s="113">
        <f>IF($HH$7+$HJ9=2,1,0)</f>
        <v>0</v>
      </c>
      <c r="HP4" s="114">
        <f>IF($HH$8+$HJ9=2,1,0)</f>
        <v>0</v>
      </c>
      <c r="HQ4" s="112">
        <f>IF($HT$6+$HV6=2,1,0)</f>
        <v>0</v>
      </c>
      <c r="HR4" s="113">
        <f>IF($HT$7+$HV6=2,1,0)</f>
        <v>0</v>
      </c>
      <c r="HS4" s="113">
        <f>IF($HT$8+$HV6=2,1,0)</f>
        <v>0</v>
      </c>
      <c r="HT4" s="113">
        <f>IF($HT$6+$HV7=2,1,0)</f>
        <v>0</v>
      </c>
      <c r="HU4" s="113">
        <f>IF($HT$7+$HV7=2,1,0)</f>
        <v>0</v>
      </c>
      <c r="HV4" s="113">
        <f>IF($HT$8+$HV7=2,1,0)</f>
        <v>0</v>
      </c>
      <c r="HW4" s="113">
        <f>IF($HT$6+$HV8=2,1,0)</f>
        <v>0</v>
      </c>
      <c r="HX4" s="113">
        <f>IF($HT$7+$HV8=2,1,0)</f>
        <v>0</v>
      </c>
      <c r="HY4" s="113">
        <f>IF($HT$8+$HV8=2,1,0)</f>
        <v>0</v>
      </c>
      <c r="HZ4" s="113">
        <f>IF($HT$6+$HV9=2,1,0)</f>
        <v>0</v>
      </c>
      <c r="IA4" s="113">
        <f>IF($HT$7+$HV9=2,1,0)</f>
        <v>0</v>
      </c>
      <c r="IB4" s="113">
        <f>IF($HT$8+$HV9=2,1,0)</f>
        <v>0</v>
      </c>
      <c r="IC4" s="113">
        <f>IF($HT$6+$HV10=2,1,0)</f>
        <v>0</v>
      </c>
      <c r="ID4" s="113">
        <f>IF($HT$7+$HV10=2,1,0)</f>
        <v>0</v>
      </c>
      <c r="IE4" s="113">
        <f>IF($HT$8+$HV10=2,1,0)</f>
        <v>0</v>
      </c>
      <c r="IF4" s="113">
        <f>IF($HT$6+$HV11=2,1,0)</f>
        <v>0</v>
      </c>
      <c r="IG4" s="113">
        <f>IF($HT$7+$HV11=2,1,0)</f>
        <v>0</v>
      </c>
      <c r="IH4" s="113">
        <f>IF($HT$8+$HV11=2,1,0)</f>
        <v>0</v>
      </c>
      <c r="II4" s="113">
        <f>IF($HT$6+$HV12=2,1,0)</f>
        <v>0</v>
      </c>
      <c r="IJ4" s="113">
        <f>IF($HT$7+$HV12=2,1,0)</f>
        <v>0</v>
      </c>
      <c r="IK4" s="114">
        <f>IF($HT$8+$HV12=2,1,0)</f>
        <v>0</v>
      </c>
    </row>
    <row r="5" s="111" customFormat="1" ht="12.75"/>
    <row r="6" spans="42:230" s="43" customFormat="1" ht="12.75"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>
        <f>IF(LSCB1_A1!P34=LSCB1_A1!D209,1,0)</f>
        <v>0</v>
      </c>
      <c r="BC6" s="45">
        <f>IF(LSCB1_A1!$P$37=LSCB1_A1!E209,1,0)</f>
        <v>0</v>
      </c>
      <c r="BR6" s="43" t="s">
        <v>546</v>
      </c>
      <c r="BS6" s="43">
        <f>IF(LSCB1_A1!$P$41=LSCB1_A1!A209,1,0)</f>
        <v>0</v>
      </c>
      <c r="BT6" s="46" t="s">
        <v>549</v>
      </c>
      <c r="BU6" s="46">
        <f>IF(LSCB1_A1!$P$47=LSCB1_A1!C209,1,0)</f>
        <v>0</v>
      </c>
      <c r="BV6" s="46"/>
      <c r="CX6" s="47"/>
      <c r="DK6" s="48" t="s">
        <v>546</v>
      </c>
      <c r="DL6" s="48">
        <f>IF(LSCB1_A1!$P$41=LSCB1_A1!A209,1,0)</f>
        <v>0</v>
      </c>
      <c r="DM6" s="49" t="s">
        <v>327</v>
      </c>
      <c r="DN6" s="43">
        <f>IF(LSCB1_A1!$P$50=LSCB1_A1!G209,1,0)</f>
        <v>0</v>
      </c>
      <c r="FG6" s="43" t="s">
        <v>546</v>
      </c>
      <c r="FH6" s="43">
        <f>IF(LSCB1_A1!$P$41=LSCB1_A1!A209,1,0)</f>
        <v>0</v>
      </c>
      <c r="FI6" s="49" t="s">
        <v>46</v>
      </c>
      <c r="FJ6" s="43">
        <f>IF(LSCB1_A1!$P$53=LSCB1_A1!H209,1,0)</f>
        <v>0</v>
      </c>
      <c r="GI6" s="43" t="s">
        <v>546</v>
      </c>
      <c r="GJ6" s="43">
        <f>IF(LSCB1_A1!$P$41=LSCB1_A1!A209,1,0)</f>
        <v>0</v>
      </c>
      <c r="GK6" s="49" t="s">
        <v>53</v>
      </c>
      <c r="GL6" s="43">
        <f>IF(LSCB1_A1!$P$56=LSCB1_A1!I209,1,0)</f>
        <v>0</v>
      </c>
      <c r="GU6" s="43" t="s">
        <v>546</v>
      </c>
      <c r="GV6" s="43">
        <f>IF(LSCB1_A1!$P$41=LSCB1_A1!A209,1,0)</f>
        <v>0</v>
      </c>
      <c r="GW6" s="49" t="s">
        <v>57</v>
      </c>
      <c r="GX6" s="43">
        <f>IF(LSCB1_A1!$P$59=LSCB1_A1!J209,1,0)</f>
        <v>0</v>
      </c>
      <c r="HG6" s="43" t="s">
        <v>546</v>
      </c>
      <c r="HH6" s="43">
        <f>IF(LSCB1_A1!$P$41=LSCB1_A1!A209,1,0)</f>
        <v>0</v>
      </c>
      <c r="HI6" s="49" t="s">
        <v>57</v>
      </c>
      <c r="HJ6" s="43">
        <f>IF(LSCB1_A1!$P$62=LSCB1_A1!J209,1,0)</f>
        <v>0</v>
      </c>
      <c r="HS6" s="43" t="s">
        <v>546</v>
      </c>
      <c r="HT6" s="43">
        <f>IF(LSCB1_A1!$P$41=LSCB1_A1!A209,1,0)</f>
        <v>0</v>
      </c>
      <c r="HU6" s="49" t="s">
        <v>62</v>
      </c>
      <c r="HV6" s="43">
        <f>IF(LSCB1_A1!$P$65=LSCB1_A1!K209,1,0)</f>
        <v>0</v>
      </c>
    </row>
    <row r="7" spans="42:230" s="43" customFormat="1" ht="12.75"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>
        <f>IF(LSCB1_A1!$P$34=LSCB1_A1!D210,1,0)</f>
        <v>0</v>
      </c>
      <c r="BC7" s="45">
        <f>IF(LSCB1_A1!$P$37=LSCB1_A1!E210,1,0)</f>
        <v>0</v>
      </c>
      <c r="BR7" s="43" t="s">
        <v>547</v>
      </c>
      <c r="BS7" s="43">
        <f>IF(LSCB1_A1!$P$41=LSCB1_A1!A210,1,0)</f>
        <v>0</v>
      </c>
      <c r="BT7" s="46" t="s">
        <v>550</v>
      </c>
      <c r="BU7" s="46">
        <f>IF(LSCB1_A1!$P$47=LSCB1_A1!C210,1,0)</f>
        <v>0</v>
      </c>
      <c r="BV7" s="46"/>
      <c r="CX7" s="48"/>
      <c r="DG7" s="48"/>
      <c r="DH7" s="48"/>
      <c r="DI7" s="48"/>
      <c r="DJ7" s="48"/>
      <c r="DK7" s="48" t="s">
        <v>547</v>
      </c>
      <c r="DL7" s="48">
        <f>IF(LSCB1_A1!$P$41=LSCB1_A1!A210,1,0)</f>
        <v>0</v>
      </c>
      <c r="DM7" s="49" t="s">
        <v>328</v>
      </c>
      <c r="DN7" s="43">
        <f>IF(LSCB1_A1!$P$50=LSCB1_A1!G210,1,0)</f>
        <v>0</v>
      </c>
      <c r="FG7" s="43" t="s">
        <v>547</v>
      </c>
      <c r="FH7" s="43">
        <f>IF(LSCB1_A1!$P$41=LSCB1_A1!A210,1,0)</f>
        <v>0</v>
      </c>
      <c r="FI7" s="49" t="s">
        <v>47</v>
      </c>
      <c r="FJ7" s="43">
        <f>IF(LSCB1_A1!$P$53=LSCB1_A1!H210,1,0)</f>
        <v>0</v>
      </c>
      <c r="GI7" s="43" t="s">
        <v>547</v>
      </c>
      <c r="GJ7" s="43">
        <f>IF(LSCB1_A1!$P$41=LSCB1_A1!A210,1,0)</f>
        <v>0</v>
      </c>
      <c r="GK7" s="49" t="s">
        <v>54</v>
      </c>
      <c r="GL7" s="43">
        <f>IF(LSCB1_A1!$P$56=LSCB1_A1!I210,1,0)</f>
        <v>0</v>
      </c>
      <c r="GU7" s="43" t="s">
        <v>547</v>
      </c>
      <c r="GV7" s="43">
        <f>IF(LSCB1_A1!$P$41=LSCB1_A1!A210,1,0)</f>
        <v>0</v>
      </c>
      <c r="GW7" s="49" t="s">
        <v>58</v>
      </c>
      <c r="GX7" s="43">
        <f>IF(LSCB1_A1!$P$59=LSCB1_A1!J210,1,0)</f>
        <v>0</v>
      </c>
      <c r="HG7" s="43" t="s">
        <v>547</v>
      </c>
      <c r="HH7" s="43">
        <f>IF(LSCB1_A1!$P$41=LSCB1_A1!A210,1,0)</f>
        <v>0</v>
      </c>
      <c r="HI7" s="49" t="s">
        <v>58</v>
      </c>
      <c r="HJ7" s="43">
        <f>IF(LSCB1_A1!$P$62=LSCB1_A1!J210,1,0)</f>
        <v>0</v>
      </c>
      <c r="HS7" s="43" t="s">
        <v>547</v>
      </c>
      <c r="HT7" s="43">
        <f>IF(LSCB1_A1!$P$41=LSCB1_A1!A210,1,0)</f>
        <v>0</v>
      </c>
      <c r="HU7" s="50" t="s">
        <v>63</v>
      </c>
      <c r="HV7" s="43">
        <f>IF(LSCB1_A1!$P$65=LSCB1_A1!K210,1,0)</f>
        <v>0</v>
      </c>
    </row>
    <row r="8" spans="42:230" s="43" customFormat="1" ht="12.75"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C8" s="45">
        <f>IF(LSCB1_A1!$P$37=LSCB1_A1!E211,1,0)</f>
        <v>0</v>
      </c>
      <c r="BR8" s="43" t="s">
        <v>548</v>
      </c>
      <c r="BS8" s="43">
        <f>IF(LSCB1_A1!$P$41=LSCB1_A1!A211,1,0)</f>
        <v>0</v>
      </c>
      <c r="BT8" s="46" t="s">
        <v>551</v>
      </c>
      <c r="BU8" s="46">
        <f>IF(LSCB1_A1!$P$47=LSCB1_A1!C211,1,0)</f>
        <v>0</v>
      </c>
      <c r="BV8" s="46"/>
      <c r="CX8" s="48"/>
      <c r="DC8" s="48"/>
      <c r="DD8" s="48"/>
      <c r="DE8" s="48"/>
      <c r="DF8" s="48"/>
      <c r="DG8" s="48"/>
      <c r="DH8" s="48"/>
      <c r="DI8" s="48"/>
      <c r="DJ8" s="48"/>
      <c r="DK8" s="48" t="s">
        <v>548</v>
      </c>
      <c r="DL8" s="48">
        <f>IF(LSCB1_A1!$P$41=LSCB1_A1!A211,1,0)</f>
        <v>0</v>
      </c>
      <c r="DM8" s="49" t="s">
        <v>329</v>
      </c>
      <c r="DN8" s="43">
        <f>IF(LSCB1_A1!$P$50=LSCB1_A1!G211,1,0)</f>
        <v>0</v>
      </c>
      <c r="FG8" s="43" t="s">
        <v>548</v>
      </c>
      <c r="FH8" s="43">
        <f>IF(LSCB1_A1!$P$41=LSCB1_A1!A211,1,0)</f>
        <v>0</v>
      </c>
      <c r="FI8" s="49" t="s">
        <v>48</v>
      </c>
      <c r="FJ8" s="43">
        <f>IF(LSCB1_A1!$P$53=LSCB1_A1!H211,1,0)</f>
        <v>0</v>
      </c>
      <c r="GI8" s="43" t="s">
        <v>548</v>
      </c>
      <c r="GJ8" s="43">
        <f>IF(LSCB1_A1!$P$41=LSCB1_A1!A211,1,0)</f>
        <v>0</v>
      </c>
      <c r="GK8" s="49" t="s">
        <v>35</v>
      </c>
      <c r="GL8" s="43">
        <f>IF(LSCB1_A1!$P$56=LSCB1_A1!I211,1,0)</f>
        <v>0</v>
      </c>
      <c r="GU8" s="43" t="s">
        <v>548</v>
      </c>
      <c r="GV8" s="43">
        <f>IF(LSCB1_A1!$P$41=LSCB1_A1!A211,1,0)</f>
        <v>0</v>
      </c>
      <c r="GW8" s="49" t="s">
        <v>59</v>
      </c>
      <c r="GX8" s="43">
        <f>IF(LSCB1_A1!$P$59=LSCB1_A1!J211,1,0)</f>
        <v>0</v>
      </c>
      <c r="HG8" s="43" t="s">
        <v>548</v>
      </c>
      <c r="HH8" s="43">
        <f>IF(LSCB1_A1!$P$41=LSCB1_A1!A211,1,0)</f>
        <v>0</v>
      </c>
      <c r="HI8" s="49" t="s">
        <v>59</v>
      </c>
      <c r="HJ8" s="43">
        <f>IF(LSCB1_A1!$P$62=LSCB1_A1!J211,1,0)</f>
        <v>0</v>
      </c>
      <c r="HS8" s="43" t="s">
        <v>548</v>
      </c>
      <c r="HT8" s="43">
        <f>IF(LSCB1_A1!$P$41=LSCB1_A1!A211,1,0)</f>
        <v>0</v>
      </c>
      <c r="HU8" s="49" t="s">
        <v>64</v>
      </c>
      <c r="HV8" s="43">
        <f>IF(LSCB1_A1!$P$65=LSCB1_A1!K211,1,0)</f>
        <v>0</v>
      </c>
    </row>
    <row r="9" spans="42:230" s="43" customFormat="1" ht="12.75"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>
        <f>IF(LSCB1_A1!$P$37=LSCB1_A1!E212,1,0)</f>
        <v>0</v>
      </c>
      <c r="BT9" s="46" t="s">
        <v>552</v>
      </c>
      <c r="BU9" s="46">
        <f>IF(LSCB1_A1!$P$47=LSCB1_A1!C212,1,0)</f>
        <v>0</v>
      </c>
      <c r="BV9" s="46"/>
      <c r="CX9" s="48"/>
      <c r="CY9" s="48"/>
      <c r="CZ9" s="48"/>
      <c r="DA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9" t="s">
        <v>330</v>
      </c>
      <c r="DN9" s="43">
        <f>IF(LSCB1_A1!$P$50=LSCB1_A1!G212,1,0)</f>
        <v>0</v>
      </c>
      <c r="FI9" s="49" t="s">
        <v>49</v>
      </c>
      <c r="FJ9" s="43">
        <f>IF(LSCB1_A1!$P$53=LSCB1_A1!H212,1,0)</f>
        <v>0</v>
      </c>
      <c r="GK9" s="49" t="s">
        <v>55</v>
      </c>
      <c r="GL9" s="43">
        <f>IF(LSCB1_A1!$P$56=LSCB1_A1!I212,1,0)</f>
        <v>0</v>
      </c>
      <c r="GW9" s="49" t="s">
        <v>35</v>
      </c>
      <c r="GX9" s="43">
        <f>IF(LSCB1_A1!$P$59=LSCB1_A1!J212,1,0)</f>
        <v>0</v>
      </c>
      <c r="HI9" s="49" t="s">
        <v>35</v>
      </c>
      <c r="HJ9" s="43">
        <f>IF(LSCB1_A1!$P$62=LSCB1_A1!J212,1,0)</f>
        <v>0</v>
      </c>
      <c r="HU9" s="49" t="s">
        <v>65</v>
      </c>
      <c r="HV9" s="43">
        <f>IF(LSCB1_A1!$P$65=LSCB1_A1!K212,1,0)</f>
        <v>0</v>
      </c>
    </row>
    <row r="10" spans="42:230" s="43" customFormat="1" ht="12.75"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T10" s="46" t="s">
        <v>553</v>
      </c>
      <c r="BU10" s="46">
        <f>IF(LSCB1_A1!$P$47=LSCB1_A1!C213,1,0)</f>
        <v>0</v>
      </c>
      <c r="BV10" s="46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9" t="s">
        <v>37</v>
      </c>
      <c r="DN10" s="43">
        <f>IF(LSCB1_A1!$P$50=LSCB1_A1!G213,1,0)</f>
        <v>0</v>
      </c>
      <c r="FI10" s="49" t="s">
        <v>50</v>
      </c>
      <c r="FJ10" s="43">
        <f>IF(LSCB1_A1!$P$53=LSCB1_A1!H213,1,0)</f>
        <v>0</v>
      </c>
      <c r="HU10" s="50" t="s">
        <v>66</v>
      </c>
      <c r="HV10" s="43">
        <f>IF(LSCB1_A1!$P$65=LSCB1_A1!K213,1,0)</f>
        <v>0</v>
      </c>
    </row>
    <row r="11" spans="42:230" s="43" customFormat="1" ht="12.75"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T11" s="46" t="s">
        <v>554</v>
      </c>
      <c r="BU11" s="46">
        <f>IF(LSCB1_A1!$P$47=LSCB1_A1!C214,1,0)</f>
        <v>0</v>
      </c>
      <c r="BV11" s="46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9" t="s">
        <v>331</v>
      </c>
      <c r="DN11" s="43">
        <f>IF(LSCB1_A1!$P$50=LSCB1_A1!G214,1,0)</f>
        <v>0</v>
      </c>
      <c r="FI11" s="49" t="s">
        <v>51</v>
      </c>
      <c r="FJ11" s="43">
        <f>IF(LSCB1_A1!$P$53=LSCB1_A1!H214,1,0)</f>
        <v>0</v>
      </c>
      <c r="HU11" s="49" t="s">
        <v>67</v>
      </c>
      <c r="HV11" s="43">
        <f>IF(LSCB1_A1!$P$65=LSCB1_A1!K214,1,0)</f>
        <v>0</v>
      </c>
    </row>
    <row r="12" spans="40:230" s="43" customFormat="1" ht="12.75"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T12" s="46" t="s">
        <v>555</v>
      </c>
      <c r="BU12" s="46">
        <f>IF(LSCB1_A1!$P$47=LSCB1_A1!C215,1,0)</f>
        <v>0</v>
      </c>
      <c r="BV12" s="46"/>
      <c r="BW12" s="46"/>
      <c r="BX12" s="46"/>
      <c r="BY12" s="46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9" t="s">
        <v>38</v>
      </c>
      <c r="DN12" s="43">
        <f>IF(LSCB1_A1!$P$50=LSCB1_A1!G215,1,0)</f>
        <v>0</v>
      </c>
      <c r="FI12" s="49" t="s">
        <v>35</v>
      </c>
      <c r="FJ12" s="43">
        <f>IF(LSCB1_A1!$P$53=LSCB1_A1!H215,1,0)</f>
        <v>0</v>
      </c>
      <c r="HU12" s="49" t="s">
        <v>35</v>
      </c>
      <c r="HV12" s="43">
        <f>IF(LSCB1_A1!$P$65=LSCB1_A1!K215,1,0)</f>
        <v>0</v>
      </c>
    </row>
    <row r="13" spans="40:161" s="43" customFormat="1" ht="12.75"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T13" s="46" t="s">
        <v>556</v>
      </c>
      <c r="BU13" s="46">
        <f>IF(LSCB1_A1!$P$47=LSCB1_A1!C216,1,0)</f>
        <v>0</v>
      </c>
      <c r="BV13" s="46"/>
      <c r="BW13" s="46"/>
      <c r="BX13" s="46"/>
      <c r="BY13" s="46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9" t="s">
        <v>332</v>
      </c>
      <c r="DN13" s="43">
        <f>IF(LSCB1_A1!$P$50=LSCB1_A1!G216,1,0)</f>
        <v>0</v>
      </c>
      <c r="DW13" s="47"/>
      <c r="DX13" s="47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</row>
    <row r="14" spans="40:161" s="43" customFormat="1" ht="12.75"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T14" s="46" t="s">
        <v>557</v>
      </c>
      <c r="BU14" s="46">
        <f>IF(LSCB1_A1!$P$47=LSCB1_A1!C217,1,0)</f>
        <v>0</v>
      </c>
      <c r="BV14" s="46"/>
      <c r="BW14" s="46"/>
      <c r="BX14" s="46"/>
      <c r="BY14" s="46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9" t="s">
        <v>39</v>
      </c>
      <c r="DN14" s="43">
        <f>IF(LSCB1_A1!$P$50=LSCB1_A1!G217,1,0)</f>
        <v>0</v>
      </c>
      <c r="DS14" s="48"/>
      <c r="DT14" s="48"/>
      <c r="DU14" s="48"/>
      <c r="DV14" s="48"/>
      <c r="DW14" s="47"/>
      <c r="DX14" s="47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</row>
    <row r="15" spans="40:161" s="43" customFormat="1" ht="12.75"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T15" s="46" t="s">
        <v>558</v>
      </c>
      <c r="BU15" s="46">
        <f>IF(LSCB1_A1!$P$47=LSCB1_A1!C218,1,0)</f>
        <v>0</v>
      </c>
      <c r="BV15" s="46"/>
      <c r="BW15" s="46"/>
      <c r="BX15" s="46"/>
      <c r="BY15" s="46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 t="s">
        <v>333</v>
      </c>
      <c r="DN15" s="43">
        <f>IF(LSCB1_A1!$P$50=LSCB1_A1!G218,1,0)</f>
        <v>0</v>
      </c>
      <c r="DO15" s="48"/>
      <c r="DP15" s="48"/>
      <c r="DQ15" s="48"/>
      <c r="DR15" s="48"/>
      <c r="DS15" s="48"/>
      <c r="DT15" s="48"/>
      <c r="DU15" s="48"/>
      <c r="DV15" s="48"/>
      <c r="DW15" s="47"/>
      <c r="DX15" s="47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</row>
    <row r="16" spans="40:161" s="43" customFormat="1" ht="12.75"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T16" s="46" t="s">
        <v>13</v>
      </c>
      <c r="BU16" s="46">
        <f>IF(LSCB1_A1!$P$47=LSCB1_A1!C219,1,0)</f>
        <v>0</v>
      </c>
      <c r="BV16" s="46"/>
      <c r="BW16" s="46"/>
      <c r="BX16" s="46"/>
      <c r="BY16" s="46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9" t="s">
        <v>334</v>
      </c>
      <c r="DN16" s="43">
        <f>IF(LSCB1_A1!$P$50=LSCB1_A1!G219,1,0)</f>
        <v>0</v>
      </c>
      <c r="DO16" s="48"/>
      <c r="DP16" s="48"/>
      <c r="DQ16" s="48"/>
      <c r="DR16" s="48"/>
      <c r="DS16" s="48"/>
      <c r="DT16" s="48"/>
      <c r="DU16" s="48"/>
      <c r="DV16" s="48"/>
      <c r="DW16" s="47"/>
      <c r="DX16" s="47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</row>
    <row r="17" spans="40:161" s="43" customFormat="1" ht="12.75"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 t="s">
        <v>19</v>
      </c>
      <c r="DN17" s="43">
        <f>IF(LSCB1_A1!$P$50=LSCB1_A1!G220,1,0)</f>
        <v>0</v>
      </c>
      <c r="DO17" s="48"/>
      <c r="DP17" s="48"/>
      <c r="DQ17" s="48"/>
      <c r="DR17" s="48"/>
      <c r="DS17" s="48"/>
      <c r="DT17" s="48"/>
      <c r="DU17" s="48"/>
      <c r="DV17" s="48"/>
      <c r="DW17" s="47"/>
      <c r="DX17" s="47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</row>
    <row r="18" spans="40:161" s="43" customFormat="1" ht="12.75"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7"/>
      <c r="DX18" s="47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</row>
    <row r="19" spans="40:161" s="43" customFormat="1" ht="12.75"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7"/>
      <c r="DX19" s="47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</row>
    <row r="20" spans="40:161" s="43" customFormat="1" ht="12.75"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7"/>
      <c r="DX20" s="47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</row>
    <row r="21" spans="4:212" s="111" customFormat="1" ht="12.75">
      <c r="D21" s="111" t="s">
        <v>146</v>
      </c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CD21" s="111" t="s">
        <v>147</v>
      </c>
      <c r="CM21" s="116" t="s">
        <v>148</v>
      </c>
      <c r="CX21" s="116"/>
      <c r="CY21" s="116"/>
      <c r="CZ21" s="116"/>
      <c r="DA21" s="116"/>
      <c r="DB21" s="116"/>
      <c r="DC21" s="116"/>
      <c r="DD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5"/>
      <c r="DX21" s="115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K21" s="111" t="s">
        <v>149</v>
      </c>
      <c r="FL21" s="111" t="s">
        <v>150</v>
      </c>
      <c r="GM21" s="117"/>
      <c r="GN21" s="117"/>
      <c r="GO21" s="117"/>
      <c r="GP21" s="117"/>
      <c r="GQ21" s="117"/>
      <c r="GR21" s="117"/>
      <c r="GS21" s="118"/>
      <c r="GT21" s="118"/>
      <c r="GU21" s="118"/>
      <c r="GV21" s="118"/>
      <c r="GW21" s="118"/>
      <c r="GX21" s="118"/>
      <c r="GY21" s="119"/>
      <c r="GZ21" s="119"/>
      <c r="HA21" s="119"/>
      <c r="HB21" s="119"/>
      <c r="HC21" s="119"/>
      <c r="HD21" s="119"/>
    </row>
    <row r="22" spans="40:212" s="111" customFormat="1" ht="13.5" thickBot="1"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5"/>
      <c r="DX22" s="115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GM22" s="117"/>
      <c r="GN22" s="117"/>
      <c r="GO22" s="117"/>
      <c r="GP22" s="117"/>
      <c r="GQ22" s="117"/>
      <c r="GR22" s="117"/>
      <c r="GS22" s="118"/>
      <c r="GT22" s="118"/>
      <c r="GU22" s="118"/>
      <c r="GV22" s="118"/>
      <c r="GW22" s="118"/>
      <c r="GX22" s="118"/>
      <c r="GY22" s="119"/>
      <c r="GZ22" s="119"/>
      <c r="HA22" s="119"/>
      <c r="HB22" s="119"/>
      <c r="HC22" s="119"/>
      <c r="HD22" s="119"/>
    </row>
    <row r="23" spans="2:188" s="111" customFormat="1" ht="12.75">
      <c r="B23" s="67" t="s">
        <v>151</v>
      </c>
      <c r="C23" s="67" t="s">
        <v>157</v>
      </c>
      <c r="D23" s="104" t="s">
        <v>413</v>
      </c>
      <c r="E23" s="105" t="s">
        <v>414</v>
      </c>
      <c r="F23" s="105" t="s">
        <v>415</v>
      </c>
      <c r="G23" s="105" t="s">
        <v>416</v>
      </c>
      <c r="H23" s="105" t="s">
        <v>417</v>
      </c>
      <c r="I23" s="105" t="s">
        <v>418</v>
      </c>
      <c r="J23" s="105" t="s">
        <v>419</v>
      </c>
      <c r="K23" s="105" t="s">
        <v>420</v>
      </c>
      <c r="L23" s="105" t="s">
        <v>421</v>
      </c>
      <c r="M23" s="105" t="s">
        <v>422</v>
      </c>
      <c r="N23" s="105" t="s">
        <v>423</v>
      </c>
      <c r="O23" s="105" t="s">
        <v>424</v>
      </c>
      <c r="P23" s="105" t="s">
        <v>425</v>
      </c>
      <c r="Q23" s="105" t="s">
        <v>426</v>
      </c>
      <c r="R23" s="105" t="s">
        <v>427</v>
      </c>
      <c r="S23" s="105" t="s">
        <v>428</v>
      </c>
      <c r="T23" s="105" t="s">
        <v>429</v>
      </c>
      <c r="U23" s="105" t="s">
        <v>430</v>
      </c>
      <c r="V23" s="105" t="s">
        <v>431</v>
      </c>
      <c r="W23" s="105" t="s">
        <v>432</v>
      </c>
      <c r="X23" s="105" t="s">
        <v>433</v>
      </c>
      <c r="Y23" s="105" t="s">
        <v>434</v>
      </c>
      <c r="Z23" s="105" t="s">
        <v>435</v>
      </c>
      <c r="AA23" s="105" t="s">
        <v>436</v>
      </c>
      <c r="AB23" s="105" t="s">
        <v>437</v>
      </c>
      <c r="AC23" s="105" t="s">
        <v>438</v>
      </c>
      <c r="AD23" s="105" t="s">
        <v>439</v>
      </c>
      <c r="AE23" s="105" t="s">
        <v>440</v>
      </c>
      <c r="AF23" s="105" t="s">
        <v>441</v>
      </c>
      <c r="AG23" s="105" t="s">
        <v>442</v>
      </c>
      <c r="AH23" s="105" t="s">
        <v>443</v>
      </c>
      <c r="AI23" s="105" t="s">
        <v>444</v>
      </c>
      <c r="AJ23" s="105" t="s">
        <v>445</v>
      </c>
      <c r="AK23" s="105" t="s">
        <v>446</v>
      </c>
      <c r="AL23" s="105" t="s">
        <v>447</v>
      </c>
      <c r="AM23" s="105" t="s">
        <v>448</v>
      </c>
      <c r="AN23" s="105" t="s">
        <v>449</v>
      </c>
      <c r="AO23" s="105" t="s">
        <v>450</v>
      </c>
      <c r="AP23" s="105" t="s">
        <v>451</v>
      </c>
      <c r="AQ23" s="105" t="s">
        <v>452</v>
      </c>
      <c r="AR23" s="105" t="s">
        <v>453</v>
      </c>
      <c r="AS23" s="105" t="s">
        <v>454</v>
      </c>
      <c r="AT23" s="105" t="s">
        <v>455</v>
      </c>
      <c r="AU23" s="105" t="s">
        <v>456</v>
      </c>
      <c r="AV23" s="105" t="s">
        <v>457</v>
      </c>
      <c r="AW23" s="105" t="s">
        <v>458</v>
      </c>
      <c r="AX23" s="105" t="s">
        <v>459</v>
      </c>
      <c r="AY23" s="105" t="s">
        <v>460</v>
      </c>
      <c r="AZ23" s="105" t="s">
        <v>461</v>
      </c>
      <c r="BA23" s="105" t="s">
        <v>462</v>
      </c>
      <c r="BB23" s="105" t="s">
        <v>463</v>
      </c>
      <c r="BC23" s="105" t="s">
        <v>464</v>
      </c>
      <c r="BD23" s="105" t="s">
        <v>465</v>
      </c>
      <c r="BE23" s="105" t="s">
        <v>466</v>
      </c>
      <c r="BF23" s="105" t="s">
        <v>467</v>
      </c>
      <c r="BG23" s="105" t="s">
        <v>468</v>
      </c>
      <c r="BH23" s="105" t="s">
        <v>469</v>
      </c>
      <c r="BI23" s="105" t="s">
        <v>470</v>
      </c>
      <c r="BJ23" s="105" t="s">
        <v>471</v>
      </c>
      <c r="BK23" s="105" t="s">
        <v>472</v>
      </c>
      <c r="BL23" s="105" t="s">
        <v>473</v>
      </c>
      <c r="BM23" s="105" t="s">
        <v>474</v>
      </c>
      <c r="BN23" s="105" t="s">
        <v>475</v>
      </c>
      <c r="BO23" s="105" t="s">
        <v>476</v>
      </c>
      <c r="BP23" s="105" t="s">
        <v>477</v>
      </c>
      <c r="BQ23" s="105" t="s">
        <v>478</v>
      </c>
      <c r="BR23" s="105" t="s">
        <v>324</v>
      </c>
      <c r="BS23" s="105" t="s">
        <v>325</v>
      </c>
      <c r="BT23" s="105" t="s">
        <v>357</v>
      </c>
      <c r="BU23" s="105" t="s">
        <v>479</v>
      </c>
      <c r="BV23" s="105" t="s">
        <v>480</v>
      </c>
      <c r="BW23" s="106" t="s">
        <v>346</v>
      </c>
      <c r="BX23" s="104" t="s">
        <v>481</v>
      </c>
      <c r="BY23" s="105" t="s">
        <v>482</v>
      </c>
      <c r="BZ23" s="105" t="s">
        <v>483</v>
      </c>
      <c r="CA23" s="105" t="s">
        <v>484</v>
      </c>
      <c r="CB23" s="105" t="s">
        <v>485</v>
      </c>
      <c r="CC23" s="105" t="s">
        <v>486</v>
      </c>
      <c r="CD23" s="105" t="s">
        <v>487</v>
      </c>
      <c r="CE23" s="105" t="s">
        <v>488</v>
      </c>
      <c r="CF23" s="106" t="s">
        <v>489</v>
      </c>
      <c r="CG23" s="104" t="s">
        <v>490</v>
      </c>
      <c r="CH23" s="105" t="s">
        <v>491</v>
      </c>
      <c r="CI23" s="105" t="s">
        <v>492</v>
      </c>
      <c r="CJ23" s="105" t="s">
        <v>493</v>
      </c>
      <c r="CK23" s="105" t="s">
        <v>494</v>
      </c>
      <c r="CL23" s="105" t="s">
        <v>495</v>
      </c>
      <c r="CM23" s="105" t="s">
        <v>496</v>
      </c>
      <c r="CN23" s="105" t="s">
        <v>497</v>
      </c>
      <c r="CO23" s="105" t="s">
        <v>498</v>
      </c>
      <c r="CP23" s="105" t="s">
        <v>499</v>
      </c>
      <c r="CQ23" s="105" t="s">
        <v>500</v>
      </c>
      <c r="CR23" s="105" t="s">
        <v>501</v>
      </c>
      <c r="CS23" s="105" t="s">
        <v>502</v>
      </c>
      <c r="CT23" s="105" t="s">
        <v>503</v>
      </c>
      <c r="CU23" s="105" t="s">
        <v>504</v>
      </c>
      <c r="CV23" s="105" t="s">
        <v>505</v>
      </c>
      <c r="CW23" s="105" t="s">
        <v>506</v>
      </c>
      <c r="CX23" s="105" t="s">
        <v>507</v>
      </c>
      <c r="CY23" s="105" t="s">
        <v>508</v>
      </c>
      <c r="CZ23" s="105" t="s">
        <v>509</v>
      </c>
      <c r="DA23" s="105" t="s">
        <v>510</v>
      </c>
      <c r="DB23" s="105" t="s">
        <v>511</v>
      </c>
      <c r="DC23" s="105" t="s">
        <v>512</v>
      </c>
      <c r="DD23" s="105" t="s">
        <v>513</v>
      </c>
      <c r="DE23" s="105" t="s">
        <v>514</v>
      </c>
      <c r="DF23" s="105" t="s">
        <v>515</v>
      </c>
      <c r="DG23" s="105" t="s">
        <v>516</v>
      </c>
      <c r="DH23" s="105" t="s">
        <v>517</v>
      </c>
      <c r="DI23" s="105" t="s">
        <v>259</v>
      </c>
      <c r="DJ23" s="105" t="s">
        <v>260</v>
      </c>
      <c r="DK23" s="105" t="s">
        <v>518</v>
      </c>
      <c r="DL23" s="105" t="s">
        <v>261</v>
      </c>
      <c r="DM23" s="105" t="s">
        <v>262</v>
      </c>
      <c r="DN23" s="105" t="s">
        <v>263</v>
      </c>
      <c r="DO23" s="105" t="s">
        <v>519</v>
      </c>
      <c r="DP23" s="105" t="s">
        <v>264</v>
      </c>
      <c r="DQ23" s="105" t="s">
        <v>265</v>
      </c>
      <c r="DR23" s="105" t="s">
        <v>266</v>
      </c>
      <c r="DS23" s="105" t="s">
        <v>520</v>
      </c>
      <c r="DT23" s="105" t="s">
        <v>267</v>
      </c>
      <c r="DU23" s="105" t="s">
        <v>268</v>
      </c>
      <c r="DV23" s="105" t="s">
        <v>269</v>
      </c>
      <c r="DW23" s="105" t="s">
        <v>521</v>
      </c>
      <c r="DX23" s="105" t="s">
        <v>270</v>
      </c>
      <c r="DY23" s="105" t="s">
        <v>271</v>
      </c>
      <c r="DZ23" s="105" t="s">
        <v>272</v>
      </c>
      <c r="EA23" s="105" t="s">
        <v>522</v>
      </c>
      <c r="EB23" s="105" t="s">
        <v>273</v>
      </c>
      <c r="EC23" s="105" t="s">
        <v>274</v>
      </c>
      <c r="ED23" s="105" t="s">
        <v>275</v>
      </c>
      <c r="EE23" s="105" t="s">
        <v>276</v>
      </c>
      <c r="EF23" s="105" t="s">
        <v>276</v>
      </c>
      <c r="EG23" s="105" t="s">
        <v>277</v>
      </c>
      <c r="EH23" s="105" t="s">
        <v>278</v>
      </c>
      <c r="EI23" s="105" t="s">
        <v>523</v>
      </c>
      <c r="EJ23" s="105" t="s">
        <v>279</v>
      </c>
      <c r="EK23" s="105" t="s">
        <v>280</v>
      </c>
      <c r="EL23" s="105" t="s">
        <v>524</v>
      </c>
      <c r="EM23" s="105" t="s">
        <v>281</v>
      </c>
      <c r="EN23" s="105" t="s">
        <v>282</v>
      </c>
      <c r="EO23" s="105" t="s">
        <v>283</v>
      </c>
      <c r="EP23" s="105" t="s">
        <v>284</v>
      </c>
      <c r="EQ23" s="105" t="s">
        <v>525</v>
      </c>
      <c r="ER23" s="105" t="s">
        <v>285</v>
      </c>
      <c r="ES23" s="105" t="s">
        <v>286</v>
      </c>
      <c r="ET23" s="105" t="s">
        <v>287</v>
      </c>
      <c r="EU23" s="105" t="s">
        <v>526</v>
      </c>
      <c r="EV23" s="105" t="s">
        <v>288</v>
      </c>
      <c r="EW23" s="105" t="s">
        <v>289</v>
      </c>
      <c r="EX23" s="105" t="s">
        <v>290</v>
      </c>
      <c r="EY23" s="105" t="s">
        <v>527</v>
      </c>
      <c r="EZ23" s="105" t="s">
        <v>291</v>
      </c>
      <c r="FA23" s="105" t="s">
        <v>292</v>
      </c>
      <c r="FB23" s="105" t="s">
        <v>293</v>
      </c>
      <c r="FC23" s="105" t="s">
        <v>528</v>
      </c>
      <c r="FD23" s="106" t="s">
        <v>294</v>
      </c>
      <c r="FE23" s="120" t="s">
        <v>295</v>
      </c>
      <c r="FF23" s="104" t="s">
        <v>529</v>
      </c>
      <c r="FG23" s="105" t="s">
        <v>530</v>
      </c>
      <c r="FH23" s="105" t="s">
        <v>531</v>
      </c>
      <c r="FI23" s="105" t="s">
        <v>532</v>
      </c>
      <c r="FJ23" s="105" t="s">
        <v>533</v>
      </c>
      <c r="FK23" s="105" t="s">
        <v>534</v>
      </c>
      <c r="FL23" s="105" t="s">
        <v>535</v>
      </c>
      <c r="FM23" s="105" t="s">
        <v>536</v>
      </c>
      <c r="FN23" s="105" t="s">
        <v>537</v>
      </c>
      <c r="FO23" s="105" t="s">
        <v>538</v>
      </c>
      <c r="FP23" s="105" t="s">
        <v>539</v>
      </c>
      <c r="FQ23" s="105" t="s">
        <v>540</v>
      </c>
      <c r="FR23" s="105" t="s">
        <v>542</v>
      </c>
      <c r="FS23" s="105" t="s">
        <v>541</v>
      </c>
      <c r="FT23" s="105" t="s">
        <v>543</v>
      </c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</row>
    <row r="24" spans="1:188" s="111" customFormat="1" ht="13.5" thickBot="1">
      <c r="A24" s="111">
        <f>LSCB1_A1!P25</f>
        <v>0</v>
      </c>
      <c r="B24" s="67">
        <f>B4</f>
        <v>0</v>
      </c>
      <c r="C24" s="67">
        <f>C4</f>
      </c>
      <c r="D24" s="112">
        <f>IF($E$26+$G26=2,1,0)</f>
        <v>0</v>
      </c>
      <c r="E24" s="113">
        <f>IF($E$27+$G26=2,1,0)</f>
        <v>0</v>
      </c>
      <c r="F24" s="113">
        <f>IF($E$28+$G26=2,1,0)</f>
        <v>0</v>
      </c>
      <c r="G24" s="113">
        <f>IF($E$26+$G27=2,1,0)</f>
        <v>0</v>
      </c>
      <c r="H24" s="113">
        <f>IF($E$27+$G27=2,1,0)</f>
        <v>0</v>
      </c>
      <c r="I24" s="113">
        <f>IF($E$28+$G27=2,1,0)</f>
        <v>0</v>
      </c>
      <c r="J24" s="113">
        <f>IF($E$26+$G28=2,1,0)</f>
        <v>0</v>
      </c>
      <c r="K24" s="113">
        <f>IF($E$27+$G28=2,1,0)</f>
        <v>0</v>
      </c>
      <c r="L24" s="113">
        <f>IF($E$28+$G28=2,1,0)</f>
        <v>0</v>
      </c>
      <c r="M24" s="113">
        <f>IF($E$26+$G29=2,1,0)</f>
        <v>0</v>
      </c>
      <c r="N24" s="113">
        <f>IF($E$27+$G29=2,1,0)</f>
        <v>0</v>
      </c>
      <c r="O24" s="113">
        <f>IF($E$28+$G29=2,1,0)</f>
        <v>0</v>
      </c>
      <c r="P24" s="113">
        <f>D24+G24+J24+M24</f>
        <v>0</v>
      </c>
      <c r="Q24" s="113">
        <f>E24+H24+K24+N24</f>
        <v>0</v>
      </c>
      <c r="R24" s="113">
        <f>F24+I24+L24+O24</f>
        <v>0</v>
      </c>
      <c r="S24" s="113">
        <f>IF($E$26+$G30=2,1,0)</f>
        <v>0</v>
      </c>
      <c r="T24" s="113">
        <f>IF($E$27+$G30=2,1,0)</f>
        <v>0</v>
      </c>
      <c r="U24" s="113">
        <f>IF($E$28+$G30=2,1,0)</f>
        <v>0</v>
      </c>
      <c r="V24" s="113">
        <f>IF($E$26+$G31=2,1,0)</f>
        <v>0</v>
      </c>
      <c r="W24" s="113">
        <f>IF($E$27+$G31=2,1,0)</f>
        <v>0</v>
      </c>
      <c r="X24" s="113">
        <f>IF($E$28+$G31=2,1,0)</f>
        <v>0</v>
      </c>
      <c r="Y24" s="113">
        <f>IF($E$26+$G32=2,1,0)</f>
        <v>0</v>
      </c>
      <c r="Z24" s="113">
        <f>IF($E$27+$G32=2,1,0)</f>
        <v>0</v>
      </c>
      <c r="AA24" s="113">
        <f>IF($E$28+$G32=2,1,0)</f>
        <v>0</v>
      </c>
      <c r="AB24" s="113">
        <f>IF($E$26+$G33=2,1,0)</f>
        <v>0</v>
      </c>
      <c r="AC24" s="113">
        <f>IF($E$27+$G33=2,1,0)</f>
        <v>0</v>
      </c>
      <c r="AD24" s="113">
        <f>IF($E$28+$G33=2,1,0)</f>
        <v>0</v>
      </c>
      <c r="AE24" s="113">
        <f>S24+V24+Y24+AB24</f>
        <v>0</v>
      </c>
      <c r="AF24" s="113">
        <f>T24+W24+Z24+AC24</f>
        <v>0</v>
      </c>
      <c r="AG24" s="113">
        <f>U24+X24+AA24+AD24</f>
        <v>0</v>
      </c>
      <c r="AH24" s="113">
        <f>IF($E$26+$G34=2,1,0)</f>
        <v>0</v>
      </c>
      <c r="AI24" s="113">
        <f>IF($E$27+$G34=2,1,0)</f>
        <v>0</v>
      </c>
      <c r="AJ24" s="113">
        <f>IF($E$28+$G34=2,1,0)</f>
        <v>0</v>
      </c>
      <c r="AK24" s="113">
        <f>IF($E$26+$G35=2,1,0)</f>
        <v>0</v>
      </c>
      <c r="AL24" s="113">
        <f>IF($E$27+$G35=2,1,0)</f>
        <v>0</v>
      </c>
      <c r="AM24" s="113">
        <f>IF($E$28+$G35=2,1,0)</f>
        <v>0</v>
      </c>
      <c r="AN24" s="113">
        <f>IF($E$26+$G36=2,1,0)</f>
        <v>0</v>
      </c>
      <c r="AO24" s="113">
        <f>IF($E$27+$G36=2,1,0)</f>
        <v>0</v>
      </c>
      <c r="AP24" s="113">
        <f>IF($E$28+$G36=2,1,0)</f>
        <v>0</v>
      </c>
      <c r="AQ24" s="113">
        <f>IF($E$26+$G37=2,1,0)</f>
        <v>0</v>
      </c>
      <c r="AR24" s="113">
        <f>IF($E$27+$G37=2,1,0)</f>
        <v>0</v>
      </c>
      <c r="AS24" s="113">
        <f>IF($E$28+$G37=2,1,0)</f>
        <v>0</v>
      </c>
      <c r="AT24" s="113">
        <f>IF($E$26+$G38=2,1,0)</f>
        <v>0</v>
      </c>
      <c r="AU24" s="113">
        <f>IF($E$27+$G38=2,1,0)</f>
        <v>0</v>
      </c>
      <c r="AV24" s="113">
        <f>IF($E$28+$G38=2,1,0)</f>
        <v>0</v>
      </c>
      <c r="AW24" s="113">
        <f>AH24+AK24+AN24+AQ24+AT24</f>
        <v>0</v>
      </c>
      <c r="AX24" s="113">
        <f>AI24+AL24+AO24+AR24+AU24</f>
        <v>0</v>
      </c>
      <c r="AY24" s="113">
        <f>AJ24+AM24+AP24+AS24+AV24</f>
        <v>0</v>
      </c>
      <c r="AZ24" s="113">
        <f>IF($E$26+$G39=2,1,0)</f>
        <v>0</v>
      </c>
      <c r="BA24" s="113">
        <f>IF($E$27+$G39=2,1,0)</f>
        <v>0</v>
      </c>
      <c r="BB24" s="113">
        <f>IF($E$28+$G39=2,1,0)</f>
        <v>0</v>
      </c>
      <c r="BC24" s="113">
        <f>IF($E$26+$G40=2,1,0)</f>
        <v>0</v>
      </c>
      <c r="BD24" s="113">
        <f>IF($E$27+$G40=2,1,0)</f>
        <v>0</v>
      </c>
      <c r="BE24" s="113">
        <f>IF($E$28+$G40=2,1,0)</f>
        <v>0</v>
      </c>
      <c r="BF24" s="113">
        <f>IF($E$26+$G41=2,1,0)</f>
        <v>0</v>
      </c>
      <c r="BG24" s="113">
        <f>IF($E$27+$G41=2,1,0)</f>
        <v>0</v>
      </c>
      <c r="BH24" s="113">
        <f>IF($E$28+$G41=2,1,0)</f>
        <v>0</v>
      </c>
      <c r="BI24" s="113">
        <f>AZ24+BC24+BF24</f>
        <v>0</v>
      </c>
      <c r="BJ24" s="113">
        <f>BA24+BD24+BG24</f>
        <v>0</v>
      </c>
      <c r="BK24" s="113">
        <f>BB24+BE24+BH24</f>
        <v>0</v>
      </c>
      <c r="BL24" s="113">
        <f>IF($E$26+$G42=2,1,0)</f>
        <v>0</v>
      </c>
      <c r="BM24" s="113">
        <f>IF($E$27+$G42=2,1,0)</f>
        <v>0</v>
      </c>
      <c r="BN24" s="113">
        <f>IF($E$28+$G42=2,1,0)</f>
        <v>0</v>
      </c>
      <c r="BO24" s="113">
        <f>IF($E$26+$G43=2,1,0)</f>
        <v>0</v>
      </c>
      <c r="BP24" s="113">
        <f>IF($E$27+$G43=2,1,0)</f>
        <v>0</v>
      </c>
      <c r="BQ24" s="113">
        <f>IF($E$28+$G43=2,1,0)</f>
        <v>0</v>
      </c>
      <c r="BR24" s="113">
        <f>BL24+BO24</f>
        <v>0</v>
      </c>
      <c r="BS24" s="113">
        <f>BM24+BP24</f>
        <v>0</v>
      </c>
      <c r="BT24" s="113">
        <f>BN24+BQ24</f>
        <v>0</v>
      </c>
      <c r="BU24" s="113">
        <f>IF($E$26+$G44=2,1,0)</f>
        <v>0</v>
      </c>
      <c r="BV24" s="113">
        <f>IF($E$27+$G44=2,1,0)</f>
        <v>0</v>
      </c>
      <c r="BW24" s="114">
        <f>IF($E$28+$G44=2,1,0)</f>
        <v>0</v>
      </c>
      <c r="BX24" s="112">
        <f>IF($BY$26+$CA26=2,1,0)</f>
        <v>0</v>
      </c>
      <c r="BY24" s="113">
        <f>IF($BY$27+$CA26=2,1,0)</f>
        <v>0</v>
      </c>
      <c r="BZ24" s="113">
        <f>IF($BY$28+$CA26=2,1,0)</f>
        <v>0</v>
      </c>
      <c r="CA24" s="113">
        <f>IF($BY$26+$CA27=2,1,0)</f>
        <v>0</v>
      </c>
      <c r="CB24" s="113">
        <f>IF($BY$27+$CA27=2,1,0)</f>
        <v>0</v>
      </c>
      <c r="CC24" s="113">
        <f>IF($BY$28+$CA27=2,1,0)</f>
        <v>0</v>
      </c>
      <c r="CD24" s="113">
        <f>IF($BY$26+$CA28=2,1,0)</f>
        <v>0</v>
      </c>
      <c r="CE24" s="113">
        <f>IF($BY$27+$CA28=2,1,0)</f>
        <v>0</v>
      </c>
      <c r="CF24" s="114">
        <f>IF($BY$28+$CA28=2,1,0)</f>
        <v>0</v>
      </c>
      <c r="CG24" s="112">
        <f>IF($CH$26+$CJ26=2,1,0)</f>
        <v>0</v>
      </c>
      <c r="CH24" s="113">
        <f>IF($CH$27+$CJ26=2,1,0)</f>
        <v>0</v>
      </c>
      <c r="CI24" s="113">
        <f>IF($CH$28+$CJ26=2,1,0)</f>
        <v>0</v>
      </c>
      <c r="CJ24" s="113">
        <f>SUM(CG24:CI24)</f>
        <v>0</v>
      </c>
      <c r="CK24" s="113">
        <f>IF($CH$26+$CJ27=2,1,0)</f>
        <v>0</v>
      </c>
      <c r="CL24" s="113">
        <f>IF($CH$27+$CJ27=2,1,0)</f>
        <v>0</v>
      </c>
      <c r="CM24" s="113">
        <f>IF($CH$28+$CJ27=2,1,0)</f>
        <v>0</v>
      </c>
      <c r="CN24" s="113">
        <f>SUM(CK24:CM24)</f>
        <v>0</v>
      </c>
      <c r="CO24" s="113">
        <f>IF($CH$26+$CJ28=2,1,0)</f>
        <v>0</v>
      </c>
      <c r="CP24" s="113">
        <f>IF($CH$27+$CJ28=2,1,0)</f>
        <v>0</v>
      </c>
      <c r="CQ24" s="113">
        <f>IF($CH$28+$CJ28=2,1,0)</f>
        <v>0</v>
      </c>
      <c r="CR24" s="113">
        <f>SUM(CO24:CQ24)</f>
        <v>0</v>
      </c>
      <c r="CS24" s="113">
        <f>IF($CH$26+$CJ29=2,1,0)</f>
        <v>0</v>
      </c>
      <c r="CT24" s="113">
        <f>IF($CH$27+$CJ29=2,1,0)</f>
        <v>0</v>
      </c>
      <c r="CU24" s="113">
        <f>IF($CH$28+$CJ29=2,1,0)</f>
        <v>0</v>
      </c>
      <c r="CV24" s="113">
        <f>SUM(CS24:CU24)</f>
        <v>0</v>
      </c>
      <c r="CW24" s="113">
        <f>IF($CH$26+$CJ30=2,1,0)</f>
        <v>0</v>
      </c>
      <c r="CX24" s="113">
        <f>IF($CH$27+$CJ30=2,1,0)</f>
        <v>0</v>
      </c>
      <c r="CY24" s="113">
        <f>IF($CH$28+$CJ30=2,1,0)</f>
        <v>0</v>
      </c>
      <c r="CZ24" s="113">
        <f>SUM(CW24:CY24)</f>
        <v>0</v>
      </c>
      <c r="DA24" s="113">
        <f>IF($CH$26+$CJ31=2,1,0)</f>
        <v>0</v>
      </c>
      <c r="DB24" s="113">
        <f>IF($CH$27+$CJ31=2,1,0)</f>
        <v>0</v>
      </c>
      <c r="DC24" s="113">
        <f>IF($CH$28+$CJ31=2,1,0)</f>
        <v>0</v>
      </c>
      <c r="DD24" s="113">
        <f>SUM(DA24:DC24)</f>
        <v>0</v>
      </c>
      <c r="DE24" s="113">
        <f>IF($CH$26+$CJ32=2,1,0)</f>
        <v>0</v>
      </c>
      <c r="DF24" s="113">
        <f>IF($CH$27+$CJ32=2,1,0)</f>
        <v>0</v>
      </c>
      <c r="DG24" s="113">
        <f>IF($CH$28+$CJ32=2,1,0)</f>
        <v>0</v>
      </c>
      <c r="DH24" s="113">
        <f>SUM(DE24:DG24)</f>
        <v>0</v>
      </c>
      <c r="DI24" s="113">
        <f>CG24+CK24+CO24+CS24+CW24+DA24+DE24</f>
        <v>0</v>
      </c>
      <c r="DJ24" s="113">
        <f>CH24+CL24+CP24+CT24+CX24+DB24+DF24</f>
        <v>0</v>
      </c>
      <c r="DK24" s="113">
        <f>CI24+CM24+CQ24+CU24+CY24+DC24+DG24</f>
        <v>0</v>
      </c>
      <c r="DL24" s="113">
        <f>CJ24+CN24+CR24+CV24+CZ24+DD24+DH24</f>
        <v>0</v>
      </c>
      <c r="DM24" s="113">
        <f>IF($CH$26+$CJ33=2,1,0)</f>
        <v>0</v>
      </c>
      <c r="DN24" s="113">
        <f>IF($CH$27+$CJ33=2,1,0)</f>
        <v>0</v>
      </c>
      <c r="DO24" s="113">
        <f>IF($CH$28+$CJ33=2,1,0)</f>
        <v>0</v>
      </c>
      <c r="DP24" s="113">
        <f>SUM(DM24:DO24)</f>
        <v>0</v>
      </c>
      <c r="DQ24" s="113">
        <f>IF($CH$26+$CJ34=2,1,0)</f>
        <v>0</v>
      </c>
      <c r="DR24" s="113">
        <f>IF($CH$27+$CJ34=2,1,0)</f>
        <v>0</v>
      </c>
      <c r="DS24" s="113">
        <f>IF($CH$28+$CJ34=2,1,0)</f>
        <v>0</v>
      </c>
      <c r="DT24" s="113">
        <f>SUM(DQ24:DS24)</f>
        <v>0</v>
      </c>
      <c r="DU24" s="113">
        <f>IF($CH$26+$CJ35=2,1,0)</f>
        <v>0</v>
      </c>
      <c r="DV24" s="113">
        <f>IF($CH$27+$CJ35=2,1,0)</f>
        <v>0</v>
      </c>
      <c r="DW24" s="113">
        <f>IF($CH$28+$CJ35=2,1,0)</f>
        <v>0</v>
      </c>
      <c r="DX24" s="113">
        <f>SUM(DU24:DW24)</f>
        <v>0</v>
      </c>
      <c r="DY24" s="113">
        <f>IF($CH$26+$CJ36=2,1,0)</f>
        <v>0</v>
      </c>
      <c r="DZ24" s="113">
        <f>IF($CH$27+$CJ36=2,1,0)</f>
        <v>0</v>
      </c>
      <c r="EA24" s="113">
        <f>IF($CH$28+$CJ36=2,1,0)</f>
        <v>0</v>
      </c>
      <c r="EB24" s="113">
        <f>SUM(DY24:EA24)</f>
        <v>0</v>
      </c>
      <c r="EC24" s="113">
        <f>IF($CH$26+$CJ37=2,1,0)</f>
        <v>0</v>
      </c>
      <c r="ED24" s="113">
        <f>IF($CH$27+$CJ37=2,1,0)</f>
        <v>0</v>
      </c>
      <c r="EE24" s="113">
        <f>IF($CH$28+$CJ37=2,1,0)</f>
        <v>0</v>
      </c>
      <c r="EF24" s="113">
        <f>SUM(EC24:EE24)</f>
        <v>0</v>
      </c>
      <c r="EG24" s="113">
        <f>IF($CH$26+$CJ38=2,1,0)</f>
        <v>0</v>
      </c>
      <c r="EH24" s="113">
        <f>IF($CH$27+$CJ38=2,1,0)</f>
        <v>0</v>
      </c>
      <c r="EI24" s="113">
        <f>IF($CH$28+$CJ38=2,1,0)</f>
        <v>0</v>
      </c>
      <c r="EJ24" s="113">
        <f>SUM(EG24:EI24)</f>
        <v>0</v>
      </c>
      <c r="EK24" s="113">
        <f>IF($CH$26+$CJ39=2,1,0)</f>
        <v>0</v>
      </c>
      <c r="EL24" s="113">
        <f>IF($CH$27+$CJ39=2,1,0)</f>
        <v>0</v>
      </c>
      <c r="EM24" s="113">
        <f>IF($CH$28+$CJ39=2,1,0)</f>
        <v>0</v>
      </c>
      <c r="EN24" s="113">
        <f>SUM(EK24:EM24)</f>
        <v>0</v>
      </c>
      <c r="EO24" s="113">
        <f>IF($CH$26+$CJ40=2,1,0)</f>
        <v>0</v>
      </c>
      <c r="EP24" s="113">
        <f>IF($CH$27+$CJ40=2,1,0)</f>
        <v>0</v>
      </c>
      <c r="EQ24" s="113">
        <f>IF($CH$28+$CJ40=2,1,0)</f>
        <v>0</v>
      </c>
      <c r="ER24" s="113">
        <f>SUM(EO24:EQ24)</f>
        <v>0</v>
      </c>
      <c r="ES24" s="113">
        <f>IF($CH$26+$CJ41=2,1,0)</f>
        <v>0</v>
      </c>
      <c r="ET24" s="113">
        <f>IF($CH$27+$CJ41=2,1,0)</f>
        <v>0</v>
      </c>
      <c r="EU24" s="113">
        <f>IF($CH$28+$CJ41=2,1,0)</f>
        <v>0</v>
      </c>
      <c r="EV24" s="113">
        <f>SUM(ES24:EU24)</f>
        <v>0</v>
      </c>
      <c r="EW24" s="113">
        <f>IF($CH$26+$CJ42=2,1,0)</f>
        <v>0</v>
      </c>
      <c r="EX24" s="113">
        <f>IF($CH$27+$CJ42=2,1,0)</f>
        <v>0</v>
      </c>
      <c r="EY24" s="113">
        <f>IF($CH$28+$CJ42=2,1,0)</f>
        <v>0</v>
      </c>
      <c r="EZ24" s="113">
        <f>SUM(EW24:EY24)</f>
        <v>0</v>
      </c>
      <c r="FA24" s="113">
        <f>IF($CH$26+$CJ43=2,1,0)</f>
        <v>0</v>
      </c>
      <c r="FB24" s="113">
        <f>IF($CH$27+$CJ43=2,1,0)</f>
        <v>0</v>
      </c>
      <c r="FC24" s="113">
        <f>IF($CH$28+$CJ43=2,1,0)</f>
        <v>0</v>
      </c>
      <c r="FD24" s="114">
        <f>SUM(FA24:FC24)</f>
        <v>0</v>
      </c>
      <c r="FE24" s="122"/>
      <c r="FF24" s="112">
        <f>IF($FG$26+$FI$28=2,1,0)</f>
        <v>0</v>
      </c>
      <c r="FG24" s="113">
        <f>IF($FG$27+$FI$28=2,1,0)</f>
        <v>0</v>
      </c>
      <c r="FH24" s="113">
        <f>IF($FG$28+$FI$28=2,1,0)</f>
        <v>0</v>
      </c>
      <c r="FI24" s="113">
        <f>IF($FG$26+$FI27=2,1,0)</f>
        <v>0</v>
      </c>
      <c r="FJ24" s="113">
        <f>IF($FG$27+$FI27=2,1,0)</f>
        <v>0</v>
      </c>
      <c r="FK24" s="113">
        <f>IF($FG$28+$FI27=2,1,0)</f>
        <v>0</v>
      </c>
      <c r="FL24" s="113">
        <f>IF($FG$26+$FI26=2,1,0)</f>
        <v>0</v>
      </c>
      <c r="FM24" s="113">
        <f>IF($FG$27+$FI26=2,1,0)</f>
        <v>0</v>
      </c>
      <c r="FN24" s="113">
        <f>IF($FG$28+$FI26=2,1,0)</f>
        <v>0</v>
      </c>
      <c r="FO24" s="113">
        <f>IF($FG$26+$FI29=2,1,0)</f>
        <v>0</v>
      </c>
      <c r="FP24" s="113">
        <f>IF($FG$27+$FI29=2,1,0)</f>
        <v>0</v>
      </c>
      <c r="FQ24" s="113">
        <f>IF($FG$28+$FI29=2,1,0)</f>
        <v>0</v>
      </c>
      <c r="FR24" s="113">
        <f>IF($FG$26+$FI30=2,1,0)</f>
        <v>0</v>
      </c>
      <c r="FS24" s="113">
        <f>IF($FG$27+$FI30=2,1,0)</f>
        <v>0</v>
      </c>
      <c r="FT24" s="113">
        <f>IF($FG$28+$FI30=2,1,0)</f>
        <v>0</v>
      </c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</row>
    <row r="25" spans="2:3" s="43" customFormat="1" ht="12.75">
      <c r="B25" s="45"/>
      <c r="C25" s="45"/>
    </row>
    <row r="26" spans="2:165" s="43" customFormat="1" ht="12.75">
      <c r="B26" s="45"/>
      <c r="C26" s="45"/>
      <c r="D26" s="43" t="s">
        <v>546</v>
      </c>
      <c r="E26" s="43">
        <f>IF(LSCB1_A1!$P$41=LSCB1_A1!A209,1,0)</f>
        <v>0</v>
      </c>
      <c r="F26" s="51" t="s">
        <v>74</v>
      </c>
      <c r="G26" s="43">
        <f>IF(LSCB1_A1!$P$69=LSCB1_A1!L209,1,0)</f>
        <v>0</v>
      </c>
      <c r="BX26" s="43" t="s">
        <v>546</v>
      </c>
      <c r="BY26" s="43">
        <f>IF(LSCB1_A1!$P$41=LSCB1_A1!A209,1,0)</f>
        <v>0</v>
      </c>
      <c r="BZ26" s="43" t="s">
        <v>560</v>
      </c>
      <c r="CA26" s="43">
        <f>IF(LSCB1_A1!$P$72=LSCB1_A1!F209,1,0)</f>
        <v>0</v>
      </c>
      <c r="CG26" s="43" t="s">
        <v>546</v>
      </c>
      <c r="CH26" s="43">
        <f>IF(LSCB1_A1!$P$41=LSCB1_A1!A209,1,0)</f>
        <v>0</v>
      </c>
      <c r="CI26" s="51" t="s">
        <v>106</v>
      </c>
      <c r="CJ26" s="43">
        <f>IF(LSCB1_A1!$P$75=LSCB1_A1!M209,1,0)</f>
        <v>0</v>
      </c>
      <c r="FF26" s="43" t="s">
        <v>546</v>
      </c>
      <c r="FG26" s="43">
        <f>IF(LSCB1_A1!$P$41=LSCB1_A1!A209,1,0)</f>
        <v>0</v>
      </c>
      <c r="FH26" s="52" t="s">
        <v>298</v>
      </c>
      <c r="FI26" s="43">
        <f>IF(LSCB1_A1!$P$79=LSCB1_A1!N209,1,0)</f>
        <v>0</v>
      </c>
    </row>
    <row r="27" spans="2:165" s="43" customFormat="1" ht="12.75">
      <c r="B27" s="45"/>
      <c r="C27" s="45"/>
      <c r="D27" s="43" t="s">
        <v>547</v>
      </c>
      <c r="E27" s="43">
        <f>IF(LSCB1_A1!$P$41=LSCB1_A1!A210,1,0)</f>
        <v>0</v>
      </c>
      <c r="F27" s="49" t="s">
        <v>75</v>
      </c>
      <c r="G27" s="43">
        <f>IF(LSCB1_A1!$P$69=LSCB1_A1!L210,1,0)</f>
        <v>0</v>
      </c>
      <c r="BX27" s="43" t="s">
        <v>547</v>
      </c>
      <c r="BY27" s="43">
        <f>IF(LSCB1_A1!$P$41=LSCB1_A1!A210,1,0)</f>
        <v>0</v>
      </c>
      <c r="BZ27" s="43" t="s">
        <v>561</v>
      </c>
      <c r="CA27" s="43">
        <f>IF(LSCB1_A1!$P$72=LSCB1_A1!F210,1,0)</f>
        <v>0</v>
      </c>
      <c r="CG27" s="43" t="s">
        <v>547</v>
      </c>
      <c r="CH27" s="43">
        <f>IF(LSCB1_A1!$P$41=LSCB1_A1!A210,1,0)</f>
        <v>0</v>
      </c>
      <c r="CI27" s="51" t="s">
        <v>107</v>
      </c>
      <c r="CJ27" s="43">
        <f>IF(LSCB1_A1!$P$75=LSCB1_A1!M210,1,0)</f>
        <v>0</v>
      </c>
      <c r="FF27" s="43" t="s">
        <v>547</v>
      </c>
      <c r="FG27" s="43">
        <f>IF(LSCB1_A1!$P$41=LSCB1_A1!A210,1,0)</f>
        <v>0</v>
      </c>
      <c r="FH27" s="52" t="s">
        <v>297</v>
      </c>
      <c r="FI27" s="43">
        <f>IF(LSCB1_A1!$P$79=LSCB1_A1!N210,1,0)</f>
        <v>0</v>
      </c>
    </row>
    <row r="28" spans="2:165" s="43" customFormat="1" ht="12.75">
      <c r="B28" s="45"/>
      <c r="C28" s="45"/>
      <c r="D28" s="43" t="s">
        <v>548</v>
      </c>
      <c r="E28" s="43">
        <f>IF(LSCB1_A1!$P$41=LSCB1_A1!A211,1,0)</f>
        <v>0</v>
      </c>
      <c r="F28" s="49" t="s">
        <v>76</v>
      </c>
      <c r="G28" s="43">
        <f>IF(LSCB1_A1!$P$69=LSCB1_A1!L211,1,0)</f>
        <v>0</v>
      </c>
      <c r="BX28" s="43" t="s">
        <v>548</v>
      </c>
      <c r="BY28" s="43">
        <f>IF(LSCB1_A1!$P$41=LSCB1_A1!A211,1,0)</f>
        <v>0</v>
      </c>
      <c r="BZ28" s="43" t="s">
        <v>562</v>
      </c>
      <c r="CA28" s="43">
        <f>IF(LSCB1_A1!$P$72=LSCB1_A1!F211,1,0)</f>
        <v>0</v>
      </c>
      <c r="CG28" s="43" t="s">
        <v>548</v>
      </c>
      <c r="CH28" s="43">
        <f>IF(LSCB1_A1!$P$41=LSCB1_A1!A211,1,0)</f>
        <v>0</v>
      </c>
      <c r="CI28" s="51" t="s">
        <v>108</v>
      </c>
      <c r="CJ28" s="43">
        <f>IF(LSCB1_A1!$P$75=LSCB1_A1!M211,1,0)</f>
        <v>0</v>
      </c>
      <c r="FF28" s="43" t="s">
        <v>548</v>
      </c>
      <c r="FG28" s="43">
        <f>IF(LSCB1_A1!$P$41=LSCB1_A1!A211,1,0)</f>
        <v>0</v>
      </c>
      <c r="FH28" s="52" t="s">
        <v>115</v>
      </c>
      <c r="FI28" s="43">
        <f>IF(LSCB1_A1!$P$79=LSCB1_A1!N211,1,0)</f>
        <v>0</v>
      </c>
    </row>
    <row r="29" spans="2:165" s="43" customFormat="1" ht="12.75">
      <c r="B29" s="45"/>
      <c r="C29" s="45"/>
      <c r="F29" s="49" t="s">
        <v>77</v>
      </c>
      <c r="G29" s="43">
        <f>IF(LSCB1_A1!$P$69=LSCB1_A1!L212,1,0)</f>
        <v>0</v>
      </c>
      <c r="CI29" s="51" t="s">
        <v>109</v>
      </c>
      <c r="CJ29" s="43">
        <f>IF(LSCB1_A1!$P$75=LSCB1_A1!M212,1,0)</f>
        <v>0</v>
      </c>
      <c r="FH29" s="52" t="s">
        <v>116</v>
      </c>
      <c r="FI29" s="43">
        <f>IF(LSCB1_A1!$P$79=LSCB1_A1!N212,1,0)</f>
        <v>0</v>
      </c>
    </row>
    <row r="30" spans="2:165" s="43" customFormat="1" ht="12.75">
      <c r="B30" s="45"/>
      <c r="C30" s="45"/>
      <c r="F30" s="49" t="s">
        <v>78</v>
      </c>
      <c r="G30" s="43">
        <f>IF(LSCB1_A1!$P$69=LSCB1_A1!L213,1,0)</f>
        <v>0</v>
      </c>
      <c r="CI30" s="51" t="s">
        <v>110</v>
      </c>
      <c r="CJ30" s="43">
        <f>IF(LSCB1_A1!$P$75=LSCB1_A1!M213,1,0)</f>
        <v>0</v>
      </c>
      <c r="FH30" s="49" t="s">
        <v>35</v>
      </c>
      <c r="FI30" s="43">
        <f>IF(LSCB1_A1!$P$79=LSCB1_A1!N213,1,0)</f>
        <v>0</v>
      </c>
    </row>
    <row r="31" spans="2:164" s="43" customFormat="1" ht="12.75">
      <c r="B31" s="45"/>
      <c r="C31" s="45"/>
      <c r="F31" s="49" t="s">
        <v>132</v>
      </c>
      <c r="G31" s="43">
        <f>IF(LSCB1_A1!$P$69=LSCB1_A1!L214,1,0)</f>
        <v>0</v>
      </c>
      <c r="CI31" s="51" t="s">
        <v>111</v>
      </c>
      <c r="CJ31" s="43">
        <f>IF(LSCB1_A1!$P$75=LSCB1_A1!M214,1,0)</f>
        <v>0</v>
      </c>
      <c r="FH31" s="51"/>
    </row>
    <row r="32" spans="2:163" s="43" customFormat="1" ht="12.75">
      <c r="B32" s="45"/>
      <c r="C32" s="45"/>
      <c r="F32" s="49" t="s">
        <v>79</v>
      </c>
      <c r="G32" s="43">
        <f>IF(LSCB1_A1!$P$69=LSCB1_A1!L215,1,0)</f>
        <v>0</v>
      </c>
      <c r="CI32" s="51" t="s">
        <v>112</v>
      </c>
      <c r="CJ32" s="43">
        <f>IF(LSCB1_A1!$P$75=LSCB1_A1!M215,1,0)</f>
        <v>0</v>
      </c>
      <c r="FG32" s="51"/>
    </row>
    <row r="33" spans="2:163" s="43" customFormat="1" ht="12.75">
      <c r="B33" s="45"/>
      <c r="C33" s="45"/>
      <c r="F33" s="49" t="s">
        <v>80</v>
      </c>
      <c r="G33" s="43">
        <f>IF(LSCB1_A1!$P$69=LSCB1_A1!L216,1,0)</f>
        <v>0</v>
      </c>
      <c r="CI33" s="49" t="s">
        <v>96</v>
      </c>
      <c r="CJ33" s="43">
        <f>IF(LSCB1_A1!$P$75=LSCB1_A1!M216,1,0)</f>
        <v>0</v>
      </c>
      <c r="FG33" s="51"/>
    </row>
    <row r="34" spans="2:163" s="43" customFormat="1" ht="12.75">
      <c r="B34" s="45"/>
      <c r="C34" s="45"/>
      <c r="F34" s="49" t="s">
        <v>81</v>
      </c>
      <c r="G34" s="43">
        <f>IF(LSCB1_A1!$P$69=LSCB1_A1!L217,1,0)</f>
        <v>0</v>
      </c>
      <c r="CI34" s="49" t="s">
        <v>97</v>
      </c>
      <c r="CJ34" s="43">
        <f>IF(LSCB1_A1!$P$75=LSCB1_A1!M217,1,0)</f>
        <v>0</v>
      </c>
      <c r="FG34" s="51"/>
    </row>
    <row r="35" spans="2:88" s="43" customFormat="1" ht="12.75">
      <c r="B35" s="45"/>
      <c r="C35" s="45"/>
      <c r="F35" s="49" t="s">
        <v>82</v>
      </c>
      <c r="G35" s="43">
        <f>IF(LSCB1_A1!$P$69=LSCB1_A1!L218,1,0)</f>
        <v>0</v>
      </c>
      <c r="CI35" s="49" t="s">
        <v>98</v>
      </c>
      <c r="CJ35" s="43">
        <f>IF(LSCB1_A1!$P$75=LSCB1_A1!M218,1,0)</f>
        <v>0</v>
      </c>
    </row>
    <row r="36" spans="2:88" s="43" customFormat="1" ht="12.75">
      <c r="B36" s="45"/>
      <c r="C36" s="45"/>
      <c r="F36" s="49" t="s">
        <v>83</v>
      </c>
      <c r="G36" s="43">
        <f>IF(LSCB1_A1!$P$69=LSCB1_A1!L219,1,0)</f>
        <v>0</v>
      </c>
      <c r="CI36" s="49" t="s">
        <v>99</v>
      </c>
      <c r="CJ36" s="43">
        <f>IF(LSCB1_A1!$P$75=LSCB1_A1!M219,1,0)</f>
        <v>0</v>
      </c>
    </row>
    <row r="37" spans="2:88" s="43" customFormat="1" ht="12.75">
      <c r="B37" s="45"/>
      <c r="C37" s="45"/>
      <c r="F37" s="49" t="s">
        <v>84</v>
      </c>
      <c r="G37" s="43">
        <f>IF(LSCB1_A1!$P$69=LSCB1_A1!L220,1,0)</f>
        <v>0</v>
      </c>
      <c r="CI37" s="49" t="s">
        <v>100</v>
      </c>
      <c r="CJ37" s="43">
        <f>IF(LSCB1_A1!$P$75=LSCB1_A1!M220,1,0)</f>
        <v>0</v>
      </c>
    </row>
    <row r="38" spans="2:88" s="43" customFormat="1" ht="12.75">
      <c r="B38" s="45"/>
      <c r="C38" s="45"/>
      <c r="F38" s="49" t="s">
        <v>85</v>
      </c>
      <c r="G38" s="43">
        <f>IF(LSCB1_A1!$P$69=LSCB1_A1!L221,1,0)</f>
        <v>0</v>
      </c>
      <c r="CI38" s="49" t="s">
        <v>101</v>
      </c>
      <c r="CJ38" s="43">
        <f>IF(LSCB1_A1!$P$75=LSCB1_A1!M221,1,0)</f>
        <v>0</v>
      </c>
    </row>
    <row r="39" spans="2:88" s="43" customFormat="1" ht="12.75">
      <c r="B39" s="45"/>
      <c r="C39" s="45"/>
      <c r="F39" s="49" t="s">
        <v>86</v>
      </c>
      <c r="G39" s="43">
        <f>IF(LSCB1_A1!$P$69=LSCB1_A1!L222,1,0)</f>
        <v>0</v>
      </c>
      <c r="CI39" s="49" t="s">
        <v>102</v>
      </c>
      <c r="CJ39" s="43">
        <f>IF(LSCB1_A1!$P$75=LSCB1_A1!M222,1,0)</f>
        <v>0</v>
      </c>
    </row>
    <row r="40" spans="2:88" s="43" customFormat="1" ht="12.75">
      <c r="B40" s="45"/>
      <c r="C40" s="45"/>
      <c r="F40" s="49" t="s">
        <v>87</v>
      </c>
      <c r="G40" s="43">
        <f>IF(LSCB1_A1!$P$69=LSCB1_A1!L223,1,0)</f>
        <v>0</v>
      </c>
      <c r="CI40" s="49" t="s">
        <v>103</v>
      </c>
      <c r="CJ40" s="43">
        <f>IF(LSCB1_A1!$P$75=LSCB1_A1!M223,1,0)</f>
        <v>0</v>
      </c>
    </row>
    <row r="41" spans="2:88" s="43" customFormat="1" ht="12.75">
      <c r="B41" s="45"/>
      <c r="C41" s="45"/>
      <c r="F41" s="51" t="s">
        <v>88</v>
      </c>
      <c r="G41" s="43">
        <f>IF(LSCB1_A1!$P$69=LSCB1_A1!L224,1,0)</f>
        <v>0</v>
      </c>
      <c r="CI41" s="49" t="s">
        <v>104</v>
      </c>
      <c r="CJ41" s="43">
        <f>IF(LSCB1_A1!$P$75=LSCB1_A1!M224,1,0)</f>
        <v>0</v>
      </c>
    </row>
    <row r="42" spans="2:88" s="43" customFormat="1" ht="12.75">
      <c r="B42" s="45"/>
      <c r="C42" s="45"/>
      <c r="F42" s="51" t="s">
        <v>89</v>
      </c>
      <c r="G42" s="43">
        <f>IF(LSCB1_A1!$P$69=LSCB1_A1!L225,1,0)</f>
        <v>0</v>
      </c>
      <c r="CI42" s="49" t="s">
        <v>113</v>
      </c>
      <c r="CJ42" s="43">
        <f>IF(LSCB1_A1!$P$75=LSCB1_A1!M225,1,0)</f>
        <v>0</v>
      </c>
    </row>
    <row r="43" spans="2:88" s="43" customFormat="1" ht="12.75">
      <c r="B43" s="45"/>
      <c r="C43" s="45"/>
      <c r="F43" s="53" t="s">
        <v>91</v>
      </c>
      <c r="G43" s="43">
        <f>IF(LSCB1_A1!$P$69=LSCB1_A1!L226,1,0)</f>
        <v>0</v>
      </c>
      <c r="CI43" s="49" t="s">
        <v>105</v>
      </c>
      <c r="CJ43" s="43">
        <f>IF(LSCB1_A1!$P$75=LSCB1_A1!M226,1,0)</f>
        <v>0</v>
      </c>
    </row>
    <row r="44" spans="2:87" s="43" customFormat="1" ht="12.75">
      <c r="B44" s="45"/>
      <c r="C44" s="45"/>
      <c r="F44" s="49" t="s">
        <v>90</v>
      </c>
      <c r="G44" s="43">
        <f>IF(LSCB1_A1!$P$69=LSCB1_A1!L227,1,0)</f>
        <v>0</v>
      </c>
      <c r="CI44" s="54"/>
    </row>
    <row r="45" spans="2:3" s="43" customFormat="1" ht="12.75">
      <c r="B45" s="45"/>
      <c r="C45" s="45"/>
    </row>
    <row r="46" spans="2:3" s="43" customFormat="1" ht="12.75">
      <c r="B46" s="45"/>
      <c r="C46" s="45"/>
    </row>
    <row r="47" s="43" customFormat="1" ht="12.75"/>
    <row r="48" s="43" customFormat="1" ht="12.75"/>
    <row r="49" spans="2:17" s="111" customFormat="1" ht="12.75">
      <c r="B49" s="111" t="s">
        <v>151</v>
      </c>
      <c r="C49" s="111" t="s">
        <v>152</v>
      </c>
      <c r="D49" s="111" t="s">
        <v>153</v>
      </c>
      <c r="E49" s="111" t="s">
        <v>154</v>
      </c>
      <c r="F49" s="111" t="s">
        <v>155</v>
      </c>
      <c r="G49" s="111" t="s">
        <v>156</v>
      </c>
      <c r="H49" s="111" t="s">
        <v>157</v>
      </c>
      <c r="I49" s="111" t="s">
        <v>158</v>
      </c>
      <c r="J49" s="111" t="s">
        <v>159</v>
      </c>
      <c r="K49" s="111" t="s">
        <v>160</v>
      </c>
      <c r="L49" s="111" t="s">
        <v>161</v>
      </c>
      <c r="M49" s="111" t="s">
        <v>162</v>
      </c>
      <c r="N49" s="111" t="s">
        <v>163</v>
      </c>
      <c r="O49" s="111" t="s">
        <v>164</v>
      </c>
      <c r="P49" s="111" t="s">
        <v>165</v>
      </c>
      <c r="Q49" s="111" t="s">
        <v>166</v>
      </c>
    </row>
    <row r="50" s="111" customFormat="1" ht="12.75">
      <c r="B50" s="111">
        <f>B4</f>
        <v>0</v>
      </c>
    </row>
    <row r="51" s="111" customFormat="1" ht="12.75"/>
    <row r="52" spans="1:241" ht="12.75">
      <c r="A52" s="59"/>
      <c r="B52" s="123" t="s">
        <v>679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83"/>
      <c r="AF52" s="83"/>
      <c r="AG52" s="83"/>
      <c r="AH52" s="59"/>
      <c r="AI52" s="59"/>
      <c r="AK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/>
      <c r="BL52"/>
      <c r="BM52"/>
      <c r="BN52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63"/>
      <c r="FN52" s="149"/>
      <c r="FO52" s="150"/>
      <c r="FP52" s="150"/>
      <c r="FQ52" s="150"/>
      <c r="FR52" s="150"/>
      <c r="FS52" s="59"/>
      <c r="FT52" s="59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</row>
    <row r="53" spans="2:241" ht="12.75">
      <c r="B53" s="124" t="s">
        <v>680</v>
      </c>
      <c r="C53" s="124" t="s">
        <v>681</v>
      </c>
      <c r="D53" s="124" t="s">
        <v>682</v>
      </c>
      <c r="E53" s="124" t="s">
        <v>683</v>
      </c>
      <c r="F53" s="124" t="s">
        <v>684</v>
      </c>
      <c r="G53" s="124" t="s">
        <v>685</v>
      </c>
      <c r="H53" s="124" t="s">
        <v>686</v>
      </c>
      <c r="I53" s="124" t="s">
        <v>687</v>
      </c>
      <c r="J53" s="124" t="s">
        <v>688</v>
      </c>
      <c r="K53" s="124" t="s">
        <v>689</v>
      </c>
      <c r="L53" s="124" t="s">
        <v>690</v>
      </c>
      <c r="M53" s="124" t="s">
        <v>691</v>
      </c>
      <c r="N53" s="124" t="s">
        <v>692</v>
      </c>
      <c r="O53" s="124" t="s">
        <v>693</v>
      </c>
      <c r="P53" s="124" t="s">
        <v>694</v>
      </c>
      <c r="Q53" s="124" t="s">
        <v>695</v>
      </c>
      <c r="R53" s="124" t="s">
        <v>696</v>
      </c>
      <c r="S53" s="124" t="s">
        <v>697</v>
      </c>
      <c r="T53" s="124" t="s">
        <v>698</v>
      </c>
      <c r="U53" s="124" t="s">
        <v>699</v>
      </c>
      <c r="V53" s="124" t="s">
        <v>700</v>
      </c>
      <c r="W53" s="124" t="s">
        <v>701</v>
      </c>
      <c r="X53" s="124" t="s">
        <v>702</v>
      </c>
      <c r="Y53" s="124" t="s">
        <v>703</v>
      </c>
      <c r="Z53" s="124" t="s">
        <v>704</v>
      </c>
      <c r="AA53" s="124" t="s">
        <v>705</v>
      </c>
      <c r="AB53" s="124" t="s">
        <v>706</v>
      </c>
      <c r="AC53" s="124" t="s">
        <v>707</v>
      </c>
      <c r="AD53" s="124" t="s">
        <v>708</v>
      </c>
      <c r="AE53" s="124" t="s">
        <v>709</v>
      </c>
      <c r="AF53" s="124" t="s">
        <v>710</v>
      </c>
      <c r="AG53" s="124" t="s">
        <v>711</v>
      </c>
      <c r="AH53" s="124" t="s">
        <v>712</v>
      </c>
      <c r="AI53" s="124" t="s">
        <v>713</v>
      </c>
      <c r="AJ53" s="124" t="s">
        <v>714</v>
      </c>
      <c r="AK53" s="124" t="s">
        <v>715</v>
      </c>
      <c r="AL53" s="124" t="s">
        <v>716</v>
      </c>
      <c r="AM53" s="124" t="s">
        <v>717</v>
      </c>
      <c r="AN53" s="124" t="s">
        <v>718</v>
      </c>
      <c r="AO53" s="124" t="s">
        <v>719</v>
      </c>
      <c r="AP53" s="124" t="s">
        <v>720</v>
      </c>
      <c r="AQ53" s="124" t="s">
        <v>721</v>
      </c>
      <c r="AR53" s="124" t="s">
        <v>722</v>
      </c>
      <c r="AS53" s="124" t="s">
        <v>723</v>
      </c>
      <c r="AT53" s="124" t="s">
        <v>724</v>
      </c>
      <c r="AU53" s="124" t="s">
        <v>725</v>
      </c>
      <c r="AV53" s="124" t="s">
        <v>726</v>
      </c>
      <c r="AW53" s="124" t="s">
        <v>727</v>
      </c>
      <c r="AX53" s="124" t="s">
        <v>728</v>
      </c>
      <c r="AY53" s="124" t="s">
        <v>729</v>
      </c>
      <c r="AZ53" s="124" t="s">
        <v>730</v>
      </c>
      <c r="BA53" s="124" t="s">
        <v>731</v>
      </c>
      <c r="BB53" s="124" t="s">
        <v>732</v>
      </c>
      <c r="BC53" s="124" t="s">
        <v>733</v>
      </c>
      <c r="BD53" s="124" t="s">
        <v>734</v>
      </c>
      <c r="BE53" s="124" t="s">
        <v>735</v>
      </c>
      <c r="BF53" s="124" t="s">
        <v>736</v>
      </c>
      <c r="BG53" s="124" t="s">
        <v>737</v>
      </c>
      <c r="BH53" s="124" t="s">
        <v>738</v>
      </c>
      <c r="BI53" s="124" t="s">
        <v>739</v>
      </c>
      <c r="BJ53" s="124" t="s">
        <v>740</v>
      </c>
      <c r="BK53" s="124" t="s">
        <v>741</v>
      </c>
      <c r="BL53" s="124" t="s">
        <v>742</v>
      </c>
      <c r="BM53" s="124" t="s">
        <v>743</v>
      </c>
      <c r="BN53" s="124" t="s">
        <v>744</v>
      </c>
      <c r="BO53" s="124" t="s">
        <v>745</v>
      </c>
      <c r="BP53" s="124" t="s">
        <v>746</v>
      </c>
      <c r="BQ53" s="124" t="s">
        <v>747</v>
      </c>
      <c r="BR53" s="124" t="s">
        <v>748</v>
      </c>
      <c r="BS53" s="124" t="s">
        <v>749</v>
      </c>
      <c r="BT53" s="124" t="s">
        <v>750</v>
      </c>
      <c r="BU53" s="124" t="s">
        <v>751</v>
      </c>
      <c r="BV53" s="124" t="s">
        <v>752</v>
      </c>
      <c r="BW53" s="124" t="s">
        <v>753</v>
      </c>
      <c r="BX53" s="124" t="s">
        <v>754</v>
      </c>
      <c r="BY53" s="124" t="s">
        <v>755</v>
      </c>
      <c r="BZ53" s="124" t="s">
        <v>756</v>
      </c>
      <c r="CA53" s="124" t="s">
        <v>757</v>
      </c>
      <c r="CB53" s="124" t="s">
        <v>758</v>
      </c>
      <c r="CC53" s="124" t="s">
        <v>759</v>
      </c>
      <c r="CD53" s="124" t="s">
        <v>760</v>
      </c>
      <c r="CE53" s="124" t="s">
        <v>761</v>
      </c>
      <c r="CF53" s="124" t="s">
        <v>762</v>
      </c>
      <c r="CG53" s="124" t="s">
        <v>763</v>
      </c>
      <c r="CH53" s="124" t="s">
        <v>764</v>
      </c>
      <c r="CI53" s="124" t="s">
        <v>765</v>
      </c>
      <c r="CJ53" s="124" t="s">
        <v>766</v>
      </c>
      <c r="CK53" s="124" t="s">
        <v>767</v>
      </c>
      <c r="CL53" s="124" t="s">
        <v>768</v>
      </c>
      <c r="CM53" s="124" t="s">
        <v>769</v>
      </c>
      <c r="CN53" s="124" t="s">
        <v>770</v>
      </c>
      <c r="CO53" s="124" t="s">
        <v>771</v>
      </c>
      <c r="CP53" s="124" t="s">
        <v>772</v>
      </c>
      <c r="CQ53" s="124" t="s">
        <v>773</v>
      </c>
      <c r="CR53" s="124" t="s">
        <v>774</v>
      </c>
      <c r="CS53" s="124" t="s">
        <v>775</v>
      </c>
      <c r="CT53" s="124" t="s">
        <v>776</v>
      </c>
      <c r="CU53" s="124" t="s">
        <v>777</v>
      </c>
      <c r="CV53" s="124" t="s">
        <v>778</v>
      </c>
      <c r="CW53" s="124" t="s">
        <v>779</v>
      </c>
      <c r="CX53" s="124" t="s">
        <v>780</v>
      </c>
      <c r="CY53" s="124" t="s">
        <v>781</v>
      </c>
      <c r="CZ53" s="124" t="s">
        <v>782</v>
      </c>
      <c r="DA53" s="124" t="s">
        <v>783</v>
      </c>
      <c r="DB53" s="124" t="s">
        <v>784</v>
      </c>
      <c r="DC53" s="124" t="s">
        <v>785</v>
      </c>
      <c r="DD53" s="124" t="s">
        <v>786</v>
      </c>
      <c r="DE53" s="124" t="s">
        <v>787</v>
      </c>
      <c r="DF53" s="124" t="s">
        <v>788</v>
      </c>
      <c r="DG53" s="124" t="s">
        <v>789</v>
      </c>
      <c r="DH53" s="124" t="s">
        <v>790</v>
      </c>
      <c r="DI53" s="124" t="s">
        <v>791</v>
      </c>
      <c r="DJ53" s="124" t="s">
        <v>792</v>
      </c>
      <c r="DK53" s="124" t="s">
        <v>793</v>
      </c>
      <c r="DL53" s="124" t="s">
        <v>794</v>
      </c>
      <c r="DM53" s="124" t="s">
        <v>795</v>
      </c>
      <c r="DN53" s="124" t="s">
        <v>796</v>
      </c>
      <c r="DO53" s="124" t="s">
        <v>797</v>
      </c>
      <c r="DP53" s="124" t="s">
        <v>798</v>
      </c>
      <c r="DQ53" s="124" t="s">
        <v>799</v>
      </c>
      <c r="DR53" s="124" t="s">
        <v>800</v>
      </c>
      <c r="DS53" s="124" t="s">
        <v>801</v>
      </c>
      <c r="DT53" s="124" t="s">
        <v>802</v>
      </c>
      <c r="DU53" s="124" t="s">
        <v>803</v>
      </c>
      <c r="DV53" s="124" t="s">
        <v>804</v>
      </c>
      <c r="DW53" s="124" t="s">
        <v>805</v>
      </c>
      <c r="DX53" s="124" t="s">
        <v>806</v>
      </c>
      <c r="DY53" s="124" t="s">
        <v>807</v>
      </c>
      <c r="DZ53" s="124" t="s">
        <v>808</v>
      </c>
      <c r="EA53" s="124" t="s">
        <v>809</v>
      </c>
      <c r="EB53" s="124" t="s">
        <v>810</v>
      </c>
      <c r="EC53" s="124" t="s">
        <v>811</v>
      </c>
      <c r="ED53" s="124" t="s">
        <v>812</v>
      </c>
      <c r="EE53" s="124" t="s">
        <v>813</v>
      </c>
      <c r="EF53" s="124" t="s">
        <v>814</v>
      </c>
      <c r="EG53" s="124" t="s">
        <v>815</v>
      </c>
      <c r="EH53" s="124" t="s">
        <v>816</v>
      </c>
      <c r="EI53" s="124" t="s">
        <v>817</v>
      </c>
      <c r="EJ53" s="124" t="s">
        <v>818</v>
      </c>
      <c r="EK53" s="124" t="s">
        <v>819</v>
      </c>
      <c r="EL53" s="124" t="s">
        <v>820</v>
      </c>
      <c r="EM53" s="124" t="s">
        <v>821</v>
      </c>
      <c r="EN53" s="124" t="s">
        <v>822</v>
      </c>
      <c r="EO53" s="124" t="s">
        <v>823</v>
      </c>
      <c r="EP53" s="124" t="s">
        <v>824</v>
      </c>
      <c r="EQ53" s="124" t="s">
        <v>825</v>
      </c>
      <c r="ER53" s="124" t="s">
        <v>826</v>
      </c>
      <c r="ES53" s="124" t="s">
        <v>827</v>
      </c>
      <c r="ET53" s="124" t="s">
        <v>828</v>
      </c>
      <c r="EU53" s="124" t="s">
        <v>829</v>
      </c>
      <c r="EV53" s="124" t="s">
        <v>830</v>
      </c>
      <c r="EW53" s="124" t="s">
        <v>831</v>
      </c>
      <c r="EX53" s="124" t="s">
        <v>832</v>
      </c>
      <c r="EY53" s="124" t="s">
        <v>833</v>
      </c>
      <c r="EZ53" s="124" t="s">
        <v>834</v>
      </c>
      <c r="FA53" s="124" t="s">
        <v>835</v>
      </c>
      <c r="FB53" s="124" t="s">
        <v>836</v>
      </c>
      <c r="FC53" s="124" t="s">
        <v>837</v>
      </c>
      <c r="FD53" s="124" t="s">
        <v>838</v>
      </c>
      <c r="FE53" s="124" t="s">
        <v>839</v>
      </c>
      <c r="FF53" s="124" t="s">
        <v>840</v>
      </c>
      <c r="FG53" s="124" t="s">
        <v>841</v>
      </c>
      <c r="FH53" s="124" t="s">
        <v>842</v>
      </c>
      <c r="FI53" s="124" t="s">
        <v>843</v>
      </c>
      <c r="FJ53" s="124" t="s">
        <v>844</v>
      </c>
      <c r="FK53" s="124" t="s">
        <v>845</v>
      </c>
      <c r="FL53" s="124" t="s">
        <v>846</v>
      </c>
      <c r="FM53" s="124" t="s">
        <v>847</v>
      </c>
      <c r="FN53" s="124" t="s">
        <v>848</v>
      </c>
      <c r="FO53" s="124" t="s">
        <v>849</v>
      </c>
      <c r="FP53" s="124" t="s">
        <v>850</v>
      </c>
      <c r="FQ53" s="124" t="s">
        <v>851</v>
      </c>
      <c r="FR53" s="124" t="s">
        <v>852</v>
      </c>
      <c r="FS53" s="124" t="s">
        <v>853</v>
      </c>
      <c r="FT53" s="124" t="s">
        <v>854</v>
      </c>
      <c r="FU53" s="124" t="s">
        <v>855</v>
      </c>
      <c r="FV53" s="124" t="s">
        <v>856</v>
      </c>
      <c r="FW53" s="124" t="s">
        <v>857</v>
      </c>
      <c r="FX53" s="124" t="s">
        <v>858</v>
      </c>
      <c r="FY53" s="124" t="s">
        <v>859</v>
      </c>
      <c r="FZ53" s="124" t="s">
        <v>860</v>
      </c>
      <c r="GA53" s="124" t="s">
        <v>861</v>
      </c>
      <c r="GB53" s="124" t="s">
        <v>862</v>
      </c>
      <c r="GC53" s="124" t="s">
        <v>863</v>
      </c>
      <c r="GD53" s="124" t="s">
        <v>864</v>
      </c>
      <c r="GE53" s="124" t="s">
        <v>865</v>
      </c>
      <c r="GF53" s="124" t="s">
        <v>866</v>
      </c>
      <c r="GG53" s="124" t="s">
        <v>867</v>
      </c>
      <c r="GH53" s="124" t="s">
        <v>868</v>
      </c>
      <c r="GI53" s="124" t="s">
        <v>869</v>
      </c>
      <c r="GJ53" s="124" t="s">
        <v>870</v>
      </c>
      <c r="GK53" s="124" t="s">
        <v>871</v>
      </c>
      <c r="GL53" s="124" t="s">
        <v>872</v>
      </c>
      <c r="GM53" s="124" t="s">
        <v>873</v>
      </c>
      <c r="GN53" s="124" t="s">
        <v>874</v>
      </c>
      <c r="GO53" s="124" t="s">
        <v>875</v>
      </c>
      <c r="GP53" s="124" t="s">
        <v>876</v>
      </c>
      <c r="GQ53" s="124" t="s">
        <v>877</v>
      </c>
      <c r="GR53" s="124" t="s">
        <v>878</v>
      </c>
      <c r="GS53" s="124" t="s">
        <v>879</v>
      </c>
      <c r="GT53" s="124" t="s">
        <v>880</v>
      </c>
      <c r="GU53" s="124" t="s">
        <v>881</v>
      </c>
      <c r="GV53" s="124" t="s">
        <v>882</v>
      </c>
      <c r="GW53" s="124" t="s">
        <v>883</v>
      </c>
      <c r="GX53" s="124" t="s">
        <v>884</v>
      </c>
      <c r="GY53" s="124" t="s">
        <v>885</v>
      </c>
      <c r="GZ53" s="124" t="s">
        <v>886</v>
      </c>
      <c r="HA53" s="124" t="s">
        <v>887</v>
      </c>
      <c r="HB53" s="124" t="s">
        <v>888</v>
      </c>
      <c r="HC53" s="124" t="s">
        <v>889</v>
      </c>
      <c r="HD53" s="124" t="s">
        <v>890</v>
      </c>
      <c r="HE53" s="124" t="s">
        <v>891</v>
      </c>
      <c r="HF53" s="124" t="s">
        <v>892</v>
      </c>
      <c r="HG53" s="124" t="s">
        <v>893</v>
      </c>
      <c r="HH53" s="124" t="s">
        <v>894</v>
      </c>
      <c r="HI53" s="124" t="s">
        <v>895</v>
      </c>
      <c r="HJ53" s="124" t="s">
        <v>896</v>
      </c>
      <c r="HK53" s="124" t="s">
        <v>897</v>
      </c>
      <c r="HL53" s="124" t="s">
        <v>898</v>
      </c>
      <c r="HM53" s="124" t="s">
        <v>899</v>
      </c>
      <c r="HN53" s="124" t="s">
        <v>900</v>
      </c>
      <c r="HO53" s="124" t="s">
        <v>901</v>
      </c>
      <c r="HP53" s="124" t="s">
        <v>902</v>
      </c>
      <c r="HQ53" s="124" t="s">
        <v>903</v>
      </c>
      <c r="HR53" s="124" t="s">
        <v>904</v>
      </c>
      <c r="HS53" s="124" t="s">
        <v>905</v>
      </c>
      <c r="HT53" s="124" t="s">
        <v>906</v>
      </c>
      <c r="HU53" s="124" t="s">
        <v>907</v>
      </c>
      <c r="HV53" s="124" t="s">
        <v>908</v>
      </c>
      <c r="HW53" s="124" t="s">
        <v>909</v>
      </c>
      <c r="HX53" s="124" t="s">
        <v>910</v>
      </c>
      <c r="HY53" s="124" t="s">
        <v>911</v>
      </c>
      <c r="HZ53" s="124" t="s">
        <v>912</v>
      </c>
      <c r="IA53" s="124" t="s">
        <v>913</v>
      </c>
      <c r="IB53" s="124" t="s">
        <v>914</v>
      </c>
      <c r="IC53" s="124" t="s">
        <v>915</v>
      </c>
      <c r="ID53" s="124" t="s">
        <v>916</v>
      </c>
      <c r="IE53" s="124" t="s">
        <v>917</v>
      </c>
      <c r="IF53" s="124" t="s">
        <v>918</v>
      </c>
      <c r="IG53" s="124" t="s">
        <v>919</v>
      </c>
    </row>
    <row r="54" spans="2:241" ht="12.75">
      <c r="B54" s="125">
        <f>IF(B56=1,1,0)</f>
        <v>0</v>
      </c>
      <c r="C54" s="125">
        <f>IF(B57=1,1,0)</f>
        <v>0</v>
      </c>
      <c r="D54" s="125">
        <f>IF(B58+E56=2,1,0)</f>
        <v>0</v>
      </c>
      <c r="E54" s="125">
        <f>IF(B58+E57=2,1,0)</f>
        <v>0</v>
      </c>
      <c r="F54" s="125">
        <f>IF(B58+E58=2,1,0)</f>
        <v>0</v>
      </c>
      <c r="G54" s="125">
        <f>IF(B58+E59=2,1,0)</f>
        <v>0</v>
      </c>
      <c r="H54" s="125">
        <f>IF(B58+E60=2,1,0)</f>
        <v>0</v>
      </c>
      <c r="I54" s="125">
        <f>IF(B58+E61=2,1,0)</f>
        <v>0</v>
      </c>
      <c r="J54" s="125">
        <f>IF(B58+E62=2,1,0)</f>
        <v>0</v>
      </c>
      <c r="K54" s="125">
        <f>IF(B59+E56=2,1,0)</f>
        <v>0</v>
      </c>
      <c r="L54" s="125">
        <f>IF(B59+E57=2,1,0)</f>
        <v>0</v>
      </c>
      <c r="M54" s="125">
        <f>IF(B59+E58=2,1,0)</f>
        <v>0</v>
      </c>
      <c r="N54" s="125">
        <f>IF(B59+E59=2,1,0)</f>
        <v>0</v>
      </c>
      <c r="O54" s="125">
        <f>IF(B59+E60=2,1,0)</f>
        <v>0</v>
      </c>
      <c r="P54" s="125">
        <f>IF(B59+E61=2,1,0)</f>
        <v>0</v>
      </c>
      <c r="Q54" s="125">
        <f>IF(B59+E62=2,1,0)</f>
        <v>0</v>
      </c>
      <c r="R54" s="125">
        <f>IF(R56=1,1,0)</f>
        <v>0</v>
      </c>
      <c r="S54" s="125">
        <f>IF(R57=1,1,0)</f>
        <v>0</v>
      </c>
      <c r="T54" s="125">
        <f>IF(R58+U56=2,1,0)</f>
        <v>0</v>
      </c>
      <c r="U54" s="125">
        <f>IF(R58+U57=2,1,0)</f>
        <v>0</v>
      </c>
      <c r="V54" s="125">
        <f>IF(R58+U58=2,1,0)</f>
        <v>0</v>
      </c>
      <c r="W54" s="125">
        <f>IF(R58+U59=2,1,0)</f>
        <v>0</v>
      </c>
      <c r="X54" s="125">
        <f>IF(R58+U60=2,1,0)</f>
        <v>0</v>
      </c>
      <c r="Y54" s="125">
        <f>IF(R58+U61=2,1,0)</f>
        <v>0</v>
      </c>
      <c r="Z54" s="125">
        <f>IF(R58+U62=2,1,0)</f>
        <v>0</v>
      </c>
      <c r="AA54" s="125">
        <f>IF(R59+U56=2,1,0)</f>
        <v>0</v>
      </c>
      <c r="AB54" s="125">
        <f>IF(R59+U57=2,1,0)</f>
        <v>0</v>
      </c>
      <c r="AC54" s="125">
        <f>IF(R59+U58=2,1,0)</f>
        <v>0</v>
      </c>
      <c r="AD54" s="125">
        <f>IF(R59+U59=2,1,0)</f>
        <v>0</v>
      </c>
      <c r="AE54" s="125">
        <f>IF(R59+U60=2,1,0)</f>
        <v>0</v>
      </c>
      <c r="AF54" s="125">
        <f>IF(R59+U61=2,1,0)</f>
        <v>0</v>
      </c>
      <c r="AG54" s="125">
        <f>IF(R59+U62=2,1,0)</f>
        <v>0</v>
      </c>
      <c r="AH54" s="125">
        <f>IF(AH56=1,1,0)</f>
        <v>0</v>
      </c>
      <c r="AI54" s="125">
        <f>IF(AH57=1,1,0)</f>
        <v>0</v>
      </c>
      <c r="AJ54" s="125">
        <f>IF(AH58+AK56=2,1,0)</f>
        <v>0</v>
      </c>
      <c r="AK54" s="125">
        <f>IF(AH58+AK57=2,1,0)</f>
        <v>0</v>
      </c>
      <c r="AL54" s="125">
        <f>IF(AH58+AK58=2,1,0)</f>
        <v>0</v>
      </c>
      <c r="AM54" s="125">
        <f>IF(AH58+AK59=2,1,0)</f>
        <v>0</v>
      </c>
      <c r="AN54" s="125">
        <f>IF(AH58+AK60=2,1,0)</f>
        <v>0</v>
      </c>
      <c r="AO54" s="125">
        <f>IF(AH58+AK61=2,1,0)</f>
        <v>0</v>
      </c>
      <c r="AP54" s="125">
        <f>IF(AH58+AK62=2,1,0)</f>
        <v>0</v>
      </c>
      <c r="AQ54" s="125">
        <f>IF(AH59+AK56=2,1,0)</f>
        <v>0</v>
      </c>
      <c r="AR54" s="125">
        <f>IF(AH59+AK57=2,1,0)</f>
        <v>0</v>
      </c>
      <c r="AS54" s="125">
        <f>IF(AH59+AK58=2,1,0)</f>
        <v>0</v>
      </c>
      <c r="AT54" s="125">
        <f>IF(AH59+AK59=2,1,0)</f>
        <v>0</v>
      </c>
      <c r="AU54" s="125">
        <f>IF(AH59+AK60=2,1,0)</f>
        <v>0</v>
      </c>
      <c r="AV54" s="125">
        <f>IF(AH59+AK61=2,1,0)</f>
        <v>0</v>
      </c>
      <c r="AW54" s="125">
        <f>IF(AH59+AK62=2,1,0)</f>
        <v>0</v>
      </c>
      <c r="AX54" s="125">
        <f>IF(AX56=1,1,0)</f>
        <v>0</v>
      </c>
      <c r="AY54" s="125">
        <f>IF(AX57=1,1,0)</f>
        <v>0</v>
      </c>
      <c r="AZ54" s="125">
        <f>IF(AX58+BA56=2,1,0)</f>
        <v>0</v>
      </c>
      <c r="BA54" s="125">
        <f>IF(AX58+BA57=2,1,0)</f>
        <v>0</v>
      </c>
      <c r="BB54" s="125">
        <f>IF(AX58+BA58=2,1,0)</f>
        <v>0</v>
      </c>
      <c r="BC54" s="125">
        <f>IF(AX58+BA59=2,1,0)</f>
        <v>0</v>
      </c>
      <c r="BD54" s="125">
        <f>IF(AX58+BA60=2,1,0)</f>
        <v>0</v>
      </c>
      <c r="BE54" s="125">
        <f>IF(AX58+BA61=2,1,0)</f>
        <v>0</v>
      </c>
      <c r="BF54" s="125">
        <f>IF(AX58+BA62=2,1,0)</f>
        <v>0</v>
      </c>
      <c r="BG54" s="125">
        <f>IF(AX59+BA56=2,1,0)</f>
        <v>0</v>
      </c>
      <c r="BH54" s="125">
        <f>IF(AX59+BA57=2,1,0)</f>
        <v>0</v>
      </c>
      <c r="BI54" s="125">
        <f>IF(AX59+BA58=2,1,0)</f>
        <v>0</v>
      </c>
      <c r="BJ54" s="125">
        <f>IF(AX59+BA59=2,1,0)</f>
        <v>0</v>
      </c>
      <c r="BK54" s="125">
        <f>IF(AX59+BA60=2,1,0)</f>
        <v>0</v>
      </c>
      <c r="BL54" s="125">
        <f>IF(AX59+BA61=2,1,0)</f>
        <v>0</v>
      </c>
      <c r="BM54" s="125">
        <f>IF(AX59+BA62=2,1,0)</f>
        <v>0</v>
      </c>
      <c r="BN54" s="125">
        <f>IF(BN56=1,1,0)</f>
        <v>0</v>
      </c>
      <c r="BO54" s="125">
        <f>IF(BN57=1,1,0)</f>
        <v>0</v>
      </c>
      <c r="BP54" s="125">
        <f>IF(BN58+BQ56=2,1,0)</f>
        <v>0</v>
      </c>
      <c r="BQ54" s="125">
        <f>IF(BN58+BQ57=2,1,0)</f>
        <v>0</v>
      </c>
      <c r="BR54" s="125">
        <f>IF(BN58+BQ58=2,1,0)</f>
        <v>0</v>
      </c>
      <c r="BS54" s="125">
        <f>IF(BN58+BQ59=2,1,0)</f>
        <v>0</v>
      </c>
      <c r="BT54" s="125">
        <f>IF(BN58+BQ60=2,1,0)</f>
        <v>0</v>
      </c>
      <c r="BU54" s="125">
        <f>IF(BN58+BQ61=2,1,0)</f>
        <v>0</v>
      </c>
      <c r="BV54" s="125">
        <f>IF(BN58+BQ62=2,1,0)</f>
        <v>0</v>
      </c>
      <c r="BW54" s="125">
        <f>IF(BN59+BQ56=2,1,0)</f>
        <v>0</v>
      </c>
      <c r="BX54" s="125">
        <f>IF(BN59+BQ57=2,1,0)</f>
        <v>0</v>
      </c>
      <c r="BY54" s="125">
        <f>IF(BN59+BQ58=2,1,0)</f>
        <v>0</v>
      </c>
      <c r="BZ54" s="125">
        <f>IF(BN59+BQ59=2,1,0)</f>
        <v>0</v>
      </c>
      <c r="CA54" s="125">
        <f>IF(BN59+BQ60=2,1,0)</f>
        <v>0</v>
      </c>
      <c r="CB54" s="125">
        <f>IF(BN59+BQ61=2,1,0)</f>
        <v>0</v>
      </c>
      <c r="CC54" s="125">
        <f>IF(BN59+BQ62=2,1,0)</f>
        <v>0</v>
      </c>
      <c r="CD54" s="125">
        <f>IF(CD56=1,1,0)</f>
        <v>0</v>
      </c>
      <c r="CE54" s="125">
        <f>IF(CD57=1,1,0)</f>
        <v>0</v>
      </c>
      <c r="CF54" s="125">
        <f>IF(CD58+CG56=2,1,0)</f>
        <v>0</v>
      </c>
      <c r="CG54" s="125">
        <f>IF(CD58+CG57=2,1,0)</f>
        <v>0</v>
      </c>
      <c r="CH54" s="125">
        <f>IF(CD58+CG58=2,1,0)</f>
        <v>0</v>
      </c>
      <c r="CI54" s="125">
        <f>IF(CD58+CG59=2,1,0)</f>
        <v>0</v>
      </c>
      <c r="CJ54" s="125">
        <f>IF(CD58+CG60=2,1,0)</f>
        <v>0</v>
      </c>
      <c r="CK54" s="125">
        <f>IF(CD58+CG61=2,1,0)</f>
        <v>0</v>
      </c>
      <c r="CL54" s="125">
        <f>IF(CD58+CG62=2,1,0)</f>
        <v>0</v>
      </c>
      <c r="CM54" s="125">
        <f>IF(CD59+CG56=2,1,0)</f>
        <v>0</v>
      </c>
      <c r="CN54" s="125">
        <f>IF(CD59+CG57=2,1,0)</f>
        <v>0</v>
      </c>
      <c r="CO54" s="125">
        <f>IF(CD59+CG58=2,1,0)</f>
        <v>0</v>
      </c>
      <c r="CP54" s="125">
        <f>IF(CD59+CG59=2,1,0)</f>
        <v>0</v>
      </c>
      <c r="CQ54" s="125">
        <f>IF(CD59+CG60=2,1,0)</f>
        <v>0</v>
      </c>
      <c r="CR54" s="125">
        <f>IF(CD59+CG61=2,1,0)</f>
        <v>0</v>
      </c>
      <c r="CS54" s="125">
        <f>IF(CD59+CG62=2,1,0)</f>
        <v>0</v>
      </c>
      <c r="CT54" s="125">
        <f>IF(CT56=1,1,0)</f>
        <v>0</v>
      </c>
      <c r="CU54" s="125">
        <f>IF(CT57=1,1,0)</f>
        <v>0</v>
      </c>
      <c r="CV54" s="125">
        <f>IF(CT58+CW56=2,1,0)</f>
        <v>0</v>
      </c>
      <c r="CW54" s="125">
        <f>IF(CT58+CW57=2,1,0)</f>
        <v>0</v>
      </c>
      <c r="CX54" s="125">
        <f>IF(CT58+CW58=2,1,0)</f>
        <v>0</v>
      </c>
      <c r="CY54" s="125">
        <f>IF(CT58+CW59=2,1,0)</f>
        <v>0</v>
      </c>
      <c r="CZ54" s="125">
        <f>IF(CT58+CW60=2,1,0)</f>
        <v>0</v>
      </c>
      <c r="DA54" s="125">
        <f>IF(CT58+CW61=2,1,0)</f>
        <v>0</v>
      </c>
      <c r="DB54" s="125">
        <f>IF(CT58+CW62=2,1,0)</f>
        <v>0</v>
      </c>
      <c r="DC54" s="125">
        <f>IF(CT59+CW56=2,1,0)</f>
        <v>0</v>
      </c>
      <c r="DD54" s="125">
        <f>IF(CT59+CW57=2,1,0)</f>
        <v>0</v>
      </c>
      <c r="DE54" s="125">
        <f>IF(CT59+CW58=2,1,0)</f>
        <v>0</v>
      </c>
      <c r="DF54" s="125">
        <f>IF(CT59+CW59=2,1,0)</f>
        <v>0</v>
      </c>
      <c r="DG54" s="125">
        <f>IF(CT59+CW60=2,1,0)</f>
        <v>0</v>
      </c>
      <c r="DH54" s="125">
        <f>IF(CT59+CW61=2,1,0)</f>
        <v>0</v>
      </c>
      <c r="DI54" s="125">
        <f>IF(CT59+CW62=2,1,0)</f>
        <v>0</v>
      </c>
      <c r="DJ54" s="125">
        <f>IF(DJ56=1,1,0)</f>
        <v>0</v>
      </c>
      <c r="DK54" s="125">
        <f>IF(DJ57=1,1,0)</f>
        <v>0</v>
      </c>
      <c r="DL54" s="125">
        <f>IF(DJ58+DM56=2,1,0)</f>
        <v>0</v>
      </c>
      <c r="DM54" s="125">
        <f>IF(DJ58+DM57=2,1,0)</f>
        <v>0</v>
      </c>
      <c r="DN54" s="125">
        <f>IF(DJ58+DM58=2,1,0)</f>
        <v>0</v>
      </c>
      <c r="DO54" s="125">
        <f>IF(DJ58+DM59=2,1,0)</f>
        <v>0</v>
      </c>
      <c r="DP54" s="125">
        <f>IF(DJ58+DM60=2,1,0)</f>
        <v>0</v>
      </c>
      <c r="DQ54" s="125">
        <f>IF(DJ58+DM61=2,1,0)</f>
        <v>0</v>
      </c>
      <c r="DR54" s="125">
        <f>IF(DJ58+DM62=2,1,0)</f>
        <v>0</v>
      </c>
      <c r="DS54" s="125">
        <f>IF(DJ59+DM56=2,1,0)</f>
        <v>0</v>
      </c>
      <c r="DT54" s="125">
        <f>IF(DJ59+DM57=2,1,0)</f>
        <v>0</v>
      </c>
      <c r="DU54" s="125">
        <f>IF(DJ59+DM58=2,1,0)</f>
        <v>0</v>
      </c>
      <c r="DV54" s="125">
        <f>IF(DJ59+DM59=2,1,0)</f>
        <v>0</v>
      </c>
      <c r="DW54" s="125">
        <f>IF(DJ59+DM60=2,1,0)</f>
        <v>0</v>
      </c>
      <c r="DX54" s="125">
        <f>IF(DJ59+DM61=2,1,0)</f>
        <v>0</v>
      </c>
      <c r="DY54" s="125">
        <f>IF(DJ59+DM62=2,1,0)</f>
        <v>0</v>
      </c>
      <c r="DZ54" s="125">
        <f>IF(DZ56=1,1,0)</f>
        <v>0</v>
      </c>
      <c r="EA54" s="125">
        <f>IF(DZ57=1,1,0)</f>
        <v>0</v>
      </c>
      <c r="EB54" s="125">
        <f>IF(DZ58+EC56=2,1,0)</f>
        <v>0</v>
      </c>
      <c r="EC54" s="125">
        <f>IF(DZ58+EC57=2,1,0)</f>
        <v>0</v>
      </c>
      <c r="ED54" s="125">
        <f>IF(DZ58+EC58=2,1,0)</f>
        <v>0</v>
      </c>
      <c r="EE54" s="125">
        <f>IF(DZ58+EC59=2,1,0)</f>
        <v>0</v>
      </c>
      <c r="EF54" s="125">
        <f>IF(DZ58+EC60=2,1,0)</f>
        <v>0</v>
      </c>
      <c r="EG54" s="125">
        <f>IF(DZ58+EC61=2,1,0)</f>
        <v>0</v>
      </c>
      <c r="EH54" s="125">
        <f>IF(DZ58+EC62=2,1,0)</f>
        <v>0</v>
      </c>
      <c r="EI54" s="125">
        <f>IF(DZ59+EC56=2,1,0)</f>
        <v>0</v>
      </c>
      <c r="EJ54" s="125">
        <f>IF(DZ59+EC57=2,1,0)</f>
        <v>0</v>
      </c>
      <c r="EK54" s="125">
        <f>IF(DZ59+EC58=2,1,0)</f>
        <v>0</v>
      </c>
      <c r="EL54" s="125">
        <f>IF(DZ59+EC59=2,1,0)</f>
        <v>0</v>
      </c>
      <c r="EM54" s="125">
        <f>IF(DZ59+EC60=2,1,0)</f>
        <v>0</v>
      </c>
      <c r="EN54" s="125">
        <f>IF(DZ59+EC61=2,1,0)</f>
        <v>0</v>
      </c>
      <c r="EO54" s="125">
        <f>IF(DZ59+EC62=2,1,0)</f>
        <v>0</v>
      </c>
      <c r="EP54" s="125">
        <f>IF(EP56=1,1,0)</f>
        <v>0</v>
      </c>
      <c r="EQ54" s="125">
        <f>IF(EP57=1,1,0)</f>
        <v>0</v>
      </c>
      <c r="ER54" s="125">
        <f>IF(EP58+ES56=2,1,0)</f>
        <v>0</v>
      </c>
      <c r="ES54" s="125">
        <f>IF(EP58+ES57=2,1,0)</f>
        <v>0</v>
      </c>
      <c r="ET54" s="125">
        <f>IF(EP58+ES58=2,1,0)</f>
        <v>0</v>
      </c>
      <c r="EU54" s="125">
        <f>IF(EP58+ES59=2,1,0)</f>
        <v>0</v>
      </c>
      <c r="EV54" s="125">
        <f>IF(EP58+ES60=2,1,0)</f>
        <v>0</v>
      </c>
      <c r="EW54" s="125">
        <f>IF(EP58+ES61=2,1,0)</f>
        <v>0</v>
      </c>
      <c r="EX54" s="125">
        <f>IF(EP58+ES62=2,1,0)</f>
        <v>0</v>
      </c>
      <c r="EY54" s="125">
        <f>IF(EP59+ES56=2,1,0)</f>
        <v>0</v>
      </c>
      <c r="EZ54" s="125">
        <f>IF(EP59+ES57=2,1,0)</f>
        <v>0</v>
      </c>
      <c r="FA54" s="125">
        <f>IF(EP59+ES58=2,1,0)</f>
        <v>0</v>
      </c>
      <c r="FB54" s="125">
        <f>IF(EP59+ES59=2,1,0)</f>
        <v>0</v>
      </c>
      <c r="FC54" s="125">
        <f>IF(EP59+ES60=2,1,0)</f>
        <v>0</v>
      </c>
      <c r="FD54" s="125">
        <f>IF(EP59+ES61=2,1,0)</f>
        <v>0</v>
      </c>
      <c r="FE54" s="125">
        <f>IF(EP59+ES62=2,1,0)</f>
        <v>0</v>
      </c>
      <c r="FF54" s="125">
        <f>IF(FF56=1,1,0)</f>
        <v>0</v>
      </c>
      <c r="FG54" s="125">
        <f>IF(FF57=1,1,0)</f>
        <v>0</v>
      </c>
      <c r="FH54" s="125">
        <f>IF(FF58+FI56=2,1,0)</f>
        <v>0</v>
      </c>
      <c r="FI54" s="125">
        <f>IF(FF58+FI57=2,1,0)</f>
        <v>0</v>
      </c>
      <c r="FJ54" s="125">
        <f>IF(FF58+FI58=2,1,0)</f>
        <v>0</v>
      </c>
      <c r="FK54" s="125">
        <f>IF(FF58+FI59=2,1,0)</f>
        <v>0</v>
      </c>
      <c r="FL54" s="125">
        <f>IF(FF58+FI60=2,1,0)</f>
        <v>0</v>
      </c>
      <c r="FM54" s="125">
        <f>IF(FF58+FI61=2,1,0)</f>
        <v>0</v>
      </c>
      <c r="FN54" s="125">
        <f>IF(FF58+FI62=2,1,0)</f>
        <v>0</v>
      </c>
      <c r="FO54" s="125">
        <f>IF(FF59+FI56=2,1,0)</f>
        <v>0</v>
      </c>
      <c r="FP54" s="125">
        <f>IF(FF59+FI57=2,1,0)</f>
        <v>0</v>
      </c>
      <c r="FQ54" s="125">
        <f>IF(FF59+FI58=2,1,0)</f>
        <v>0</v>
      </c>
      <c r="FR54" s="125">
        <f>IF(FF59+FI59=2,1,0)</f>
        <v>0</v>
      </c>
      <c r="FS54" s="125">
        <f>IF(FF59+FI60=2,1,0)</f>
        <v>0</v>
      </c>
      <c r="FT54" s="125">
        <f>IF(FF59+FI61=2,1,0)</f>
        <v>0</v>
      </c>
      <c r="FU54" s="125">
        <f>IF(FF59+FI62=2,1,0)</f>
        <v>0</v>
      </c>
      <c r="FV54" s="125">
        <f>IF(FV56=1,1,0)</f>
        <v>0</v>
      </c>
      <c r="FW54" s="125">
        <f>IF(FV57=1,1,0)</f>
        <v>0</v>
      </c>
      <c r="FX54" s="125">
        <f>IF(FV58+FY56=2,1,0)</f>
        <v>0</v>
      </c>
      <c r="FY54" s="125">
        <f>IF(FV58+FY57=2,1,0)</f>
        <v>0</v>
      </c>
      <c r="FZ54" s="125">
        <f>IF(FV58+FY58=2,1,0)</f>
        <v>0</v>
      </c>
      <c r="GA54" s="125">
        <f>IF(FV58+FY59=2,1,0)</f>
        <v>0</v>
      </c>
      <c r="GB54" s="125">
        <f>IF(FV58+FY60=2,1,0)</f>
        <v>0</v>
      </c>
      <c r="GC54" s="125">
        <f>IF(FV58+FY61=2,1,0)</f>
        <v>0</v>
      </c>
      <c r="GD54" s="125">
        <f>IF(FV58+FY62=2,1,0)</f>
        <v>0</v>
      </c>
      <c r="GE54" s="125">
        <f>IF(FV59+FY56=2,1,0)</f>
        <v>0</v>
      </c>
      <c r="GF54" s="125">
        <f>IF(FV59+FY57=2,1,0)</f>
        <v>0</v>
      </c>
      <c r="GG54" s="125">
        <f>IF(FV59+FY58=2,1,0)</f>
        <v>0</v>
      </c>
      <c r="GH54" s="125">
        <f>IF(FV59+FY59=2,1,0)</f>
        <v>0</v>
      </c>
      <c r="GI54" s="125">
        <f>IF(FV59+FY60=2,1,0)</f>
        <v>0</v>
      </c>
      <c r="GJ54" s="125">
        <f>IF(FV59+FY61=2,1,0)</f>
        <v>0</v>
      </c>
      <c r="GK54" s="125">
        <f>IF(FV59+FY62=2,1,0)</f>
        <v>0</v>
      </c>
      <c r="GL54" s="125">
        <f>IF(GL56=1,1,0)</f>
        <v>0</v>
      </c>
      <c r="GM54" s="125">
        <f>IF(GL57=1,1,0)</f>
        <v>0</v>
      </c>
      <c r="GN54" s="125">
        <f>IF(GL58+GO56=2,1,0)</f>
        <v>0</v>
      </c>
      <c r="GO54" s="125">
        <f>IF(GL58+GO57=2,1,0)</f>
        <v>0</v>
      </c>
      <c r="GP54" s="125">
        <f>IF(GL58+GO58=2,1,0)</f>
        <v>0</v>
      </c>
      <c r="GQ54" s="125">
        <f>IF(GL58+GO59=2,1,0)</f>
        <v>0</v>
      </c>
      <c r="GR54" s="125">
        <f>IF(GL58+GO60=2,1,0)</f>
        <v>0</v>
      </c>
      <c r="GS54" s="125">
        <f>IF(GL58+GO61=2,1,0)</f>
        <v>0</v>
      </c>
      <c r="GT54" s="125">
        <f>IF(GL58+GO62=2,1,0)</f>
        <v>0</v>
      </c>
      <c r="GU54" s="125">
        <f>IF(GL59+GO56=2,1,0)</f>
        <v>0</v>
      </c>
      <c r="GV54" s="125">
        <f>IF(GL59+GO57=2,1,0)</f>
        <v>0</v>
      </c>
      <c r="GW54" s="125">
        <f>IF(GL59+GO58=2,1,0)</f>
        <v>0</v>
      </c>
      <c r="GX54" s="125">
        <f>IF(GL59+GO59=2,1,0)</f>
        <v>0</v>
      </c>
      <c r="GY54" s="125">
        <f>IF(GL59+GO60=2,1,0)</f>
        <v>0</v>
      </c>
      <c r="GZ54" s="125">
        <f>IF(GL59+GO61=2,1,0)</f>
        <v>0</v>
      </c>
      <c r="HA54" s="125">
        <f>IF(GL59+GO62=2,1,0)</f>
        <v>0</v>
      </c>
      <c r="HB54" s="125">
        <f>IF(HB56=1,1,0)</f>
        <v>0</v>
      </c>
      <c r="HC54" s="125">
        <f>IF(HB57=1,1,0)</f>
        <v>0</v>
      </c>
      <c r="HD54" s="125">
        <f>IF(HB58+HE56=2,1,0)</f>
        <v>0</v>
      </c>
      <c r="HE54" s="125">
        <f>IF(HB58+HE57=2,1,0)</f>
        <v>0</v>
      </c>
      <c r="HF54" s="125">
        <f>IF(HB58+HE58=2,1,0)</f>
        <v>0</v>
      </c>
      <c r="HG54" s="125">
        <f>IF(HB58+HE59=2,1,0)</f>
        <v>0</v>
      </c>
      <c r="HH54" s="125">
        <f>IF(HB58+HE60=2,1,0)</f>
        <v>0</v>
      </c>
      <c r="HI54" s="125">
        <f>IF(HB58+HE61=2,1,0)</f>
        <v>0</v>
      </c>
      <c r="HJ54" s="125">
        <f>IF(HB58+HE62=2,1,0)</f>
        <v>0</v>
      </c>
      <c r="HK54" s="125">
        <f>IF(HB59+HE56=2,1,0)</f>
        <v>0</v>
      </c>
      <c r="HL54" s="125">
        <f>IF(HB59+HE57=2,1,0)</f>
        <v>0</v>
      </c>
      <c r="HM54" s="125">
        <f>IF(HB59+HE58=2,1,0)</f>
        <v>0</v>
      </c>
      <c r="HN54" s="125">
        <f>IF(HB59+HE59=2,1,0)</f>
        <v>0</v>
      </c>
      <c r="HO54" s="125">
        <f>IF(HB59+HE60=2,1,0)</f>
        <v>0</v>
      </c>
      <c r="HP54" s="125">
        <f>IF(HB59+HE61=2,1,0)</f>
        <v>0</v>
      </c>
      <c r="HQ54" s="125">
        <f>IF(HB59+HE62=2,1,0)</f>
        <v>0</v>
      </c>
      <c r="HR54" s="125">
        <f>IF(HR56=1,1,0)</f>
        <v>0</v>
      </c>
      <c r="HS54" s="125">
        <f>IF(HR57=1,1,0)</f>
        <v>0</v>
      </c>
      <c r="HT54" s="125">
        <f>IF(HR58+HU56=2,1,0)</f>
        <v>0</v>
      </c>
      <c r="HU54" s="125">
        <f>IF(HR58+HU57=2,1,0)</f>
        <v>0</v>
      </c>
      <c r="HV54" s="125">
        <f>IF(HR58+HU58=2,1,0)</f>
        <v>0</v>
      </c>
      <c r="HW54" s="125">
        <f>IF(HR58+HU59=2,1,0)</f>
        <v>0</v>
      </c>
      <c r="HX54" s="125">
        <f>IF(HR58+HU60=2,1,0)</f>
        <v>0</v>
      </c>
      <c r="HY54" s="125">
        <f>IF(HR58+HU61=2,1,0)</f>
        <v>0</v>
      </c>
      <c r="HZ54" s="125">
        <f>IF(HR58+HU62=2,1,0)</f>
        <v>0</v>
      </c>
      <c r="IA54" s="125">
        <f>IF(HR59+HU56=2,1,0)</f>
        <v>0</v>
      </c>
      <c r="IB54" s="125">
        <f>IF(HR59+HU57=2,1,0)</f>
        <v>0</v>
      </c>
      <c r="IC54" s="125">
        <f>IF(HR59+HU58=2,1,0)</f>
        <v>0</v>
      </c>
      <c r="ID54" s="125">
        <f>IF(HR59+HU59=2,1,0)</f>
        <v>0</v>
      </c>
      <c r="IE54" s="125">
        <f>IF(HR59+HU60=2,1,0)</f>
        <v>0</v>
      </c>
      <c r="IF54" s="125">
        <f>IF(HR59+HU61=2,1,0)</f>
        <v>0</v>
      </c>
      <c r="IG54" s="125">
        <f>IF(HR59+HU62=2,1,0)</f>
        <v>0</v>
      </c>
    </row>
    <row r="55" spans="2:224" s="101" customFormat="1" ht="12.75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6"/>
      <c r="FL55" s="126"/>
      <c r="FM55" s="126"/>
      <c r="FN55" s="126"/>
      <c r="FO55" s="126"/>
      <c r="FP55" s="126"/>
      <c r="FQ55" s="126"/>
      <c r="FR55" s="126"/>
      <c r="FS55" s="126"/>
      <c r="FT55" s="126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  <c r="HO55" s="126"/>
      <c r="HP55" s="126"/>
    </row>
    <row r="56" spans="2:229" s="101" customFormat="1" ht="12.75" customHeight="1">
      <c r="B56" s="43">
        <f>IF(LSCB1_A1!$P$87=LSCB1_A1!$P209,1,0)</f>
        <v>0</v>
      </c>
      <c r="C56" s="43"/>
      <c r="D56" s="43" t="str">
        <f>$FI6</f>
        <v>0-27 days</v>
      </c>
      <c r="E56" s="43">
        <f>$FJ6</f>
        <v>0</v>
      </c>
      <c r="R56" s="43">
        <f>IF(LSCB1_A1!$P$89=LSCB1_A1!$P209,1,0)</f>
        <v>0</v>
      </c>
      <c r="S56" s="43"/>
      <c r="T56" s="43" t="str">
        <f>$FI6</f>
        <v>0-27 days</v>
      </c>
      <c r="U56" s="43">
        <f>$FJ6</f>
        <v>0</v>
      </c>
      <c r="AH56" s="43">
        <f>IF(LSCB1_A1!$P$91=LSCB1_A1!$P209,1,0)</f>
        <v>0</v>
      </c>
      <c r="AI56" s="43"/>
      <c r="AJ56" s="43" t="str">
        <f>$FI6</f>
        <v>0-27 days</v>
      </c>
      <c r="AK56" s="43">
        <f>$FJ6</f>
        <v>0</v>
      </c>
      <c r="AX56" s="43">
        <f>IF(LSCB1_A1!$P$93=LSCB1_A1!$P209,1,0)</f>
        <v>0</v>
      </c>
      <c r="AY56" s="43"/>
      <c r="AZ56" s="43" t="str">
        <f>$FI6</f>
        <v>0-27 days</v>
      </c>
      <c r="BA56" s="43">
        <f>$FJ6</f>
        <v>0</v>
      </c>
      <c r="BN56" s="43">
        <f>IF(LSCB1_A1!$P$95=LSCB1_A1!$P209,1,0)</f>
        <v>0</v>
      </c>
      <c r="BO56" s="43"/>
      <c r="BP56" s="43" t="str">
        <f>$FI6</f>
        <v>0-27 days</v>
      </c>
      <c r="BQ56" s="43">
        <f>$FJ6</f>
        <v>0</v>
      </c>
      <c r="CD56" s="43">
        <f>IF(LSCB1_A1!$P$97=LSCB1_A1!$P209,1,0)</f>
        <v>0</v>
      </c>
      <c r="CE56" s="43"/>
      <c r="CF56" s="43" t="str">
        <f>$FI6</f>
        <v>0-27 days</v>
      </c>
      <c r="CG56" s="43">
        <f>$FJ6</f>
        <v>0</v>
      </c>
      <c r="CT56" s="43">
        <f>IF(LSCB1_A1!$P$99=LSCB1_A1!$P209,1,0)</f>
        <v>0</v>
      </c>
      <c r="CU56" s="43"/>
      <c r="CV56" s="43" t="str">
        <f>$FI6</f>
        <v>0-27 days</v>
      </c>
      <c r="CW56" s="43">
        <f>$FJ6</f>
        <v>0</v>
      </c>
      <c r="DJ56" s="43">
        <f>IF(LSCB1_A1!$P$101=LSCB1_A1!$P209,1,0)</f>
        <v>0</v>
      </c>
      <c r="DK56" s="43"/>
      <c r="DL56" s="43" t="str">
        <f>$FI6</f>
        <v>0-27 days</v>
      </c>
      <c r="DM56" s="43">
        <f>$FJ6</f>
        <v>0</v>
      </c>
      <c r="DZ56" s="43">
        <f>IF(LSCB1_A1!$P$103=LSCB1_A1!$P209,1,0)</f>
        <v>0</v>
      </c>
      <c r="EA56" s="43"/>
      <c r="EB56" s="43" t="str">
        <f>$FI6</f>
        <v>0-27 days</v>
      </c>
      <c r="EC56" s="43">
        <f>$FJ6</f>
        <v>0</v>
      </c>
      <c r="EP56" s="43">
        <f>IF(LSCB1_A1!$P$105=LSCB1_A1!$P209,1,0)</f>
        <v>0</v>
      </c>
      <c r="EQ56" s="43"/>
      <c r="ER56" s="43" t="str">
        <f>$FI6</f>
        <v>0-27 days</v>
      </c>
      <c r="ES56" s="43">
        <f>$FJ6</f>
        <v>0</v>
      </c>
      <c r="FF56" s="43">
        <f>IF(LSCB1_A1!$P$107=LSCB1_A1!$P209,1,0)</f>
        <v>0</v>
      </c>
      <c r="FG56" s="43"/>
      <c r="FH56" s="43" t="str">
        <f>$FI6</f>
        <v>0-27 days</v>
      </c>
      <c r="FI56" s="43">
        <f>$FJ6</f>
        <v>0</v>
      </c>
      <c r="FV56" s="43">
        <f>IF(LSCB1_A1!$P$109=LSCB1_A1!$P209,1,0)</f>
        <v>0</v>
      </c>
      <c r="FW56" s="43"/>
      <c r="FX56" s="43" t="str">
        <f>$FI6</f>
        <v>0-27 days</v>
      </c>
      <c r="FY56" s="43">
        <f>$FJ6</f>
        <v>0</v>
      </c>
      <c r="GL56" s="43">
        <f>IF(LSCB1_A1!$P$111=LSCB1_A1!$P209,1,0)</f>
        <v>0</v>
      </c>
      <c r="GM56" s="43"/>
      <c r="GN56" s="43" t="str">
        <f>$FI6</f>
        <v>0-27 days</v>
      </c>
      <c r="GO56" s="43">
        <f>$FJ6</f>
        <v>0</v>
      </c>
      <c r="HB56" s="43">
        <f>IF(LSCB1_A1!$P$113=LSCB1_A1!$P209,1,0)</f>
        <v>0</v>
      </c>
      <c r="HC56" s="43"/>
      <c r="HD56" s="43" t="str">
        <f>$FI6</f>
        <v>0-27 days</v>
      </c>
      <c r="HE56" s="43">
        <f>$FJ6</f>
        <v>0</v>
      </c>
      <c r="HR56" s="43">
        <f>IF(LSCB1_A1!$P$115=LSCB1_A1!$P209,1,0)</f>
        <v>0</v>
      </c>
      <c r="HS56" s="43"/>
      <c r="HT56" s="43" t="str">
        <f>$FI6</f>
        <v>0-27 days</v>
      </c>
      <c r="HU56" s="43">
        <f>$FJ6</f>
        <v>0</v>
      </c>
    </row>
    <row r="57" spans="2:229" s="101" customFormat="1" ht="12.75" customHeight="1">
      <c r="B57" s="43">
        <f>IF(LSCB1_A1!$P$87=LSCB1_A1!P210,1,0)</f>
        <v>0</v>
      </c>
      <c r="C57" s="43"/>
      <c r="D57" s="43" t="str">
        <f aca="true" t="shared" si="0" ref="D57:D62">$FI7</f>
        <v>28 days- 364 days</v>
      </c>
      <c r="E57" s="43">
        <f aca="true" t="shared" si="1" ref="E57:E62">$FJ7</f>
        <v>0</v>
      </c>
      <c r="R57" s="43">
        <f>IF(LSCB1_A1!$P$89=LSCB1_A1!$P210,1,0)</f>
        <v>0</v>
      </c>
      <c r="S57" s="43"/>
      <c r="T57" s="43" t="str">
        <f aca="true" t="shared" si="2" ref="T57:T62">$FI7</f>
        <v>28 days- 364 days</v>
      </c>
      <c r="U57" s="43">
        <f aca="true" t="shared" si="3" ref="U57:U62">$FJ7</f>
        <v>0</v>
      </c>
      <c r="AH57" s="43">
        <f>IF(LSCB1_A1!$P$91=LSCB1_A1!$P210,1,0)</f>
        <v>0</v>
      </c>
      <c r="AI57" s="43"/>
      <c r="AJ57" s="43" t="str">
        <f aca="true" t="shared" si="4" ref="AJ57:AJ62">$FI7</f>
        <v>28 days- 364 days</v>
      </c>
      <c r="AK57" s="43">
        <f aca="true" t="shared" si="5" ref="AK57:AK62">$FJ7</f>
        <v>0</v>
      </c>
      <c r="AX57" s="43">
        <f>IF(LSCB1_A1!$P$93=LSCB1_A1!$P210,1,0)</f>
        <v>0</v>
      </c>
      <c r="AY57" s="43"/>
      <c r="AZ57" s="43" t="str">
        <f aca="true" t="shared" si="6" ref="AZ57:AZ62">$FI7</f>
        <v>28 days- 364 days</v>
      </c>
      <c r="BA57" s="43">
        <f aca="true" t="shared" si="7" ref="BA57:BA62">$FJ7</f>
        <v>0</v>
      </c>
      <c r="BN57" s="43">
        <f>IF(LSCB1_A1!$P$95=LSCB1_A1!$P210,1,0)</f>
        <v>0</v>
      </c>
      <c r="BO57" s="43"/>
      <c r="BP57" s="43" t="str">
        <f aca="true" t="shared" si="8" ref="BP57:BP62">$FI7</f>
        <v>28 days- 364 days</v>
      </c>
      <c r="BQ57" s="43">
        <f aca="true" t="shared" si="9" ref="BQ57:BQ62">$FJ7</f>
        <v>0</v>
      </c>
      <c r="CD57" s="43">
        <f>IF(LSCB1_A1!$P$97=LSCB1_A1!$P210,1,0)</f>
        <v>0</v>
      </c>
      <c r="CE57" s="43"/>
      <c r="CF57" s="43" t="str">
        <f aca="true" t="shared" si="10" ref="CF57:CF62">$FI7</f>
        <v>28 days- 364 days</v>
      </c>
      <c r="CG57" s="43">
        <f aca="true" t="shared" si="11" ref="CG57:CG62">$FJ7</f>
        <v>0</v>
      </c>
      <c r="CT57" s="43">
        <f>IF(LSCB1_A1!$P$99=LSCB1_A1!$P210,1,0)</f>
        <v>0</v>
      </c>
      <c r="CU57" s="43"/>
      <c r="CV57" s="43" t="str">
        <f aca="true" t="shared" si="12" ref="CV57:CV62">$FI7</f>
        <v>28 days- 364 days</v>
      </c>
      <c r="CW57" s="43">
        <f aca="true" t="shared" si="13" ref="CW57:CW62">$FJ7</f>
        <v>0</v>
      </c>
      <c r="DJ57" s="43">
        <f>IF(LSCB1_A1!$P$101=LSCB1_A1!$P210,1,0)</f>
        <v>0</v>
      </c>
      <c r="DK57" s="43"/>
      <c r="DL57" s="43" t="str">
        <f aca="true" t="shared" si="14" ref="DL57:DL62">$FI7</f>
        <v>28 days- 364 days</v>
      </c>
      <c r="DM57" s="43">
        <f aca="true" t="shared" si="15" ref="DM57:DM62">$FJ7</f>
        <v>0</v>
      </c>
      <c r="DZ57" s="43">
        <f>IF(LSCB1_A1!$P$103=LSCB1_A1!$P210,1,0)</f>
        <v>0</v>
      </c>
      <c r="EA57" s="43"/>
      <c r="EB57" s="43" t="str">
        <f aca="true" t="shared" si="16" ref="EB57:EB62">$FI7</f>
        <v>28 days- 364 days</v>
      </c>
      <c r="EC57" s="43">
        <f aca="true" t="shared" si="17" ref="EC57:EC62">$FJ7</f>
        <v>0</v>
      </c>
      <c r="EP57" s="43">
        <f>IF(LSCB1_A1!$P$105=LSCB1_A1!$P210,1,0)</f>
        <v>0</v>
      </c>
      <c r="EQ57" s="43"/>
      <c r="ER57" s="43" t="str">
        <f aca="true" t="shared" si="18" ref="ER57:ER62">$FI7</f>
        <v>28 days- 364 days</v>
      </c>
      <c r="ES57" s="43">
        <f aca="true" t="shared" si="19" ref="ES57:ES62">$FJ7</f>
        <v>0</v>
      </c>
      <c r="FF57" s="43">
        <f>IF(LSCB1_A1!$P$107=LSCB1_A1!$P210,1,0)</f>
        <v>0</v>
      </c>
      <c r="FG57" s="43"/>
      <c r="FH57" s="43" t="str">
        <f aca="true" t="shared" si="20" ref="FH57:FH62">$FI7</f>
        <v>28 days- 364 days</v>
      </c>
      <c r="FI57" s="43">
        <f aca="true" t="shared" si="21" ref="FI57:FI62">$FJ7</f>
        <v>0</v>
      </c>
      <c r="FV57" s="43">
        <f>IF(LSCB1_A1!$P$109=LSCB1_A1!$P210,1,0)</f>
        <v>0</v>
      </c>
      <c r="FW57" s="43"/>
      <c r="FX57" s="43" t="str">
        <f aca="true" t="shared" si="22" ref="FX57:FX62">$FI7</f>
        <v>28 days- 364 days</v>
      </c>
      <c r="FY57" s="43">
        <f aca="true" t="shared" si="23" ref="FY57:FY62">$FJ7</f>
        <v>0</v>
      </c>
      <c r="GL57" s="43">
        <f>IF(LSCB1_A1!$P$111=LSCB1_A1!$P210,1,0)</f>
        <v>0</v>
      </c>
      <c r="GM57" s="43"/>
      <c r="GN57" s="43" t="str">
        <f aca="true" t="shared" si="24" ref="GN57:GN62">$FI7</f>
        <v>28 days- 364 days</v>
      </c>
      <c r="GO57" s="43">
        <f aca="true" t="shared" si="25" ref="GO57:GO62">$FJ7</f>
        <v>0</v>
      </c>
      <c r="HB57" s="43">
        <f>IF(LSCB1_A1!$P$113=LSCB1_A1!$P210,1,0)</f>
        <v>0</v>
      </c>
      <c r="HC57" s="43"/>
      <c r="HD57" s="43" t="str">
        <f aca="true" t="shared" si="26" ref="HD57:HD62">$FI7</f>
        <v>28 days- 364 days</v>
      </c>
      <c r="HE57" s="43">
        <f aca="true" t="shared" si="27" ref="HE57:HE62">$FJ7</f>
        <v>0</v>
      </c>
      <c r="HR57" s="43">
        <f>IF(LSCB1_A1!$P$115=LSCB1_A1!$P210,1,0)</f>
        <v>0</v>
      </c>
      <c r="HS57" s="43"/>
      <c r="HT57" s="43" t="str">
        <f aca="true" t="shared" si="28" ref="HT57:HT62">$FI7</f>
        <v>28 days- 364 days</v>
      </c>
      <c r="HU57" s="43">
        <f aca="true" t="shared" si="29" ref="HU57:HU62">$FJ7</f>
        <v>0</v>
      </c>
    </row>
    <row r="58" spans="2:229" s="101" customFormat="1" ht="12.75" customHeight="1">
      <c r="B58" s="43">
        <f>IF(LSCB1_A1!$P$87=LSCB1_A1!P211,1,0)</f>
        <v>0</v>
      </c>
      <c r="C58" s="43"/>
      <c r="D58" s="43" t="str">
        <f t="shared" si="0"/>
        <v>1 year-4 years</v>
      </c>
      <c r="E58" s="43">
        <f t="shared" si="1"/>
        <v>0</v>
      </c>
      <c r="R58" s="43">
        <f>IF(LSCB1_A1!$P$89=LSCB1_A1!$P211,1,0)</f>
        <v>0</v>
      </c>
      <c r="S58" s="43"/>
      <c r="T58" s="43" t="str">
        <f t="shared" si="2"/>
        <v>1 year-4 years</v>
      </c>
      <c r="U58" s="43">
        <f t="shared" si="3"/>
        <v>0</v>
      </c>
      <c r="AH58" s="43">
        <f>IF(LSCB1_A1!$P$91=LSCB1_A1!$P211,1,0)</f>
        <v>0</v>
      </c>
      <c r="AI58" s="43"/>
      <c r="AJ58" s="43" t="str">
        <f t="shared" si="4"/>
        <v>1 year-4 years</v>
      </c>
      <c r="AK58" s="43">
        <f t="shared" si="5"/>
        <v>0</v>
      </c>
      <c r="AX58" s="43">
        <f>IF(LSCB1_A1!$P$93=LSCB1_A1!$P211,1,0)</f>
        <v>0</v>
      </c>
      <c r="AY58" s="43"/>
      <c r="AZ58" s="43" t="str">
        <f t="shared" si="6"/>
        <v>1 year-4 years</v>
      </c>
      <c r="BA58" s="43">
        <f t="shared" si="7"/>
        <v>0</v>
      </c>
      <c r="BN58" s="43">
        <f>IF(LSCB1_A1!$P$95=LSCB1_A1!$P211,1,0)</f>
        <v>0</v>
      </c>
      <c r="BO58" s="43"/>
      <c r="BP58" s="43" t="str">
        <f t="shared" si="8"/>
        <v>1 year-4 years</v>
      </c>
      <c r="BQ58" s="43">
        <f t="shared" si="9"/>
        <v>0</v>
      </c>
      <c r="CD58" s="43">
        <f>IF(LSCB1_A1!$P$97=LSCB1_A1!$P211,1,0)</f>
        <v>0</v>
      </c>
      <c r="CE58" s="43"/>
      <c r="CF58" s="43" t="str">
        <f t="shared" si="10"/>
        <v>1 year-4 years</v>
      </c>
      <c r="CG58" s="43">
        <f t="shared" si="11"/>
        <v>0</v>
      </c>
      <c r="CT58" s="43">
        <f>IF(LSCB1_A1!$P$99=LSCB1_A1!$P211,1,0)</f>
        <v>0</v>
      </c>
      <c r="CU58" s="43"/>
      <c r="CV58" s="43" t="str">
        <f t="shared" si="12"/>
        <v>1 year-4 years</v>
      </c>
      <c r="CW58" s="43">
        <f t="shared" si="13"/>
        <v>0</v>
      </c>
      <c r="DJ58" s="43">
        <f>IF(LSCB1_A1!$P$101=LSCB1_A1!$P211,1,0)</f>
        <v>0</v>
      </c>
      <c r="DK58" s="43"/>
      <c r="DL58" s="43" t="str">
        <f t="shared" si="14"/>
        <v>1 year-4 years</v>
      </c>
      <c r="DM58" s="43">
        <f t="shared" si="15"/>
        <v>0</v>
      </c>
      <c r="DZ58" s="43">
        <f>IF(LSCB1_A1!$P$103=LSCB1_A1!$P211,1,0)</f>
        <v>0</v>
      </c>
      <c r="EA58" s="43"/>
      <c r="EB58" s="43" t="str">
        <f t="shared" si="16"/>
        <v>1 year-4 years</v>
      </c>
      <c r="EC58" s="43">
        <f t="shared" si="17"/>
        <v>0</v>
      </c>
      <c r="EP58" s="43">
        <f>IF(LSCB1_A1!$P$105=LSCB1_A1!$P211,1,0)</f>
        <v>0</v>
      </c>
      <c r="EQ58" s="43"/>
      <c r="ER58" s="43" t="str">
        <f t="shared" si="18"/>
        <v>1 year-4 years</v>
      </c>
      <c r="ES58" s="43">
        <f t="shared" si="19"/>
        <v>0</v>
      </c>
      <c r="FF58" s="43">
        <f>IF(LSCB1_A1!$P$107=LSCB1_A1!$P211,1,0)</f>
        <v>0</v>
      </c>
      <c r="FG58" s="43"/>
      <c r="FH58" s="43" t="str">
        <f t="shared" si="20"/>
        <v>1 year-4 years</v>
      </c>
      <c r="FI58" s="43">
        <f t="shared" si="21"/>
        <v>0</v>
      </c>
      <c r="FV58" s="43">
        <f>IF(LSCB1_A1!$P$109=LSCB1_A1!$P211,1,0)</f>
        <v>0</v>
      </c>
      <c r="FW58" s="43"/>
      <c r="FX58" s="43" t="str">
        <f t="shared" si="22"/>
        <v>1 year-4 years</v>
      </c>
      <c r="FY58" s="43">
        <f t="shared" si="23"/>
        <v>0</v>
      </c>
      <c r="GL58" s="43">
        <f>IF(LSCB1_A1!$P$111=LSCB1_A1!$P211,1,0)</f>
        <v>0</v>
      </c>
      <c r="GM58" s="43"/>
      <c r="GN58" s="43" t="str">
        <f t="shared" si="24"/>
        <v>1 year-4 years</v>
      </c>
      <c r="GO58" s="43">
        <f t="shared" si="25"/>
        <v>0</v>
      </c>
      <c r="HB58" s="43">
        <f>IF(LSCB1_A1!$P$113=LSCB1_A1!$P211,1,0)</f>
        <v>0</v>
      </c>
      <c r="HC58" s="43"/>
      <c r="HD58" s="43" t="str">
        <f t="shared" si="26"/>
        <v>1 year-4 years</v>
      </c>
      <c r="HE58" s="43">
        <f t="shared" si="27"/>
        <v>0</v>
      </c>
      <c r="HR58" s="43">
        <f>IF(LSCB1_A1!$P$115=LSCB1_A1!$P211,1,0)</f>
        <v>0</v>
      </c>
      <c r="HS58" s="43"/>
      <c r="HT58" s="43" t="str">
        <f t="shared" si="28"/>
        <v>1 year-4 years</v>
      </c>
      <c r="HU58" s="43">
        <f t="shared" si="29"/>
        <v>0</v>
      </c>
    </row>
    <row r="59" spans="2:229" s="101" customFormat="1" ht="12.75" customHeight="1">
      <c r="B59" s="43">
        <f>IF(LSCB1_A1!$P$87=LSCB1_A1!P212,1,0)</f>
        <v>0</v>
      </c>
      <c r="C59" s="43"/>
      <c r="D59" s="43" t="str">
        <f t="shared" si="0"/>
        <v>5-9 years</v>
      </c>
      <c r="E59" s="43">
        <f t="shared" si="1"/>
        <v>0</v>
      </c>
      <c r="R59" s="43">
        <f>IF(LSCB1_A1!$P$89=LSCB1_A1!$P212,1,0)</f>
        <v>0</v>
      </c>
      <c r="S59" s="43"/>
      <c r="T59" s="43" t="str">
        <f t="shared" si="2"/>
        <v>5-9 years</v>
      </c>
      <c r="U59" s="43">
        <f t="shared" si="3"/>
        <v>0</v>
      </c>
      <c r="AH59" s="43">
        <f>IF(LSCB1_A1!$P$91=LSCB1_A1!$P212,1,0)</f>
        <v>0</v>
      </c>
      <c r="AI59" s="43"/>
      <c r="AJ59" s="43" t="str">
        <f t="shared" si="4"/>
        <v>5-9 years</v>
      </c>
      <c r="AK59" s="43">
        <f t="shared" si="5"/>
        <v>0</v>
      </c>
      <c r="AX59" s="43">
        <f>IF(LSCB1_A1!$P$93=LSCB1_A1!$P212,1,0)</f>
        <v>0</v>
      </c>
      <c r="AY59" s="43"/>
      <c r="AZ59" s="43" t="str">
        <f t="shared" si="6"/>
        <v>5-9 years</v>
      </c>
      <c r="BA59" s="43">
        <f t="shared" si="7"/>
        <v>0</v>
      </c>
      <c r="BN59" s="43">
        <f>IF(LSCB1_A1!$P$95=LSCB1_A1!$P212,1,0)</f>
        <v>0</v>
      </c>
      <c r="BO59" s="43"/>
      <c r="BP59" s="43" t="str">
        <f t="shared" si="8"/>
        <v>5-9 years</v>
      </c>
      <c r="BQ59" s="43">
        <f t="shared" si="9"/>
        <v>0</v>
      </c>
      <c r="CD59" s="43">
        <f>IF(LSCB1_A1!$P$97=LSCB1_A1!$P212,1,0)</f>
        <v>0</v>
      </c>
      <c r="CE59" s="43"/>
      <c r="CF59" s="43" t="str">
        <f t="shared" si="10"/>
        <v>5-9 years</v>
      </c>
      <c r="CG59" s="43">
        <f t="shared" si="11"/>
        <v>0</v>
      </c>
      <c r="CT59" s="43">
        <f>IF(LSCB1_A1!$P$99=LSCB1_A1!$P212,1,0)</f>
        <v>0</v>
      </c>
      <c r="CU59" s="43"/>
      <c r="CV59" s="43" t="str">
        <f t="shared" si="12"/>
        <v>5-9 years</v>
      </c>
      <c r="CW59" s="43">
        <f t="shared" si="13"/>
        <v>0</v>
      </c>
      <c r="DJ59" s="43">
        <f>IF(LSCB1_A1!$P$101=LSCB1_A1!$P212,1,0)</f>
        <v>0</v>
      </c>
      <c r="DK59" s="43"/>
      <c r="DL59" s="43" t="str">
        <f t="shared" si="14"/>
        <v>5-9 years</v>
      </c>
      <c r="DM59" s="43">
        <f t="shared" si="15"/>
        <v>0</v>
      </c>
      <c r="DZ59" s="43">
        <f>IF(LSCB1_A1!$P$103=LSCB1_A1!$P212,1,0)</f>
        <v>0</v>
      </c>
      <c r="EA59" s="43"/>
      <c r="EB59" s="43" t="str">
        <f t="shared" si="16"/>
        <v>5-9 years</v>
      </c>
      <c r="EC59" s="43">
        <f t="shared" si="17"/>
        <v>0</v>
      </c>
      <c r="EP59" s="43">
        <f>IF(LSCB1_A1!$P$105=LSCB1_A1!$P212,1,0)</f>
        <v>0</v>
      </c>
      <c r="EQ59" s="43"/>
      <c r="ER59" s="43" t="str">
        <f t="shared" si="18"/>
        <v>5-9 years</v>
      </c>
      <c r="ES59" s="43">
        <f t="shared" si="19"/>
        <v>0</v>
      </c>
      <c r="FF59" s="43">
        <f>IF(LSCB1_A1!$P$107=LSCB1_A1!$P212,1,0)</f>
        <v>0</v>
      </c>
      <c r="FG59" s="43"/>
      <c r="FH59" s="43" t="str">
        <f t="shared" si="20"/>
        <v>5-9 years</v>
      </c>
      <c r="FI59" s="43">
        <f t="shared" si="21"/>
        <v>0</v>
      </c>
      <c r="FV59" s="43">
        <f>IF(LSCB1_A1!$P$109=LSCB1_A1!$P212,1,0)</f>
        <v>0</v>
      </c>
      <c r="FW59" s="43"/>
      <c r="FX59" s="43" t="str">
        <f t="shared" si="22"/>
        <v>5-9 years</v>
      </c>
      <c r="FY59" s="43">
        <f t="shared" si="23"/>
        <v>0</v>
      </c>
      <c r="GL59" s="43">
        <f>IF(LSCB1_A1!$P$111=LSCB1_A1!$P212,1,0)</f>
        <v>0</v>
      </c>
      <c r="GM59" s="43"/>
      <c r="GN59" s="43" t="str">
        <f t="shared" si="24"/>
        <v>5-9 years</v>
      </c>
      <c r="GO59" s="43">
        <f t="shared" si="25"/>
        <v>0</v>
      </c>
      <c r="HB59" s="43">
        <f>IF(LSCB1_A1!$P$113=LSCB1_A1!$P212,1,0)</f>
        <v>0</v>
      </c>
      <c r="HC59" s="43"/>
      <c r="HD59" s="43" t="str">
        <f t="shared" si="26"/>
        <v>5-9 years</v>
      </c>
      <c r="HE59" s="43">
        <f t="shared" si="27"/>
        <v>0</v>
      </c>
      <c r="HR59" s="43">
        <f>IF(LSCB1_A1!$P$115=LSCB1_A1!$P212,1,0)</f>
        <v>0</v>
      </c>
      <c r="HS59" s="43"/>
      <c r="HT59" s="43" t="str">
        <f t="shared" si="28"/>
        <v>5-9 years</v>
      </c>
      <c r="HU59" s="43">
        <f t="shared" si="29"/>
        <v>0</v>
      </c>
    </row>
    <row r="60" spans="2:229" s="101" customFormat="1" ht="12.75" customHeight="1">
      <c r="B60" s="43"/>
      <c r="C60" s="43"/>
      <c r="D60" s="43" t="str">
        <f t="shared" si="0"/>
        <v>10-14 years</v>
      </c>
      <c r="E60" s="43">
        <f t="shared" si="1"/>
        <v>0</v>
      </c>
      <c r="R60" s="43"/>
      <c r="S60" s="43"/>
      <c r="T60" s="43" t="str">
        <f t="shared" si="2"/>
        <v>10-14 years</v>
      </c>
      <c r="U60" s="43">
        <f t="shared" si="3"/>
        <v>0</v>
      </c>
      <c r="AH60" s="43"/>
      <c r="AI60" s="43"/>
      <c r="AJ60" s="43" t="str">
        <f t="shared" si="4"/>
        <v>10-14 years</v>
      </c>
      <c r="AK60" s="43">
        <f t="shared" si="5"/>
        <v>0</v>
      </c>
      <c r="AX60" s="43"/>
      <c r="AY60" s="43"/>
      <c r="AZ60" s="43" t="str">
        <f t="shared" si="6"/>
        <v>10-14 years</v>
      </c>
      <c r="BA60" s="43">
        <f t="shared" si="7"/>
        <v>0</v>
      </c>
      <c r="BN60" s="43"/>
      <c r="BO60" s="43"/>
      <c r="BP60" s="43" t="str">
        <f t="shared" si="8"/>
        <v>10-14 years</v>
      </c>
      <c r="BQ60" s="43">
        <f t="shared" si="9"/>
        <v>0</v>
      </c>
      <c r="CD60" s="43"/>
      <c r="CE60" s="43"/>
      <c r="CF60" s="43" t="str">
        <f t="shared" si="10"/>
        <v>10-14 years</v>
      </c>
      <c r="CG60" s="43">
        <f t="shared" si="11"/>
        <v>0</v>
      </c>
      <c r="CT60" s="43"/>
      <c r="CU60" s="43"/>
      <c r="CV60" s="43" t="str">
        <f t="shared" si="12"/>
        <v>10-14 years</v>
      </c>
      <c r="CW60" s="43">
        <f t="shared" si="13"/>
        <v>0</v>
      </c>
      <c r="DJ60" s="43"/>
      <c r="DK60" s="43"/>
      <c r="DL60" s="43" t="str">
        <f t="shared" si="14"/>
        <v>10-14 years</v>
      </c>
      <c r="DM60" s="43">
        <f t="shared" si="15"/>
        <v>0</v>
      </c>
      <c r="DZ60" s="43"/>
      <c r="EA60" s="43"/>
      <c r="EB60" s="43" t="str">
        <f t="shared" si="16"/>
        <v>10-14 years</v>
      </c>
      <c r="EC60" s="43">
        <f t="shared" si="17"/>
        <v>0</v>
      </c>
      <c r="EP60" s="43"/>
      <c r="EQ60" s="43"/>
      <c r="ER60" s="43" t="str">
        <f t="shared" si="18"/>
        <v>10-14 years</v>
      </c>
      <c r="ES60" s="43">
        <f t="shared" si="19"/>
        <v>0</v>
      </c>
      <c r="FF60" s="43"/>
      <c r="FG60" s="43"/>
      <c r="FH60" s="43" t="str">
        <f t="shared" si="20"/>
        <v>10-14 years</v>
      </c>
      <c r="FI60" s="43">
        <f t="shared" si="21"/>
        <v>0</v>
      </c>
      <c r="FV60" s="43"/>
      <c r="FW60" s="43"/>
      <c r="FX60" s="43" t="str">
        <f t="shared" si="22"/>
        <v>10-14 years</v>
      </c>
      <c r="FY60" s="43">
        <f t="shared" si="23"/>
        <v>0</v>
      </c>
      <c r="GL60" s="43"/>
      <c r="GM60" s="43"/>
      <c r="GN60" s="43" t="str">
        <f t="shared" si="24"/>
        <v>10-14 years</v>
      </c>
      <c r="GO60" s="43">
        <f t="shared" si="25"/>
        <v>0</v>
      </c>
      <c r="HB60" s="43"/>
      <c r="HC60" s="43"/>
      <c r="HD60" s="43" t="str">
        <f t="shared" si="26"/>
        <v>10-14 years</v>
      </c>
      <c r="HE60" s="43">
        <f t="shared" si="27"/>
        <v>0</v>
      </c>
      <c r="HR60" s="43"/>
      <c r="HS60" s="43"/>
      <c r="HT60" s="43" t="str">
        <f t="shared" si="28"/>
        <v>10-14 years</v>
      </c>
      <c r="HU60" s="43">
        <f t="shared" si="29"/>
        <v>0</v>
      </c>
    </row>
    <row r="61" spans="2:229" s="101" customFormat="1" ht="12.75" customHeight="1">
      <c r="B61" s="43"/>
      <c r="C61" s="43"/>
      <c r="D61" s="43" t="str">
        <f t="shared" si="0"/>
        <v>15-17 years</v>
      </c>
      <c r="E61" s="43">
        <f t="shared" si="1"/>
        <v>0</v>
      </c>
      <c r="R61" s="43"/>
      <c r="S61" s="43"/>
      <c r="T61" s="43" t="str">
        <f t="shared" si="2"/>
        <v>15-17 years</v>
      </c>
      <c r="U61" s="43">
        <f t="shared" si="3"/>
        <v>0</v>
      </c>
      <c r="AH61" s="43"/>
      <c r="AI61" s="43"/>
      <c r="AJ61" s="43" t="str">
        <f t="shared" si="4"/>
        <v>15-17 years</v>
      </c>
      <c r="AK61" s="43">
        <f t="shared" si="5"/>
        <v>0</v>
      </c>
      <c r="AX61" s="43"/>
      <c r="AY61" s="43"/>
      <c r="AZ61" s="43" t="str">
        <f t="shared" si="6"/>
        <v>15-17 years</v>
      </c>
      <c r="BA61" s="43">
        <f t="shared" si="7"/>
        <v>0</v>
      </c>
      <c r="BN61" s="43"/>
      <c r="BO61" s="43"/>
      <c r="BP61" s="43" t="str">
        <f t="shared" si="8"/>
        <v>15-17 years</v>
      </c>
      <c r="BQ61" s="43">
        <f t="shared" si="9"/>
        <v>0</v>
      </c>
      <c r="CD61" s="43"/>
      <c r="CE61" s="43"/>
      <c r="CF61" s="43" t="str">
        <f t="shared" si="10"/>
        <v>15-17 years</v>
      </c>
      <c r="CG61" s="43">
        <f t="shared" si="11"/>
        <v>0</v>
      </c>
      <c r="CT61" s="43"/>
      <c r="CU61" s="43"/>
      <c r="CV61" s="43" t="str">
        <f t="shared" si="12"/>
        <v>15-17 years</v>
      </c>
      <c r="CW61" s="43">
        <f t="shared" si="13"/>
        <v>0</v>
      </c>
      <c r="DJ61" s="43"/>
      <c r="DK61" s="43"/>
      <c r="DL61" s="43" t="str">
        <f t="shared" si="14"/>
        <v>15-17 years</v>
      </c>
      <c r="DM61" s="43">
        <f t="shared" si="15"/>
        <v>0</v>
      </c>
      <c r="DZ61" s="43"/>
      <c r="EA61" s="43"/>
      <c r="EB61" s="43" t="str">
        <f t="shared" si="16"/>
        <v>15-17 years</v>
      </c>
      <c r="EC61" s="43">
        <f t="shared" si="17"/>
        <v>0</v>
      </c>
      <c r="EP61" s="43"/>
      <c r="EQ61" s="43"/>
      <c r="ER61" s="43" t="str">
        <f t="shared" si="18"/>
        <v>15-17 years</v>
      </c>
      <c r="ES61" s="43">
        <f t="shared" si="19"/>
        <v>0</v>
      </c>
      <c r="FF61" s="43"/>
      <c r="FG61" s="43"/>
      <c r="FH61" s="43" t="str">
        <f t="shared" si="20"/>
        <v>15-17 years</v>
      </c>
      <c r="FI61" s="43">
        <f t="shared" si="21"/>
        <v>0</v>
      </c>
      <c r="FV61" s="43"/>
      <c r="FW61" s="43"/>
      <c r="FX61" s="43" t="str">
        <f t="shared" si="22"/>
        <v>15-17 years</v>
      </c>
      <c r="FY61" s="43">
        <f t="shared" si="23"/>
        <v>0</v>
      </c>
      <c r="GL61" s="43"/>
      <c r="GM61" s="43"/>
      <c r="GN61" s="43" t="str">
        <f t="shared" si="24"/>
        <v>15-17 years</v>
      </c>
      <c r="GO61" s="43">
        <f t="shared" si="25"/>
        <v>0</v>
      </c>
      <c r="HB61" s="43"/>
      <c r="HC61" s="43"/>
      <c r="HD61" s="43" t="str">
        <f t="shared" si="26"/>
        <v>15-17 years</v>
      </c>
      <c r="HE61" s="43">
        <f t="shared" si="27"/>
        <v>0</v>
      </c>
      <c r="HR61" s="43"/>
      <c r="HS61" s="43"/>
      <c r="HT61" s="43" t="str">
        <f t="shared" si="28"/>
        <v>15-17 years</v>
      </c>
      <c r="HU61" s="43">
        <f t="shared" si="29"/>
        <v>0</v>
      </c>
    </row>
    <row r="62" spans="2:229" s="101" customFormat="1" ht="12.75" customHeight="1">
      <c r="B62" s="43"/>
      <c r="C62" s="43"/>
      <c r="D62" s="43" t="str">
        <f t="shared" si="0"/>
        <v>Unknown</v>
      </c>
      <c r="E62" s="43">
        <f t="shared" si="1"/>
        <v>0</v>
      </c>
      <c r="R62" s="43"/>
      <c r="S62" s="43"/>
      <c r="T62" s="43" t="str">
        <f t="shared" si="2"/>
        <v>Unknown</v>
      </c>
      <c r="U62" s="43">
        <f t="shared" si="3"/>
        <v>0</v>
      </c>
      <c r="AH62" s="43"/>
      <c r="AI62" s="43"/>
      <c r="AJ62" s="43" t="str">
        <f t="shared" si="4"/>
        <v>Unknown</v>
      </c>
      <c r="AK62" s="43">
        <f t="shared" si="5"/>
        <v>0</v>
      </c>
      <c r="AX62" s="43"/>
      <c r="AY62" s="43"/>
      <c r="AZ62" s="43" t="str">
        <f t="shared" si="6"/>
        <v>Unknown</v>
      </c>
      <c r="BA62" s="43">
        <f t="shared" si="7"/>
        <v>0</v>
      </c>
      <c r="BN62" s="43"/>
      <c r="BO62" s="43"/>
      <c r="BP62" s="43" t="str">
        <f t="shared" si="8"/>
        <v>Unknown</v>
      </c>
      <c r="BQ62" s="43">
        <f t="shared" si="9"/>
        <v>0</v>
      </c>
      <c r="CD62" s="43"/>
      <c r="CE62" s="43"/>
      <c r="CF62" s="43" t="str">
        <f t="shared" si="10"/>
        <v>Unknown</v>
      </c>
      <c r="CG62" s="43">
        <f t="shared" si="11"/>
        <v>0</v>
      </c>
      <c r="CT62" s="43"/>
      <c r="CU62" s="43"/>
      <c r="CV62" s="43" t="str">
        <f t="shared" si="12"/>
        <v>Unknown</v>
      </c>
      <c r="CW62" s="43">
        <f t="shared" si="13"/>
        <v>0</v>
      </c>
      <c r="DJ62" s="43"/>
      <c r="DK62" s="43"/>
      <c r="DL62" s="43" t="str">
        <f t="shared" si="14"/>
        <v>Unknown</v>
      </c>
      <c r="DM62" s="43">
        <f t="shared" si="15"/>
        <v>0</v>
      </c>
      <c r="DZ62" s="43"/>
      <c r="EA62" s="43"/>
      <c r="EB62" s="43" t="str">
        <f t="shared" si="16"/>
        <v>Unknown</v>
      </c>
      <c r="EC62" s="43">
        <f t="shared" si="17"/>
        <v>0</v>
      </c>
      <c r="EP62" s="43"/>
      <c r="EQ62" s="43"/>
      <c r="ER62" s="43" t="str">
        <f t="shared" si="18"/>
        <v>Unknown</v>
      </c>
      <c r="ES62" s="43">
        <f t="shared" si="19"/>
        <v>0</v>
      </c>
      <c r="FF62" s="43"/>
      <c r="FG62" s="43"/>
      <c r="FH62" s="43" t="str">
        <f t="shared" si="20"/>
        <v>Unknown</v>
      </c>
      <c r="FI62" s="43">
        <f t="shared" si="21"/>
        <v>0</v>
      </c>
      <c r="FV62" s="43"/>
      <c r="FW62" s="43"/>
      <c r="FX62" s="43" t="str">
        <f t="shared" si="22"/>
        <v>Unknown</v>
      </c>
      <c r="FY62" s="43">
        <f t="shared" si="23"/>
        <v>0</v>
      </c>
      <c r="GL62" s="43"/>
      <c r="GM62" s="43"/>
      <c r="GN62" s="43" t="str">
        <f t="shared" si="24"/>
        <v>Unknown</v>
      </c>
      <c r="GO62" s="43">
        <f t="shared" si="25"/>
        <v>0</v>
      </c>
      <c r="HB62" s="43"/>
      <c r="HC62" s="43"/>
      <c r="HD62" s="43" t="str">
        <f t="shared" si="26"/>
        <v>Unknown</v>
      </c>
      <c r="HE62" s="43">
        <f t="shared" si="27"/>
        <v>0</v>
      </c>
      <c r="HR62" s="43"/>
      <c r="HS62" s="43"/>
      <c r="HT62" s="43" t="str">
        <f t="shared" si="28"/>
        <v>Unknown</v>
      </c>
      <c r="HU62" s="43">
        <f t="shared" si="29"/>
        <v>0</v>
      </c>
    </row>
    <row r="63" s="101" customFormat="1" ht="12.75" customHeight="1"/>
    <row r="64" s="101" customFormat="1" ht="12.75" customHeight="1"/>
    <row r="65" s="101" customFormat="1" ht="12.75" customHeight="1"/>
    <row r="66" s="101" customFormat="1" ht="12.75" customHeight="1"/>
    <row r="67" spans="2:241" ht="12.75" customHeight="1">
      <c r="B67" s="124" t="s">
        <v>920</v>
      </c>
      <c r="C67" s="124" t="s">
        <v>921</v>
      </c>
      <c r="D67" s="124" t="s">
        <v>922</v>
      </c>
      <c r="E67" s="124" t="s">
        <v>923</v>
      </c>
      <c r="F67" s="124" t="s">
        <v>924</v>
      </c>
      <c r="G67" s="124" t="s">
        <v>925</v>
      </c>
      <c r="H67" s="124" t="s">
        <v>926</v>
      </c>
      <c r="I67" s="124" t="s">
        <v>927</v>
      </c>
      <c r="J67" s="124" t="s">
        <v>928</v>
      </c>
      <c r="K67" s="124" t="s">
        <v>929</v>
      </c>
      <c r="L67" s="124" t="s">
        <v>930</v>
      </c>
      <c r="M67" s="124" t="s">
        <v>931</v>
      </c>
      <c r="N67" s="124" t="s">
        <v>932</v>
      </c>
      <c r="O67" s="124" t="s">
        <v>933</v>
      </c>
      <c r="P67" s="124" t="s">
        <v>934</v>
      </c>
      <c r="Q67" s="124" t="s">
        <v>935</v>
      </c>
      <c r="R67" s="124" t="s">
        <v>936</v>
      </c>
      <c r="S67" s="124" t="s">
        <v>937</v>
      </c>
      <c r="T67" s="124" t="s">
        <v>938</v>
      </c>
      <c r="U67" s="124" t="s">
        <v>939</v>
      </c>
      <c r="V67" s="124" t="s">
        <v>940</v>
      </c>
      <c r="W67" s="124" t="s">
        <v>941</v>
      </c>
      <c r="X67" s="124" t="s">
        <v>942</v>
      </c>
      <c r="Y67" s="124" t="s">
        <v>943</v>
      </c>
      <c r="Z67" s="124" t="s">
        <v>944</v>
      </c>
      <c r="AA67" s="124" t="s">
        <v>945</v>
      </c>
      <c r="AB67" s="124" t="s">
        <v>946</v>
      </c>
      <c r="AC67" s="124" t="s">
        <v>947</v>
      </c>
      <c r="AD67" s="124" t="s">
        <v>948</v>
      </c>
      <c r="AE67" s="124" t="s">
        <v>949</v>
      </c>
      <c r="AF67" s="124" t="s">
        <v>950</v>
      </c>
      <c r="AG67" s="124" t="s">
        <v>951</v>
      </c>
      <c r="AH67" s="124" t="s">
        <v>952</v>
      </c>
      <c r="AI67" s="124" t="s">
        <v>953</v>
      </c>
      <c r="AJ67" s="124" t="s">
        <v>954</v>
      </c>
      <c r="AK67" s="124" t="s">
        <v>955</v>
      </c>
      <c r="AL67" s="124" t="s">
        <v>956</v>
      </c>
      <c r="AM67" s="124" t="s">
        <v>957</v>
      </c>
      <c r="AN67" s="124" t="s">
        <v>958</v>
      </c>
      <c r="AO67" s="124" t="s">
        <v>959</v>
      </c>
      <c r="AP67" s="124" t="s">
        <v>960</v>
      </c>
      <c r="AQ67" s="124" t="s">
        <v>961</v>
      </c>
      <c r="AR67" s="124" t="s">
        <v>962</v>
      </c>
      <c r="AS67" s="124" t="s">
        <v>963</v>
      </c>
      <c r="AT67" s="124" t="s">
        <v>964</v>
      </c>
      <c r="AU67" s="124" t="s">
        <v>965</v>
      </c>
      <c r="AV67" s="124" t="s">
        <v>966</v>
      </c>
      <c r="AW67" s="124" t="s">
        <v>967</v>
      </c>
      <c r="AX67" s="124" t="s">
        <v>968</v>
      </c>
      <c r="AY67" s="124" t="s">
        <v>969</v>
      </c>
      <c r="AZ67" s="124" t="s">
        <v>970</v>
      </c>
      <c r="BA67" s="124" t="s">
        <v>971</v>
      </c>
      <c r="BB67" s="124" t="s">
        <v>972</v>
      </c>
      <c r="BC67" s="124" t="s">
        <v>973</v>
      </c>
      <c r="BD67" s="124" t="s">
        <v>974</v>
      </c>
      <c r="BE67" s="124" t="s">
        <v>975</v>
      </c>
      <c r="BF67" s="124" t="s">
        <v>976</v>
      </c>
      <c r="BG67" s="124" t="s">
        <v>977</v>
      </c>
      <c r="BH67" s="124" t="s">
        <v>978</v>
      </c>
      <c r="BI67" s="124" t="s">
        <v>979</v>
      </c>
      <c r="BJ67" s="124" t="s">
        <v>980</v>
      </c>
      <c r="BK67" s="124" t="s">
        <v>981</v>
      </c>
      <c r="BL67" s="124" t="s">
        <v>982</v>
      </c>
      <c r="BM67" s="124" t="s">
        <v>983</v>
      </c>
      <c r="BN67" s="124" t="s">
        <v>984</v>
      </c>
      <c r="BO67" s="124" t="s">
        <v>985</v>
      </c>
      <c r="BP67" s="124" t="s">
        <v>986</v>
      </c>
      <c r="BQ67" s="124" t="s">
        <v>987</v>
      </c>
      <c r="BR67" s="124" t="s">
        <v>988</v>
      </c>
      <c r="BS67" s="124" t="s">
        <v>989</v>
      </c>
      <c r="BT67" s="124" t="s">
        <v>990</v>
      </c>
      <c r="BU67" s="124" t="s">
        <v>991</v>
      </c>
      <c r="BV67" s="124" t="s">
        <v>992</v>
      </c>
      <c r="BW67" s="124" t="s">
        <v>993</v>
      </c>
      <c r="BX67" s="124" t="s">
        <v>994</v>
      </c>
      <c r="BY67" s="124" t="s">
        <v>995</v>
      </c>
      <c r="BZ67" s="124" t="s">
        <v>996</v>
      </c>
      <c r="CA67" s="124" t="s">
        <v>997</v>
      </c>
      <c r="CB67" s="124" t="s">
        <v>998</v>
      </c>
      <c r="CC67" s="124" t="s">
        <v>999</v>
      </c>
      <c r="CD67" s="124" t="s">
        <v>1000</v>
      </c>
      <c r="CE67" s="124" t="s">
        <v>1001</v>
      </c>
      <c r="CF67" s="124" t="s">
        <v>1002</v>
      </c>
      <c r="CG67" s="124" t="s">
        <v>1003</v>
      </c>
      <c r="CH67" s="124" t="s">
        <v>1004</v>
      </c>
      <c r="CI67" s="124" t="s">
        <v>1005</v>
      </c>
      <c r="CJ67" s="124" t="s">
        <v>1006</v>
      </c>
      <c r="CK67" s="124" t="s">
        <v>1007</v>
      </c>
      <c r="CL67" s="124" t="s">
        <v>1008</v>
      </c>
      <c r="CM67" s="124" t="s">
        <v>1009</v>
      </c>
      <c r="CN67" s="124" t="s">
        <v>1010</v>
      </c>
      <c r="CO67" s="124" t="s">
        <v>1011</v>
      </c>
      <c r="CP67" s="124" t="s">
        <v>1012</v>
      </c>
      <c r="CQ67" s="124" t="s">
        <v>1013</v>
      </c>
      <c r="CR67" s="124" t="s">
        <v>1014</v>
      </c>
      <c r="CS67" s="124" t="s">
        <v>1015</v>
      </c>
      <c r="CT67" s="124" t="s">
        <v>1016</v>
      </c>
      <c r="CU67" s="124" t="s">
        <v>1017</v>
      </c>
      <c r="CV67" s="124" t="s">
        <v>1018</v>
      </c>
      <c r="CW67" s="124" t="s">
        <v>1019</v>
      </c>
      <c r="CX67" s="124" t="s">
        <v>1020</v>
      </c>
      <c r="CY67" s="124" t="s">
        <v>1021</v>
      </c>
      <c r="CZ67" s="124" t="s">
        <v>1022</v>
      </c>
      <c r="DA67" s="124" t="s">
        <v>1023</v>
      </c>
      <c r="DB67" s="124" t="s">
        <v>1024</v>
      </c>
      <c r="DC67" s="124" t="s">
        <v>1025</v>
      </c>
      <c r="DD67" s="124" t="s">
        <v>1026</v>
      </c>
      <c r="DE67" s="124" t="s">
        <v>1027</v>
      </c>
      <c r="DF67" s="124" t="s">
        <v>1028</v>
      </c>
      <c r="DG67" s="124" t="s">
        <v>1029</v>
      </c>
      <c r="DH67" s="124" t="s">
        <v>1030</v>
      </c>
      <c r="DI67" s="124" t="s">
        <v>1031</v>
      </c>
      <c r="DJ67" s="124" t="s">
        <v>1032</v>
      </c>
      <c r="DK67" s="124" t="s">
        <v>1033</v>
      </c>
      <c r="DL67" s="124" t="s">
        <v>1034</v>
      </c>
      <c r="DM67" s="124" t="s">
        <v>1035</v>
      </c>
      <c r="DN67" s="124" t="s">
        <v>1036</v>
      </c>
      <c r="DO67" s="124" t="s">
        <v>1037</v>
      </c>
      <c r="DP67" s="124" t="s">
        <v>1038</v>
      </c>
      <c r="DQ67" s="124" t="s">
        <v>1039</v>
      </c>
      <c r="DR67" s="124" t="s">
        <v>1040</v>
      </c>
      <c r="DS67" s="124" t="s">
        <v>1041</v>
      </c>
      <c r="DT67" s="124" t="s">
        <v>1042</v>
      </c>
      <c r="DU67" s="124" t="s">
        <v>1043</v>
      </c>
      <c r="DV67" s="124" t="s">
        <v>1044</v>
      </c>
      <c r="DW67" s="124" t="s">
        <v>1045</v>
      </c>
      <c r="DX67" s="124" t="s">
        <v>1046</v>
      </c>
      <c r="DY67" s="124" t="s">
        <v>1047</v>
      </c>
      <c r="DZ67" s="124" t="s">
        <v>1048</v>
      </c>
      <c r="EA67" s="124" t="s">
        <v>1049</v>
      </c>
      <c r="EB67" s="124" t="s">
        <v>1050</v>
      </c>
      <c r="EC67" s="124" t="s">
        <v>1051</v>
      </c>
      <c r="ED67" s="124" t="s">
        <v>1052</v>
      </c>
      <c r="EE67" s="124" t="s">
        <v>1053</v>
      </c>
      <c r="EF67" s="124" t="s">
        <v>1054</v>
      </c>
      <c r="EG67" s="124" t="s">
        <v>1055</v>
      </c>
      <c r="EH67" s="124" t="s">
        <v>1056</v>
      </c>
      <c r="EI67" s="124" t="s">
        <v>1057</v>
      </c>
      <c r="EJ67" s="124" t="s">
        <v>1058</v>
      </c>
      <c r="EK67" s="124" t="s">
        <v>1059</v>
      </c>
      <c r="EL67" s="124" t="s">
        <v>1060</v>
      </c>
      <c r="EM67" s="124" t="s">
        <v>1061</v>
      </c>
      <c r="EN67" s="124" t="s">
        <v>1062</v>
      </c>
      <c r="EO67" s="124" t="s">
        <v>1063</v>
      </c>
      <c r="EP67" s="124" t="s">
        <v>1064</v>
      </c>
      <c r="EQ67" s="124" t="s">
        <v>1065</v>
      </c>
      <c r="ER67" s="124" t="s">
        <v>1066</v>
      </c>
      <c r="ES67" s="124" t="s">
        <v>1067</v>
      </c>
      <c r="ET67" s="124" t="s">
        <v>1068</v>
      </c>
      <c r="EU67" s="124" t="s">
        <v>1069</v>
      </c>
      <c r="EV67" s="124" t="s">
        <v>1070</v>
      </c>
      <c r="EW67" s="124" t="s">
        <v>1071</v>
      </c>
      <c r="EX67" s="124" t="s">
        <v>1072</v>
      </c>
      <c r="EY67" s="124" t="s">
        <v>1073</v>
      </c>
      <c r="EZ67" s="124" t="s">
        <v>1074</v>
      </c>
      <c r="FA67" s="124" t="s">
        <v>1075</v>
      </c>
      <c r="FB67" s="124" t="s">
        <v>1076</v>
      </c>
      <c r="FC67" s="124" t="s">
        <v>1077</v>
      </c>
      <c r="FD67" s="124" t="s">
        <v>1078</v>
      </c>
      <c r="FE67" s="124" t="s">
        <v>1079</v>
      </c>
      <c r="FF67" s="124" t="s">
        <v>1080</v>
      </c>
      <c r="FG67" s="124" t="s">
        <v>1081</v>
      </c>
      <c r="FH67" s="124" t="s">
        <v>1082</v>
      </c>
      <c r="FI67" s="124" t="s">
        <v>1083</v>
      </c>
      <c r="FJ67" s="124" t="s">
        <v>1084</v>
      </c>
      <c r="FK67" s="124" t="s">
        <v>1085</v>
      </c>
      <c r="FL67" s="124" t="s">
        <v>1086</v>
      </c>
      <c r="FM67" s="124" t="s">
        <v>1087</v>
      </c>
      <c r="FN67" s="124" t="s">
        <v>1088</v>
      </c>
      <c r="FO67" s="124" t="s">
        <v>1089</v>
      </c>
      <c r="FP67" s="124" t="s">
        <v>1090</v>
      </c>
      <c r="FQ67" s="124" t="s">
        <v>1091</v>
      </c>
      <c r="FR67" s="124" t="s">
        <v>1092</v>
      </c>
      <c r="FS67" s="124" t="s">
        <v>1093</v>
      </c>
      <c r="FT67" s="124" t="s">
        <v>1094</v>
      </c>
      <c r="FU67" s="124" t="s">
        <v>1095</v>
      </c>
      <c r="FV67" s="124" t="s">
        <v>1096</v>
      </c>
      <c r="FW67" s="124" t="s">
        <v>1097</v>
      </c>
      <c r="FX67" s="124" t="s">
        <v>1098</v>
      </c>
      <c r="FY67" s="124" t="s">
        <v>1099</v>
      </c>
      <c r="FZ67" s="124" t="s">
        <v>1100</v>
      </c>
      <c r="GA67" s="124" t="s">
        <v>1101</v>
      </c>
      <c r="GB67" s="124" t="s">
        <v>1102</v>
      </c>
      <c r="GC67" s="124" t="s">
        <v>1103</v>
      </c>
      <c r="GD67" s="124" t="s">
        <v>1104</v>
      </c>
      <c r="GE67" s="124" t="s">
        <v>1105</v>
      </c>
      <c r="GF67" s="124" t="s">
        <v>1106</v>
      </c>
      <c r="GG67" s="124" t="s">
        <v>1107</v>
      </c>
      <c r="GH67" s="124" t="s">
        <v>1108</v>
      </c>
      <c r="GI67" s="124" t="s">
        <v>1109</v>
      </c>
      <c r="GJ67" s="124" t="s">
        <v>1110</v>
      </c>
      <c r="GK67" s="124" t="s">
        <v>1111</v>
      </c>
      <c r="GL67" s="124" t="s">
        <v>1112</v>
      </c>
      <c r="GM67" s="124" t="s">
        <v>1113</v>
      </c>
      <c r="GN67" s="124" t="s">
        <v>1114</v>
      </c>
      <c r="GO67" s="124" t="s">
        <v>1115</v>
      </c>
      <c r="GP67" s="124" t="s">
        <v>1116</v>
      </c>
      <c r="GQ67" s="124" t="s">
        <v>1117</v>
      </c>
      <c r="GR67" s="124" t="s">
        <v>1118</v>
      </c>
      <c r="GS67" s="124" t="s">
        <v>1119</v>
      </c>
      <c r="GT67" s="124" t="s">
        <v>1120</v>
      </c>
      <c r="GU67" s="124" t="s">
        <v>1121</v>
      </c>
      <c r="GV67" s="124" t="s">
        <v>1122</v>
      </c>
      <c r="GW67" s="124" t="s">
        <v>1123</v>
      </c>
      <c r="GX67" s="124" t="s">
        <v>1124</v>
      </c>
      <c r="GY67" s="124" t="s">
        <v>1125</v>
      </c>
      <c r="GZ67" s="124" t="s">
        <v>1126</v>
      </c>
      <c r="HA67" s="124" t="s">
        <v>1127</v>
      </c>
      <c r="HB67" s="124" t="s">
        <v>1128</v>
      </c>
      <c r="HC67" s="124" t="s">
        <v>1129</v>
      </c>
      <c r="HD67" s="124" t="s">
        <v>1130</v>
      </c>
      <c r="HE67" s="124" t="s">
        <v>1131</v>
      </c>
      <c r="HF67" s="124" t="s">
        <v>1132</v>
      </c>
      <c r="HG67" s="124" t="s">
        <v>1133</v>
      </c>
      <c r="HH67" s="124" t="s">
        <v>1134</v>
      </c>
      <c r="HI67" s="124" t="s">
        <v>1135</v>
      </c>
      <c r="HJ67" s="124" t="s">
        <v>1136</v>
      </c>
      <c r="HK67" s="124" t="s">
        <v>1137</v>
      </c>
      <c r="HL67" s="124" t="s">
        <v>1138</v>
      </c>
      <c r="HM67" s="124" t="s">
        <v>1139</v>
      </c>
      <c r="HN67" s="124" t="s">
        <v>1140</v>
      </c>
      <c r="HO67" s="124" t="s">
        <v>1141</v>
      </c>
      <c r="HP67" s="124" t="s">
        <v>1142</v>
      </c>
      <c r="HQ67" s="124" t="s">
        <v>1143</v>
      </c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2:241" ht="12.75" customHeight="1">
      <c r="B68" s="125">
        <f>IF(B70=1,1,0)</f>
        <v>0</v>
      </c>
      <c r="C68" s="125">
        <f>IF(B71=1,1,0)</f>
        <v>0</v>
      </c>
      <c r="D68" s="125">
        <f>IF(B72+E70=2,1,0)</f>
        <v>0</v>
      </c>
      <c r="E68" s="125">
        <f>IF(B72+E71=2,1,0)</f>
        <v>0</v>
      </c>
      <c r="F68" s="125">
        <f>IF(B72+E72=2,1,0)</f>
        <v>0</v>
      </c>
      <c r="G68" s="125">
        <f>IF(B72+E73=2,1,0)</f>
        <v>0</v>
      </c>
      <c r="H68" s="125">
        <f>IF(B72+E74=2,1,0)</f>
        <v>0</v>
      </c>
      <c r="I68" s="125">
        <f>IF(B72+E75=2,1,0)</f>
        <v>0</v>
      </c>
      <c r="J68" s="125">
        <f>IF(B72+E76=2,1,0)</f>
        <v>0</v>
      </c>
      <c r="K68" s="125">
        <f>IF(B73+E70=2,1,0)</f>
        <v>0</v>
      </c>
      <c r="L68" s="125">
        <f>IF(B73+E71=2,1,0)</f>
        <v>0</v>
      </c>
      <c r="M68" s="125">
        <f>IF(B73+E72=2,1,0)</f>
        <v>0</v>
      </c>
      <c r="N68" s="125">
        <f>IF(B73+E73=2,1,0)</f>
        <v>0</v>
      </c>
      <c r="O68" s="125">
        <f>IF(B73+E74=2,1,0)</f>
        <v>0</v>
      </c>
      <c r="P68" s="125">
        <f>IF(B73+E75=2,1,0)</f>
        <v>0</v>
      </c>
      <c r="Q68" s="125">
        <f>IF(B73+E76=2,1,0)</f>
        <v>0</v>
      </c>
      <c r="R68" s="125">
        <f>IF(R70=1,1,0)</f>
        <v>0</v>
      </c>
      <c r="S68" s="125">
        <f>IF(R71=1,1,0)</f>
        <v>0</v>
      </c>
      <c r="T68" s="125">
        <f>IF(R72+U70=2,1,0)</f>
        <v>0</v>
      </c>
      <c r="U68" s="125">
        <f>IF(R72+U71=2,1,0)</f>
        <v>0</v>
      </c>
      <c r="V68" s="125">
        <f>IF(R72+U72=2,1,0)</f>
        <v>0</v>
      </c>
      <c r="W68" s="125">
        <f>IF(R72+U73=2,1,0)</f>
        <v>0</v>
      </c>
      <c r="X68" s="125">
        <f>IF(R72+U74=2,1,0)</f>
        <v>0</v>
      </c>
      <c r="Y68" s="125">
        <f>IF(R72+U75=2,1,0)</f>
        <v>0</v>
      </c>
      <c r="Z68" s="125">
        <f>IF(R72+U76=2,1,0)</f>
        <v>0</v>
      </c>
      <c r="AA68" s="125">
        <f>IF(R73+U70=2,1,0)</f>
        <v>0</v>
      </c>
      <c r="AB68" s="125">
        <f>IF(R73+U71=2,1,0)</f>
        <v>0</v>
      </c>
      <c r="AC68" s="125">
        <f>IF(R73+U72=2,1,0)</f>
        <v>0</v>
      </c>
      <c r="AD68" s="125">
        <f>IF(R73+U73=2,1,0)</f>
        <v>0</v>
      </c>
      <c r="AE68" s="125">
        <f>IF(R73+U74=2,1,0)</f>
        <v>0</v>
      </c>
      <c r="AF68" s="125">
        <f>IF(R73+U75=2,1,0)</f>
        <v>0</v>
      </c>
      <c r="AG68" s="125">
        <f>IF(R73+U76=2,1,0)</f>
        <v>0</v>
      </c>
      <c r="AH68" s="125">
        <f>IF(AH70=1,1,0)</f>
        <v>0</v>
      </c>
      <c r="AI68" s="125">
        <f>IF(AH71=1,1,0)</f>
        <v>0</v>
      </c>
      <c r="AJ68" s="125">
        <f>IF(AH72+AK70=2,1,0)</f>
        <v>0</v>
      </c>
      <c r="AK68" s="125">
        <f>IF(AH72+AK71=2,1,0)</f>
        <v>0</v>
      </c>
      <c r="AL68" s="125">
        <f>IF(AH72+AK72=2,1,0)</f>
        <v>0</v>
      </c>
      <c r="AM68" s="125">
        <f>IF(AH72+AK73=2,1,0)</f>
        <v>0</v>
      </c>
      <c r="AN68" s="125">
        <f>IF(AH72+AK74=2,1,0)</f>
        <v>0</v>
      </c>
      <c r="AO68" s="125">
        <f>IF(AH72+AK75=2,1,0)</f>
        <v>0</v>
      </c>
      <c r="AP68" s="125">
        <f>IF(AH72+AK76=2,1,0)</f>
        <v>0</v>
      </c>
      <c r="AQ68" s="125">
        <f>IF(AH73+AK70=2,1,0)</f>
        <v>0</v>
      </c>
      <c r="AR68" s="125">
        <f>IF(AH73+AK71=2,1,0)</f>
        <v>0</v>
      </c>
      <c r="AS68" s="125">
        <f>IF(AH73+AK72=2,1,0)</f>
        <v>0</v>
      </c>
      <c r="AT68" s="125">
        <f>IF(AH73+AK73=2,1,0)</f>
        <v>0</v>
      </c>
      <c r="AU68" s="125">
        <f>IF(AH73+AK74=2,1,0)</f>
        <v>0</v>
      </c>
      <c r="AV68" s="125">
        <f>IF(AH73+AK75=2,1,0)</f>
        <v>0</v>
      </c>
      <c r="AW68" s="125">
        <f>IF(AH73+AK76=2,1,0)</f>
        <v>0</v>
      </c>
      <c r="AX68" s="125">
        <f>IF(AX70=1,1,0)</f>
        <v>0</v>
      </c>
      <c r="AY68" s="125">
        <f>IF(AX71=1,1,0)</f>
        <v>0</v>
      </c>
      <c r="AZ68" s="125">
        <f>IF(AX72+BA70=2,1,0)</f>
        <v>0</v>
      </c>
      <c r="BA68" s="125">
        <f>IF(AX72+BA71=2,1,0)</f>
        <v>0</v>
      </c>
      <c r="BB68" s="125">
        <f>IF(AX72+BA72=2,1,0)</f>
        <v>0</v>
      </c>
      <c r="BC68" s="125">
        <f>IF(AX72+BA73=2,1,0)</f>
        <v>0</v>
      </c>
      <c r="BD68" s="125">
        <f>IF(AX72+BA74=2,1,0)</f>
        <v>0</v>
      </c>
      <c r="BE68" s="125">
        <f>IF(AX72+BA75=2,1,0)</f>
        <v>0</v>
      </c>
      <c r="BF68" s="125">
        <f>IF(AX72+BA76=2,1,0)</f>
        <v>0</v>
      </c>
      <c r="BG68" s="125">
        <f>IF(AX73+BA70=2,1,0)</f>
        <v>0</v>
      </c>
      <c r="BH68" s="125">
        <f>IF(AX73+BA71=2,1,0)</f>
        <v>0</v>
      </c>
      <c r="BI68" s="125">
        <f>IF(AX73+BA72=2,1,0)</f>
        <v>0</v>
      </c>
      <c r="BJ68" s="125">
        <f>IF(AX73+BA73=2,1,0)</f>
        <v>0</v>
      </c>
      <c r="BK68" s="125">
        <f>IF(AX73+BA74=2,1,0)</f>
        <v>0</v>
      </c>
      <c r="BL68" s="125">
        <f>IF(AX73+BA75=2,1,0)</f>
        <v>0</v>
      </c>
      <c r="BM68" s="125">
        <f>IF(AX73+BA76=2,1,0)</f>
        <v>0</v>
      </c>
      <c r="BN68" s="125">
        <f>IF(BN70=1,1,0)</f>
        <v>0</v>
      </c>
      <c r="BO68" s="125">
        <f>IF(BN71=1,1,0)</f>
        <v>0</v>
      </c>
      <c r="BP68" s="125">
        <f>IF(BN72+BQ70=2,1,0)</f>
        <v>0</v>
      </c>
      <c r="BQ68" s="125">
        <f>IF(BN72+BQ71=2,1,0)</f>
        <v>0</v>
      </c>
      <c r="BR68" s="125">
        <f>IF(BN72+BQ72=2,1,0)</f>
        <v>0</v>
      </c>
      <c r="BS68" s="125">
        <f>IF(BN72+BQ73=2,1,0)</f>
        <v>0</v>
      </c>
      <c r="BT68" s="125">
        <f>IF(BN72+BQ74=2,1,0)</f>
        <v>0</v>
      </c>
      <c r="BU68" s="125">
        <f>IF(BN72+BQ75=2,1,0)</f>
        <v>0</v>
      </c>
      <c r="BV68" s="125">
        <f>IF(BN72+BQ76=2,1,0)</f>
        <v>0</v>
      </c>
      <c r="BW68" s="125">
        <f>IF(BN73+BQ70=2,1,0)</f>
        <v>0</v>
      </c>
      <c r="BX68" s="125">
        <f>IF(BN73+BQ71=2,1,0)</f>
        <v>0</v>
      </c>
      <c r="BY68" s="125">
        <f>IF(BN73+BQ72=2,1,0)</f>
        <v>0</v>
      </c>
      <c r="BZ68" s="125">
        <f>IF(BN73+BQ73=2,1,0)</f>
        <v>0</v>
      </c>
      <c r="CA68" s="125">
        <f>IF(BN73+BQ74=2,1,0)</f>
        <v>0</v>
      </c>
      <c r="CB68" s="125">
        <f>IF(BN73+BQ75=2,1,0)</f>
        <v>0</v>
      </c>
      <c r="CC68" s="125">
        <f>IF(BN73+BQ76=2,1,0)</f>
        <v>0</v>
      </c>
      <c r="CD68" s="125">
        <f>IF(CD70=1,1,0)</f>
        <v>0</v>
      </c>
      <c r="CE68" s="125">
        <f>IF(CD71=1,1,0)</f>
        <v>0</v>
      </c>
      <c r="CF68" s="125">
        <f>IF(CD72+CG70=2,1,0)</f>
        <v>0</v>
      </c>
      <c r="CG68" s="125">
        <f>IF(CD72+CG71=2,1,0)</f>
        <v>0</v>
      </c>
      <c r="CH68" s="125">
        <f>IF(CD72+CG72=2,1,0)</f>
        <v>0</v>
      </c>
      <c r="CI68" s="125">
        <f>IF(CD72+CG73=2,1,0)</f>
        <v>0</v>
      </c>
      <c r="CJ68" s="125">
        <f>IF(CD72+CG74=2,1,0)</f>
        <v>0</v>
      </c>
      <c r="CK68" s="125">
        <f>IF(CD72+CG75=2,1,0)</f>
        <v>0</v>
      </c>
      <c r="CL68" s="125">
        <f>IF(CD72+CG76=2,1,0)</f>
        <v>0</v>
      </c>
      <c r="CM68" s="125">
        <f>IF(CD73+CG70=2,1,0)</f>
        <v>0</v>
      </c>
      <c r="CN68" s="125">
        <f>IF(CD73+CG71=2,1,0)</f>
        <v>0</v>
      </c>
      <c r="CO68" s="125">
        <f>IF(CD73+CG72=2,1,0)</f>
        <v>0</v>
      </c>
      <c r="CP68" s="125">
        <f>IF(CD73+CG73=2,1,0)</f>
        <v>0</v>
      </c>
      <c r="CQ68" s="125">
        <f>IF(CD73+CG74=2,1,0)</f>
        <v>0</v>
      </c>
      <c r="CR68" s="125">
        <f>IF(CD73+CG75=2,1,0)</f>
        <v>0</v>
      </c>
      <c r="CS68" s="125">
        <f>IF(CD73+CG76=2,1,0)</f>
        <v>0</v>
      </c>
      <c r="CT68" s="125">
        <f>IF(CT70=1,1,0)</f>
        <v>0</v>
      </c>
      <c r="CU68" s="125">
        <f>IF(CT71=1,1,0)</f>
        <v>0</v>
      </c>
      <c r="CV68" s="125">
        <f>IF(CT72+CW70=2,1,0)</f>
        <v>0</v>
      </c>
      <c r="CW68" s="125">
        <f>IF(CT72+CW71=2,1,0)</f>
        <v>0</v>
      </c>
      <c r="CX68" s="125">
        <f>IF(CT72+CW72=2,1,0)</f>
        <v>0</v>
      </c>
      <c r="CY68" s="125">
        <f>IF(CT72+CW73=2,1,0)</f>
        <v>0</v>
      </c>
      <c r="CZ68" s="125">
        <f>IF(CT72+CW74=2,1,0)</f>
        <v>0</v>
      </c>
      <c r="DA68" s="125">
        <f>IF(CT72+CW75=2,1,0)</f>
        <v>0</v>
      </c>
      <c r="DB68" s="125">
        <f>IF(CT72+CW76=2,1,0)</f>
        <v>0</v>
      </c>
      <c r="DC68" s="125">
        <f>IF(CT73+CW70=2,1,0)</f>
        <v>0</v>
      </c>
      <c r="DD68" s="125">
        <f>IF(CT73+CW71=2,1,0)</f>
        <v>0</v>
      </c>
      <c r="DE68" s="125">
        <f>IF(CT73+CW72=2,1,0)</f>
        <v>0</v>
      </c>
      <c r="DF68" s="125">
        <f>IF(CT73+CW73=2,1,0)</f>
        <v>0</v>
      </c>
      <c r="DG68" s="125">
        <f>IF(CT73+CW74=2,1,0)</f>
        <v>0</v>
      </c>
      <c r="DH68" s="125">
        <f>IF(CT73+CW75=2,1,0)</f>
        <v>0</v>
      </c>
      <c r="DI68" s="125">
        <f>IF(CT73+CW76=2,1,0)</f>
        <v>0</v>
      </c>
      <c r="DJ68" s="125">
        <f>IF(DJ70=1,1,0)</f>
        <v>0</v>
      </c>
      <c r="DK68" s="125">
        <f>IF(DJ71=1,1,0)</f>
        <v>0</v>
      </c>
      <c r="DL68" s="125">
        <f>IF(DJ72+DM70=2,1,0)</f>
        <v>0</v>
      </c>
      <c r="DM68" s="125">
        <f>IF(DJ72+DM71=2,1,0)</f>
        <v>0</v>
      </c>
      <c r="DN68" s="125">
        <f>IF(DJ72+DM72=2,1,0)</f>
        <v>0</v>
      </c>
      <c r="DO68" s="125">
        <f>IF(DJ72+DM73=2,1,0)</f>
        <v>0</v>
      </c>
      <c r="DP68" s="125">
        <f>IF(DJ72+DM74=2,1,0)</f>
        <v>0</v>
      </c>
      <c r="DQ68" s="125">
        <f>IF(DJ72+DM75=2,1,0)</f>
        <v>0</v>
      </c>
      <c r="DR68" s="125">
        <f>IF(DJ72+DM76=2,1,0)</f>
        <v>0</v>
      </c>
      <c r="DS68" s="125">
        <f>IF(DJ73+DM70=2,1,0)</f>
        <v>0</v>
      </c>
      <c r="DT68" s="125">
        <f>IF(DJ73+DM71=2,1,0)</f>
        <v>0</v>
      </c>
      <c r="DU68" s="125">
        <f>IF(DJ73+DM72=2,1,0)</f>
        <v>0</v>
      </c>
      <c r="DV68" s="125">
        <f>IF(DJ73+DM73=2,1,0)</f>
        <v>0</v>
      </c>
      <c r="DW68" s="125">
        <f>IF(DJ73+DM74=2,1,0)</f>
        <v>0</v>
      </c>
      <c r="DX68" s="125">
        <f>IF(DJ73+DM75=2,1,0)</f>
        <v>0</v>
      </c>
      <c r="DY68" s="125">
        <f>IF(DJ73+DM76=2,1,0)</f>
        <v>0</v>
      </c>
      <c r="DZ68" s="125">
        <f>IF(DZ70=1,1,0)</f>
        <v>0</v>
      </c>
      <c r="EA68" s="125">
        <f>IF(DZ71=1,1,0)</f>
        <v>0</v>
      </c>
      <c r="EB68" s="125">
        <f>IF(DZ72+EC70=2,1,0)</f>
        <v>0</v>
      </c>
      <c r="EC68" s="125">
        <f>IF(DZ72+EC71=2,1,0)</f>
        <v>0</v>
      </c>
      <c r="ED68" s="125">
        <f>IF(DZ72+EC72=2,1,0)</f>
        <v>0</v>
      </c>
      <c r="EE68" s="125">
        <f>IF(DZ72+EC73=2,1,0)</f>
        <v>0</v>
      </c>
      <c r="EF68" s="125">
        <f>IF(DZ72+EC74=2,1,0)</f>
        <v>0</v>
      </c>
      <c r="EG68" s="125">
        <f>IF(DZ72+EC75=2,1,0)</f>
        <v>0</v>
      </c>
      <c r="EH68" s="125">
        <f>IF(DZ72+EC76=2,1,0)</f>
        <v>0</v>
      </c>
      <c r="EI68" s="125">
        <f>IF(DZ73+EC70=2,1,0)</f>
        <v>0</v>
      </c>
      <c r="EJ68" s="125">
        <f>IF(DZ73+EC71=2,1,0)</f>
        <v>0</v>
      </c>
      <c r="EK68" s="125">
        <f>IF(DZ73+EC72=2,1,0)</f>
        <v>0</v>
      </c>
      <c r="EL68" s="125">
        <f>IF(DZ73+EC73=2,1,0)</f>
        <v>0</v>
      </c>
      <c r="EM68" s="125">
        <f>IF(DZ73+EC74=2,1,0)</f>
        <v>0</v>
      </c>
      <c r="EN68" s="125">
        <f>IF(DZ73+EC75=2,1,0)</f>
        <v>0</v>
      </c>
      <c r="EO68" s="125">
        <f>IF(DZ73+EC76=2,1,0)</f>
        <v>0</v>
      </c>
      <c r="EP68" s="125">
        <f>IF(EP70=1,1,0)</f>
        <v>0</v>
      </c>
      <c r="EQ68" s="125">
        <f>IF(EP71=1,1,0)</f>
        <v>0</v>
      </c>
      <c r="ER68" s="125">
        <f>IF(EP72+ES70=2,1,0)</f>
        <v>0</v>
      </c>
      <c r="ES68" s="125">
        <f>IF(EP72+ES71=2,1,0)</f>
        <v>0</v>
      </c>
      <c r="ET68" s="125">
        <f>IF(EP72+ES72=2,1,0)</f>
        <v>0</v>
      </c>
      <c r="EU68" s="125">
        <f>IF(EP72+ES73=2,1,0)</f>
        <v>0</v>
      </c>
      <c r="EV68" s="125">
        <f>IF(EP72+ES74=2,1,0)</f>
        <v>0</v>
      </c>
      <c r="EW68" s="125">
        <f>IF(EP72+ES75=2,1,0)</f>
        <v>0</v>
      </c>
      <c r="EX68" s="125">
        <f>IF(EP72+ES76=2,1,0)</f>
        <v>0</v>
      </c>
      <c r="EY68" s="125">
        <f>IF(EP73+ES70=2,1,0)</f>
        <v>0</v>
      </c>
      <c r="EZ68" s="125">
        <f>IF(EP73+ES71=2,1,0)</f>
        <v>0</v>
      </c>
      <c r="FA68" s="125">
        <f>IF(EP73+ES72=2,1,0)</f>
        <v>0</v>
      </c>
      <c r="FB68" s="125">
        <f>IF(EP73+ES73=2,1,0)</f>
        <v>0</v>
      </c>
      <c r="FC68" s="125">
        <f>IF(EP73+ES74=2,1,0)</f>
        <v>0</v>
      </c>
      <c r="FD68" s="125">
        <f>IF(EP73+ES75=2,1,0)</f>
        <v>0</v>
      </c>
      <c r="FE68" s="125">
        <f>IF(EP73+ES76=2,1,0)</f>
        <v>0</v>
      </c>
      <c r="FF68" s="125">
        <f>IF(FF70=1,1,0)</f>
        <v>0</v>
      </c>
      <c r="FG68" s="125">
        <f>IF(FF71=1,1,0)</f>
        <v>0</v>
      </c>
      <c r="FH68" s="125">
        <f>IF(FF72+FI70=2,1,0)</f>
        <v>0</v>
      </c>
      <c r="FI68" s="125">
        <f>IF(FF72+FI71=2,1,0)</f>
        <v>0</v>
      </c>
      <c r="FJ68" s="125">
        <f>IF(FF72+FI72=2,1,0)</f>
        <v>0</v>
      </c>
      <c r="FK68" s="125">
        <f>IF(FF72+FI73=2,1,0)</f>
        <v>0</v>
      </c>
      <c r="FL68" s="125">
        <f>IF(FF72+FI74=2,1,0)</f>
        <v>0</v>
      </c>
      <c r="FM68" s="125">
        <f>IF(FF72+FI75=2,1,0)</f>
        <v>0</v>
      </c>
      <c r="FN68" s="125">
        <f>IF(FF72+FI76=2,1,0)</f>
        <v>0</v>
      </c>
      <c r="FO68" s="125">
        <f>IF(FF73+FI70=2,1,0)</f>
        <v>0</v>
      </c>
      <c r="FP68" s="125">
        <f>IF(FF73+FI71=2,1,0)</f>
        <v>0</v>
      </c>
      <c r="FQ68" s="125">
        <f>IF(FF73+FI72=2,1,0)</f>
        <v>0</v>
      </c>
      <c r="FR68" s="125">
        <f>IF(FF73+FI73=2,1,0)</f>
        <v>0</v>
      </c>
      <c r="FS68" s="125">
        <f>IF(FF73+FI74=2,1,0)</f>
        <v>0</v>
      </c>
      <c r="FT68" s="125">
        <f>IF(FF73+FI75=2,1,0)</f>
        <v>0</v>
      </c>
      <c r="FU68" s="125">
        <f>IF(FF73+FI76=2,1,0)</f>
        <v>0</v>
      </c>
      <c r="FV68" s="125">
        <f>IF(FV70=1,1,0)</f>
        <v>0</v>
      </c>
      <c r="FW68" s="125">
        <f>IF(FV71=1,1,0)</f>
        <v>0</v>
      </c>
      <c r="FX68" s="125">
        <f>IF(FV72+FY70=2,1,0)</f>
        <v>0</v>
      </c>
      <c r="FY68" s="125">
        <f>IF(FV72+FY71=2,1,0)</f>
        <v>0</v>
      </c>
      <c r="FZ68" s="125">
        <f>IF(FV72+FY72=2,1,0)</f>
        <v>0</v>
      </c>
      <c r="GA68" s="125">
        <f>IF(FV72+FY73=2,1,0)</f>
        <v>0</v>
      </c>
      <c r="GB68" s="125">
        <f>IF(FV72+FY74=2,1,0)</f>
        <v>0</v>
      </c>
      <c r="GC68" s="125">
        <f>IF(FV72+FY75=2,1,0)</f>
        <v>0</v>
      </c>
      <c r="GD68" s="125">
        <f>IF(FV72+FY76=2,1,0)</f>
        <v>0</v>
      </c>
      <c r="GE68" s="125">
        <f>IF(FV73+FY70=2,1,0)</f>
        <v>0</v>
      </c>
      <c r="GF68" s="125">
        <f>IF(FV73+FY71=2,1,0)</f>
        <v>0</v>
      </c>
      <c r="GG68" s="125">
        <f>IF(FV73+FY72=2,1,0)</f>
        <v>0</v>
      </c>
      <c r="GH68" s="125">
        <f>IF(FV73+FY73=2,1,0)</f>
        <v>0</v>
      </c>
      <c r="GI68" s="125">
        <f>IF(FV73+FY74=2,1,0)</f>
        <v>0</v>
      </c>
      <c r="GJ68" s="125">
        <f>IF(FV73+FY75=2,1,0)</f>
        <v>0</v>
      </c>
      <c r="GK68" s="125">
        <f>IF(FV73+FY76=2,1,0)</f>
        <v>0</v>
      </c>
      <c r="GL68" s="125">
        <f>IF(GL70=1,1,0)</f>
        <v>0</v>
      </c>
      <c r="GM68" s="125">
        <f>IF(GL71=1,1,0)</f>
        <v>0</v>
      </c>
      <c r="GN68" s="125">
        <f>IF(GL72+GO70=2,1,0)</f>
        <v>0</v>
      </c>
      <c r="GO68" s="125">
        <f>IF(GL72+GO71=2,1,0)</f>
        <v>0</v>
      </c>
      <c r="GP68" s="125">
        <f>IF(GL72+GO72=2,1,0)</f>
        <v>0</v>
      </c>
      <c r="GQ68" s="125">
        <f>IF(GL72+GO73=2,1,0)</f>
        <v>0</v>
      </c>
      <c r="GR68" s="125">
        <f>IF(GL72+GO74=2,1,0)</f>
        <v>0</v>
      </c>
      <c r="GS68" s="125">
        <f>IF(GL72+GO75=2,1,0)</f>
        <v>0</v>
      </c>
      <c r="GT68" s="125">
        <f>IF(GL72+GO76=2,1,0)</f>
        <v>0</v>
      </c>
      <c r="GU68" s="125">
        <f>IF(GL73+GO70=2,1,0)</f>
        <v>0</v>
      </c>
      <c r="GV68" s="125">
        <f>IF(GL73+GO71=2,1,0)</f>
        <v>0</v>
      </c>
      <c r="GW68" s="125">
        <f>IF(GL73+GO72=2,1,0)</f>
        <v>0</v>
      </c>
      <c r="GX68" s="125">
        <f>IF(GL73+GO73=2,1,0)</f>
        <v>0</v>
      </c>
      <c r="GY68" s="125">
        <f>IF(GL73+GO74=2,1,0)</f>
        <v>0</v>
      </c>
      <c r="GZ68" s="125">
        <f>IF(GL73+GO75=2,1,0)</f>
        <v>0</v>
      </c>
      <c r="HA68" s="125">
        <f>IF(GL73+GO76=2,1,0)</f>
        <v>0</v>
      </c>
      <c r="HB68" s="125">
        <f>IF(HB70=1,1,0)</f>
        <v>0</v>
      </c>
      <c r="HC68" s="125">
        <f>IF(HB71=1,1,0)</f>
        <v>0</v>
      </c>
      <c r="HD68" s="125">
        <f>IF(HB72+HE70=2,1,0)</f>
        <v>0</v>
      </c>
      <c r="HE68" s="125">
        <f>IF(HB72+HE71=2,1,0)</f>
        <v>0</v>
      </c>
      <c r="HF68" s="125">
        <f>IF(HB72+HE72=2,1,0)</f>
        <v>0</v>
      </c>
      <c r="HG68" s="125">
        <f>IF(HB72+HE73=2,1,0)</f>
        <v>0</v>
      </c>
      <c r="HH68" s="125">
        <f>IF(HB72+HE74=2,1,0)</f>
        <v>0</v>
      </c>
      <c r="HI68" s="125">
        <f>IF(HB72+HE75=2,1,0)</f>
        <v>0</v>
      </c>
      <c r="HJ68" s="125">
        <f>IF(HB72+HE76=2,1,0)</f>
        <v>0</v>
      </c>
      <c r="HK68" s="125">
        <f>IF(HB73+HE70=2,1,0)</f>
        <v>0</v>
      </c>
      <c r="HL68" s="125">
        <f>IF(HB73+HE71=2,1,0)</f>
        <v>0</v>
      </c>
      <c r="HM68" s="125">
        <f>IF(HB73+HE72=2,1,0)</f>
        <v>0</v>
      </c>
      <c r="HN68" s="125">
        <f>IF(HB73+HE73=2,1,0)</f>
        <v>0</v>
      </c>
      <c r="HO68" s="125">
        <f>IF(HB73+HE74=2,1,0)</f>
        <v>0</v>
      </c>
      <c r="HP68" s="125">
        <f>IF(HB73+HE75=2,1,0)</f>
        <v>0</v>
      </c>
      <c r="HQ68" s="125">
        <f>IF(HB73+HE76=2,1,0)</f>
        <v>0</v>
      </c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="111" customFormat="1" ht="12.75"/>
    <row r="70" spans="2:213" s="43" customFormat="1" ht="12.75">
      <c r="B70" s="43">
        <f>IF(LSCB1_A1!$P$117=LSCB1_A1!$P209,1,0)</f>
        <v>0</v>
      </c>
      <c r="D70" s="43" t="str">
        <f>$FI6</f>
        <v>0-27 days</v>
      </c>
      <c r="E70" s="43">
        <f>$FJ6</f>
        <v>0</v>
      </c>
      <c r="R70" s="43">
        <f>IF(LSCB1_A1!$P$119=LSCB1_A1!$P209,1,0)</f>
        <v>0</v>
      </c>
      <c r="T70" s="43" t="str">
        <f>$FI6</f>
        <v>0-27 days</v>
      </c>
      <c r="U70" s="43">
        <f>$FJ6</f>
        <v>0</v>
      </c>
      <c r="AH70" s="43">
        <f>IF(LSCB1_A1!$P$121=LSCB1_A1!$P209,1,0)</f>
        <v>0</v>
      </c>
      <c r="AJ70" s="43" t="str">
        <f>$FI6</f>
        <v>0-27 days</v>
      </c>
      <c r="AK70" s="43">
        <f>$FJ6</f>
        <v>0</v>
      </c>
      <c r="AX70" s="43">
        <f>IF(LSCB1_A1!$P$123=LSCB1_A1!$P209,1,0)</f>
        <v>0</v>
      </c>
      <c r="AZ70" s="43" t="str">
        <f>$FI6</f>
        <v>0-27 days</v>
      </c>
      <c r="BA70" s="43">
        <f>$FJ6</f>
        <v>0</v>
      </c>
      <c r="BN70" s="43">
        <f>IF(LSCB1_A1!$P$125=LSCB1_A1!$P209,1,0)</f>
        <v>0</v>
      </c>
      <c r="BP70" s="43" t="str">
        <f>$FI6</f>
        <v>0-27 days</v>
      </c>
      <c r="BQ70" s="43">
        <f>$FJ6</f>
        <v>0</v>
      </c>
      <c r="CD70" s="43">
        <f>IF(LSCB1_A1!$P$127=LSCB1_A1!$P209,1,0)</f>
        <v>0</v>
      </c>
      <c r="CF70" s="43" t="str">
        <f>$FI6</f>
        <v>0-27 days</v>
      </c>
      <c r="CG70" s="43">
        <f>$FJ6</f>
        <v>0</v>
      </c>
      <c r="CT70" s="43">
        <f>IF(LSCB1_A1!$P$129=LSCB1_A1!$P209,1,0)</f>
        <v>0</v>
      </c>
      <c r="CV70" s="43" t="str">
        <f>$FI6</f>
        <v>0-27 days</v>
      </c>
      <c r="CW70" s="43">
        <f>$FJ6</f>
        <v>0</v>
      </c>
      <c r="DJ70" s="43">
        <f>IF(LSCB1_A1!$P$131=LSCB1_A1!$P209,1,0)</f>
        <v>0</v>
      </c>
      <c r="DL70" s="43" t="str">
        <f>$FI6</f>
        <v>0-27 days</v>
      </c>
      <c r="DM70" s="43">
        <f>$FJ6</f>
        <v>0</v>
      </c>
      <c r="DZ70" s="43">
        <f>IF(LSCB1_A1!$P$133=LSCB1_A1!$P209,1,0)</f>
        <v>0</v>
      </c>
      <c r="EB70" s="43" t="str">
        <f>$FI6</f>
        <v>0-27 days</v>
      </c>
      <c r="EC70" s="43">
        <f>$FJ6</f>
        <v>0</v>
      </c>
      <c r="EP70" s="43">
        <f>IF(LSCB1_A1!$P$135=LSCB1_A1!$P209,1,0)</f>
        <v>0</v>
      </c>
      <c r="ER70" s="43" t="str">
        <f>$FI6</f>
        <v>0-27 days</v>
      </c>
      <c r="ES70" s="43">
        <f>$FJ6</f>
        <v>0</v>
      </c>
      <c r="FF70" s="43">
        <f>IF(LSCB1_A1!$P$137=LSCB1_A1!$P209,1,0)</f>
        <v>0</v>
      </c>
      <c r="FH70" s="43" t="str">
        <f>$FI6</f>
        <v>0-27 days</v>
      </c>
      <c r="FI70" s="43">
        <f>$FJ6</f>
        <v>0</v>
      </c>
      <c r="FV70" s="43">
        <f>IF(LSCB1_A1!$P$139=LSCB1_A1!$P209,1,0)</f>
        <v>0</v>
      </c>
      <c r="FX70" s="43" t="str">
        <f>$FI6</f>
        <v>0-27 days</v>
      </c>
      <c r="FY70" s="43">
        <f>$FJ6</f>
        <v>0</v>
      </c>
      <c r="GL70" s="43">
        <f>IF(LSCB1_A1!$P$141=LSCB1_A1!$P209,1,0)</f>
        <v>0</v>
      </c>
      <c r="GN70" s="43" t="str">
        <f>$FI6</f>
        <v>0-27 days</v>
      </c>
      <c r="GO70" s="43">
        <f>$FJ6</f>
        <v>0</v>
      </c>
      <c r="HB70" s="43">
        <f>IF(LSCB1_A1!$P$143=LSCB1_A1!$P209,1,0)</f>
        <v>0</v>
      </c>
      <c r="HD70" s="43" t="str">
        <f>$FI6</f>
        <v>0-27 days</v>
      </c>
      <c r="HE70" s="43">
        <f>$FJ6</f>
        <v>0</v>
      </c>
    </row>
    <row r="71" spans="2:213" s="43" customFormat="1" ht="12.75">
      <c r="B71" s="43">
        <f>IF(LSCB1_A1!$P$117=LSCB1_A1!$P210,1,0)</f>
        <v>0</v>
      </c>
      <c r="D71" s="43" t="str">
        <f aca="true" t="shared" si="30" ref="D71:D76">$FI7</f>
        <v>28 days- 364 days</v>
      </c>
      <c r="E71" s="43">
        <f aca="true" t="shared" si="31" ref="E71:E76">$FJ7</f>
        <v>0</v>
      </c>
      <c r="R71" s="43">
        <f>IF(LSCB1_A1!$P$119=LSCB1_A1!$P210,1,0)</f>
        <v>0</v>
      </c>
      <c r="T71" s="43" t="str">
        <f aca="true" t="shared" si="32" ref="T71:T76">$FI7</f>
        <v>28 days- 364 days</v>
      </c>
      <c r="U71" s="43">
        <f aca="true" t="shared" si="33" ref="U71:U76">$FJ7</f>
        <v>0</v>
      </c>
      <c r="AH71" s="43">
        <f>IF(LSCB1_A1!$P$121=LSCB1_A1!$P210,1,0)</f>
        <v>0</v>
      </c>
      <c r="AJ71" s="43" t="str">
        <f aca="true" t="shared" si="34" ref="AJ71:AJ76">$FI7</f>
        <v>28 days- 364 days</v>
      </c>
      <c r="AK71" s="43">
        <f aca="true" t="shared" si="35" ref="AK71:AK76">$FJ7</f>
        <v>0</v>
      </c>
      <c r="AX71" s="43">
        <f>IF(LSCB1_A1!$P$123=LSCB1_A1!$P210,1,0)</f>
        <v>0</v>
      </c>
      <c r="AZ71" s="43" t="str">
        <f aca="true" t="shared" si="36" ref="AZ71:AZ76">$FI7</f>
        <v>28 days- 364 days</v>
      </c>
      <c r="BA71" s="43">
        <f aca="true" t="shared" si="37" ref="BA71:BA76">$FJ7</f>
        <v>0</v>
      </c>
      <c r="BN71" s="43">
        <f>IF(LSCB1_A1!$P$125=LSCB1_A1!$P210,1,0)</f>
        <v>0</v>
      </c>
      <c r="BP71" s="43" t="str">
        <f aca="true" t="shared" si="38" ref="BP71:BP76">$FI7</f>
        <v>28 days- 364 days</v>
      </c>
      <c r="BQ71" s="43">
        <f aca="true" t="shared" si="39" ref="BQ71:BQ76">$FJ7</f>
        <v>0</v>
      </c>
      <c r="CD71" s="43">
        <f>IF(LSCB1_A1!$P$127=LSCB1_A1!$P210,1,0)</f>
        <v>0</v>
      </c>
      <c r="CF71" s="43" t="str">
        <f aca="true" t="shared" si="40" ref="CF71:CF76">$FI7</f>
        <v>28 days- 364 days</v>
      </c>
      <c r="CG71" s="43">
        <f aca="true" t="shared" si="41" ref="CG71:CG76">$FJ7</f>
        <v>0</v>
      </c>
      <c r="CT71" s="43">
        <f>IF(LSCB1_A1!$P$129=LSCB1_A1!$P210,1,0)</f>
        <v>0</v>
      </c>
      <c r="CV71" s="43" t="str">
        <f aca="true" t="shared" si="42" ref="CV71:CV76">$FI7</f>
        <v>28 days- 364 days</v>
      </c>
      <c r="CW71" s="43">
        <f aca="true" t="shared" si="43" ref="CW71:CW76">$FJ7</f>
        <v>0</v>
      </c>
      <c r="DJ71" s="43">
        <f>IF(LSCB1_A1!$P$131=LSCB1_A1!$P210,1,0)</f>
        <v>0</v>
      </c>
      <c r="DL71" s="43" t="str">
        <f aca="true" t="shared" si="44" ref="DL71:DL76">$FI7</f>
        <v>28 days- 364 days</v>
      </c>
      <c r="DM71" s="43">
        <f aca="true" t="shared" si="45" ref="DM71:DM76">$FJ7</f>
        <v>0</v>
      </c>
      <c r="DZ71" s="43">
        <f>IF(LSCB1_A1!$P$133=LSCB1_A1!$P210,1,0)</f>
        <v>0</v>
      </c>
      <c r="EB71" s="43" t="str">
        <f aca="true" t="shared" si="46" ref="EB71:EB76">$FI7</f>
        <v>28 days- 364 days</v>
      </c>
      <c r="EC71" s="43">
        <f aca="true" t="shared" si="47" ref="EC71:EC76">$FJ7</f>
        <v>0</v>
      </c>
      <c r="EP71" s="43">
        <f>IF(LSCB1_A1!$P$135=LSCB1_A1!$P210,1,0)</f>
        <v>0</v>
      </c>
      <c r="ER71" s="43" t="str">
        <f aca="true" t="shared" si="48" ref="ER71:ER76">$FI7</f>
        <v>28 days- 364 days</v>
      </c>
      <c r="ES71" s="43">
        <f aca="true" t="shared" si="49" ref="ES71:ES76">$FJ7</f>
        <v>0</v>
      </c>
      <c r="FF71" s="43">
        <f>IF(LSCB1_A1!$P$137=LSCB1_A1!$P210,1,0)</f>
        <v>0</v>
      </c>
      <c r="FH71" s="43" t="str">
        <f aca="true" t="shared" si="50" ref="FH71:FH76">$FI7</f>
        <v>28 days- 364 days</v>
      </c>
      <c r="FI71" s="43">
        <f aca="true" t="shared" si="51" ref="FI71:FI76">$FJ7</f>
        <v>0</v>
      </c>
      <c r="FV71" s="43">
        <f>IF(LSCB1_A1!$P$139=LSCB1_A1!$P210,1,0)</f>
        <v>0</v>
      </c>
      <c r="FX71" s="43" t="str">
        <f aca="true" t="shared" si="52" ref="FX71:FX76">$FI7</f>
        <v>28 days- 364 days</v>
      </c>
      <c r="FY71" s="43">
        <f aca="true" t="shared" si="53" ref="FY71:FY76">$FJ7</f>
        <v>0</v>
      </c>
      <c r="GL71" s="43">
        <f>IF(LSCB1_A1!$P$141=LSCB1_A1!$P210,1,0)</f>
        <v>0</v>
      </c>
      <c r="GN71" s="43" t="str">
        <f aca="true" t="shared" si="54" ref="GN71:GN76">$FI7</f>
        <v>28 days- 364 days</v>
      </c>
      <c r="GO71" s="43">
        <f aca="true" t="shared" si="55" ref="GO71:GO76">$FJ7</f>
        <v>0</v>
      </c>
      <c r="HB71" s="43">
        <f>IF(LSCB1_A1!$P$143=LSCB1_A1!$P210,1,0)</f>
        <v>0</v>
      </c>
      <c r="HD71" s="43" t="str">
        <f aca="true" t="shared" si="56" ref="HD71:HD76">$FI7</f>
        <v>28 days- 364 days</v>
      </c>
      <c r="HE71" s="43">
        <f aca="true" t="shared" si="57" ref="HE71:HE76">$FJ7</f>
        <v>0</v>
      </c>
    </row>
    <row r="72" spans="2:213" s="43" customFormat="1" ht="12.75">
      <c r="B72" s="43">
        <f>IF(LSCB1_A1!$P$117=LSCB1_A1!$P211,1,0)</f>
        <v>0</v>
      </c>
      <c r="D72" s="43" t="str">
        <f t="shared" si="30"/>
        <v>1 year-4 years</v>
      </c>
      <c r="E72" s="43">
        <f t="shared" si="31"/>
        <v>0</v>
      </c>
      <c r="R72" s="43">
        <f>IF(LSCB1_A1!$P$119=LSCB1_A1!$P211,1,0)</f>
        <v>0</v>
      </c>
      <c r="T72" s="43" t="str">
        <f t="shared" si="32"/>
        <v>1 year-4 years</v>
      </c>
      <c r="U72" s="43">
        <f t="shared" si="33"/>
        <v>0</v>
      </c>
      <c r="AH72" s="43">
        <f>IF(LSCB1_A1!$P$121=LSCB1_A1!$P211,1,0)</f>
        <v>0</v>
      </c>
      <c r="AJ72" s="43" t="str">
        <f t="shared" si="34"/>
        <v>1 year-4 years</v>
      </c>
      <c r="AK72" s="43">
        <f t="shared" si="35"/>
        <v>0</v>
      </c>
      <c r="AX72" s="43">
        <f>IF(LSCB1_A1!$P$123=LSCB1_A1!$P211,1,0)</f>
        <v>0</v>
      </c>
      <c r="AZ72" s="43" t="str">
        <f t="shared" si="36"/>
        <v>1 year-4 years</v>
      </c>
      <c r="BA72" s="43">
        <f t="shared" si="37"/>
        <v>0</v>
      </c>
      <c r="BN72" s="43">
        <f>IF(LSCB1_A1!$P$125=LSCB1_A1!$P211,1,0)</f>
        <v>0</v>
      </c>
      <c r="BP72" s="43" t="str">
        <f t="shared" si="38"/>
        <v>1 year-4 years</v>
      </c>
      <c r="BQ72" s="43">
        <f t="shared" si="39"/>
        <v>0</v>
      </c>
      <c r="CD72" s="43">
        <f>IF(LSCB1_A1!$P$127=LSCB1_A1!$P211,1,0)</f>
        <v>0</v>
      </c>
      <c r="CF72" s="43" t="str">
        <f t="shared" si="40"/>
        <v>1 year-4 years</v>
      </c>
      <c r="CG72" s="43">
        <f t="shared" si="41"/>
        <v>0</v>
      </c>
      <c r="CT72" s="43">
        <f>IF(LSCB1_A1!$P$129=LSCB1_A1!$P211,1,0)</f>
        <v>0</v>
      </c>
      <c r="CV72" s="43" t="str">
        <f t="shared" si="42"/>
        <v>1 year-4 years</v>
      </c>
      <c r="CW72" s="43">
        <f t="shared" si="43"/>
        <v>0</v>
      </c>
      <c r="DJ72" s="43">
        <f>IF(LSCB1_A1!$P$131=LSCB1_A1!$P211,1,0)</f>
        <v>0</v>
      </c>
      <c r="DL72" s="43" t="str">
        <f t="shared" si="44"/>
        <v>1 year-4 years</v>
      </c>
      <c r="DM72" s="43">
        <f t="shared" si="45"/>
        <v>0</v>
      </c>
      <c r="DZ72" s="43">
        <f>IF(LSCB1_A1!$P$133=LSCB1_A1!$P211,1,0)</f>
        <v>0</v>
      </c>
      <c r="EB72" s="43" t="str">
        <f t="shared" si="46"/>
        <v>1 year-4 years</v>
      </c>
      <c r="EC72" s="43">
        <f t="shared" si="47"/>
        <v>0</v>
      </c>
      <c r="EP72" s="43">
        <f>IF(LSCB1_A1!$P$135=LSCB1_A1!$P211,1,0)</f>
        <v>0</v>
      </c>
      <c r="ER72" s="43" t="str">
        <f t="shared" si="48"/>
        <v>1 year-4 years</v>
      </c>
      <c r="ES72" s="43">
        <f t="shared" si="49"/>
        <v>0</v>
      </c>
      <c r="FF72" s="43">
        <f>IF(LSCB1_A1!$P$137=LSCB1_A1!$P211,1,0)</f>
        <v>0</v>
      </c>
      <c r="FH72" s="43" t="str">
        <f t="shared" si="50"/>
        <v>1 year-4 years</v>
      </c>
      <c r="FI72" s="43">
        <f t="shared" si="51"/>
        <v>0</v>
      </c>
      <c r="FV72" s="43">
        <f>IF(LSCB1_A1!$P$139=LSCB1_A1!$P211,1,0)</f>
        <v>0</v>
      </c>
      <c r="FX72" s="43" t="str">
        <f t="shared" si="52"/>
        <v>1 year-4 years</v>
      </c>
      <c r="FY72" s="43">
        <f t="shared" si="53"/>
        <v>0</v>
      </c>
      <c r="GL72" s="43">
        <f>IF(LSCB1_A1!$P$141=LSCB1_A1!$P211,1,0)</f>
        <v>0</v>
      </c>
      <c r="GN72" s="43" t="str">
        <f t="shared" si="54"/>
        <v>1 year-4 years</v>
      </c>
      <c r="GO72" s="43">
        <f t="shared" si="55"/>
        <v>0</v>
      </c>
      <c r="HB72" s="43">
        <f>IF(LSCB1_A1!$P$143=LSCB1_A1!$P211,1,0)</f>
        <v>0</v>
      </c>
      <c r="HD72" s="43" t="str">
        <f t="shared" si="56"/>
        <v>1 year-4 years</v>
      </c>
      <c r="HE72" s="43">
        <f t="shared" si="57"/>
        <v>0</v>
      </c>
    </row>
    <row r="73" spans="2:213" s="43" customFormat="1" ht="12.75">
      <c r="B73" s="43">
        <f>IF(LSCB1_A1!$P$117=LSCB1_A1!$P212,1,0)</f>
        <v>0</v>
      </c>
      <c r="D73" s="43" t="str">
        <f t="shared" si="30"/>
        <v>5-9 years</v>
      </c>
      <c r="E73" s="43">
        <f t="shared" si="31"/>
        <v>0</v>
      </c>
      <c r="R73" s="43">
        <f>IF(LSCB1_A1!$P$119=LSCB1_A1!$P212,1,0)</f>
        <v>0</v>
      </c>
      <c r="T73" s="43" t="str">
        <f t="shared" si="32"/>
        <v>5-9 years</v>
      </c>
      <c r="U73" s="43">
        <f t="shared" si="33"/>
        <v>0</v>
      </c>
      <c r="AH73" s="43">
        <f>IF(LSCB1_A1!$P$121=LSCB1_A1!$P212,1,0)</f>
        <v>0</v>
      </c>
      <c r="AJ73" s="43" t="str">
        <f t="shared" si="34"/>
        <v>5-9 years</v>
      </c>
      <c r="AK73" s="43">
        <f t="shared" si="35"/>
        <v>0</v>
      </c>
      <c r="AX73" s="43">
        <f>IF(LSCB1_A1!$P$123=LSCB1_A1!$P212,1,0)</f>
        <v>0</v>
      </c>
      <c r="AZ73" s="43" t="str">
        <f t="shared" si="36"/>
        <v>5-9 years</v>
      </c>
      <c r="BA73" s="43">
        <f t="shared" si="37"/>
        <v>0</v>
      </c>
      <c r="BN73" s="43">
        <f>IF(LSCB1_A1!$P$125=LSCB1_A1!$P212,1,0)</f>
        <v>0</v>
      </c>
      <c r="BP73" s="43" t="str">
        <f t="shared" si="38"/>
        <v>5-9 years</v>
      </c>
      <c r="BQ73" s="43">
        <f t="shared" si="39"/>
        <v>0</v>
      </c>
      <c r="CD73" s="43">
        <f>IF(LSCB1_A1!$P$127=LSCB1_A1!$P212,1,0)</f>
        <v>0</v>
      </c>
      <c r="CF73" s="43" t="str">
        <f t="shared" si="40"/>
        <v>5-9 years</v>
      </c>
      <c r="CG73" s="43">
        <f t="shared" si="41"/>
        <v>0</v>
      </c>
      <c r="CT73" s="43">
        <f>IF(LSCB1_A1!$P$129=LSCB1_A1!$P212,1,0)</f>
        <v>0</v>
      </c>
      <c r="CV73" s="43" t="str">
        <f t="shared" si="42"/>
        <v>5-9 years</v>
      </c>
      <c r="CW73" s="43">
        <f t="shared" si="43"/>
        <v>0</v>
      </c>
      <c r="DJ73" s="43">
        <f>IF(LSCB1_A1!$P$131=LSCB1_A1!$P212,1,0)</f>
        <v>0</v>
      </c>
      <c r="DL73" s="43" t="str">
        <f t="shared" si="44"/>
        <v>5-9 years</v>
      </c>
      <c r="DM73" s="43">
        <f t="shared" si="45"/>
        <v>0</v>
      </c>
      <c r="DZ73" s="43">
        <f>IF(LSCB1_A1!$P$133=LSCB1_A1!$P212,1,0)</f>
        <v>0</v>
      </c>
      <c r="EB73" s="43" t="str">
        <f t="shared" si="46"/>
        <v>5-9 years</v>
      </c>
      <c r="EC73" s="43">
        <f t="shared" si="47"/>
        <v>0</v>
      </c>
      <c r="EP73" s="43">
        <f>IF(LSCB1_A1!$P$135=LSCB1_A1!$P212,1,0)</f>
        <v>0</v>
      </c>
      <c r="ER73" s="43" t="str">
        <f t="shared" si="48"/>
        <v>5-9 years</v>
      </c>
      <c r="ES73" s="43">
        <f t="shared" si="49"/>
        <v>0</v>
      </c>
      <c r="FF73" s="43">
        <f>IF(LSCB1_A1!$P$137=LSCB1_A1!$P212,1,0)</f>
        <v>0</v>
      </c>
      <c r="FH73" s="43" t="str">
        <f t="shared" si="50"/>
        <v>5-9 years</v>
      </c>
      <c r="FI73" s="43">
        <f t="shared" si="51"/>
        <v>0</v>
      </c>
      <c r="FV73" s="43">
        <f>IF(LSCB1_A1!$P$139=LSCB1_A1!$P212,1,0)</f>
        <v>0</v>
      </c>
      <c r="FX73" s="43" t="str">
        <f t="shared" si="52"/>
        <v>5-9 years</v>
      </c>
      <c r="FY73" s="43">
        <f t="shared" si="53"/>
        <v>0</v>
      </c>
      <c r="GL73" s="43">
        <f>IF(LSCB1_A1!$P$141=LSCB1_A1!$P212,1,0)</f>
        <v>0</v>
      </c>
      <c r="GN73" s="43" t="str">
        <f t="shared" si="54"/>
        <v>5-9 years</v>
      </c>
      <c r="GO73" s="43">
        <f t="shared" si="55"/>
        <v>0</v>
      </c>
      <c r="HB73" s="43">
        <f>IF(LSCB1_A1!$P$143=LSCB1_A1!$P212,1,0)</f>
        <v>0</v>
      </c>
      <c r="HD73" s="43" t="str">
        <f t="shared" si="56"/>
        <v>5-9 years</v>
      </c>
      <c r="HE73" s="43">
        <f t="shared" si="57"/>
        <v>0</v>
      </c>
    </row>
    <row r="74" spans="4:213" s="43" customFormat="1" ht="12.75">
      <c r="D74" s="43" t="str">
        <f t="shared" si="30"/>
        <v>10-14 years</v>
      </c>
      <c r="E74" s="43">
        <f t="shared" si="31"/>
        <v>0</v>
      </c>
      <c r="T74" s="43" t="str">
        <f t="shared" si="32"/>
        <v>10-14 years</v>
      </c>
      <c r="U74" s="43">
        <f t="shared" si="33"/>
        <v>0</v>
      </c>
      <c r="AJ74" s="43" t="str">
        <f t="shared" si="34"/>
        <v>10-14 years</v>
      </c>
      <c r="AK74" s="43">
        <f t="shared" si="35"/>
        <v>0</v>
      </c>
      <c r="AZ74" s="43" t="str">
        <f t="shared" si="36"/>
        <v>10-14 years</v>
      </c>
      <c r="BA74" s="43">
        <f t="shared" si="37"/>
        <v>0</v>
      </c>
      <c r="BP74" s="43" t="str">
        <f t="shared" si="38"/>
        <v>10-14 years</v>
      </c>
      <c r="BQ74" s="43">
        <f t="shared" si="39"/>
        <v>0</v>
      </c>
      <c r="CF74" s="43" t="str">
        <f t="shared" si="40"/>
        <v>10-14 years</v>
      </c>
      <c r="CG74" s="43">
        <f t="shared" si="41"/>
        <v>0</v>
      </c>
      <c r="CV74" s="43" t="str">
        <f t="shared" si="42"/>
        <v>10-14 years</v>
      </c>
      <c r="CW74" s="43">
        <f t="shared" si="43"/>
        <v>0</v>
      </c>
      <c r="DL74" s="43" t="str">
        <f t="shared" si="44"/>
        <v>10-14 years</v>
      </c>
      <c r="DM74" s="43">
        <f t="shared" si="45"/>
        <v>0</v>
      </c>
      <c r="EB74" s="43" t="str">
        <f t="shared" si="46"/>
        <v>10-14 years</v>
      </c>
      <c r="EC74" s="43">
        <f t="shared" si="47"/>
        <v>0</v>
      </c>
      <c r="ER74" s="43" t="str">
        <f t="shared" si="48"/>
        <v>10-14 years</v>
      </c>
      <c r="ES74" s="43">
        <f t="shared" si="49"/>
        <v>0</v>
      </c>
      <c r="FH74" s="43" t="str">
        <f t="shared" si="50"/>
        <v>10-14 years</v>
      </c>
      <c r="FI74" s="43">
        <f t="shared" si="51"/>
        <v>0</v>
      </c>
      <c r="FX74" s="43" t="str">
        <f t="shared" si="52"/>
        <v>10-14 years</v>
      </c>
      <c r="FY74" s="43">
        <f t="shared" si="53"/>
        <v>0</v>
      </c>
      <c r="GN74" s="43" t="str">
        <f t="shared" si="54"/>
        <v>10-14 years</v>
      </c>
      <c r="GO74" s="43">
        <f t="shared" si="55"/>
        <v>0</v>
      </c>
      <c r="HD74" s="43" t="str">
        <f t="shared" si="56"/>
        <v>10-14 years</v>
      </c>
      <c r="HE74" s="43">
        <f t="shared" si="57"/>
        <v>0</v>
      </c>
    </row>
    <row r="75" spans="4:213" s="43" customFormat="1" ht="12.75">
      <c r="D75" s="43" t="str">
        <f t="shared" si="30"/>
        <v>15-17 years</v>
      </c>
      <c r="E75" s="43">
        <f t="shared" si="31"/>
        <v>0</v>
      </c>
      <c r="T75" s="43" t="str">
        <f t="shared" si="32"/>
        <v>15-17 years</v>
      </c>
      <c r="U75" s="43">
        <f t="shared" si="33"/>
        <v>0</v>
      </c>
      <c r="AJ75" s="43" t="str">
        <f t="shared" si="34"/>
        <v>15-17 years</v>
      </c>
      <c r="AK75" s="43">
        <f t="shared" si="35"/>
        <v>0</v>
      </c>
      <c r="AZ75" s="43" t="str">
        <f t="shared" si="36"/>
        <v>15-17 years</v>
      </c>
      <c r="BA75" s="43">
        <f t="shared" si="37"/>
        <v>0</v>
      </c>
      <c r="BP75" s="43" t="str">
        <f t="shared" si="38"/>
        <v>15-17 years</v>
      </c>
      <c r="BQ75" s="43">
        <f t="shared" si="39"/>
        <v>0</v>
      </c>
      <c r="CF75" s="43" t="str">
        <f t="shared" si="40"/>
        <v>15-17 years</v>
      </c>
      <c r="CG75" s="43">
        <f t="shared" si="41"/>
        <v>0</v>
      </c>
      <c r="CV75" s="43" t="str">
        <f t="shared" si="42"/>
        <v>15-17 years</v>
      </c>
      <c r="CW75" s="43">
        <f t="shared" si="43"/>
        <v>0</v>
      </c>
      <c r="DL75" s="43" t="str">
        <f t="shared" si="44"/>
        <v>15-17 years</v>
      </c>
      <c r="DM75" s="43">
        <f t="shared" si="45"/>
        <v>0</v>
      </c>
      <c r="EB75" s="43" t="str">
        <f t="shared" si="46"/>
        <v>15-17 years</v>
      </c>
      <c r="EC75" s="43">
        <f t="shared" si="47"/>
        <v>0</v>
      </c>
      <c r="ER75" s="43" t="str">
        <f t="shared" si="48"/>
        <v>15-17 years</v>
      </c>
      <c r="ES75" s="43">
        <f t="shared" si="49"/>
        <v>0</v>
      </c>
      <c r="FH75" s="43" t="str">
        <f t="shared" si="50"/>
        <v>15-17 years</v>
      </c>
      <c r="FI75" s="43">
        <f t="shared" si="51"/>
        <v>0</v>
      </c>
      <c r="FX75" s="43" t="str">
        <f t="shared" si="52"/>
        <v>15-17 years</v>
      </c>
      <c r="FY75" s="43">
        <f t="shared" si="53"/>
        <v>0</v>
      </c>
      <c r="GN75" s="43" t="str">
        <f t="shared" si="54"/>
        <v>15-17 years</v>
      </c>
      <c r="GO75" s="43">
        <f t="shared" si="55"/>
        <v>0</v>
      </c>
      <c r="HD75" s="43" t="str">
        <f t="shared" si="56"/>
        <v>15-17 years</v>
      </c>
      <c r="HE75" s="43">
        <f t="shared" si="57"/>
        <v>0</v>
      </c>
    </row>
    <row r="76" spans="4:213" s="43" customFormat="1" ht="12.75">
      <c r="D76" s="43" t="str">
        <f t="shared" si="30"/>
        <v>Unknown</v>
      </c>
      <c r="E76" s="43">
        <f t="shared" si="31"/>
        <v>0</v>
      </c>
      <c r="T76" s="43" t="str">
        <f t="shared" si="32"/>
        <v>Unknown</v>
      </c>
      <c r="U76" s="43">
        <f t="shared" si="33"/>
        <v>0</v>
      </c>
      <c r="AJ76" s="43" t="str">
        <f t="shared" si="34"/>
        <v>Unknown</v>
      </c>
      <c r="AK76" s="43">
        <f t="shared" si="35"/>
        <v>0</v>
      </c>
      <c r="AZ76" s="43" t="str">
        <f t="shared" si="36"/>
        <v>Unknown</v>
      </c>
      <c r="BA76" s="43">
        <f t="shared" si="37"/>
        <v>0</v>
      </c>
      <c r="BP76" s="43" t="str">
        <f t="shared" si="38"/>
        <v>Unknown</v>
      </c>
      <c r="BQ76" s="43">
        <f t="shared" si="39"/>
        <v>0</v>
      </c>
      <c r="CF76" s="43" t="str">
        <f t="shared" si="40"/>
        <v>Unknown</v>
      </c>
      <c r="CG76" s="43">
        <f t="shared" si="41"/>
        <v>0</v>
      </c>
      <c r="CV76" s="43" t="str">
        <f t="shared" si="42"/>
        <v>Unknown</v>
      </c>
      <c r="CW76" s="43">
        <f t="shared" si="43"/>
        <v>0</v>
      </c>
      <c r="DL76" s="43" t="str">
        <f t="shared" si="44"/>
        <v>Unknown</v>
      </c>
      <c r="DM76" s="43">
        <f t="shared" si="45"/>
        <v>0</v>
      </c>
      <c r="EB76" s="43" t="str">
        <f t="shared" si="46"/>
        <v>Unknown</v>
      </c>
      <c r="EC76" s="43">
        <f t="shared" si="47"/>
        <v>0</v>
      </c>
      <c r="ER76" s="43" t="str">
        <f t="shared" si="48"/>
        <v>Unknown</v>
      </c>
      <c r="ES76" s="43">
        <f t="shared" si="49"/>
        <v>0</v>
      </c>
      <c r="FH76" s="43" t="str">
        <f t="shared" si="50"/>
        <v>Unknown</v>
      </c>
      <c r="FI76" s="43">
        <f t="shared" si="51"/>
        <v>0</v>
      </c>
      <c r="FX76" s="43" t="str">
        <f t="shared" si="52"/>
        <v>Unknown</v>
      </c>
      <c r="FY76" s="43">
        <f t="shared" si="53"/>
        <v>0</v>
      </c>
      <c r="GN76" s="43" t="str">
        <f t="shared" si="54"/>
        <v>Unknown</v>
      </c>
      <c r="GO76" s="43">
        <f t="shared" si="55"/>
        <v>0</v>
      </c>
      <c r="HD76" s="43" t="str">
        <f t="shared" si="56"/>
        <v>Unknown</v>
      </c>
      <c r="HE76" s="43">
        <f t="shared" si="57"/>
        <v>0</v>
      </c>
    </row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  <row r="122" s="111" customFormat="1" ht="12.75"/>
    <row r="123" s="111" customFormat="1" ht="12.75"/>
    <row r="124" s="111" customFormat="1" ht="12.75"/>
    <row r="125" s="111" customFormat="1" ht="12.75"/>
    <row r="126" s="111" customFormat="1" ht="12.75"/>
    <row r="127" s="111" customFormat="1" ht="12.75"/>
    <row r="128" s="111" customFormat="1" ht="12.75"/>
    <row r="129" s="111" customFormat="1" ht="12.75"/>
    <row r="130" s="111" customFormat="1" ht="12.75"/>
    <row r="131" s="111" customFormat="1" ht="12.75"/>
    <row r="132" s="111" customFormat="1" ht="12.75"/>
    <row r="133" s="111" customFormat="1" ht="12.75"/>
    <row r="134" s="111" customFormat="1" ht="12.75"/>
    <row r="135" s="111" customFormat="1" ht="12.75"/>
    <row r="136" s="111" customFormat="1" ht="12.75"/>
    <row r="137" s="111" customFormat="1" ht="12.75"/>
    <row r="138" s="111" customFormat="1" ht="12.75"/>
    <row r="139" s="111" customFormat="1" ht="12.75"/>
    <row r="140" s="111" customFormat="1" ht="12.75"/>
    <row r="141" s="111" customFormat="1" ht="12.75"/>
    <row r="142" s="111" customFormat="1" ht="12.75"/>
    <row r="143" s="111" customFormat="1" ht="12.75"/>
    <row r="144" s="111" customFormat="1" ht="12.75"/>
    <row r="145" s="111" customFormat="1" ht="12.75"/>
    <row r="146" s="111" customFormat="1" ht="12.75"/>
    <row r="147" s="111" customFormat="1" ht="12.75"/>
    <row r="148" s="111" customFormat="1" ht="12.75"/>
    <row r="149" s="111" customFormat="1" ht="12.75"/>
    <row r="150" s="111" customFormat="1" ht="12.75"/>
    <row r="151" s="111" customFormat="1" ht="12.75"/>
    <row r="152" spans="48:241" ht="12.75">
      <c r="AV152" s="42"/>
      <c r="IG152"/>
    </row>
    <row r="153" spans="48:241" ht="12.75">
      <c r="AV153" s="42"/>
      <c r="IG153"/>
    </row>
  </sheetData>
  <sheetProtection password="9B3D" sheet="1"/>
  <mergeCells count="3">
    <mergeCell ref="IM2:IQ2"/>
    <mergeCell ref="GC2:GF2"/>
    <mergeCell ref="FN52:FR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</dc:creator>
  <cp:keywords/>
  <dc:description/>
  <cp:lastModifiedBy>ISD</cp:lastModifiedBy>
  <cp:lastPrinted>2011-08-16T14:47:27Z</cp:lastPrinted>
  <dcterms:created xsi:type="dcterms:W3CDTF">2009-09-23T17:10:30Z</dcterms:created>
  <dcterms:modified xsi:type="dcterms:W3CDTF">2012-09-07T15:50:39Z</dcterms:modified>
  <cp:category/>
  <cp:version/>
  <cp:contentType/>
  <cp:contentStatus/>
</cp:coreProperties>
</file>