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5340" windowWidth="18000" windowHeight="5475" activeTab="0"/>
  </bookViews>
  <sheets>
    <sheet name="Table 11" sheetId="1" r:id="rId1"/>
    <sheet name="New Pivot Table" sheetId="2" state="hidden" r:id="rId2"/>
    <sheet name="Pivot Table from Table 3" sheetId="3" state="hidden" r:id="rId3"/>
    <sheet name="Pivot Table" sheetId="4" state="hidden" r:id="rId4"/>
    <sheet name="OGD Multilateral" sheetId="5" state="hidden" r:id="rId5"/>
  </sheets>
  <definedNames/>
  <calcPr fullCalcOnLoad="1"/>
  <pivotCaches>
    <pivotCache cacheId="1" r:id="rId6"/>
    <pivotCache cacheId="2" r:id="rId7"/>
  </pivotCaches>
</workbook>
</file>

<file path=xl/sharedStrings.xml><?xml version="1.0" encoding="utf-8"?>
<sst xmlns="http://schemas.openxmlformats.org/spreadsheetml/2006/main" count="324" uniqueCount="138">
  <si>
    <t>£ thousand</t>
  </si>
  <si>
    <t xml:space="preserve"> 2008/09</t>
  </si>
  <si>
    <t xml:space="preserve"> 2009/10</t>
  </si>
  <si>
    <t xml:space="preserve"> 2010/11</t>
  </si>
  <si>
    <t>DFID</t>
  </si>
  <si>
    <t>Other Govt</t>
  </si>
  <si>
    <t>Programme</t>
  </si>
  <si>
    <t>Departments</t>
  </si>
  <si>
    <t>European Development Fund</t>
  </si>
  <si>
    <t>EC Attribution</t>
  </si>
  <si>
    <t>Total European Commission</t>
  </si>
  <si>
    <t>World Bank Group</t>
  </si>
  <si>
    <t>World Bank Group TC</t>
  </si>
  <si>
    <t>Other World Bank</t>
  </si>
  <si>
    <t>Total World Bank Group</t>
  </si>
  <si>
    <t>Regional Development Banks</t>
  </si>
  <si>
    <t>African Development Bank</t>
  </si>
  <si>
    <t>African Devlopment Fund</t>
  </si>
  <si>
    <t>Asian Development Fund</t>
  </si>
  <si>
    <t>Caribbean Development Fund</t>
  </si>
  <si>
    <t>Multilateral Development Bank TC</t>
  </si>
  <si>
    <t>Total Regional Development Banks</t>
  </si>
  <si>
    <t>Commonwealth</t>
  </si>
  <si>
    <t>Commonwealth Foundation</t>
  </si>
  <si>
    <t>Commonwealth Fund for Technical Cooperation</t>
  </si>
  <si>
    <t>Commonwealth Youth Programme</t>
  </si>
  <si>
    <t>Pacific Community</t>
  </si>
  <si>
    <t>Other Commonwealth</t>
  </si>
  <si>
    <t>Total Commonwealth</t>
  </si>
  <si>
    <t>UN Agencies</t>
  </si>
  <si>
    <t>Food &amp; Agricultural Organisation (FAO)</t>
  </si>
  <si>
    <t>International Atomic Energy Agency (IAEA)</t>
  </si>
  <si>
    <t>International Fund for Agricultural Development (IFAD)</t>
  </si>
  <si>
    <t>International Labour Ogranisation (ILO)</t>
  </si>
  <si>
    <t>Office for Co-ordination of Humanitarian Affairs (UNOCHA)</t>
  </si>
  <si>
    <t>UN Agency for Palestinian Refugees (UNRWA)</t>
  </si>
  <si>
    <t>UN AIDS</t>
  </si>
  <si>
    <t>UN Childrens Fund (UNICEF)</t>
  </si>
  <si>
    <t>UN Development Programme (UNDP)</t>
  </si>
  <si>
    <t>UN Drugs Control Programme (UNDOC)</t>
  </si>
  <si>
    <t>UN Educational, Scientific and Cultural Organisation (UNESCO)</t>
  </si>
  <si>
    <t>UN High Commission for Refugees (UNHCR)</t>
  </si>
  <si>
    <t>UN Industrial Development Organisation (UNIDO)</t>
  </si>
  <si>
    <t>UN Population Fund (UNFPA)</t>
  </si>
  <si>
    <t>UN Regular Budget</t>
  </si>
  <si>
    <t>World Meteorological Organisation (WMO)</t>
  </si>
  <si>
    <t>Other UN Agencies</t>
  </si>
  <si>
    <t>Total UN Agencies</t>
  </si>
  <si>
    <t xml:space="preserve">Consultative Group on International Agricultural Research </t>
  </si>
  <si>
    <t>IMF Poverty Reduction and Growth Facility</t>
  </si>
  <si>
    <t>Global Fund to Fight Aids, TB and Malaria</t>
  </si>
  <si>
    <t>Other Multilaterals</t>
  </si>
  <si>
    <t>TOTAL MULTILATERAL CONTRIBUTIONS</t>
  </si>
  <si>
    <t>2.    Formerly EC Technical Co-operation, but renamed as used entirely for funding of national experts working for EC.</t>
  </si>
  <si>
    <t>3.    In 2008/09 £13,698 of the EDF was managed by the EIB under the Investment Facility.</t>
  </si>
  <si>
    <t>Asian Development Bank</t>
  </si>
  <si>
    <t>Inter-American Development Bank</t>
  </si>
  <si>
    <t>5.    This is the regular programme of food aid. It does not include emergency food aid which is classified as bilateral humanitarian expenditure.</t>
  </si>
  <si>
    <t>Global Environmental Facility</t>
  </si>
  <si>
    <r>
      <t>International Finance Facility for Immunisation (IFFIm)</t>
    </r>
    <r>
      <rPr>
        <b/>
        <vertAlign val="superscript"/>
        <sz val="9"/>
        <rFont val="Arial"/>
        <family val="2"/>
      </rPr>
      <t>6</t>
    </r>
  </si>
  <si>
    <t xml:space="preserve">4.    In 2010 CERF was added to the DAC's List of Multilateral Organisations. Which mens that effective from reporting on 2010 flows it was reclassified from biltateral aid to multilateral aid. This change has not been applied retrospectively. </t>
  </si>
  <si>
    <t xml:space="preserve">6.    In 2007 IFFIm was added to the DAC's list of multilateral organisations. Which means that effective from reporting on 2008 flows it was reclassified from bilateral to multilateral aid. This change has not been applied retrospectively. </t>
  </si>
  <si>
    <t xml:space="preserve"> 2011/12</t>
  </si>
  <si>
    <t xml:space="preserve">World Health Organisation (WHO) </t>
  </si>
  <si>
    <t>1.     Prior to 2007/08 aid to Romania and Bulgaria who joined the EC in 2007 was attributed to DFID however from 2007/08 these sums are attributed to the Treasury.</t>
  </si>
  <si>
    <r>
      <t xml:space="preserve">European Commission National Experts </t>
    </r>
    <r>
      <rPr>
        <vertAlign val="superscript"/>
        <sz val="8"/>
        <rFont val="Arial"/>
        <family val="2"/>
      </rPr>
      <t>2</t>
    </r>
  </si>
  <si>
    <r>
      <t>European Investment Bank</t>
    </r>
    <r>
      <rPr>
        <vertAlign val="superscript"/>
        <sz val="8"/>
        <rFont val="Arial"/>
        <family val="2"/>
      </rPr>
      <t xml:space="preserve"> 3</t>
    </r>
  </si>
  <si>
    <r>
      <t xml:space="preserve">Central Emergency Relief Fund (CERF) </t>
    </r>
    <r>
      <rPr>
        <vertAlign val="superscript"/>
        <sz val="8"/>
        <rFont val="Arial"/>
        <family val="2"/>
      </rPr>
      <t>4</t>
    </r>
  </si>
  <si>
    <r>
      <t xml:space="preserve">European Commission </t>
    </r>
    <r>
      <rPr>
        <b/>
        <vertAlign val="superscript"/>
        <sz val="9"/>
        <rFont val="Arial"/>
        <family val="2"/>
      </rPr>
      <t>1</t>
    </r>
  </si>
  <si>
    <r>
      <t>World Food Programme (WFP)</t>
    </r>
    <r>
      <rPr>
        <vertAlign val="superscript"/>
        <sz val="8"/>
        <rFont val="Arial"/>
        <family val="2"/>
      </rPr>
      <t>5</t>
    </r>
  </si>
  <si>
    <t>International Development Association (IDA)</t>
  </si>
  <si>
    <t xml:space="preserve"> 2012/013</t>
  </si>
  <si>
    <t>BiMultiMarkerCode</t>
  </si>
  <si>
    <t>(All)</t>
  </si>
  <si>
    <t>Row Labels</t>
  </si>
  <si>
    <t>Sum of SectorSpend</t>
  </si>
  <si>
    <t xml:space="preserve">African Development Fund </t>
  </si>
  <si>
    <t xml:space="preserve">Asian Development Fund </t>
  </si>
  <si>
    <t xml:space="preserve">Caribbean Development Bank </t>
  </si>
  <si>
    <t xml:space="preserve">Commonwealth Foundation </t>
  </si>
  <si>
    <t xml:space="preserve">Commonwealth Fund for Technical Co-operation </t>
  </si>
  <si>
    <t xml:space="preserve">Commonwealth Youth Programme </t>
  </si>
  <si>
    <t>European Commission - Development Share of Budget</t>
  </si>
  <si>
    <t>Food and Agricultural Organisation</t>
  </si>
  <si>
    <t xml:space="preserve">Global Alliance for Vaccines and Immunization </t>
  </si>
  <si>
    <t xml:space="preserve">Inter-American Development Bank, Inter-American Investment Corporation and Multilateral Investment Fund </t>
  </si>
  <si>
    <t xml:space="preserve">International Bank for Reconstruction and Development </t>
  </si>
  <si>
    <t>International Centre for Diarrhoeal Disease Research, Bangladesh</t>
  </si>
  <si>
    <t xml:space="preserve">International Development Association </t>
  </si>
  <si>
    <t>International Finance Facility for Immunisation</t>
  </si>
  <si>
    <t xml:space="preserve">International Fund for Agricultural Development </t>
  </si>
  <si>
    <t>International Monetary Fund (IMF)</t>
  </si>
  <si>
    <t xml:space="preserve">International Organisation for Migration </t>
  </si>
  <si>
    <t xml:space="preserve">Joint United Nations Programme on HIV/AIDS </t>
  </si>
  <si>
    <t xml:space="preserve">OECD Development Centre </t>
  </si>
  <si>
    <t xml:space="preserve">Private Infrastructure Development Group </t>
  </si>
  <si>
    <t>United Nations agency, fund or commission (UN)</t>
  </si>
  <si>
    <t xml:space="preserve">United Nations Children’s Fund </t>
  </si>
  <si>
    <t xml:space="preserve">United Nations Development Fund for Women </t>
  </si>
  <si>
    <t xml:space="preserve">United Nations Development Programme </t>
  </si>
  <si>
    <t>United Nations Educational, Scientific and Cultural Organisation</t>
  </si>
  <si>
    <t>United Nations High Commissioner for Human Rights (extrabudgetary contributions only)</t>
  </si>
  <si>
    <t xml:space="preserve">United Nations Office of Co-ordination of Humanitarian Affairs </t>
  </si>
  <si>
    <t xml:space="preserve">United Nations Office of the United Nations High Commissioner for Refugees </t>
  </si>
  <si>
    <t xml:space="preserve">United Nations Office on Drugs and Crime </t>
  </si>
  <si>
    <t xml:space="preserve">United Nations Population Fund </t>
  </si>
  <si>
    <t>United Nations Relief and Works Agency for Palestine Refugees in the Near East</t>
  </si>
  <si>
    <t xml:space="preserve">World Food Programme </t>
  </si>
  <si>
    <t>World Health Organisation - core voluntary contributions account</t>
  </si>
  <si>
    <t>Grand Total</t>
  </si>
  <si>
    <t>European Commission - European Development Fund</t>
  </si>
  <si>
    <t>IDA</t>
  </si>
  <si>
    <t>-</t>
  </si>
  <si>
    <t>World Bank Group (WB)</t>
  </si>
  <si>
    <t>MULTILATERAL ORGANISATIONS</t>
  </si>
  <si>
    <t>CRS 03 - Extending Agency</t>
  </si>
  <si>
    <t>(Multiple Items)</t>
  </si>
  <si>
    <t>CRS 10 - Bilateral/ Multilateral</t>
  </si>
  <si>
    <t>CRS 11 - Type of Flow</t>
  </si>
  <si>
    <t>Sum of CRS 34 - Amounts Extended</t>
  </si>
  <si>
    <t>EC</t>
  </si>
  <si>
    <t>IAEA-Assessed</t>
  </si>
  <si>
    <t>ILO-Assessed</t>
  </si>
  <si>
    <t>OSCE</t>
  </si>
  <si>
    <t>UNDPKO</t>
  </si>
  <si>
    <t>WHO-Assessed</t>
  </si>
  <si>
    <t>United Nations</t>
  </si>
  <si>
    <t>Organisation for Security and Co-operation in Europe</t>
  </si>
  <si>
    <t>FCO</t>
  </si>
  <si>
    <t>Table 11. DFID and GPEX Multilateral Expenditure 2008/09 - 2012/13</t>
  </si>
  <si>
    <t>FCO Total FY 2013</t>
  </si>
  <si>
    <t>Sum of Amount Q1-Q3 12-13 (coefficients applied)</t>
  </si>
  <si>
    <t>UK contributions to Commonwealth Foundation</t>
  </si>
  <si>
    <t>UK core contributions to Organisation for Security and Cooperation in Europe</t>
  </si>
  <si>
    <t>UK core contributions to UN regular budget</t>
  </si>
  <si>
    <t>Central Emergency Response Fund</t>
  </si>
  <si>
    <t>Global Environment Facility trust</t>
  </si>
  <si>
    <t>Global Funds to Fight Aids, TB and Malaria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</si>
</sst>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 ##0_-;\-* #\ ###\ ##0_-;_-* &quot;-&quot;_-;_-@_-"/>
    <numFmt numFmtId="165" formatCode="_-\ #\ ###\ ##0_-;\-#,\ ###,##0_-;_-* &quot;-&quot;_-;_-@_-"/>
    <numFmt numFmtId="166" formatCode="###\ ###\ ###\ "/>
    <numFmt numFmtId="167" formatCode="_-* #,##0_-;\-* #,##0_-;_-* &quot;-&quot;??_-;_-@_-"/>
    <numFmt numFmtId="168" formatCode="###\ ###\ ###\ ###"/>
    <numFmt numFmtId="169" formatCode="_-* #\ ###\ ##0_-;\-* #\ ###\ ##0_-;_-* &quot;-&quot;??_-;_-@_-"/>
    <numFmt numFmtId="170" formatCode="###\ ###\ ###"/>
    <numFmt numFmtId="171" formatCode="###\ ###\ ###\ ###\ "/>
    <numFmt numFmtId="172" formatCode="###\ ###\ "/>
    <numFmt numFmtId="173" formatCode="_-* #\ ##0_-;\-* #\ ##0_-;_-* &quot;-&quot;_-;_-@_-"/>
    <numFmt numFmtId="174" formatCode="_-\ \ #\ ##0_-;\-\ \ #\ ##0_-;_-* &quot;-&quot;_-;_-@_-"/>
    <numFmt numFmtId="175" formatCode="_-\ \ #\ ###\ ##0_-;\-\ \ #\ ###\ ##0_-;_-* &quot;-&quot;_-;_-@_-"/>
    <numFmt numFmtId="176" formatCode="##\ ##0"/>
    <numFmt numFmtId="177" formatCode="##\ ##.00"/>
    <numFmt numFmtId="178" formatCode="0.00_)"/>
    <numFmt numFmtId="179" formatCode="0_)"/>
    <numFmt numFmtId="180" formatCode="0.0"/>
    <numFmt numFmtId="181" formatCode="###\ ###"/>
    <numFmt numFmtId="182" formatCode="#\ ###\ ##0;\-#\ ###\ ##0;\-\ "/>
    <numFmt numFmtId="183" formatCode="#,##0.00_);\(#,##0.00\)"/>
    <numFmt numFmtId="184" formatCode="_-* #\ ###\ ##0_-;[Red]\-#\ ###\ ##0_-;_-* &quot;-&quot;_-;_-@_-"/>
    <numFmt numFmtId="185" formatCode="_-* #\ ###\ ##0_-;[Red]\-#\ ###\ ##0_-;_-* &quot;-&quot;??_-;_-@_-"/>
    <numFmt numFmtId="186" formatCode="###\ "/>
    <numFmt numFmtId="187" formatCode="0.0000000000"/>
    <numFmt numFmtId="188" formatCode="_-\ #\ ##0_-;\-\ #\ ##0_-;_-* &quot;-&quot;_-;_-@_-"/>
    <numFmt numFmtId="189" formatCode="_-#\ ###\ ##0_-;\-\ #\ ###\ ###0_-;_-* &quot;-&quot;_-;_-@_-"/>
    <numFmt numFmtId="190" formatCode="_-* #\ ###\ ##0_-;#\ ###\ ##0_-;_-* &quot;-&quot;_-;_-@_-"/>
    <numFmt numFmtId="191" formatCode="_-* #\ ##0_-;[Red]\-#\ ##0_-;_-* &quot;-&quot;_-;_-@_-"/>
    <numFmt numFmtId="192" formatCode="_-* #\ ###\ ##0_-;\-#\ ###\ ##0_-;_-* &quot;-&quot;??_-;_-@_-"/>
    <numFmt numFmtId="193" formatCode="#\ ###;\-#\ ##"/>
    <numFmt numFmtId="194" formatCode="_-* #\ ##0_-;#\ ##0_-;_-* &quot;-&quot;_-;_-@_-"/>
    <numFmt numFmtId="195" formatCode="_(* #,##0_);_(* \(#,##0\);_(* &quot;-&quot;_);_(@_)"/>
    <numFmt numFmtId="196" formatCode="###,###,###,##0.00;[Red]\-###,###,###,##0.00"/>
    <numFmt numFmtId="197" formatCode="###,###,###,##0;[Red]\-###,###,###,##0"/>
    <numFmt numFmtId="198" formatCode="_-[$£-809]* #,##0.00_-;\-[$£-809]* #,##0.00_-;_-[$£-809]* &quot;-&quot;??_-;_-@_-"/>
  </numFmts>
  <fonts count="55">
    <font>
      <sz val="10"/>
      <name val="Arial"/>
      <family val="0"/>
    </font>
    <font>
      <sz val="8"/>
      <name val="Times"/>
      <family val="0"/>
    </font>
    <font>
      <u val="single"/>
      <sz val="10"/>
      <color indexed="36"/>
      <name val="Arial"/>
      <family val="2"/>
    </font>
    <font>
      <u val="single"/>
      <sz val="10"/>
      <color indexed="12"/>
      <name val="Arial"/>
      <family val="2"/>
    </font>
    <font>
      <b/>
      <sz val="16"/>
      <name val="Arial"/>
      <family val="2"/>
    </font>
    <font>
      <sz val="8"/>
      <name val="Arial"/>
      <family val="2"/>
    </font>
    <font>
      <b/>
      <sz val="10"/>
      <name val="Arial"/>
      <family val="2"/>
    </font>
    <font>
      <b/>
      <sz val="10"/>
      <color indexed="18"/>
      <name val="Arial"/>
      <family val="2"/>
    </font>
    <font>
      <b/>
      <sz val="8"/>
      <color indexed="9"/>
      <name val="Arial"/>
      <family val="2"/>
    </font>
    <font>
      <b/>
      <sz val="8"/>
      <name val="Arial"/>
      <family val="2"/>
    </font>
    <font>
      <sz val="8"/>
      <color indexed="9"/>
      <name val="Arial"/>
      <family val="2"/>
    </font>
    <font>
      <b/>
      <vertAlign val="superscript"/>
      <sz val="9"/>
      <name val="Arial"/>
      <family val="2"/>
    </font>
    <font>
      <b/>
      <sz val="9"/>
      <name val="Arial"/>
      <family val="2"/>
    </font>
    <font>
      <i/>
      <sz val="8"/>
      <name val="Arial"/>
      <family val="2"/>
    </font>
    <font>
      <vertAlign val="superscript"/>
      <sz val="8"/>
      <name val="Arial"/>
      <family val="2"/>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Verdan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4"/>
        <bgColor indexed="64"/>
      </patternFill>
    </fill>
    <fill>
      <patternFill patternType="solid">
        <fgColor rgb="FFC00000"/>
        <bgColor indexed="64"/>
      </patternFill>
    </fill>
    <fill>
      <patternFill patternType="solid">
        <fgColor rgb="FFFFC000"/>
        <bgColor indexed="64"/>
      </patternFill>
    </fill>
    <fill>
      <patternFill patternType="solid">
        <fgColor rgb="FFFF0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169"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69" fontId="5" fillId="0" borderId="0" xfId="0" applyNumberFormat="1" applyFont="1" applyBorder="1" applyAlignment="1">
      <alignment/>
    </xf>
    <xf numFmtId="169" fontId="6" fillId="0" borderId="0" xfId="0" applyNumberFormat="1" applyFont="1" applyAlignment="1">
      <alignment/>
    </xf>
    <xf numFmtId="169" fontId="7" fillId="0" borderId="0" xfId="0" applyNumberFormat="1" applyFont="1" applyAlignment="1">
      <alignment/>
    </xf>
    <xf numFmtId="0" fontId="8" fillId="33" borderId="0" xfId="0" applyFont="1" applyFill="1" applyBorder="1" applyAlignment="1">
      <alignment/>
    </xf>
    <xf numFmtId="169" fontId="8" fillId="33" borderId="0" xfId="0" applyNumberFormat="1" applyFont="1" applyFill="1" applyBorder="1" applyAlignment="1">
      <alignment/>
    </xf>
    <xf numFmtId="0" fontId="9" fillId="0" borderId="0" xfId="0" applyFont="1" applyAlignment="1">
      <alignment/>
    </xf>
    <xf numFmtId="0" fontId="10" fillId="33" borderId="0" xfId="0" applyFont="1" applyFill="1" applyBorder="1" applyAlignment="1">
      <alignment/>
    </xf>
    <xf numFmtId="169" fontId="10" fillId="33" borderId="0" xfId="0" applyNumberFormat="1" applyFont="1" applyFill="1" applyBorder="1" applyAlignment="1">
      <alignment/>
    </xf>
    <xf numFmtId="0" fontId="8" fillId="33" borderId="0" xfId="0" applyFont="1" applyFill="1" applyBorder="1" applyAlignment="1">
      <alignment horizontal="right" vertical="center"/>
    </xf>
    <xf numFmtId="169" fontId="8" fillId="33" borderId="0" xfId="0" applyNumberFormat="1" applyFont="1" applyFill="1" applyBorder="1" applyAlignment="1">
      <alignment horizontal="right" vertical="center"/>
    </xf>
    <xf numFmtId="0" fontId="8" fillId="33" borderId="0" xfId="0" applyFont="1" applyFill="1" applyBorder="1" applyAlignment="1">
      <alignment horizontal="right"/>
    </xf>
    <xf numFmtId="0" fontId="12" fillId="0" borderId="0" xfId="0" applyFont="1" applyAlignment="1">
      <alignment/>
    </xf>
    <xf numFmtId="169" fontId="5" fillId="0" borderId="0" xfId="0" applyNumberFormat="1" applyFont="1" applyAlignment="1">
      <alignment horizontal="right"/>
    </xf>
    <xf numFmtId="0" fontId="5" fillId="0" borderId="0" xfId="0" applyFont="1" applyFill="1" applyAlignment="1">
      <alignment/>
    </xf>
    <xf numFmtId="0" fontId="13" fillId="0" borderId="0" xfId="0" applyFont="1" applyAlignment="1">
      <alignment/>
    </xf>
    <xf numFmtId="0" fontId="12" fillId="34" borderId="0" xfId="0" applyFont="1" applyFill="1" applyAlignment="1">
      <alignment/>
    </xf>
    <xf numFmtId="169" fontId="9" fillId="34" borderId="0" xfId="0" applyNumberFormat="1" applyFont="1" applyFill="1" applyAlignment="1">
      <alignment/>
    </xf>
    <xf numFmtId="167" fontId="5" fillId="0" borderId="0" xfId="0" applyNumberFormat="1" applyFont="1" applyAlignment="1">
      <alignment/>
    </xf>
    <xf numFmtId="0" fontId="5" fillId="0" borderId="0" xfId="0" applyFont="1" applyAlignment="1">
      <alignment wrapText="1"/>
    </xf>
    <xf numFmtId="170" fontId="5" fillId="0" borderId="0" xfId="0" applyNumberFormat="1" applyFont="1" applyAlignment="1">
      <alignment/>
    </xf>
    <xf numFmtId="169" fontId="9" fillId="34" borderId="0" xfId="0" applyNumberFormat="1" applyFont="1" applyFill="1" applyAlignment="1">
      <alignment horizontal="right"/>
    </xf>
    <xf numFmtId="0" fontId="12" fillId="0" borderId="0" xfId="0" applyFont="1" applyFill="1" applyAlignment="1">
      <alignment/>
    </xf>
    <xf numFmtId="169" fontId="9" fillId="0" borderId="0" xfId="0" applyNumberFormat="1" applyFont="1" applyFill="1" applyAlignment="1">
      <alignment/>
    </xf>
    <xf numFmtId="0" fontId="9" fillId="0" borderId="0" xfId="0" applyFont="1" applyFill="1" applyAlignment="1">
      <alignment/>
    </xf>
    <xf numFmtId="169" fontId="5" fillId="0" borderId="0" xfId="0" applyNumberFormat="1" applyFont="1" applyFill="1" applyAlignment="1">
      <alignment/>
    </xf>
    <xf numFmtId="0" fontId="9" fillId="34" borderId="0" xfId="0" applyFont="1" applyFill="1" applyAlignment="1">
      <alignment/>
    </xf>
    <xf numFmtId="169" fontId="5" fillId="34" borderId="0" xfId="0" applyNumberFormat="1" applyFont="1" applyFill="1" applyAlignment="1">
      <alignment/>
    </xf>
    <xf numFmtId="172" fontId="9" fillId="34" borderId="0" xfId="0" applyNumberFormat="1" applyFont="1" applyFill="1" applyAlignment="1">
      <alignment/>
    </xf>
    <xf numFmtId="166" fontId="9" fillId="34" borderId="0" xfId="0" applyNumberFormat="1" applyFont="1" applyFill="1" applyAlignment="1">
      <alignment/>
    </xf>
    <xf numFmtId="0" fontId="12" fillId="0" borderId="10" xfId="0" applyFont="1" applyFill="1" applyBorder="1" applyAlignment="1">
      <alignment/>
    </xf>
    <xf numFmtId="169" fontId="9" fillId="0" borderId="10" xfId="0" applyNumberFormat="1" applyFont="1" applyFill="1" applyBorder="1" applyAlignment="1">
      <alignment/>
    </xf>
    <xf numFmtId="169" fontId="9" fillId="0" borderId="10" xfId="0" applyNumberFormat="1" applyFont="1" applyFill="1" applyBorder="1" applyAlignment="1">
      <alignment horizontal="right"/>
    </xf>
    <xf numFmtId="167" fontId="5" fillId="0" borderId="0" xfId="47" applyNumberFormat="1" applyFont="1" applyFill="1" applyAlignment="1">
      <alignment/>
    </xf>
    <xf numFmtId="0" fontId="5" fillId="0" borderId="0" xfId="0" applyFont="1" applyAlignment="1">
      <alignment horizontal="right"/>
    </xf>
    <xf numFmtId="1" fontId="5" fillId="0" borderId="0" xfId="0" applyNumberFormat="1" applyFont="1" applyAlignment="1">
      <alignment horizontal="right"/>
    </xf>
    <xf numFmtId="0" fontId="0" fillId="35" borderId="0" xfId="0" applyFill="1" applyAlignment="1">
      <alignment/>
    </xf>
    <xf numFmtId="0" fontId="5" fillId="35" borderId="0" xfId="0" applyFont="1" applyFill="1" applyAlignment="1">
      <alignment/>
    </xf>
    <xf numFmtId="0" fontId="0" fillId="0" borderId="0" xfId="0" applyAlignment="1">
      <alignment horizontal="left"/>
    </xf>
    <xf numFmtId="0" fontId="0" fillId="0" borderId="0" xfId="0" applyNumberFormat="1" applyAlignment="1">
      <alignment/>
    </xf>
    <xf numFmtId="0" fontId="0" fillId="35" borderId="0" xfId="0" applyFill="1" applyAlignment="1">
      <alignment horizontal="left"/>
    </xf>
    <xf numFmtId="0" fontId="0" fillId="35" borderId="0" xfId="0" applyNumberFormat="1" applyFill="1" applyAlignment="1">
      <alignment/>
    </xf>
    <xf numFmtId="0" fontId="0" fillId="36" borderId="0" xfId="0" applyFill="1" applyAlignment="1">
      <alignment horizontal="left"/>
    </xf>
    <xf numFmtId="0" fontId="0" fillId="36" borderId="0" xfId="0" applyNumberFormat="1" applyFill="1" applyAlignment="1">
      <alignment/>
    </xf>
    <xf numFmtId="0" fontId="0" fillId="37" borderId="0" xfId="0" applyFill="1" applyAlignment="1">
      <alignment horizontal="left"/>
    </xf>
    <xf numFmtId="0" fontId="0" fillId="37" borderId="0" xfId="0" applyNumberFormat="1" applyFill="1" applyAlignment="1">
      <alignment/>
    </xf>
    <xf numFmtId="0" fontId="0" fillId="0" borderId="0" xfId="0" applyAlignment="1">
      <alignment/>
    </xf>
    <xf numFmtId="169" fontId="0" fillId="0" borderId="0" xfId="0" applyNumberFormat="1" applyAlignment="1">
      <alignment/>
    </xf>
    <xf numFmtId="169" fontId="9" fillId="0" borderId="0" xfId="0" applyNumberFormat="1" applyFont="1" applyFill="1" applyAlignment="1">
      <alignment horizontal="right"/>
    </xf>
    <xf numFmtId="4" fontId="0" fillId="0" borderId="0" xfId="0" applyNumberFormat="1" applyAlignment="1">
      <alignment/>
    </xf>
    <xf numFmtId="0" fontId="54" fillId="0" borderId="0" xfId="0" applyFont="1" applyAlignment="1">
      <alignment/>
    </xf>
    <xf numFmtId="169" fontId="5" fillId="34" borderId="0" xfId="0" applyNumberFormat="1" applyFont="1" applyFill="1" applyAlignment="1">
      <alignment horizontal="right"/>
    </xf>
    <xf numFmtId="1" fontId="5" fillId="0" borderId="0" xfId="0" applyNumberFormat="1" applyFont="1" applyFill="1" applyAlignment="1">
      <alignment horizontal="right"/>
    </xf>
    <xf numFmtId="0" fontId="0" fillId="0" borderId="0" xfId="0" applyAlignment="1">
      <alignment horizontal="right"/>
    </xf>
    <xf numFmtId="0" fontId="6" fillId="0" borderId="0" xfId="0" applyFont="1" applyAlignment="1">
      <alignment/>
    </xf>
    <xf numFmtId="44" fontId="52" fillId="0" borderId="0" xfId="62" applyNumberFormat="1" applyFont="1">
      <alignment/>
      <protection/>
    </xf>
    <xf numFmtId="0" fontId="52" fillId="0" borderId="0" xfId="62" applyFont="1" applyAlignment="1">
      <alignment horizontal="left"/>
      <protection/>
    </xf>
    <xf numFmtId="0" fontId="36" fillId="0" borderId="0" xfId="62">
      <alignment/>
      <protection/>
    </xf>
    <xf numFmtId="0" fontId="36" fillId="0" borderId="0" xfId="62">
      <alignment/>
      <protection/>
    </xf>
    <xf numFmtId="0" fontId="36" fillId="0" borderId="0" xfId="62" applyAlignment="1">
      <alignment horizontal="left"/>
      <protection/>
    </xf>
    <xf numFmtId="44" fontId="36" fillId="0" borderId="0" xfId="62" applyNumberFormat="1">
      <alignment/>
      <protection/>
    </xf>
    <xf numFmtId="169" fontId="10" fillId="33" borderId="0" xfId="0" applyNumberFormat="1" applyFont="1" applyFill="1" applyBorder="1" applyAlignment="1">
      <alignment horizontal="right"/>
    </xf>
    <xf numFmtId="0" fontId="9" fillId="0" borderId="0" xfId="0" applyFont="1" applyFill="1" applyAlignment="1">
      <alignment horizontal="right"/>
    </xf>
    <xf numFmtId="0" fontId="9" fillId="0" borderId="0" xfId="0" applyFont="1" applyAlignment="1">
      <alignment horizontal="right"/>
    </xf>
    <xf numFmtId="0" fontId="5" fillId="0" borderId="0" xfId="0" applyFont="1" applyFill="1" applyAlignment="1">
      <alignment horizontal="right"/>
    </xf>
    <xf numFmtId="166" fontId="9" fillId="34" borderId="0" xfId="0" applyNumberFormat="1" applyFont="1" applyFill="1" applyAlignment="1">
      <alignment horizontal="right"/>
    </xf>
    <xf numFmtId="0" fontId="8" fillId="33" borderId="11" xfId="0" applyNumberFormat="1" applyFont="1" applyFill="1" applyBorder="1" applyAlignment="1">
      <alignment horizontal="center"/>
    </xf>
  </cellXfs>
  <cellStyles count="56">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FE" xfId="40"/>
    <cellStyle name="AFE 2" xfId="41"/>
    <cellStyle name="AFE 3" xfId="42"/>
    <cellStyle name="AFE 4" xfId="43"/>
    <cellStyle name="Bad"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5" xfId="63"/>
    <cellStyle name="Note" xfId="64"/>
    <cellStyle name="Output" xfId="65"/>
    <cellStyle name="Percent" xfId="66"/>
    <cellStyle name="Title" xfId="67"/>
    <cellStyle name="Total" xfId="68"/>
    <cellStyle name="Warning Text" xfId="69"/>
  </cellStyles>
  <dxfs count="3">
    <dxf>
      <fill>
        <patternFill patternType="solid">
          <bgColor rgb="FF993300"/>
        </patternFill>
      </fill>
      <border/>
    </dxf>
    <dxf>
      <fill>
        <patternFill patternType="solid">
          <bgColor rgb="FFFF0000"/>
        </patternFill>
      </fill>
      <border/>
    </dxf>
    <dxf>
      <fill>
        <patternFill patternType="solid">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9">
    <cacheField name="Component ID">
      <sharedItems containsMixedTypes="0"/>
    </cacheField>
    <cacheField name="ComponentTitle">
      <sharedItems containsMixedTypes="0"/>
    </cacheField>
    <cacheField name="BiMultiMarkerCode">
      <sharedItems containsSemiMixedTypes="0" containsString="0" containsMixedTypes="0" containsNumber="1" containsInteger="1" count="1">
        <n v="2"/>
      </sharedItems>
    </cacheField>
    <cacheField name="BenefittingCountryName">
      <sharedItems containsMixedTypes="0"/>
    </cacheField>
    <cacheField name="SIDContinentName">
      <sharedItems containsMixedTypes="0"/>
    </cacheField>
    <cacheField name="SIDRegionName">
      <sharedItems containsMixedTypes="0"/>
    </cacheField>
    <cacheField name="IncomeGroupMarkerName">
      <sharedItems containsMixedTypes="0"/>
    </cacheField>
    <cacheField name="LLDCMarkerName">
      <sharedItems containsMixedTypes="0"/>
    </cacheField>
    <cacheField name="FragileStateMarkerName">
      <sharedItems containsMixedTypes="0"/>
    </cacheField>
    <cacheField name="HIPCMarkerName">
      <sharedItems containsMixedTypes="0"/>
    </cacheField>
    <cacheField name="CommonwealthMarkerName">
      <sharedItems containsMixedTypes="0"/>
    </cacheField>
    <cacheField name="DivisionName">
      <sharedItems containsMixedTypes="0"/>
    </cacheField>
    <cacheField name="DeptOffName">
      <sharedItems containsMixedTypes="0"/>
    </cacheField>
    <cacheField name="BudgetCentreCode">
      <sharedItems containsMixedTypes="0"/>
    </cacheField>
    <cacheField name="BudgetCentreName">
      <sharedItems containsMixedTypes="0"/>
    </cacheField>
    <cacheField name="TypeOfFinanceCode">
      <sharedItems containsSemiMixedTypes="0" containsString="0" containsMixedTypes="0" containsNumber="1" containsInteger="1"/>
    </cacheField>
    <cacheField name="SupplierId">
      <sharedItems containsMixedTypes="1" containsNumber="1" containsInteger="1"/>
    </cacheField>
    <cacheField name="SupplierName">
      <sharedItems containsMixedTypes="0"/>
    </cacheField>
    <cacheField name="ChannelCode">
      <sharedItems containsSemiMixedTypes="0" containsString="0" containsMixedTypes="0" containsNumber="1" containsInteger="1"/>
    </cacheField>
    <cacheField name="ChannelName">
      <sharedItems containsMixedTypes="0" count="38">
        <s v="European Commission - European Development Fund"/>
        <s v="United Nations agency, fund or commission (UN)"/>
        <s v="Commonwealth Foundation "/>
        <s v="International Development Association "/>
        <s v="African Development Fund "/>
        <s v="International Finance Facility for Immunisation"/>
        <s v="International Centre for Diarrhoeal Disease Research, Bangladesh"/>
        <s v="International Monetary Fund (IMF)"/>
        <s v="Inter-American Development Bank, Inter-American Investment Corporation and Multilateral Investment Fund "/>
        <s v="United Nations Development Programme "/>
        <s v="Asian Development Fund "/>
        <s v="Global Alliance for Vaccines and Immunization "/>
        <s v="International Bank for Reconstruction and Development "/>
        <s v="African Development Bank"/>
        <s v="United Nations Office on Drugs and Crime "/>
        <s v="Caribbean Development Bank "/>
        <s v="World Food Programme "/>
        <s v="International Fund for Agricultural Development "/>
        <s v="United Nations Office of the United Nations High Commissioner for Refugees "/>
        <s v="United Nations Population Fund "/>
        <s v="United Nations Office of Co-ordination of Humanitarian Affairs "/>
        <s v="United Nations Relief and Works Agency for Palestine Refugees in the Near East"/>
        <s v="OECD Development Centre "/>
        <s v="Joint United Nations Programme on HIV/AIDS "/>
        <s v="IDA"/>
        <s v="United Nations Development Fund for Women "/>
        <s v="United Nations Children’s Fund "/>
        <s v="Food and Agricultural Organisation"/>
        <s v="World Health Organisation - core voluntary contributions account"/>
        <s v="World Bank Group (WB)"/>
        <s v="Private Infrastructure Development Group "/>
        <s v="International Organisation for Migration "/>
        <s v="United Nations Educational, Scientific and Cultural Organisation"/>
        <s v="Asian Development Bank"/>
        <s v="United Nations High Commissioner for Human Rights (extrabudgetary contributions only)"/>
        <s v="Commonwealth Fund for Technical Co-operation "/>
        <s v="Commonwealth Youth Programme "/>
        <s v="European Commission - Development Share of Budget"/>
      </sharedItems>
    </cacheField>
    <cacheField name="ChannelGroup">
      <sharedItems containsSemiMixedTypes="0" containsString="0" containsMixedTypes="0" containsNumber="1" containsInteger="1"/>
    </cacheField>
    <cacheField name="Funding Type Name Changed">
      <sharedItems containsMixedTypes="0"/>
    </cacheField>
    <cacheField name="FundingTypeName">
      <sharedItems containsMixedTypes="0"/>
    </cacheField>
    <cacheField name="BroadSectorCode">
      <sharedItems containsMixedTypes="0"/>
    </cacheField>
    <cacheField name="BroadSectorName">
      <sharedItems containsMixedTypes="0"/>
    </cacheField>
    <cacheField name="InputSectorCode">
      <sharedItems containsMixedTypes="1" containsNumber="1" containsInteger="1"/>
    </cacheField>
    <cacheField name="Percentage">
      <sharedItems containsMixedTypes="1" containsNumber="1" containsInteger="1"/>
    </cacheField>
    <cacheField name="Spend">
      <sharedItems containsMixedTypes="1" containsNumber="1"/>
    </cacheField>
    <cacheField name="SectorSpend">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29">
    <cacheField name="Component ID">
      <sharedItems containsMixedTypes="0"/>
    </cacheField>
    <cacheField name="ComponentTitle">
      <sharedItems containsMixedTypes="0"/>
    </cacheField>
    <cacheField name="BiMultiMarkerCode">
      <sharedItems containsSemiMixedTypes="0" containsString="0" containsMixedTypes="0" containsNumber="1" containsInteger="1" count="1">
        <n v="2"/>
      </sharedItems>
    </cacheField>
    <cacheField name="BenefittingCountryName">
      <sharedItems containsMixedTypes="0"/>
    </cacheField>
    <cacheField name="SIDContinentName">
      <sharedItems containsMixedTypes="0"/>
    </cacheField>
    <cacheField name="SIDRegionName">
      <sharedItems containsMixedTypes="0"/>
    </cacheField>
    <cacheField name="IncomeGroupMarkerName">
      <sharedItems containsMixedTypes="0"/>
    </cacheField>
    <cacheField name="LLDCMarkerName">
      <sharedItems containsMixedTypes="0"/>
    </cacheField>
    <cacheField name="FragileStateMarkerName">
      <sharedItems containsMixedTypes="0"/>
    </cacheField>
    <cacheField name="HIPCMarkerName">
      <sharedItems containsMixedTypes="0"/>
    </cacheField>
    <cacheField name="CommonwealthMarkerName">
      <sharedItems containsMixedTypes="0"/>
    </cacheField>
    <cacheField name="DivisionName">
      <sharedItems containsMixedTypes="0"/>
    </cacheField>
    <cacheField name="DeptOffName">
      <sharedItems containsMixedTypes="0"/>
    </cacheField>
    <cacheField name="BudgetCentreCode">
      <sharedItems containsMixedTypes="0"/>
    </cacheField>
    <cacheField name="BudgetCentreName">
      <sharedItems containsMixedTypes="0"/>
    </cacheField>
    <cacheField name="TypeOfFinanceCode">
      <sharedItems containsSemiMixedTypes="0" containsString="0" containsMixedTypes="0" containsNumber="1" containsInteger="1"/>
    </cacheField>
    <cacheField name="SupplierId">
      <sharedItems containsMixedTypes="1" containsNumber="1" containsInteger="1"/>
    </cacheField>
    <cacheField name="SupplierName">
      <sharedItems containsBlank="1" containsMixedTypes="0" count="44">
        <s v="European Investment Bank (EIB)"/>
        <s v="United Nations General Trust Fund Account"/>
        <s v="COMMONWEALTH FOUNDATION"/>
        <s v="INTERNATIONAL DEVELOPMENT ASSOCIATION 'B ACC'"/>
        <s v="AFRICAN  DEVELOPMENT BANK GROUP"/>
        <s v="IBRD-IFFIm"/>
        <s v="INTERNATIONAL CENTRE FOR DIARRO"/>
        <s v="International Monetary Fund (GBP)"/>
        <s v="INTER AMERICAN DEV. BANK"/>
        <s v="UNDP MULTI-PARTNER TRUST FUND OFFICE (USD) ACCOUNT"/>
        <m/>
        <s v="GAVI Alliance"/>
        <s v="IBRD HSBC T"/>
        <s v="MPTF Office PBF"/>
        <s v="COMMISSION EUROPEAN COMMUNITY - DFID EURO ACCOUNT"/>
        <s v="AFRICAN DEVELOPMENT BANK GRP"/>
        <s v="THE UN OFFICE on DRUGS AND CRIME"/>
        <s v="UNDP CONTRIBUTIONS GBP"/>
        <s v="WFP CONTRIBUTIONS UNIT"/>
        <s v="IFAD"/>
        <s v="Department for International Development"/>
        <s v=" UNHCR"/>
        <s v="UNFPA"/>
        <s v="UN OCHA"/>
        <s v="IBRD (HSBC)  C/O THE WORLD BANK"/>
        <s v="CDB"/>
        <s v="Inter-American Development Bank USD"/>
        <s v="UN RELIEF AND WORKS AGENCY"/>
        <s v="ORGANISATION FOR ECONOMIC CO-OP &amp; DE"/>
        <s v="UNAIDS"/>
        <s v="UN WOMEN"/>
        <s v=" UNICEF"/>
        <s v="FOOD AND AGRICULTURE ORGANIZATION (EURO)"/>
        <s v="  OECD"/>
        <s v="WHO (GENEVA)"/>
        <s v="UNDP CONTRIBUTIONS ACCOUNT"/>
        <s v="SG HAMBROS BANK &amp; TRUST LTD (USD)"/>
        <s v="The World  Bank IBRD"/>
        <s v="IOM (GENEVA)"/>
        <s v="UNESCO (EURO)"/>
        <s v="OHCHR"/>
        <s v="COMMONWEALTH SECRETARIAT"/>
        <s v="COMMONWEALTH YOUTH PROGRAMME"/>
        <s v=" OECD"/>
      </sharedItems>
    </cacheField>
    <cacheField name="ChannelCode">
      <sharedItems containsSemiMixedTypes="0" containsString="0" containsMixedTypes="0" containsNumber="1" containsInteger="1"/>
    </cacheField>
    <cacheField name="ChannelName">
      <sharedItems containsMixedTypes="0" count="38">
        <s v="European Commission - European Development Fund"/>
        <s v="United Nations agency, fund or commission (UN)"/>
        <s v="Commonwealth Foundation "/>
        <s v="International Development Association "/>
        <s v="African Development Fund "/>
        <s v="International Finance Facility for Immunisation"/>
        <s v="International Centre for Diarrhoeal Disease Research, Bangladesh"/>
        <s v="International Monetary Fund (IMF)"/>
        <s v="Inter-American Development Bank, Inter-American Investment Corporation and Multilateral Investment Fund "/>
        <s v="United Nations Development Programme "/>
        <s v="Asian Development Fund "/>
        <s v="Global Alliance for Vaccines and Immunization "/>
        <s v="International Bank for Reconstruction and Development "/>
        <s v="African Development Bank"/>
        <s v="United Nations Office on Drugs and Crime "/>
        <s v="Caribbean Development Bank "/>
        <s v="World Food Programme "/>
        <s v="International Fund for Agricultural Development "/>
        <s v="United Nations Office of the United Nations High Commissioner for Refugees "/>
        <s v="United Nations Population Fund "/>
        <s v="United Nations Office of Co-ordination of Humanitarian Affairs "/>
        <s v="United Nations Relief and Works Agency for Palestine Refugees in the Near East"/>
        <s v="OECD Development Centre "/>
        <s v="Joint United Nations Programme on HIV/AIDS "/>
        <s v="IDA"/>
        <s v="United Nations Development Fund for Women "/>
        <s v="United Nations Children’s Fund "/>
        <s v="Food and Agricultural Organisation"/>
        <s v="World Health Organisation - core voluntary contributions account"/>
        <s v="Private Infrastructure Development Group "/>
        <s v="International Organisation for Migration "/>
        <s v="United Nations Educational, Scientific and Cultural Organisation"/>
        <s v="Asian Development Bank"/>
        <s v="United Nations High Commissioner for Human Rights (extrabudgetary contributions only)"/>
        <s v="Commonwealth Fund for Technical Co-operation "/>
        <s v="Commonwealth Youth Programme "/>
        <s v="MULTILATERAL ORGANISATIONS"/>
        <s v="European Commission - Development Share of Budget"/>
      </sharedItems>
    </cacheField>
    <cacheField name="ChannelGroup">
      <sharedItems containsSemiMixedTypes="0" containsString="0" containsMixedTypes="0" containsNumber="1" containsInteger="1"/>
    </cacheField>
    <cacheField name="Funding Type Name Changed">
      <sharedItems containsMixedTypes="0"/>
    </cacheField>
    <cacheField name="FundingTypeName">
      <sharedItems containsMixedTypes="0"/>
    </cacheField>
    <cacheField name="BroadSectorCode">
      <sharedItems containsMixedTypes="0"/>
    </cacheField>
    <cacheField name="BroadSectorName">
      <sharedItems containsMixedTypes="0"/>
    </cacheField>
    <cacheField name="InputSectorCode">
      <sharedItems containsMixedTypes="1" containsNumber="1" containsInteger="1"/>
    </cacheField>
    <cacheField name="Percentage">
      <sharedItems containsMixedTypes="1" containsNumber="1" containsInteger="1"/>
    </cacheField>
    <cacheField name="Spend">
      <sharedItems containsMixedTypes="1" containsNumber="1"/>
    </cacheField>
    <cacheField name="SectorSpend">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42" firstHeaderRow="1" firstDataRow="1" firstDataCol="1" rowPageCount="1" colPageCount="1"/>
  <pivotFields count="29">
    <pivotField showAll="0"/>
    <pivotField showAll="0"/>
    <pivotField axis="axisPage"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9">
        <item x="13"/>
        <item x="4"/>
        <item x="32"/>
        <item x="10"/>
        <item x="15"/>
        <item x="2"/>
        <item x="34"/>
        <item x="35"/>
        <item x="37"/>
        <item x="0"/>
        <item x="27"/>
        <item x="11"/>
        <item x="24"/>
        <item x="8"/>
        <item x="12"/>
        <item x="6"/>
        <item x="3"/>
        <item x="5"/>
        <item x="17"/>
        <item x="7"/>
        <item x="30"/>
        <item x="23"/>
        <item x="36"/>
        <item x="22"/>
        <item x="29"/>
        <item x="1"/>
        <item x="26"/>
        <item x="25"/>
        <item x="9"/>
        <item x="31"/>
        <item x="33"/>
        <item x="20"/>
        <item x="18"/>
        <item x="14"/>
        <item x="19"/>
        <item x="21"/>
        <item x="16"/>
        <item x="28"/>
        <item t="default"/>
      </items>
    </pivotField>
    <pivotField showAll="0"/>
    <pivotField showAll="0"/>
    <pivotField showAll="0"/>
    <pivotField showAll="0"/>
    <pivotField showAll="0"/>
    <pivotField showAll="0"/>
    <pivotField showAll="0"/>
    <pivotField showAll="0"/>
    <pivotField dataField="1" showAll="0"/>
  </pivotFields>
  <rowFields count="1">
    <field x="19"/>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Items count="1">
    <i/>
  </colItems>
  <pageFields count="1">
    <pageField fld="2" hier="0"/>
  </pageFields>
  <dataFields count="1">
    <dataField name="Sum of SectorSpend" fld="28" baseField="0" baseItem="0" numFmtId="4"/>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42" firstHeaderRow="1" firstDataRow="1" firstDataCol="1" rowPageCount="1" colPageCount="1"/>
  <pivotFields count="29">
    <pivotField showAll="0"/>
    <pivotField showAll="0"/>
    <pivotField axis="axisPage"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9">
        <item x="13"/>
        <item x="4"/>
        <item x="33"/>
        <item x="10"/>
        <item x="15"/>
        <item x="2"/>
        <item x="35"/>
        <item x="36"/>
        <item x="37"/>
        <item x="0"/>
        <item x="27"/>
        <item x="11"/>
        <item x="24"/>
        <item x="8"/>
        <item x="12"/>
        <item x="6"/>
        <item x="3"/>
        <item x="5"/>
        <item x="17"/>
        <item x="7"/>
        <item x="31"/>
        <item x="23"/>
        <item x="22"/>
        <item x="30"/>
        <item x="1"/>
        <item x="26"/>
        <item x="25"/>
        <item x="9"/>
        <item x="32"/>
        <item x="34"/>
        <item x="20"/>
        <item x="18"/>
        <item x="14"/>
        <item x="19"/>
        <item x="21"/>
        <item x="29"/>
        <item x="16"/>
        <item x="28"/>
        <item t="default"/>
      </items>
    </pivotField>
    <pivotField showAll="0"/>
    <pivotField showAll="0"/>
    <pivotField showAll="0"/>
    <pivotField showAll="0"/>
    <pivotField showAll="0"/>
    <pivotField showAll="0"/>
    <pivotField showAll="0"/>
    <pivotField showAll="0"/>
    <pivotField dataField="1" showAll="0"/>
  </pivotFields>
  <rowFields count="1">
    <field x="19"/>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Items count="1">
    <i/>
  </colItems>
  <pageFields count="1">
    <pageField fld="2" hier="0"/>
  </pageFields>
  <dataFields count="1">
    <dataField name="Sum of SectorSpend" fld="28" baseField="0" baseItem="0"/>
  </dataFields>
  <formats count="18">
    <format dxfId="0">
      <pivotArea outline="0" fieldPosition="0">
        <references count="1">
          <reference field="19" count="2">
            <x v="8"/>
            <x v="9"/>
          </reference>
        </references>
      </pivotArea>
    </format>
    <format dxfId="0">
      <pivotArea outline="0" fieldPosition="0" dataOnly="0" labelOnly="1">
        <references count="1">
          <reference field="19" count="2">
            <x v="8"/>
            <x v="9"/>
          </reference>
        </references>
      </pivotArea>
    </format>
    <format dxfId="1">
      <pivotArea outline="0" fieldPosition="0">
        <references count="1">
          <reference field="19" count="1">
            <x v="14"/>
          </reference>
        </references>
      </pivotArea>
    </format>
    <format dxfId="1">
      <pivotArea outline="0" fieldPosition="0" dataOnly="0" labelOnly="1">
        <references count="1">
          <reference field="19" count="1">
            <x v="14"/>
          </reference>
        </references>
      </pivotArea>
    </format>
    <format dxfId="1">
      <pivotArea outline="0" fieldPosition="0">
        <references count="1">
          <reference field="19" count="1">
            <x v="16"/>
          </reference>
        </references>
      </pivotArea>
    </format>
    <format dxfId="1">
      <pivotArea outline="0" fieldPosition="0" dataOnly="0" labelOnly="1">
        <references count="1">
          <reference field="19" count="1">
            <x v="16"/>
          </reference>
        </references>
      </pivotArea>
    </format>
    <format dxfId="1">
      <pivotArea outline="0" fieldPosition="0" dataOnly="0">
        <references count="1">
          <reference field="19" count="1">
            <x v="12"/>
          </reference>
        </references>
      </pivotArea>
    </format>
    <format dxfId="2">
      <pivotArea outline="0" fieldPosition="0">
        <references count="1">
          <reference field="19" count="11">
            <x v="24"/>
            <x v="25"/>
            <x v="26"/>
            <x v="27"/>
            <x v="28"/>
            <x v="29"/>
            <x v="30"/>
            <x v="31"/>
            <x v="32"/>
            <x v="33"/>
            <x v="34"/>
          </reference>
        </references>
      </pivotArea>
    </format>
    <format dxfId="2">
      <pivotArea outline="0" fieldPosition="0" dataOnly="0" labelOnly="1">
        <references count="1">
          <reference field="19" count="11">
            <x v="24"/>
            <x v="25"/>
            <x v="26"/>
            <x v="27"/>
            <x v="28"/>
            <x v="29"/>
            <x v="30"/>
            <x v="31"/>
            <x v="32"/>
            <x v="33"/>
            <x v="34"/>
          </reference>
        </references>
      </pivotArea>
    </format>
    <format dxfId="2">
      <pivotArea outline="0" fieldPosition="0">
        <references count="1">
          <reference field="19" count="1">
            <x v="37"/>
          </reference>
        </references>
      </pivotArea>
    </format>
    <format dxfId="2">
      <pivotArea outline="0" fieldPosition="0" dataOnly="0" labelOnly="1">
        <references count="1">
          <reference field="19" count="1">
            <x v="37"/>
          </reference>
        </references>
      </pivotArea>
    </format>
    <format dxfId="2">
      <pivotArea outline="0" fieldPosition="0" dataOnly="0">
        <references count="1">
          <reference field="19" count="1">
            <x v="10"/>
          </reference>
        </references>
      </pivotArea>
    </format>
    <format dxfId="2">
      <pivotArea outline="0" fieldPosition="0">
        <references count="1">
          <reference field="19" count="1">
            <x v="36"/>
          </reference>
        </references>
      </pivotArea>
    </format>
    <format dxfId="2">
      <pivotArea outline="0" fieldPosition="0" dataOnly="0" labelOnly="1">
        <references count="1">
          <reference field="19" count="1">
            <x v="36"/>
          </reference>
        </references>
      </pivotArea>
    </format>
    <format dxfId="1">
      <pivotArea outline="0" fieldPosition="0">
        <references count="1">
          <reference field="19" count="1">
            <x v="35"/>
          </reference>
        </references>
      </pivotArea>
    </format>
    <format dxfId="1">
      <pivotArea outline="0" fieldPosition="0" dataOnly="0" labelOnly="1">
        <references count="1">
          <reference field="19" count="1">
            <x v="35"/>
          </reference>
        </references>
      </pivotArea>
    </format>
    <format dxfId="2">
      <pivotArea outline="0" fieldPosition="0">
        <references count="1">
          <reference field="19" count="1">
            <x v="21"/>
          </reference>
        </references>
      </pivotArea>
    </format>
    <format dxfId="2">
      <pivotArea outline="0" fieldPosition="0" dataOnly="0" labelOnly="1">
        <references count="1">
          <reference field="19" count="1">
            <x v="2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91"/>
  <sheetViews>
    <sheetView showGridLines="0" tabSelected="1" zoomScale="85" zoomScaleNormal="85" zoomScalePageLayoutView="0" workbookViewId="0" topLeftCell="A1">
      <selection activeCell="A21" sqref="A21"/>
    </sheetView>
  </sheetViews>
  <sheetFormatPr defaultColWidth="9.140625" defaultRowHeight="12.75"/>
  <cols>
    <col min="1" max="1" width="60.57421875" style="0" customWidth="1"/>
    <col min="2" max="2" width="4.140625" style="0" customWidth="1"/>
    <col min="3" max="3" width="12.00390625" style="0" customWidth="1"/>
    <col min="4" max="4" width="12.57421875" style="0" customWidth="1"/>
    <col min="5" max="5" width="4.7109375" style="0" customWidth="1"/>
    <col min="6" max="6" width="11.28125" style="0" customWidth="1"/>
    <col min="7" max="7" width="12.8515625" style="0" customWidth="1"/>
    <col min="8" max="8" width="4.7109375" style="0" customWidth="1"/>
    <col min="9" max="9" width="12.00390625" style="0" customWidth="1"/>
    <col min="10" max="10" width="13.8515625" style="0" customWidth="1"/>
    <col min="11" max="11" width="4.7109375" style="0" customWidth="1"/>
    <col min="12" max="12" width="11.140625" style="0" customWidth="1"/>
    <col min="13" max="13" width="12.140625" style="0" customWidth="1"/>
    <col min="14" max="14" width="4.57421875" style="0" customWidth="1"/>
    <col min="15" max="15" width="12.8515625" style="57" customWidth="1"/>
    <col min="16" max="16" width="12.421875" style="0" customWidth="1"/>
    <col min="17" max="17" width="18.140625" style="0" customWidth="1"/>
    <col min="19" max="19" width="25.7109375" style="0" customWidth="1"/>
    <col min="20" max="20" width="40.7109375" style="0" customWidth="1"/>
  </cols>
  <sheetData>
    <row r="1" spans="1:13" ht="20.25">
      <c r="A1" s="1" t="s">
        <v>129</v>
      </c>
      <c r="B1" s="2"/>
      <c r="C1" s="2"/>
      <c r="D1" s="2"/>
      <c r="E1" s="2"/>
      <c r="F1" s="2"/>
      <c r="G1" s="2"/>
      <c r="H1" s="2"/>
      <c r="I1" s="2"/>
      <c r="J1" s="2"/>
      <c r="K1" s="2"/>
      <c r="L1" s="3"/>
      <c r="M1" s="3"/>
    </row>
    <row r="2" spans="1:16" ht="12.75">
      <c r="A2" s="4"/>
      <c r="B2" s="5"/>
      <c r="C2" s="5"/>
      <c r="D2" s="5"/>
      <c r="E2" s="5"/>
      <c r="F2" s="5"/>
      <c r="G2" s="6"/>
      <c r="H2" s="6"/>
      <c r="I2" s="6"/>
      <c r="J2" s="6"/>
      <c r="K2" s="6"/>
      <c r="L2" s="3"/>
      <c r="P2" s="7" t="s">
        <v>0</v>
      </c>
    </row>
    <row r="3" spans="1:16" ht="12.75">
      <c r="A3" s="8"/>
      <c r="B3" s="9"/>
      <c r="C3" s="70" t="s">
        <v>1</v>
      </c>
      <c r="D3" s="70"/>
      <c r="E3" s="9"/>
      <c r="F3" s="70" t="s">
        <v>2</v>
      </c>
      <c r="G3" s="70"/>
      <c r="H3" s="9"/>
      <c r="I3" s="70" t="s">
        <v>3</v>
      </c>
      <c r="J3" s="70"/>
      <c r="K3" s="9"/>
      <c r="L3" s="70" t="s">
        <v>62</v>
      </c>
      <c r="M3" s="70"/>
      <c r="N3" s="9"/>
      <c r="O3" s="70" t="s">
        <v>71</v>
      </c>
      <c r="P3" s="70"/>
    </row>
    <row r="4" spans="1:16" ht="12.75">
      <c r="A4" s="11"/>
      <c r="B4" s="12"/>
      <c r="C4" s="12"/>
      <c r="D4" s="12"/>
      <c r="E4" s="12"/>
      <c r="F4" s="12"/>
      <c r="G4" s="12"/>
      <c r="H4" s="12"/>
      <c r="I4" s="12"/>
      <c r="J4" s="12"/>
      <c r="K4" s="12"/>
      <c r="L4" s="12"/>
      <c r="M4" s="12"/>
      <c r="N4" s="12"/>
      <c r="O4" s="65"/>
      <c r="P4" s="12"/>
    </row>
    <row r="5" spans="1:16" ht="12.75">
      <c r="A5" s="13"/>
      <c r="B5" s="14"/>
      <c r="C5" s="14" t="s">
        <v>4</v>
      </c>
      <c r="D5" s="14" t="s">
        <v>5</v>
      </c>
      <c r="E5" s="14"/>
      <c r="F5" s="14" t="s">
        <v>4</v>
      </c>
      <c r="G5" s="14" t="s">
        <v>5</v>
      </c>
      <c r="H5" s="14"/>
      <c r="I5" s="14" t="s">
        <v>4</v>
      </c>
      <c r="J5" s="14" t="s">
        <v>5</v>
      </c>
      <c r="K5" s="14"/>
      <c r="L5" s="14" t="s">
        <v>4</v>
      </c>
      <c r="M5" s="14" t="s">
        <v>5</v>
      </c>
      <c r="N5" s="14"/>
      <c r="O5" s="14" t="s">
        <v>4</v>
      </c>
      <c r="P5" s="14" t="s">
        <v>5</v>
      </c>
    </row>
    <row r="6" spans="1:16" ht="12.75">
      <c r="A6" s="13"/>
      <c r="B6" s="14"/>
      <c r="C6" s="15" t="s">
        <v>6</v>
      </c>
      <c r="D6" s="14" t="s">
        <v>7</v>
      </c>
      <c r="E6" s="14"/>
      <c r="F6" s="15" t="s">
        <v>6</v>
      </c>
      <c r="G6" s="14" t="s">
        <v>7</v>
      </c>
      <c r="H6" s="14"/>
      <c r="I6" s="15" t="s">
        <v>6</v>
      </c>
      <c r="J6" s="14" t="s">
        <v>7</v>
      </c>
      <c r="K6" s="14"/>
      <c r="L6" s="15" t="s">
        <v>6</v>
      </c>
      <c r="M6" s="14" t="s">
        <v>7</v>
      </c>
      <c r="N6" s="14"/>
      <c r="O6" s="15" t="s">
        <v>6</v>
      </c>
      <c r="P6" s="14" t="s">
        <v>7</v>
      </c>
    </row>
    <row r="7" spans="1:13" ht="12.75">
      <c r="A7" s="3"/>
      <c r="B7" s="2"/>
      <c r="C7" s="3"/>
      <c r="D7" s="3"/>
      <c r="E7" s="2"/>
      <c r="F7" s="3"/>
      <c r="G7" s="3"/>
      <c r="H7" s="3"/>
      <c r="I7" s="3"/>
      <c r="J7" s="3"/>
      <c r="K7" s="3"/>
      <c r="L7" s="3"/>
      <c r="M7" s="3"/>
    </row>
    <row r="8" spans="1:13" ht="13.5">
      <c r="A8" s="16" t="s">
        <v>68</v>
      </c>
      <c r="B8" s="2"/>
      <c r="C8" s="3"/>
      <c r="D8" s="3"/>
      <c r="E8" s="2"/>
      <c r="F8" s="3"/>
      <c r="G8" s="3"/>
      <c r="H8" s="3"/>
      <c r="I8" s="3"/>
      <c r="J8" s="3"/>
      <c r="K8" s="3"/>
      <c r="L8" s="3"/>
      <c r="M8" s="3"/>
    </row>
    <row r="9" spans="1:13" ht="12.75">
      <c r="A9" s="16"/>
      <c r="B9" s="2"/>
      <c r="C9" s="3"/>
      <c r="D9" s="3"/>
      <c r="E9" s="2"/>
      <c r="F9" s="3"/>
      <c r="G9" s="3"/>
      <c r="H9" s="3"/>
      <c r="I9" s="3"/>
      <c r="J9" s="3"/>
      <c r="K9" s="3"/>
      <c r="L9" s="3"/>
      <c r="M9" s="3"/>
    </row>
    <row r="10" spans="1:16" ht="15.75" customHeight="1">
      <c r="A10" s="3" t="s">
        <v>8</v>
      </c>
      <c r="B10" s="17"/>
      <c r="C10" s="2">
        <v>360175.77469</v>
      </c>
      <c r="D10" s="2">
        <v>0</v>
      </c>
      <c r="E10" s="17"/>
      <c r="F10" s="2">
        <v>397452.41572000005</v>
      </c>
      <c r="G10" s="2">
        <v>0</v>
      </c>
      <c r="H10" s="2"/>
      <c r="I10" s="2">
        <v>435534.27744</v>
      </c>
      <c r="J10" s="2">
        <v>0</v>
      </c>
      <c r="K10" s="2"/>
      <c r="L10" s="2">
        <v>417370</v>
      </c>
      <c r="M10" s="2"/>
      <c r="O10" s="17">
        <v>327366</v>
      </c>
      <c r="P10" s="17" t="s">
        <v>112</v>
      </c>
    </row>
    <row r="11" spans="1:16" ht="12.75">
      <c r="A11" s="3" t="s">
        <v>65</v>
      </c>
      <c r="B11" s="2"/>
      <c r="C11" s="2">
        <v>0</v>
      </c>
      <c r="D11" s="2">
        <v>0</v>
      </c>
      <c r="E11" s="2"/>
      <c r="F11" s="2">
        <v>0</v>
      </c>
      <c r="G11" s="2">
        <v>0</v>
      </c>
      <c r="H11" s="2"/>
      <c r="I11" s="2">
        <v>0</v>
      </c>
      <c r="J11" s="2">
        <v>0</v>
      </c>
      <c r="K11" s="2"/>
      <c r="L11" s="17" t="s">
        <v>112</v>
      </c>
      <c r="M11" s="2"/>
      <c r="O11" s="38"/>
      <c r="P11" s="17" t="s">
        <v>112</v>
      </c>
    </row>
    <row r="12" spans="1:16" ht="12.75">
      <c r="A12" s="18" t="s">
        <v>66</v>
      </c>
      <c r="B12" s="2"/>
      <c r="C12" s="2">
        <v>0</v>
      </c>
      <c r="D12" s="2">
        <v>0</v>
      </c>
      <c r="E12" s="2"/>
      <c r="F12" s="2">
        <v>0</v>
      </c>
      <c r="G12" s="2">
        <v>0</v>
      </c>
      <c r="H12" s="2"/>
      <c r="I12" s="2">
        <v>0</v>
      </c>
      <c r="J12" s="2">
        <v>0</v>
      </c>
      <c r="K12" s="2"/>
      <c r="L12" s="17" t="s">
        <v>112</v>
      </c>
      <c r="M12" s="2"/>
      <c r="O12" s="38"/>
      <c r="P12" s="17" t="s">
        <v>112</v>
      </c>
    </row>
    <row r="13" spans="1:16" ht="12.75">
      <c r="A13" s="3" t="s">
        <v>9</v>
      </c>
      <c r="B13" s="2"/>
      <c r="C13" s="2">
        <v>793716.6864211987</v>
      </c>
      <c r="D13" s="2">
        <v>254008.221925227</v>
      </c>
      <c r="E13" s="2"/>
      <c r="F13" s="2">
        <v>788851.0345418968</v>
      </c>
      <c r="G13" s="2">
        <v>237785.81707520862</v>
      </c>
      <c r="H13" s="2"/>
      <c r="I13" s="2">
        <v>833029</v>
      </c>
      <c r="J13" s="2">
        <v>163286</v>
      </c>
      <c r="K13" s="2"/>
      <c r="L13" s="2">
        <v>802705.713</v>
      </c>
      <c r="M13" s="2">
        <v>135477</v>
      </c>
      <c r="O13" s="17">
        <v>758403</v>
      </c>
      <c r="P13" s="2">
        <v>108833</v>
      </c>
    </row>
    <row r="14" spans="1:13" ht="12.75">
      <c r="A14" s="19"/>
      <c r="B14" s="2"/>
      <c r="C14" s="3"/>
      <c r="D14" s="3"/>
      <c r="E14" s="2"/>
      <c r="F14" s="3"/>
      <c r="G14" s="3"/>
      <c r="H14" s="3"/>
      <c r="I14" s="3"/>
      <c r="J14" s="3"/>
      <c r="K14" s="3"/>
      <c r="L14" s="3"/>
      <c r="M14" s="3"/>
    </row>
    <row r="15" spans="1:16" ht="12.75">
      <c r="A15" s="20" t="s">
        <v>10</v>
      </c>
      <c r="B15" s="21"/>
      <c r="C15" s="21">
        <v>1153892.4611111986</v>
      </c>
      <c r="D15" s="21">
        <v>254008.221925227</v>
      </c>
      <c r="E15" s="21"/>
      <c r="F15" s="21">
        <v>1186303.450261897</v>
      </c>
      <c r="G15" s="21">
        <v>237785.81707520862</v>
      </c>
      <c r="H15" s="21"/>
      <c r="I15" s="21">
        <v>1268563</v>
      </c>
      <c r="J15" s="21">
        <v>163286</v>
      </c>
      <c r="K15" s="21"/>
      <c r="L15" s="21">
        <v>1220076.19982</v>
      </c>
      <c r="M15" s="21">
        <v>135477</v>
      </c>
      <c r="N15" s="21"/>
      <c r="O15" s="25">
        <v>1085769</v>
      </c>
      <c r="P15" s="21">
        <v>108833</v>
      </c>
    </row>
    <row r="16" spans="1:13" ht="12.75">
      <c r="A16" s="3"/>
      <c r="B16" s="2"/>
      <c r="C16" s="3"/>
      <c r="D16" s="3"/>
      <c r="E16" s="2"/>
      <c r="F16" s="3"/>
      <c r="G16" s="3"/>
      <c r="H16" s="3"/>
      <c r="I16" s="3"/>
      <c r="J16" s="3"/>
      <c r="K16" s="3"/>
      <c r="L16" s="3"/>
      <c r="M16" s="3"/>
    </row>
    <row r="17" spans="1:13" ht="12.75">
      <c r="A17" s="16" t="s">
        <v>11</v>
      </c>
      <c r="B17" s="2"/>
      <c r="C17" s="3"/>
      <c r="D17" s="3"/>
      <c r="E17" s="2"/>
      <c r="F17" s="3"/>
      <c r="G17" s="3"/>
      <c r="H17" s="3"/>
      <c r="I17" s="3"/>
      <c r="J17" s="3"/>
      <c r="K17" s="3"/>
      <c r="L17" s="3"/>
      <c r="M17" s="3"/>
    </row>
    <row r="18" spans="1:18" ht="12.75">
      <c r="A18" s="3"/>
      <c r="B18" s="2"/>
      <c r="C18" s="3"/>
      <c r="D18" s="3"/>
      <c r="E18" s="2"/>
      <c r="F18" s="3"/>
      <c r="G18" s="3"/>
      <c r="H18" s="3"/>
      <c r="I18" s="3"/>
      <c r="J18" s="3"/>
      <c r="K18" s="3"/>
      <c r="L18" s="3"/>
      <c r="M18" s="3"/>
      <c r="R18" s="52"/>
    </row>
    <row r="19" spans="1:16" ht="12.75">
      <c r="A19" s="3" t="s">
        <v>70</v>
      </c>
      <c r="B19" s="2"/>
      <c r="C19" s="22">
        <v>524805.895</v>
      </c>
      <c r="D19" s="2">
        <v>0</v>
      </c>
      <c r="E19" s="2"/>
      <c r="F19" s="2">
        <v>520064.909</v>
      </c>
      <c r="G19" s="2">
        <v>0</v>
      </c>
      <c r="H19" s="2"/>
      <c r="I19" s="2">
        <v>879462.53</v>
      </c>
      <c r="J19" s="2">
        <v>0</v>
      </c>
      <c r="K19" s="2"/>
      <c r="L19" s="2">
        <v>1018610</v>
      </c>
      <c r="M19" s="2">
        <v>0</v>
      </c>
      <c r="O19" s="17">
        <v>1002980</v>
      </c>
      <c r="P19" s="2">
        <v>0</v>
      </c>
    </row>
    <row r="20" spans="1:16" ht="12.75">
      <c r="A20" s="3" t="s">
        <v>12</v>
      </c>
      <c r="B20" s="2"/>
      <c r="C20" s="2">
        <v>0</v>
      </c>
      <c r="D20" s="2">
        <v>0</v>
      </c>
      <c r="E20" s="2"/>
      <c r="F20" s="2">
        <v>0</v>
      </c>
      <c r="G20" s="2">
        <v>0</v>
      </c>
      <c r="H20" s="2"/>
      <c r="I20" s="2">
        <v>0</v>
      </c>
      <c r="J20" s="2">
        <v>0</v>
      </c>
      <c r="K20" s="2"/>
      <c r="L20" s="2"/>
      <c r="M20" s="2">
        <v>0</v>
      </c>
      <c r="O20" s="38"/>
      <c r="P20" s="2">
        <v>0</v>
      </c>
    </row>
    <row r="21" spans="1:16" ht="12.75">
      <c r="A21" s="3" t="s">
        <v>13</v>
      </c>
      <c r="B21" s="2"/>
      <c r="C21" s="2">
        <v>48845.78253</v>
      </c>
      <c r="D21" s="2">
        <v>0</v>
      </c>
      <c r="E21" s="2"/>
      <c r="F21" s="2">
        <v>39720</v>
      </c>
      <c r="G21" s="2">
        <v>0</v>
      </c>
      <c r="H21" s="2"/>
      <c r="I21" s="2">
        <v>47250</v>
      </c>
      <c r="J21" s="2">
        <v>0</v>
      </c>
      <c r="K21" s="2"/>
      <c r="L21" s="2">
        <v>19957.70274</v>
      </c>
      <c r="M21" s="2">
        <v>0</v>
      </c>
      <c r="O21" s="17">
        <v>22451</v>
      </c>
      <c r="P21" s="2">
        <v>0</v>
      </c>
    </row>
    <row r="22" spans="1:16" ht="12.75">
      <c r="A22" s="20" t="s">
        <v>14</v>
      </c>
      <c r="B22" s="21"/>
      <c r="C22" s="21">
        <v>573651.67753</v>
      </c>
      <c r="D22" s="31">
        <v>0</v>
      </c>
      <c r="E22" s="21"/>
      <c r="F22" s="21">
        <v>559784.909</v>
      </c>
      <c r="G22" s="31">
        <v>0</v>
      </c>
      <c r="H22" s="21"/>
      <c r="I22" s="21">
        <v>926712.53</v>
      </c>
      <c r="J22" s="31">
        <v>0</v>
      </c>
      <c r="K22" s="21"/>
      <c r="L22" s="21">
        <v>1038567.70274</v>
      </c>
      <c r="M22" s="31">
        <v>0</v>
      </c>
      <c r="N22" s="21"/>
      <c r="O22" s="25">
        <v>1025431</v>
      </c>
      <c r="P22" s="55">
        <v>0</v>
      </c>
    </row>
    <row r="23" spans="1:15" ht="12.75">
      <c r="A23" s="3"/>
      <c r="B23" s="2"/>
      <c r="C23" s="3"/>
      <c r="D23" s="3"/>
      <c r="E23" s="2"/>
      <c r="F23" s="3"/>
      <c r="G23" s="3"/>
      <c r="H23" s="3"/>
      <c r="I23" s="3"/>
      <c r="J23" s="3"/>
      <c r="K23" s="3"/>
      <c r="L23" s="3"/>
      <c r="M23" s="3"/>
      <c r="O23" s="38"/>
    </row>
    <row r="24" spans="1:19" ht="12.75">
      <c r="A24" s="16" t="s">
        <v>15</v>
      </c>
      <c r="B24" s="2"/>
      <c r="C24" s="3"/>
      <c r="D24" s="3"/>
      <c r="E24" s="2"/>
      <c r="F24" s="3"/>
      <c r="G24" s="3"/>
      <c r="H24" s="3"/>
      <c r="I24" s="3"/>
      <c r="J24" s="3"/>
      <c r="K24" s="3"/>
      <c r="L24" s="3"/>
      <c r="M24" s="3"/>
      <c r="O24" s="38"/>
      <c r="S24" s="51"/>
    </row>
    <row r="25" spans="1:15" ht="12.75">
      <c r="A25" s="3"/>
      <c r="B25" s="2"/>
      <c r="C25" s="3"/>
      <c r="D25" s="3"/>
      <c r="E25" s="2"/>
      <c r="F25" s="3"/>
      <c r="G25" s="3"/>
      <c r="H25" s="3"/>
      <c r="I25" s="3"/>
      <c r="J25" s="3"/>
      <c r="K25" s="3"/>
      <c r="L25" s="3"/>
      <c r="M25" s="3"/>
      <c r="O25" s="38"/>
    </row>
    <row r="26" spans="1:16" ht="12.75">
      <c r="A26" s="3" t="s">
        <v>16</v>
      </c>
      <c r="B26" s="2"/>
      <c r="C26" s="2">
        <v>0</v>
      </c>
      <c r="D26" s="2">
        <v>0</v>
      </c>
      <c r="E26" s="2"/>
      <c r="F26" s="2">
        <v>0</v>
      </c>
      <c r="G26" s="2">
        <v>0</v>
      </c>
      <c r="H26" s="2"/>
      <c r="I26" s="2">
        <v>0</v>
      </c>
      <c r="J26" s="2">
        <v>0</v>
      </c>
      <c r="K26" s="2"/>
      <c r="L26" s="2">
        <v>5498.27494</v>
      </c>
      <c r="M26" s="2">
        <v>0</v>
      </c>
      <c r="O26" s="17">
        <v>6026.191940000001</v>
      </c>
      <c r="P26" s="2">
        <v>0</v>
      </c>
    </row>
    <row r="27" spans="1:16" ht="12.75">
      <c r="A27" s="3" t="s">
        <v>17</v>
      </c>
      <c r="B27" s="2"/>
      <c r="C27" s="22">
        <v>139000</v>
      </c>
      <c r="D27" s="2">
        <v>0</v>
      </c>
      <c r="E27" s="2"/>
      <c r="F27" s="2">
        <v>139000</v>
      </c>
      <c r="G27" s="2">
        <v>0</v>
      </c>
      <c r="H27" s="2"/>
      <c r="I27" s="2">
        <v>149426.34991999998</v>
      </c>
      <c r="J27" s="2">
        <v>0</v>
      </c>
      <c r="K27" s="2"/>
      <c r="L27" s="2">
        <v>199230.38780000003</v>
      </c>
      <c r="M27" s="2">
        <v>0</v>
      </c>
      <c r="O27" s="17">
        <v>200945.6931</v>
      </c>
      <c r="P27" s="2">
        <v>0</v>
      </c>
    </row>
    <row r="28" spans="1:16" ht="12.75">
      <c r="A28" s="3" t="s">
        <v>18</v>
      </c>
      <c r="B28" s="2"/>
      <c r="C28" s="2">
        <v>28533.8425</v>
      </c>
      <c r="D28" s="2">
        <v>0</v>
      </c>
      <c r="E28" s="2"/>
      <c r="F28" s="2">
        <v>27461.488</v>
      </c>
      <c r="G28" s="2">
        <v>0</v>
      </c>
      <c r="H28" s="2"/>
      <c r="I28" s="2">
        <v>33615.537</v>
      </c>
      <c r="J28" s="2">
        <v>0</v>
      </c>
      <c r="K28" s="2"/>
      <c r="L28" s="2">
        <v>27461.488</v>
      </c>
      <c r="M28" s="2">
        <v>0</v>
      </c>
      <c r="O28" s="17">
        <v>27461.487</v>
      </c>
      <c r="P28" s="2">
        <v>0</v>
      </c>
    </row>
    <row r="29" spans="1:16" ht="12.75">
      <c r="A29" s="3" t="s">
        <v>55</v>
      </c>
      <c r="B29" s="2"/>
      <c r="C29" s="2">
        <v>0</v>
      </c>
      <c r="D29" s="2">
        <v>0</v>
      </c>
      <c r="E29" s="2"/>
      <c r="F29" s="2">
        <v>0</v>
      </c>
      <c r="G29" s="2">
        <v>0</v>
      </c>
      <c r="H29" s="2"/>
      <c r="I29" s="2">
        <v>9594.048939999999</v>
      </c>
      <c r="J29" s="2">
        <v>0</v>
      </c>
      <c r="K29" s="2"/>
      <c r="L29" s="2">
        <v>8479.95297</v>
      </c>
      <c r="M29" s="2">
        <v>0</v>
      </c>
      <c r="O29" s="17">
        <v>9053.50122</v>
      </c>
      <c r="P29" s="2">
        <v>0</v>
      </c>
    </row>
    <row r="30" spans="1:16" ht="12.75">
      <c r="A30" s="3" t="s">
        <v>19</v>
      </c>
      <c r="B30" s="2"/>
      <c r="C30" s="2">
        <v>5873</v>
      </c>
      <c r="D30" s="2">
        <v>0</v>
      </c>
      <c r="E30" s="2"/>
      <c r="F30" s="2">
        <v>14712.25</v>
      </c>
      <c r="G30" s="2">
        <v>0</v>
      </c>
      <c r="H30" s="2"/>
      <c r="I30" s="2">
        <v>8839.25</v>
      </c>
      <c r="J30" s="2">
        <v>0</v>
      </c>
      <c r="K30" s="2"/>
      <c r="L30" s="2">
        <v>10957.20904</v>
      </c>
      <c r="M30" s="2">
        <v>0</v>
      </c>
      <c r="O30" s="17">
        <v>11015.0432</v>
      </c>
      <c r="P30" s="2">
        <v>0</v>
      </c>
    </row>
    <row r="31" spans="1:17" ht="12.75">
      <c r="A31" s="23" t="s">
        <v>56</v>
      </c>
      <c r="B31" s="2"/>
      <c r="C31" s="2">
        <v>0</v>
      </c>
      <c r="D31" s="2">
        <v>0</v>
      </c>
      <c r="E31" s="2"/>
      <c r="F31" s="2">
        <v>0</v>
      </c>
      <c r="G31" s="2">
        <v>0</v>
      </c>
      <c r="H31" s="2"/>
      <c r="I31" s="2">
        <v>2000</v>
      </c>
      <c r="J31" s="2">
        <v>0</v>
      </c>
      <c r="K31" s="2"/>
      <c r="L31" s="2">
        <v>5377.00825</v>
      </c>
      <c r="M31" s="2">
        <v>0</v>
      </c>
      <c r="O31" s="17">
        <v>5646</v>
      </c>
      <c r="P31" s="2">
        <v>0</v>
      </c>
      <c r="Q31" s="54"/>
    </row>
    <row r="32" spans="1:16" ht="12.75">
      <c r="A32" s="3" t="s">
        <v>20</v>
      </c>
      <c r="B32" s="2"/>
      <c r="C32" s="2">
        <v>0</v>
      </c>
      <c r="D32" s="2">
        <v>0</v>
      </c>
      <c r="E32" s="2"/>
      <c r="F32" s="2">
        <v>0</v>
      </c>
      <c r="G32" s="2">
        <v>0</v>
      </c>
      <c r="H32" s="2"/>
      <c r="I32" s="2">
        <v>0</v>
      </c>
      <c r="J32" s="2">
        <v>0</v>
      </c>
      <c r="K32" s="2"/>
      <c r="L32" s="2"/>
      <c r="M32" s="2">
        <v>0</v>
      </c>
      <c r="O32" s="38" t="s">
        <v>112</v>
      </c>
      <c r="P32" s="2">
        <v>0</v>
      </c>
    </row>
    <row r="33" spans="1:16" ht="12.75">
      <c r="A33" s="3"/>
      <c r="B33" s="2"/>
      <c r="C33" s="3"/>
      <c r="D33" s="3"/>
      <c r="E33" s="2"/>
      <c r="F33" s="3"/>
      <c r="G33" s="3"/>
      <c r="H33" s="3"/>
      <c r="I33" s="3"/>
      <c r="J33" s="3"/>
      <c r="K33" s="3"/>
      <c r="L33" s="3"/>
      <c r="M33" s="3"/>
      <c r="P33" s="3"/>
    </row>
    <row r="34" spans="1:16" ht="12.75">
      <c r="A34" s="20" t="s">
        <v>21</v>
      </c>
      <c r="B34" s="21"/>
      <c r="C34" s="21">
        <v>173406.8425</v>
      </c>
      <c r="D34" s="31">
        <v>0</v>
      </c>
      <c r="E34" s="21"/>
      <c r="F34" s="21">
        <v>181173.738</v>
      </c>
      <c r="G34" s="31">
        <v>0</v>
      </c>
      <c r="H34" s="21"/>
      <c r="I34" s="21">
        <v>203475.18585999997</v>
      </c>
      <c r="J34" s="31">
        <v>0</v>
      </c>
      <c r="K34" s="21"/>
      <c r="L34" s="21">
        <v>257004.32100000005</v>
      </c>
      <c r="M34" s="31">
        <v>0</v>
      </c>
      <c r="N34" s="21"/>
      <c r="O34" s="25">
        <v>260147.91645999998</v>
      </c>
      <c r="P34" s="31">
        <v>0</v>
      </c>
    </row>
    <row r="35" spans="1:13" ht="12.75">
      <c r="A35" s="3"/>
      <c r="B35" s="2"/>
      <c r="C35" s="3"/>
      <c r="D35" s="3"/>
      <c r="E35" s="2"/>
      <c r="F35" s="3"/>
      <c r="G35" s="3"/>
      <c r="H35" s="3"/>
      <c r="I35" s="3"/>
      <c r="J35" s="3"/>
      <c r="K35" s="3"/>
      <c r="L35" s="3"/>
      <c r="M35" s="3"/>
    </row>
    <row r="36" spans="1:13" ht="12.75">
      <c r="A36" s="16" t="s">
        <v>22</v>
      </c>
      <c r="B36" s="2"/>
      <c r="C36" s="3"/>
      <c r="D36" s="3"/>
      <c r="E36" s="2"/>
      <c r="F36" s="3"/>
      <c r="G36" s="3"/>
      <c r="H36" s="3"/>
      <c r="I36" s="3"/>
      <c r="J36" s="3"/>
      <c r="K36" s="3"/>
      <c r="L36" s="3"/>
      <c r="M36" s="3"/>
    </row>
    <row r="37" spans="1:13" ht="12.75">
      <c r="A37" s="3"/>
      <c r="B37" s="2"/>
      <c r="C37" s="3"/>
      <c r="D37" s="3"/>
      <c r="E37" s="2"/>
      <c r="F37" s="3"/>
      <c r="G37" s="3"/>
      <c r="H37" s="3"/>
      <c r="I37" s="4"/>
      <c r="J37" s="4"/>
      <c r="K37" s="3"/>
      <c r="L37" s="4"/>
      <c r="M37" s="4"/>
    </row>
    <row r="38" spans="1:16" ht="12.75">
      <c r="A38" s="3" t="s">
        <v>23</v>
      </c>
      <c r="B38" s="17"/>
      <c r="C38" s="2">
        <v>260.41020000000003</v>
      </c>
      <c r="D38" s="2">
        <v>607.624</v>
      </c>
      <c r="E38" s="2"/>
      <c r="F38" s="2">
        <v>19235.16367</v>
      </c>
      <c r="G38" s="2">
        <v>616.738</v>
      </c>
      <c r="H38" s="2"/>
      <c r="I38" s="2">
        <v>270.26340000000005</v>
      </c>
      <c r="J38" s="2">
        <v>630.6146</v>
      </c>
      <c r="K38" s="2"/>
      <c r="L38" s="2">
        <v>282</v>
      </c>
      <c r="M38" s="2">
        <v>644</v>
      </c>
      <c r="O38" s="2">
        <v>301.938</v>
      </c>
      <c r="P38" s="39">
        <v>668.481</v>
      </c>
    </row>
    <row r="39" spans="1:16" ht="12.75">
      <c r="A39" s="3" t="s">
        <v>24</v>
      </c>
      <c r="B39" s="17"/>
      <c r="C39" s="2">
        <v>8475.274</v>
      </c>
      <c r="D39" s="2">
        <v>0</v>
      </c>
      <c r="E39" s="2"/>
      <c r="F39" s="24">
        <v>8750.7</v>
      </c>
      <c r="G39" s="2">
        <v>0</v>
      </c>
      <c r="H39" s="2"/>
      <c r="I39" s="2">
        <v>10260.224</v>
      </c>
      <c r="J39" s="2">
        <v>0</v>
      </c>
      <c r="K39" s="2"/>
      <c r="L39" s="2"/>
      <c r="M39" s="2">
        <v>0</v>
      </c>
      <c r="O39" s="2">
        <v>10198.24</v>
      </c>
      <c r="P39" s="17">
        <v>0</v>
      </c>
    </row>
    <row r="40" spans="1:16" ht="12.75">
      <c r="A40" s="3" t="s">
        <v>25</v>
      </c>
      <c r="B40" s="17"/>
      <c r="C40" s="2">
        <v>1812.18</v>
      </c>
      <c r="D40" s="2">
        <v>0</v>
      </c>
      <c r="E40" s="2"/>
      <c r="F40" s="24">
        <v>844.505</v>
      </c>
      <c r="G40" s="2">
        <v>0</v>
      </c>
      <c r="H40" s="2"/>
      <c r="I40" s="2">
        <v>850</v>
      </c>
      <c r="J40" s="2">
        <v>0</v>
      </c>
      <c r="K40" s="2"/>
      <c r="L40" s="2">
        <v>1100</v>
      </c>
      <c r="M40" s="2">
        <v>0</v>
      </c>
      <c r="O40" s="2">
        <v>496.79</v>
      </c>
      <c r="P40" s="17">
        <v>0</v>
      </c>
    </row>
    <row r="41" spans="1:16" ht="12.75">
      <c r="A41" s="3" t="s">
        <v>26</v>
      </c>
      <c r="B41" s="17"/>
      <c r="C41" s="2">
        <v>0</v>
      </c>
      <c r="D41" s="2">
        <v>0</v>
      </c>
      <c r="E41" s="2"/>
      <c r="F41" s="2">
        <v>0</v>
      </c>
      <c r="G41" s="2">
        <v>0</v>
      </c>
      <c r="H41" s="2"/>
      <c r="I41" s="2">
        <v>0</v>
      </c>
      <c r="J41" s="2">
        <v>0</v>
      </c>
      <c r="K41" s="2"/>
      <c r="L41" s="2"/>
      <c r="M41" s="2">
        <v>0</v>
      </c>
      <c r="O41" s="39" t="s">
        <v>112</v>
      </c>
      <c r="P41" s="17">
        <v>0</v>
      </c>
    </row>
    <row r="42" spans="1:16" ht="12.75">
      <c r="A42" s="3" t="s">
        <v>27</v>
      </c>
      <c r="B42" s="17"/>
      <c r="C42" s="2">
        <v>1182.43793</v>
      </c>
      <c r="D42" s="2">
        <v>103.03</v>
      </c>
      <c r="E42" s="2"/>
      <c r="F42" s="2">
        <v>1100</v>
      </c>
      <c r="G42" s="2">
        <v>108.765</v>
      </c>
      <c r="H42" s="2"/>
      <c r="I42" s="2">
        <v>1100</v>
      </c>
      <c r="J42" s="2">
        <v>109.70937</v>
      </c>
      <c r="K42" s="2"/>
      <c r="L42" s="2">
        <v>11585.497</v>
      </c>
      <c r="M42" s="2">
        <v>180</v>
      </c>
      <c r="O42" s="39" t="s">
        <v>112</v>
      </c>
      <c r="P42" s="17">
        <v>0</v>
      </c>
    </row>
    <row r="43" spans="1:16" ht="12.75">
      <c r="A43" s="3"/>
      <c r="B43" s="17"/>
      <c r="C43" s="2"/>
      <c r="D43" s="2"/>
      <c r="E43" s="2"/>
      <c r="F43" s="2"/>
      <c r="G43" s="2"/>
      <c r="H43" s="2"/>
      <c r="I43" s="2"/>
      <c r="J43" s="2"/>
      <c r="K43" s="2"/>
      <c r="L43" s="2"/>
      <c r="M43" s="2"/>
      <c r="P43" s="57"/>
    </row>
    <row r="44" spans="1:16" ht="12.75">
      <c r="A44" s="20" t="s">
        <v>28</v>
      </c>
      <c r="B44" s="25"/>
      <c r="C44" s="21">
        <v>11730.30213</v>
      </c>
      <c r="D44" s="21">
        <v>710.654</v>
      </c>
      <c r="E44" s="25"/>
      <c r="F44" s="21">
        <v>29930.368670000003</v>
      </c>
      <c r="G44" s="21">
        <v>725.503</v>
      </c>
      <c r="H44" s="21"/>
      <c r="I44" s="21">
        <v>12480.4874</v>
      </c>
      <c r="J44" s="21">
        <v>740.32397</v>
      </c>
      <c r="K44" s="21"/>
      <c r="L44" s="21">
        <v>12967.497</v>
      </c>
      <c r="M44" s="21">
        <v>824</v>
      </c>
      <c r="N44" s="21"/>
      <c r="O44" s="25">
        <v>10997</v>
      </c>
      <c r="P44" s="21">
        <v>668</v>
      </c>
    </row>
    <row r="45" spans="1:13" ht="12.75">
      <c r="A45" s="26"/>
      <c r="B45" s="27"/>
      <c r="C45" s="28"/>
      <c r="D45" s="28"/>
      <c r="E45" s="27"/>
      <c r="F45" s="28"/>
      <c r="G45" s="28"/>
      <c r="H45" s="28"/>
      <c r="I45" s="28"/>
      <c r="J45" s="28"/>
      <c r="K45" s="28"/>
      <c r="L45" s="28"/>
      <c r="M45" s="28"/>
    </row>
    <row r="46" spans="1:13" ht="12.75">
      <c r="A46" s="16" t="s">
        <v>29</v>
      </c>
      <c r="B46" s="2"/>
      <c r="C46" s="3"/>
      <c r="D46" s="3"/>
      <c r="E46" s="2"/>
      <c r="F46" s="3"/>
      <c r="G46" s="3"/>
      <c r="H46" s="3"/>
      <c r="I46" s="3"/>
      <c r="J46" s="3"/>
      <c r="K46" s="3"/>
      <c r="L46" s="3"/>
      <c r="M46" s="3"/>
    </row>
    <row r="47" spans="1:13" ht="12.75">
      <c r="A47" s="3"/>
      <c r="B47" s="2"/>
      <c r="C47" s="3"/>
      <c r="D47" s="3"/>
      <c r="E47" s="2"/>
      <c r="F47" s="3"/>
      <c r="G47" s="3"/>
      <c r="H47" s="3"/>
      <c r="I47" s="3"/>
      <c r="J47" s="3"/>
      <c r="K47" s="3"/>
      <c r="L47" s="3"/>
      <c r="M47" s="3"/>
    </row>
    <row r="48" spans="1:16" ht="12.75">
      <c r="A48" s="3" t="s">
        <v>67</v>
      </c>
      <c r="B48" s="2"/>
      <c r="C48" s="2">
        <v>0</v>
      </c>
      <c r="D48" s="2">
        <v>0</v>
      </c>
      <c r="E48" s="2"/>
      <c r="F48" s="2">
        <v>0</v>
      </c>
      <c r="G48" s="2">
        <v>0</v>
      </c>
      <c r="H48" s="3"/>
      <c r="I48" s="2">
        <v>81000</v>
      </c>
      <c r="J48" s="2">
        <v>0</v>
      </c>
      <c r="K48" s="3"/>
      <c r="L48" s="2">
        <v>40000</v>
      </c>
      <c r="M48" s="2">
        <v>0</v>
      </c>
      <c r="O48" s="17">
        <v>20000</v>
      </c>
      <c r="P48" s="39" t="s">
        <v>112</v>
      </c>
    </row>
    <row r="49" spans="1:16" ht="12.75">
      <c r="A49" s="3" t="s">
        <v>30</v>
      </c>
      <c r="B49" s="17"/>
      <c r="C49" s="2">
        <v>16000.00041</v>
      </c>
      <c r="D49" s="2">
        <v>0</v>
      </c>
      <c r="E49" s="2"/>
      <c r="F49" s="2">
        <v>10003.04461</v>
      </c>
      <c r="G49" s="2">
        <v>0</v>
      </c>
      <c r="H49" s="2"/>
      <c r="I49" s="2">
        <v>32064.01942</v>
      </c>
      <c r="J49" s="2">
        <v>0</v>
      </c>
      <c r="K49" s="2"/>
      <c r="L49" s="2"/>
      <c r="M49" s="2">
        <v>0</v>
      </c>
      <c r="O49" s="17">
        <v>10000</v>
      </c>
      <c r="P49" s="39" t="s">
        <v>112</v>
      </c>
    </row>
    <row r="50" spans="1:16" ht="12.75">
      <c r="A50" s="3" t="s">
        <v>31</v>
      </c>
      <c r="B50" s="17"/>
      <c r="C50" s="17">
        <v>0</v>
      </c>
      <c r="D50" s="2">
        <v>6704.49945</v>
      </c>
      <c r="E50" s="2"/>
      <c r="F50" s="2">
        <v>0</v>
      </c>
      <c r="G50" s="2">
        <v>6831</v>
      </c>
      <c r="H50" s="2"/>
      <c r="I50" s="2">
        <v>0</v>
      </c>
      <c r="J50" s="2"/>
      <c r="K50" s="2"/>
      <c r="L50" s="2"/>
      <c r="M50" s="2">
        <v>0</v>
      </c>
      <c r="O50" s="39" t="s">
        <v>112</v>
      </c>
      <c r="P50" s="2">
        <v>1967</v>
      </c>
    </row>
    <row r="51" spans="1:16" ht="12.75">
      <c r="A51" s="3" t="s">
        <v>32</v>
      </c>
      <c r="B51" s="17"/>
      <c r="C51" s="2">
        <v>29410.826</v>
      </c>
      <c r="D51" s="2">
        <v>0</v>
      </c>
      <c r="E51" s="2"/>
      <c r="F51" s="2">
        <v>0.09</v>
      </c>
      <c r="G51" s="2">
        <v>0</v>
      </c>
      <c r="H51" s="2"/>
      <c r="I51" s="2">
        <v>8317.5</v>
      </c>
      <c r="J51" s="2"/>
      <c r="K51" s="2"/>
      <c r="L51" s="2"/>
      <c r="M51" s="2">
        <v>0</v>
      </c>
      <c r="O51" s="17">
        <v>33852</v>
      </c>
      <c r="P51" s="39" t="s">
        <v>112</v>
      </c>
    </row>
    <row r="52" spans="1:16" ht="12.75">
      <c r="A52" s="3" t="s">
        <v>33</v>
      </c>
      <c r="B52" s="17"/>
      <c r="C52" s="2">
        <v>6250</v>
      </c>
      <c r="D52" s="2">
        <v>1999.349505</v>
      </c>
      <c r="E52" s="2"/>
      <c r="F52" s="2">
        <v>4050</v>
      </c>
      <c r="G52" s="2">
        <v>9291.4296</v>
      </c>
      <c r="H52" s="2"/>
      <c r="I52" s="2">
        <v>0</v>
      </c>
      <c r="J52" s="2">
        <v>9724.6248</v>
      </c>
      <c r="K52" s="2"/>
      <c r="L52" s="2"/>
      <c r="M52" s="2">
        <v>10328.380542</v>
      </c>
      <c r="O52" s="39" t="s">
        <v>112</v>
      </c>
      <c r="P52" s="2">
        <v>9849</v>
      </c>
    </row>
    <row r="53" spans="1:16" ht="12.75">
      <c r="A53" s="3" t="s">
        <v>34</v>
      </c>
      <c r="B53" s="17"/>
      <c r="C53" s="2">
        <v>7567.5</v>
      </c>
      <c r="D53" s="2">
        <v>0</v>
      </c>
      <c r="E53" s="2"/>
      <c r="F53" s="2">
        <v>7000</v>
      </c>
      <c r="G53" s="2">
        <v>0</v>
      </c>
      <c r="H53" s="2"/>
      <c r="I53" s="2">
        <v>0</v>
      </c>
      <c r="J53" s="2">
        <v>0</v>
      </c>
      <c r="K53" s="2"/>
      <c r="L53" s="2">
        <v>12000</v>
      </c>
      <c r="M53" s="2">
        <v>0</v>
      </c>
      <c r="O53" s="39" t="s">
        <v>112</v>
      </c>
      <c r="P53" s="39" t="s">
        <v>112</v>
      </c>
    </row>
    <row r="54" spans="1:16" ht="12.75">
      <c r="A54" s="3" t="s">
        <v>35</v>
      </c>
      <c r="B54" s="17"/>
      <c r="C54" s="2">
        <v>19000</v>
      </c>
      <c r="D54" s="2">
        <v>9</v>
      </c>
      <c r="E54" s="2"/>
      <c r="F54" s="2">
        <v>24930</v>
      </c>
      <c r="G54" s="2">
        <v>0</v>
      </c>
      <c r="H54" s="2"/>
      <c r="I54" s="2">
        <v>27000</v>
      </c>
      <c r="J54" s="2">
        <v>0</v>
      </c>
      <c r="K54" s="2"/>
      <c r="L54" s="2">
        <v>38014</v>
      </c>
      <c r="M54" s="2">
        <v>0</v>
      </c>
      <c r="O54" s="17">
        <v>40026.98167</v>
      </c>
      <c r="P54" s="39" t="s">
        <v>112</v>
      </c>
    </row>
    <row r="55" spans="1:16" ht="12.75">
      <c r="A55" s="3" t="s">
        <v>36</v>
      </c>
      <c r="B55" s="17"/>
      <c r="C55" s="2">
        <v>10000</v>
      </c>
      <c r="D55" s="2">
        <v>0</v>
      </c>
      <c r="E55" s="2"/>
      <c r="F55" s="2">
        <v>11030</v>
      </c>
      <c r="G55" s="2">
        <v>0</v>
      </c>
      <c r="H55" s="2"/>
      <c r="I55" s="2">
        <v>10000</v>
      </c>
      <c r="J55" s="2">
        <v>0</v>
      </c>
      <c r="K55" s="2"/>
      <c r="L55" s="2">
        <v>10000</v>
      </c>
      <c r="M55" s="2">
        <v>0</v>
      </c>
      <c r="O55" s="17">
        <v>10000</v>
      </c>
      <c r="P55" s="39" t="s">
        <v>112</v>
      </c>
    </row>
    <row r="56" spans="1:16" ht="12.75">
      <c r="A56" s="3" t="s">
        <v>37</v>
      </c>
      <c r="B56" s="17"/>
      <c r="C56" s="2">
        <v>16000</v>
      </c>
      <c r="D56" s="2">
        <v>150.816</v>
      </c>
      <c r="E56" s="2"/>
      <c r="F56" s="2">
        <v>21000</v>
      </c>
      <c r="G56" s="2">
        <v>0</v>
      </c>
      <c r="H56" s="2"/>
      <c r="I56" s="2">
        <v>23600</v>
      </c>
      <c r="J56" s="2">
        <v>0</v>
      </c>
      <c r="K56" s="2"/>
      <c r="L56" s="2">
        <v>40000</v>
      </c>
      <c r="M56" s="2">
        <v>0</v>
      </c>
      <c r="O56" s="17">
        <v>47800</v>
      </c>
      <c r="P56" s="39" t="s">
        <v>112</v>
      </c>
    </row>
    <row r="57" spans="1:16" ht="12.75">
      <c r="A57" s="3" t="s">
        <v>38</v>
      </c>
      <c r="B57" s="17"/>
      <c r="C57" s="2">
        <v>55000</v>
      </c>
      <c r="D57" s="2">
        <v>1038.241</v>
      </c>
      <c r="E57" s="2"/>
      <c r="F57" s="2">
        <v>57820</v>
      </c>
      <c r="G57" s="2">
        <v>0</v>
      </c>
      <c r="H57" s="2"/>
      <c r="I57" s="2">
        <v>55000</v>
      </c>
      <c r="J57" s="2">
        <v>0</v>
      </c>
      <c r="K57" s="2"/>
      <c r="L57" s="2">
        <v>55000</v>
      </c>
      <c r="M57" s="2">
        <v>0</v>
      </c>
      <c r="O57" s="17">
        <v>82599.71167</v>
      </c>
      <c r="P57" s="2">
        <v>20273</v>
      </c>
    </row>
    <row r="58" spans="1:16" ht="12.75">
      <c r="A58" s="3" t="s">
        <v>39</v>
      </c>
      <c r="B58" s="17"/>
      <c r="C58" s="17">
        <v>0</v>
      </c>
      <c r="D58" s="2">
        <v>2018.14256</v>
      </c>
      <c r="E58" s="2"/>
      <c r="F58" s="2">
        <v>0</v>
      </c>
      <c r="G58" s="2">
        <v>0</v>
      </c>
      <c r="H58" s="2"/>
      <c r="I58" s="2">
        <v>0</v>
      </c>
      <c r="J58" s="2">
        <v>0</v>
      </c>
      <c r="K58" s="2"/>
      <c r="L58" s="2"/>
      <c r="M58" s="2">
        <v>0</v>
      </c>
      <c r="O58" s="39" t="s">
        <v>112</v>
      </c>
      <c r="P58" s="39" t="s">
        <v>112</v>
      </c>
    </row>
    <row r="59" spans="1:16" ht="12.75">
      <c r="A59" s="3" t="s">
        <v>40</v>
      </c>
      <c r="B59" s="17"/>
      <c r="C59" s="2">
        <v>13145.29326</v>
      </c>
      <c r="D59" s="2">
        <v>29.47625</v>
      </c>
      <c r="E59" s="2"/>
      <c r="F59" s="2">
        <v>10013.3055</v>
      </c>
      <c r="G59" s="2">
        <v>0</v>
      </c>
      <c r="H59" s="2"/>
      <c r="I59" s="2">
        <v>14933.81986</v>
      </c>
      <c r="J59" s="2">
        <v>0</v>
      </c>
      <c r="K59" s="2"/>
      <c r="L59" s="2">
        <v>29317.3749</v>
      </c>
      <c r="M59" s="2">
        <v>0</v>
      </c>
      <c r="O59" s="17">
        <v>10863.691449999998</v>
      </c>
      <c r="P59" s="39" t="s">
        <v>112</v>
      </c>
    </row>
    <row r="60" spans="1:16" ht="12.75">
      <c r="A60" s="3" t="s">
        <v>41</v>
      </c>
      <c r="B60" s="17"/>
      <c r="C60" s="17">
        <v>19000</v>
      </c>
      <c r="D60" s="2">
        <v>133.36445</v>
      </c>
      <c r="E60" s="2"/>
      <c r="F60" s="2">
        <v>19000</v>
      </c>
      <c r="G60" s="2">
        <v>0</v>
      </c>
      <c r="H60" s="2"/>
      <c r="I60" s="2">
        <v>39000</v>
      </c>
      <c r="J60" s="2">
        <v>0</v>
      </c>
      <c r="K60" s="2"/>
      <c r="L60" s="2">
        <v>48500</v>
      </c>
      <c r="M60" s="2">
        <v>0</v>
      </c>
      <c r="O60" s="17">
        <v>19500</v>
      </c>
      <c r="P60" s="39" t="s">
        <v>112</v>
      </c>
    </row>
    <row r="61" spans="1:16" ht="12.75">
      <c r="A61" s="3" t="s">
        <v>42</v>
      </c>
      <c r="B61" s="17"/>
      <c r="C61" s="2">
        <v>6579.08388</v>
      </c>
      <c r="D61" s="2">
        <v>0</v>
      </c>
      <c r="E61" s="2"/>
      <c r="F61" s="2">
        <v>4893.576150000001</v>
      </c>
      <c r="G61" s="2">
        <v>0</v>
      </c>
      <c r="H61" s="2"/>
      <c r="I61" s="2">
        <v>0</v>
      </c>
      <c r="J61" s="2">
        <v>0</v>
      </c>
      <c r="K61" s="2"/>
      <c r="L61" s="2">
        <v>10531.564779999999</v>
      </c>
      <c r="M61" s="2">
        <v>0</v>
      </c>
      <c r="O61" s="39" t="s">
        <v>112</v>
      </c>
      <c r="P61" s="39" t="s">
        <v>112</v>
      </c>
    </row>
    <row r="62" spans="1:16" ht="12.75">
      <c r="A62" s="3" t="s">
        <v>43</v>
      </c>
      <c r="B62" s="17"/>
      <c r="C62" s="2">
        <v>20000</v>
      </c>
      <c r="D62" s="2">
        <v>0</v>
      </c>
      <c r="E62" s="2"/>
      <c r="F62" s="2">
        <v>22060</v>
      </c>
      <c r="G62" s="2">
        <v>0</v>
      </c>
      <c r="H62" s="2"/>
      <c r="I62" s="2">
        <v>20000</v>
      </c>
      <c r="J62" s="2">
        <v>0</v>
      </c>
      <c r="K62" s="2"/>
      <c r="L62" s="2">
        <v>20000</v>
      </c>
      <c r="M62" s="2">
        <v>0</v>
      </c>
      <c r="O62" s="17">
        <v>20000</v>
      </c>
      <c r="P62" s="39" t="s">
        <v>112</v>
      </c>
    </row>
    <row r="63" spans="1:16" ht="12.75">
      <c r="A63" s="3" t="s">
        <v>44</v>
      </c>
      <c r="B63" s="17"/>
      <c r="C63" s="17">
        <v>0</v>
      </c>
      <c r="D63" s="2">
        <v>10464.82068</v>
      </c>
      <c r="E63" s="2"/>
      <c r="F63" s="2">
        <v>0</v>
      </c>
      <c r="G63" s="2">
        <v>11664</v>
      </c>
      <c r="H63" s="2"/>
      <c r="I63" s="2">
        <v>0</v>
      </c>
      <c r="J63" s="2">
        <v>11199.4528824</v>
      </c>
      <c r="K63" s="2"/>
      <c r="L63" s="2"/>
      <c r="M63" s="2">
        <v>11676</v>
      </c>
      <c r="O63" s="56" t="s">
        <v>112</v>
      </c>
      <c r="P63" s="2">
        <v>16948</v>
      </c>
    </row>
    <row r="64" spans="1:16" ht="12.75">
      <c r="A64" s="18" t="s">
        <v>69</v>
      </c>
      <c r="B64" s="17"/>
      <c r="C64" s="2">
        <v>2500</v>
      </c>
      <c r="D64" s="2">
        <v>0</v>
      </c>
      <c r="E64" s="2"/>
      <c r="F64" s="2">
        <v>0</v>
      </c>
      <c r="G64" s="2">
        <v>0</v>
      </c>
      <c r="H64" s="2"/>
      <c r="I64" s="2">
        <v>0</v>
      </c>
      <c r="J64" s="5"/>
      <c r="K64" s="2"/>
      <c r="L64" s="2">
        <v>35000</v>
      </c>
      <c r="M64" s="2">
        <v>0</v>
      </c>
      <c r="O64" s="17">
        <v>10000</v>
      </c>
      <c r="P64" s="39" t="s">
        <v>112</v>
      </c>
    </row>
    <row r="65" spans="1:16" ht="12.75">
      <c r="A65" s="3" t="s">
        <v>63</v>
      </c>
      <c r="B65" s="17"/>
      <c r="C65" s="2">
        <v>12500</v>
      </c>
      <c r="D65" s="2">
        <v>11324</v>
      </c>
      <c r="E65" s="2"/>
      <c r="F65" s="2">
        <v>14640</v>
      </c>
      <c r="G65" s="2">
        <v>12327.2</v>
      </c>
      <c r="H65" s="2"/>
      <c r="I65" s="2">
        <v>14000</v>
      </c>
      <c r="J65" s="5">
        <v>14723.48</v>
      </c>
      <c r="K65" s="2"/>
      <c r="L65" s="2">
        <v>12500</v>
      </c>
      <c r="M65" s="2">
        <v>14740</v>
      </c>
      <c r="O65" s="17">
        <v>12500</v>
      </c>
      <c r="P65" s="2">
        <v>14804</v>
      </c>
    </row>
    <row r="66" spans="1:16" ht="12.75">
      <c r="A66" s="3" t="s">
        <v>45</v>
      </c>
      <c r="B66" s="17"/>
      <c r="C66" s="17">
        <v>0</v>
      </c>
      <c r="D66" s="2">
        <v>103.40372</v>
      </c>
      <c r="E66" s="2"/>
      <c r="F66" s="2">
        <v>0</v>
      </c>
      <c r="G66" s="2">
        <v>0</v>
      </c>
      <c r="H66" s="2"/>
      <c r="I66" s="2">
        <v>0</v>
      </c>
      <c r="J66" s="18"/>
      <c r="K66" s="2"/>
      <c r="L66" s="2"/>
      <c r="M66" s="2">
        <v>0</v>
      </c>
      <c r="O66" s="39" t="s">
        <v>112</v>
      </c>
      <c r="P66" s="39" t="s">
        <v>112</v>
      </c>
    </row>
    <row r="67" spans="1:16" ht="12.75">
      <c r="A67" s="3" t="s">
        <v>46</v>
      </c>
      <c r="B67" s="17"/>
      <c r="C67" s="17">
        <v>18950</v>
      </c>
      <c r="D67" s="2">
        <v>22276.58367</v>
      </c>
      <c r="E67" s="2"/>
      <c r="F67" s="2">
        <v>9875.338199999998</v>
      </c>
      <c r="G67" s="2">
        <v>22189.936</v>
      </c>
      <c r="H67" s="2"/>
      <c r="I67" s="2">
        <v>30421.36738</v>
      </c>
      <c r="J67" s="5">
        <v>26332.507152919796</v>
      </c>
      <c r="K67" s="2"/>
      <c r="L67" s="2">
        <v>25845.127539999998</v>
      </c>
      <c r="M67" s="2">
        <v>21009.219</v>
      </c>
      <c r="O67" s="17">
        <v>43162</v>
      </c>
      <c r="P67" s="2"/>
    </row>
    <row r="68" spans="1:13" ht="12.75">
      <c r="A68" s="3"/>
      <c r="B68" s="17"/>
      <c r="C68" s="2"/>
      <c r="D68" s="2"/>
      <c r="E68" s="2"/>
      <c r="F68" s="2"/>
      <c r="G68" s="2"/>
      <c r="H68" s="2"/>
      <c r="I68" s="2"/>
      <c r="J68" s="2"/>
      <c r="K68" s="2"/>
      <c r="L68" s="2"/>
      <c r="M68" s="2"/>
    </row>
    <row r="69" spans="1:16" ht="12.75">
      <c r="A69" s="20" t="s">
        <v>47</v>
      </c>
      <c r="B69" s="25"/>
      <c r="C69" s="21">
        <v>251902.70355</v>
      </c>
      <c r="D69" s="21">
        <v>56251.697285</v>
      </c>
      <c r="E69" s="25"/>
      <c r="F69" s="21">
        <v>216315.35446</v>
      </c>
      <c r="G69" s="21">
        <v>62303.5656</v>
      </c>
      <c r="H69" s="21"/>
      <c r="I69" s="21">
        <v>355336.70666</v>
      </c>
      <c r="J69" s="21">
        <v>61980.0648353198</v>
      </c>
      <c r="K69" s="21"/>
      <c r="L69" s="21">
        <v>376708.06722</v>
      </c>
      <c r="M69" s="21">
        <v>57753</v>
      </c>
      <c r="N69" s="21"/>
      <c r="O69" s="25">
        <v>360304</v>
      </c>
      <c r="P69" s="21">
        <v>63841</v>
      </c>
    </row>
    <row r="70" spans="1:16" ht="12.75">
      <c r="A70" s="18"/>
      <c r="B70" s="29"/>
      <c r="C70" s="18"/>
      <c r="D70" s="18"/>
      <c r="E70" s="29"/>
      <c r="F70" s="28"/>
      <c r="G70" s="18"/>
      <c r="H70" s="18"/>
      <c r="I70" s="28"/>
      <c r="J70" s="18"/>
      <c r="K70" s="18"/>
      <c r="L70" s="28"/>
      <c r="M70" s="28"/>
      <c r="N70" s="18"/>
      <c r="O70" s="66"/>
      <c r="P70" s="28"/>
    </row>
    <row r="71" spans="1:16" ht="12.75">
      <c r="A71" s="20" t="s">
        <v>48</v>
      </c>
      <c r="B71" s="25"/>
      <c r="C71" s="21">
        <v>2600</v>
      </c>
      <c r="D71" s="21">
        <v>0</v>
      </c>
      <c r="E71" s="25"/>
      <c r="F71" s="21">
        <v>25045.5</v>
      </c>
      <c r="G71" s="21">
        <v>0</v>
      </c>
      <c r="H71" s="21"/>
      <c r="I71" s="21">
        <v>30499.999</v>
      </c>
      <c r="J71" s="21">
        <v>0</v>
      </c>
      <c r="K71" s="21"/>
      <c r="L71" s="21">
        <v>0</v>
      </c>
      <c r="M71" s="21">
        <v>0</v>
      </c>
      <c r="N71" s="21"/>
      <c r="O71" s="25">
        <v>32000</v>
      </c>
      <c r="P71" s="21">
        <v>0</v>
      </c>
    </row>
    <row r="72" spans="1:16" ht="12.75">
      <c r="A72" s="18"/>
      <c r="B72" s="29"/>
      <c r="C72" s="18"/>
      <c r="D72" s="18"/>
      <c r="E72" s="29"/>
      <c r="F72" s="28"/>
      <c r="G72" s="18"/>
      <c r="H72" s="18"/>
      <c r="I72" s="28"/>
      <c r="J72" s="18"/>
      <c r="K72" s="18"/>
      <c r="L72" s="18"/>
      <c r="M72" s="18"/>
      <c r="N72" s="18"/>
      <c r="O72" s="66"/>
      <c r="P72" s="18"/>
    </row>
    <row r="73" spans="1:16" ht="12.75">
      <c r="A73" s="20" t="s">
        <v>49</v>
      </c>
      <c r="B73" s="21"/>
      <c r="C73" s="21">
        <v>0</v>
      </c>
      <c r="D73" s="21">
        <v>0</v>
      </c>
      <c r="E73" s="21"/>
      <c r="F73" s="21">
        <v>0</v>
      </c>
      <c r="G73" s="21">
        <v>0</v>
      </c>
      <c r="H73" s="21"/>
      <c r="I73" s="21">
        <v>0</v>
      </c>
      <c r="J73" s="21">
        <v>0</v>
      </c>
      <c r="K73" s="21"/>
      <c r="L73" s="21">
        <v>0</v>
      </c>
      <c r="M73" s="21">
        <v>0</v>
      </c>
      <c r="N73" s="21"/>
      <c r="O73" s="25">
        <v>31857</v>
      </c>
      <c r="P73" s="21">
        <v>0</v>
      </c>
    </row>
    <row r="74" spans="1:16" ht="12.75">
      <c r="A74" s="3"/>
      <c r="B74" s="2"/>
      <c r="C74" s="3"/>
      <c r="D74" s="3"/>
      <c r="E74" s="2"/>
      <c r="F74" s="10"/>
      <c r="G74" s="3"/>
      <c r="H74" s="3"/>
      <c r="I74" s="10"/>
      <c r="J74" s="3"/>
      <c r="K74" s="3"/>
      <c r="L74" s="10"/>
      <c r="M74" s="3"/>
      <c r="N74" s="3"/>
      <c r="O74" s="67"/>
      <c r="P74" s="3"/>
    </row>
    <row r="75" spans="1:16" ht="12.75">
      <c r="A75" s="20" t="s">
        <v>58</v>
      </c>
      <c r="B75" s="21"/>
      <c r="C75" s="21">
        <v>35000</v>
      </c>
      <c r="D75" s="21">
        <v>7102</v>
      </c>
      <c r="E75" s="21"/>
      <c r="F75" s="21">
        <v>35000</v>
      </c>
      <c r="G75" s="21">
        <v>5413.50862</v>
      </c>
      <c r="H75" s="21"/>
      <c r="I75" s="21">
        <v>87500</v>
      </c>
      <c r="J75" s="21">
        <v>0</v>
      </c>
      <c r="K75" s="21"/>
      <c r="L75" s="21">
        <v>52500</v>
      </c>
      <c r="M75" s="21">
        <v>0</v>
      </c>
      <c r="N75" s="21"/>
      <c r="O75" s="25">
        <v>52500</v>
      </c>
      <c r="P75" s="21">
        <v>0</v>
      </c>
    </row>
    <row r="76" spans="1:16" ht="12.75">
      <c r="A76" s="3"/>
      <c r="B76" s="2"/>
      <c r="C76" s="3"/>
      <c r="D76" s="3"/>
      <c r="E76" s="2"/>
      <c r="F76" s="10"/>
      <c r="G76" s="3"/>
      <c r="H76" s="3"/>
      <c r="I76" s="10"/>
      <c r="J76" s="3"/>
      <c r="K76" s="3"/>
      <c r="L76" s="10"/>
      <c r="M76" s="3"/>
      <c r="N76" s="3"/>
      <c r="O76" s="67"/>
      <c r="P76" s="3"/>
    </row>
    <row r="77" spans="1:16" ht="12.75">
      <c r="A77" s="20" t="s">
        <v>50</v>
      </c>
      <c r="B77" s="21"/>
      <c r="C77" s="21">
        <v>50000</v>
      </c>
      <c r="D77" s="21">
        <v>0</v>
      </c>
      <c r="E77" s="21"/>
      <c r="F77" s="21">
        <v>163400</v>
      </c>
      <c r="G77" s="21">
        <v>0</v>
      </c>
      <c r="H77" s="21"/>
      <c r="I77" s="21">
        <v>296600</v>
      </c>
      <c r="J77" s="21">
        <v>0</v>
      </c>
      <c r="K77" s="21"/>
      <c r="L77" s="21">
        <v>128100</v>
      </c>
      <c r="M77" s="21">
        <v>0</v>
      </c>
      <c r="N77" s="21"/>
      <c r="O77" s="25">
        <v>127908</v>
      </c>
      <c r="P77" s="21">
        <v>0</v>
      </c>
    </row>
    <row r="78" spans="1:16" ht="12.75">
      <c r="A78" s="26"/>
      <c r="B78" s="27"/>
      <c r="C78" s="10"/>
      <c r="D78" s="10"/>
      <c r="E78" s="27"/>
      <c r="F78" s="10"/>
      <c r="G78" s="10"/>
      <c r="H78" s="10"/>
      <c r="I78" s="10"/>
      <c r="J78" s="10"/>
      <c r="K78" s="10"/>
      <c r="L78" s="10"/>
      <c r="M78" s="10"/>
      <c r="N78" s="10"/>
      <c r="O78" s="67"/>
      <c r="P78" s="10"/>
    </row>
    <row r="79" spans="1:16" ht="13.5">
      <c r="A79" s="20" t="s">
        <v>59</v>
      </c>
      <c r="B79" s="21"/>
      <c r="C79" s="21">
        <v>16848.9</v>
      </c>
      <c r="D79" s="21">
        <v>0</v>
      </c>
      <c r="E79" s="21"/>
      <c r="F79" s="21">
        <v>25064.8</v>
      </c>
      <c r="G79" s="31">
        <v>0</v>
      </c>
      <c r="H79" s="30"/>
      <c r="I79" s="21">
        <v>32902.4</v>
      </c>
      <c r="J79" s="21">
        <v>0</v>
      </c>
      <c r="K79" s="30"/>
      <c r="L79" s="21">
        <v>40875.8</v>
      </c>
      <c r="M79" s="21">
        <v>0</v>
      </c>
      <c r="N79" s="30"/>
      <c r="O79" s="25">
        <v>53607</v>
      </c>
      <c r="P79" s="21">
        <v>0</v>
      </c>
    </row>
    <row r="80" spans="1:16" ht="12.75">
      <c r="A80" s="26"/>
      <c r="B80" s="27"/>
      <c r="C80" s="10"/>
      <c r="D80" s="10"/>
      <c r="E80" s="27"/>
      <c r="F80" s="10"/>
      <c r="G80" s="10"/>
      <c r="H80" s="10"/>
      <c r="I80" s="10"/>
      <c r="J80" s="10"/>
      <c r="K80" s="10"/>
      <c r="L80" s="10"/>
      <c r="M80" s="10"/>
      <c r="N80" s="10"/>
      <c r="O80" s="67"/>
      <c r="P80" s="10"/>
    </row>
    <row r="81" spans="1:16" ht="12.75">
      <c r="A81" s="20" t="s">
        <v>51</v>
      </c>
      <c r="B81" s="21"/>
      <c r="C81" s="21">
        <v>8325.35183</v>
      </c>
      <c r="D81" s="32">
        <v>4934.691</v>
      </c>
      <c r="E81" s="21"/>
      <c r="F81" s="21">
        <v>14319.72189</v>
      </c>
      <c r="G81" s="21">
        <v>6200</v>
      </c>
      <c r="H81" s="32"/>
      <c r="I81" s="21">
        <v>7603.10875999554</v>
      </c>
      <c r="J81" s="21">
        <v>14258.767993651214</v>
      </c>
      <c r="K81" s="32"/>
      <c r="L81" s="21">
        <v>130924.88437</v>
      </c>
      <c r="M81" s="21">
        <v>9905</v>
      </c>
      <c r="N81" s="32"/>
      <c r="O81" s="25">
        <v>240787</v>
      </c>
      <c r="P81" s="21">
        <f>P83-P69-P44-P15</f>
        <v>43390</v>
      </c>
    </row>
    <row r="82" spans="1:16" ht="12.75">
      <c r="A82" s="18"/>
      <c r="B82" s="29"/>
      <c r="C82" s="18"/>
      <c r="D82" s="18"/>
      <c r="E82" s="29"/>
      <c r="F82" s="18"/>
      <c r="G82" s="18"/>
      <c r="H82" s="18"/>
      <c r="I82" s="18"/>
      <c r="J82" s="18"/>
      <c r="K82" s="18"/>
      <c r="L82" s="18"/>
      <c r="M82" s="18"/>
      <c r="N82" s="18"/>
      <c r="O82" s="68"/>
      <c r="P82" s="18"/>
    </row>
    <row r="83" spans="1:17" ht="12.75">
      <c r="A83" s="20" t="s">
        <v>52</v>
      </c>
      <c r="B83" s="25"/>
      <c r="C83" s="21">
        <v>2277358.238651199</v>
      </c>
      <c r="D83" s="21">
        <v>323007.264210227</v>
      </c>
      <c r="E83" s="25"/>
      <c r="F83" s="33">
        <v>2436337.8422818966</v>
      </c>
      <c r="G83" s="33">
        <v>312428.3942952086</v>
      </c>
      <c r="H83" s="21"/>
      <c r="I83" s="33">
        <v>3221673</v>
      </c>
      <c r="J83" s="33">
        <v>240265</v>
      </c>
      <c r="K83" s="21"/>
      <c r="L83" s="33">
        <v>3257724.47215</v>
      </c>
      <c r="M83" s="33">
        <v>203959</v>
      </c>
      <c r="N83" s="21"/>
      <c r="O83" s="69">
        <v>3281308</v>
      </c>
      <c r="P83" s="33">
        <v>216732</v>
      </c>
      <c r="Q83" s="54"/>
    </row>
    <row r="84" spans="1:16" ht="12.75">
      <c r="A84" s="34"/>
      <c r="B84" s="36"/>
      <c r="C84" s="35"/>
      <c r="D84" s="36"/>
      <c r="E84" s="36"/>
      <c r="F84" s="35"/>
      <c r="G84" s="36"/>
      <c r="H84" s="36"/>
      <c r="I84" s="35"/>
      <c r="J84" s="35"/>
      <c r="K84" s="35"/>
      <c r="L84" s="35"/>
      <c r="M84" s="35"/>
      <c r="N84" s="35"/>
      <c r="O84" s="36"/>
      <c r="P84" s="35"/>
    </row>
    <row r="85" spans="1:13" ht="12.75">
      <c r="A85" s="3"/>
      <c r="B85" s="2"/>
      <c r="C85" s="2"/>
      <c r="D85" s="2"/>
      <c r="E85" s="2"/>
      <c r="F85" s="2"/>
      <c r="G85" s="2"/>
      <c r="H85" s="2"/>
      <c r="I85" s="2"/>
      <c r="J85" s="2"/>
      <c r="K85" s="2"/>
      <c r="L85" s="2"/>
      <c r="M85" s="2"/>
    </row>
    <row r="86" spans="1:13" ht="12.75">
      <c r="A86" s="18" t="s">
        <v>64</v>
      </c>
      <c r="B86" s="29"/>
      <c r="C86" s="29"/>
      <c r="D86" s="29"/>
      <c r="E86" s="29"/>
      <c r="F86" s="29"/>
      <c r="G86" s="29"/>
      <c r="H86" s="29"/>
      <c r="I86" s="29"/>
      <c r="J86" s="29"/>
      <c r="K86" s="29"/>
      <c r="L86" s="29"/>
      <c r="M86" s="29"/>
    </row>
    <row r="87" spans="1:13" ht="12.75">
      <c r="A87" s="18" t="s">
        <v>53</v>
      </c>
      <c r="B87" s="29"/>
      <c r="C87" s="29"/>
      <c r="D87" s="29"/>
      <c r="E87" s="29"/>
      <c r="F87" s="29"/>
      <c r="G87" s="29"/>
      <c r="H87" s="29"/>
      <c r="I87" s="29"/>
      <c r="J87" s="29"/>
      <c r="K87" s="29"/>
      <c r="L87" s="37"/>
      <c r="M87" s="18"/>
    </row>
    <row r="88" spans="1:13" ht="12.75">
      <c r="A88" s="18" t="s">
        <v>54</v>
      </c>
      <c r="B88" s="29"/>
      <c r="C88" s="29"/>
      <c r="D88" s="29"/>
      <c r="E88" s="29"/>
      <c r="F88" s="29"/>
      <c r="G88" s="29"/>
      <c r="H88" s="29"/>
      <c r="I88" s="29"/>
      <c r="J88" s="29"/>
      <c r="K88" s="29"/>
      <c r="L88" s="18"/>
      <c r="M88" s="18"/>
    </row>
    <row r="89" spans="1:13" ht="12.75">
      <c r="A89" s="18" t="s">
        <v>60</v>
      </c>
      <c r="B89" s="29"/>
      <c r="C89" s="29"/>
      <c r="D89" s="29"/>
      <c r="E89" s="29"/>
      <c r="F89" s="29"/>
      <c r="G89" s="29"/>
      <c r="H89" s="29"/>
      <c r="I89" s="29"/>
      <c r="J89" s="29"/>
      <c r="K89" s="29"/>
      <c r="L89" s="18"/>
      <c r="M89" s="18"/>
    </row>
    <row r="90" spans="1:13" ht="12.75">
      <c r="A90" s="18" t="s">
        <v>57</v>
      </c>
      <c r="B90" s="29"/>
      <c r="C90" s="29"/>
      <c r="D90" s="29"/>
      <c r="E90" s="29"/>
      <c r="F90" s="29"/>
      <c r="G90" s="29"/>
      <c r="H90" s="29"/>
      <c r="I90" s="29"/>
      <c r="J90" s="29"/>
      <c r="K90" s="29"/>
      <c r="L90" s="18"/>
      <c r="M90" s="18"/>
    </row>
    <row r="91" spans="1:13" ht="12.75">
      <c r="A91" s="18" t="s">
        <v>61</v>
      </c>
      <c r="B91" s="29"/>
      <c r="C91" s="29"/>
      <c r="D91" s="29"/>
      <c r="E91" s="29"/>
      <c r="F91" s="29"/>
      <c r="G91" s="29"/>
      <c r="H91" s="29"/>
      <c r="I91" s="29"/>
      <c r="J91" s="29"/>
      <c r="K91" s="29"/>
      <c r="L91" s="29"/>
      <c r="M91" s="18"/>
    </row>
  </sheetData>
  <sheetProtection/>
  <mergeCells count="5">
    <mergeCell ref="C3:D3"/>
    <mergeCell ref="F3:G3"/>
    <mergeCell ref="I3:J3"/>
    <mergeCell ref="L3:M3"/>
    <mergeCell ref="O3:P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2"/>
  <sheetViews>
    <sheetView zoomScalePageLayoutView="0" workbookViewId="0" topLeftCell="A1">
      <selection activeCell="D13" sqref="D13"/>
    </sheetView>
  </sheetViews>
  <sheetFormatPr defaultColWidth="9.140625" defaultRowHeight="12.75"/>
  <cols>
    <col min="1" max="1" width="92.28125" style="0" customWidth="1"/>
    <col min="2" max="2" width="20.00390625" style="0" customWidth="1"/>
    <col min="4" max="4" width="97.00390625" style="0" customWidth="1"/>
    <col min="5" max="5" width="18.28125" style="0" customWidth="1"/>
  </cols>
  <sheetData>
    <row r="1" spans="1:5" ht="15">
      <c r="A1" s="50" t="s">
        <v>72</v>
      </c>
      <c r="B1" t="s">
        <v>73</v>
      </c>
      <c r="D1" s="62" t="s">
        <v>74</v>
      </c>
      <c r="E1" s="61" t="s">
        <v>75</v>
      </c>
    </row>
    <row r="2" spans="4:5" ht="15">
      <c r="D2" s="63" t="s">
        <v>16</v>
      </c>
      <c r="E2" s="64">
        <v>6026191.94</v>
      </c>
    </row>
    <row r="3" spans="1:5" ht="15">
      <c r="A3" s="50" t="s">
        <v>74</v>
      </c>
      <c r="B3" t="s">
        <v>75</v>
      </c>
      <c r="D3" s="63" t="s">
        <v>76</v>
      </c>
      <c r="E3" s="64">
        <v>200945693.1</v>
      </c>
    </row>
    <row r="4" spans="1:5" ht="15">
      <c r="A4" s="42" t="s">
        <v>16</v>
      </c>
      <c r="B4" s="53">
        <v>6026191.94</v>
      </c>
      <c r="D4" s="63" t="s">
        <v>55</v>
      </c>
      <c r="E4" s="64">
        <v>9053501.22</v>
      </c>
    </row>
    <row r="5" spans="1:5" ht="15">
      <c r="A5" s="42" t="s">
        <v>76</v>
      </c>
      <c r="B5" s="53">
        <v>200945693.1</v>
      </c>
      <c r="D5" s="63" t="s">
        <v>77</v>
      </c>
      <c r="E5" s="64">
        <v>27461487</v>
      </c>
    </row>
    <row r="6" spans="1:5" ht="15">
      <c r="A6" s="42" t="s">
        <v>55</v>
      </c>
      <c r="B6" s="53">
        <v>9053501.22</v>
      </c>
      <c r="D6" s="63" t="s">
        <v>78</v>
      </c>
      <c r="E6" s="64">
        <v>11015043.2</v>
      </c>
    </row>
    <row r="7" spans="1:5" ht="15">
      <c r="A7" s="42" t="s">
        <v>77</v>
      </c>
      <c r="B7" s="53">
        <v>27461487</v>
      </c>
      <c r="D7" s="63" t="s">
        <v>135</v>
      </c>
      <c r="E7" s="64">
        <v>20000000</v>
      </c>
    </row>
    <row r="8" spans="1:5" ht="15">
      <c r="A8" s="42" t="s">
        <v>78</v>
      </c>
      <c r="B8" s="53">
        <v>11015043.2</v>
      </c>
      <c r="D8" s="63" t="s">
        <v>79</v>
      </c>
      <c r="E8" s="64">
        <v>301938</v>
      </c>
    </row>
    <row r="9" spans="1:5" ht="15">
      <c r="A9" s="42" t="s">
        <v>79</v>
      </c>
      <c r="B9" s="53">
        <v>301938</v>
      </c>
      <c r="D9" s="63" t="s">
        <v>80</v>
      </c>
      <c r="E9" s="64">
        <v>10198240</v>
      </c>
    </row>
    <row r="10" spans="1:5" ht="15">
      <c r="A10" s="42" t="s">
        <v>80</v>
      </c>
      <c r="B10" s="53">
        <v>10198240</v>
      </c>
      <c r="D10" s="63" t="s">
        <v>81</v>
      </c>
      <c r="E10" s="64">
        <v>496790</v>
      </c>
    </row>
    <row r="11" spans="1:5" ht="15">
      <c r="A11" s="42" t="s">
        <v>81</v>
      </c>
      <c r="B11" s="53">
        <v>496790</v>
      </c>
      <c r="D11" s="63" t="s">
        <v>82</v>
      </c>
      <c r="E11" s="64">
        <v>758402988</v>
      </c>
    </row>
    <row r="12" spans="1:5" ht="15">
      <c r="A12" s="42" t="s">
        <v>82</v>
      </c>
      <c r="B12" s="53">
        <v>758402988</v>
      </c>
      <c r="D12" s="63" t="s">
        <v>110</v>
      </c>
      <c r="E12" s="64">
        <v>327365993.6</v>
      </c>
    </row>
    <row r="13" spans="1:5" ht="15">
      <c r="A13" s="42" t="s">
        <v>110</v>
      </c>
      <c r="B13" s="53">
        <v>327365993.6</v>
      </c>
      <c r="D13" s="63" t="s">
        <v>83</v>
      </c>
      <c r="E13" s="64">
        <v>20461462.720000003</v>
      </c>
    </row>
    <row r="14" spans="1:5" ht="15">
      <c r="A14" s="42" t="s">
        <v>83</v>
      </c>
      <c r="B14" s="53">
        <v>20461462.720000003</v>
      </c>
      <c r="D14" s="63" t="s">
        <v>84</v>
      </c>
      <c r="E14" s="64">
        <v>129000000</v>
      </c>
    </row>
    <row r="15" spans="1:5" ht="15">
      <c r="A15" s="42" t="s">
        <v>84</v>
      </c>
      <c r="B15" s="53">
        <v>129000000</v>
      </c>
      <c r="D15" s="63" t="s">
        <v>136</v>
      </c>
      <c r="E15" s="64">
        <v>52500000</v>
      </c>
    </row>
    <row r="16" spans="1:5" ht="15">
      <c r="A16" s="42" t="s">
        <v>111</v>
      </c>
      <c r="B16" s="53">
        <v>630000000</v>
      </c>
      <c r="D16" s="63" t="s">
        <v>137</v>
      </c>
      <c r="E16" s="64">
        <v>127908745</v>
      </c>
    </row>
    <row r="17" spans="1:5" ht="15">
      <c r="A17" s="42" t="s">
        <v>85</v>
      </c>
      <c r="B17" s="53">
        <v>5645977.02</v>
      </c>
      <c r="D17" s="63" t="s">
        <v>111</v>
      </c>
      <c r="E17" s="64">
        <v>630000000</v>
      </c>
    </row>
    <row r="18" spans="1:5" ht="15">
      <c r="A18" s="42" t="s">
        <v>86</v>
      </c>
      <c r="B18" s="53">
        <v>234859894.39</v>
      </c>
      <c r="D18" s="63" t="s">
        <v>85</v>
      </c>
      <c r="E18" s="64">
        <v>5645977.02</v>
      </c>
    </row>
    <row r="19" spans="1:5" ht="15">
      <c r="A19" s="42" t="s">
        <v>87</v>
      </c>
      <c r="B19" s="53">
        <v>1750000</v>
      </c>
      <c r="D19" s="63" t="s">
        <v>86</v>
      </c>
      <c r="E19" s="64">
        <v>54451149.39</v>
      </c>
    </row>
    <row r="20" spans="1:5" ht="15">
      <c r="A20" s="42" t="s">
        <v>88</v>
      </c>
      <c r="B20" s="53">
        <v>372980000</v>
      </c>
      <c r="D20" s="63" t="s">
        <v>87</v>
      </c>
      <c r="E20" s="64">
        <v>1750000</v>
      </c>
    </row>
    <row r="21" spans="1:5" ht="15">
      <c r="A21" s="42" t="s">
        <v>89</v>
      </c>
      <c r="B21" s="53">
        <v>53607402.129999995</v>
      </c>
      <c r="D21" s="63" t="s">
        <v>88</v>
      </c>
      <c r="E21" s="64">
        <v>372980000</v>
      </c>
    </row>
    <row r="22" spans="1:5" ht="15">
      <c r="A22" s="42" t="s">
        <v>90</v>
      </c>
      <c r="B22" s="53">
        <v>33852000</v>
      </c>
      <c r="D22" s="63" t="s">
        <v>89</v>
      </c>
      <c r="E22" s="64">
        <v>53607402.129999995</v>
      </c>
    </row>
    <row r="23" spans="1:5" ht="15">
      <c r="A23" s="42" t="s">
        <v>91</v>
      </c>
      <c r="B23" s="53">
        <v>31857940.82</v>
      </c>
      <c r="D23" s="63" t="s">
        <v>90</v>
      </c>
      <c r="E23" s="64">
        <v>33852000</v>
      </c>
    </row>
    <row r="24" spans="1:5" ht="15">
      <c r="A24" s="42" t="s">
        <v>92</v>
      </c>
      <c r="B24" s="53">
        <v>953640.64</v>
      </c>
      <c r="D24" s="63" t="s">
        <v>91</v>
      </c>
      <c r="E24" s="64">
        <v>31857940.82</v>
      </c>
    </row>
    <row r="25" spans="1:5" ht="15">
      <c r="A25" s="42" t="s">
        <v>93</v>
      </c>
      <c r="B25" s="53">
        <v>10000000</v>
      </c>
      <c r="D25" s="63" t="s">
        <v>92</v>
      </c>
      <c r="E25" s="64">
        <v>953640.64</v>
      </c>
    </row>
    <row r="26" spans="1:5" ht="15">
      <c r="A26" s="42" t="s">
        <v>114</v>
      </c>
      <c r="B26" s="53">
        <v>40000000</v>
      </c>
      <c r="D26" s="63" t="s">
        <v>93</v>
      </c>
      <c r="E26" s="64">
        <v>10000000</v>
      </c>
    </row>
    <row r="27" spans="1:5" ht="15">
      <c r="A27" s="42" t="s">
        <v>94</v>
      </c>
      <c r="B27" s="53">
        <v>1180951.3</v>
      </c>
      <c r="D27" s="63" t="s">
        <v>114</v>
      </c>
      <c r="E27" s="64">
        <v>40000000</v>
      </c>
    </row>
    <row r="28" spans="1:5" ht="15">
      <c r="A28" s="42" t="s">
        <v>95</v>
      </c>
      <c r="B28" s="53">
        <v>67900000</v>
      </c>
      <c r="D28" s="63" t="s">
        <v>94</v>
      </c>
      <c r="E28" s="64">
        <v>1180951.3</v>
      </c>
    </row>
    <row r="29" spans="1:5" ht="15">
      <c r="A29" s="42" t="s">
        <v>96</v>
      </c>
      <c r="B29" s="53">
        <v>20000000</v>
      </c>
      <c r="D29" s="63" t="s">
        <v>95</v>
      </c>
      <c r="E29" s="64">
        <v>67900000</v>
      </c>
    </row>
    <row r="30" spans="1:5" ht="15">
      <c r="A30" s="42" t="s">
        <v>97</v>
      </c>
      <c r="B30" s="53">
        <v>47800000</v>
      </c>
      <c r="D30" s="63" t="s">
        <v>97</v>
      </c>
      <c r="E30" s="64">
        <v>47800000</v>
      </c>
    </row>
    <row r="31" spans="1:5" ht="15">
      <c r="A31" s="42" t="s">
        <v>98</v>
      </c>
      <c r="B31" s="53">
        <v>10000000</v>
      </c>
      <c r="D31" s="63" t="s">
        <v>98</v>
      </c>
      <c r="E31" s="64">
        <v>10000000</v>
      </c>
    </row>
    <row r="32" spans="1:5" ht="15">
      <c r="A32" s="42" t="s">
        <v>99</v>
      </c>
      <c r="B32" s="53">
        <v>82599711.67</v>
      </c>
      <c r="D32" s="63" t="s">
        <v>99</v>
      </c>
      <c r="E32" s="64">
        <v>82599711.67</v>
      </c>
    </row>
    <row r="33" spans="1:5" ht="15">
      <c r="A33" s="42" t="s">
        <v>100</v>
      </c>
      <c r="B33" s="53">
        <v>10863691.45</v>
      </c>
      <c r="D33" s="63" t="s">
        <v>100</v>
      </c>
      <c r="E33" s="64">
        <v>10863691.45</v>
      </c>
    </row>
    <row r="34" spans="1:5" ht="15">
      <c r="A34" s="42" t="s">
        <v>101</v>
      </c>
      <c r="B34" s="53">
        <v>2500000</v>
      </c>
      <c r="D34" s="63" t="s">
        <v>101</v>
      </c>
      <c r="E34" s="64">
        <v>2500000</v>
      </c>
    </row>
    <row r="35" spans="1:5" ht="15">
      <c r="A35" s="42" t="s">
        <v>102</v>
      </c>
      <c r="B35" s="53">
        <v>20000000</v>
      </c>
      <c r="D35" s="63" t="s">
        <v>102</v>
      </c>
      <c r="E35" s="64">
        <v>20000000</v>
      </c>
    </row>
    <row r="36" spans="1:5" ht="15">
      <c r="A36" s="42" t="s">
        <v>103</v>
      </c>
      <c r="B36" s="53">
        <v>19500000</v>
      </c>
      <c r="D36" s="63" t="s">
        <v>103</v>
      </c>
      <c r="E36" s="64">
        <v>19500000</v>
      </c>
    </row>
    <row r="37" spans="1:5" ht="15">
      <c r="A37" s="42" t="s">
        <v>104</v>
      </c>
      <c r="B37" s="53">
        <v>200000</v>
      </c>
      <c r="D37" s="63" t="s">
        <v>104</v>
      </c>
      <c r="E37" s="64">
        <v>200000</v>
      </c>
    </row>
    <row r="38" spans="1:5" ht="15">
      <c r="A38" s="42" t="s">
        <v>105</v>
      </c>
      <c r="B38" s="53">
        <v>20000000</v>
      </c>
      <c r="D38" s="63" t="s">
        <v>105</v>
      </c>
      <c r="E38" s="64">
        <v>20000000</v>
      </c>
    </row>
    <row r="39" spans="1:5" ht="15">
      <c r="A39" s="42" t="s">
        <v>106</v>
      </c>
      <c r="B39" s="53">
        <v>40026981.67</v>
      </c>
      <c r="D39" s="63" t="s">
        <v>106</v>
      </c>
      <c r="E39" s="64">
        <v>40026981.67</v>
      </c>
    </row>
    <row r="40" spans="1:5" ht="15">
      <c r="A40" s="42" t="s">
        <v>107</v>
      </c>
      <c r="B40" s="53">
        <v>10000000</v>
      </c>
      <c r="D40" s="63" t="s">
        <v>107</v>
      </c>
      <c r="E40" s="64">
        <v>10000000</v>
      </c>
    </row>
    <row r="41" spans="1:5" ht="15">
      <c r="A41" s="42" t="s">
        <v>108</v>
      </c>
      <c r="B41" s="53">
        <v>12500000</v>
      </c>
      <c r="D41" s="63" t="s">
        <v>108</v>
      </c>
      <c r="E41" s="64">
        <v>12500000</v>
      </c>
    </row>
    <row r="42" spans="1:6" ht="15">
      <c r="A42" s="42" t="s">
        <v>109</v>
      </c>
      <c r="B42" s="53">
        <v>3281307519.8700004</v>
      </c>
      <c r="D42" s="60" t="s">
        <v>109</v>
      </c>
      <c r="E42" s="59">
        <v>3281307519.87</v>
      </c>
      <c r="F42">
        <v>3281307</v>
      </c>
    </row>
    <row r="44" spans="1:5" ht="12.75">
      <c r="A44" s="58" t="s">
        <v>130</v>
      </c>
      <c r="B44" s="58"/>
      <c r="C44" s="58"/>
      <c r="D44" s="58"/>
      <c r="E44" s="58"/>
    </row>
    <row r="45" spans="1:5" ht="12.75">
      <c r="A45" s="58" t="s">
        <v>74</v>
      </c>
      <c r="B45" s="58" t="s">
        <v>131</v>
      </c>
      <c r="C45" s="58"/>
      <c r="D45" s="58"/>
      <c r="E45" s="58"/>
    </row>
    <row r="46" spans="1:3" ht="12.75">
      <c r="A46" t="s">
        <v>132</v>
      </c>
      <c r="B46">
        <v>667997</v>
      </c>
      <c r="C46">
        <f>B46/1000</f>
        <v>667.997</v>
      </c>
    </row>
    <row r="47" spans="1:3" ht="12.75">
      <c r="A47" t="s">
        <v>133</v>
      </c>
      <c r="B47">
        <v>3341196.2</v>
      </c>
      <c r="C47">
        <f>B47/1000</f>
        <v>3341.1962000000003</v>
      </c>
    </row>
    <row r="48" spans="1:3" ht="12.75">
      <c r="A48" t="s">
        <v>134</v>
      </c>
      <c r="B48">
        <v>16948034.279999997</v>
      </c>
      <c r="C48">
        <f>B48/1000</f>
        <v>16948.034279999996</v>
      </c>
    </row>
    <row r="49" spans="1:3" ht="12.75">
      <c r="A49" t="s">
        <v>109</v>
      </c>
      <c r="B49">
        <v>20957227.479999997</v>
      </c>
      <c r="C49">
        <f>B49/1000</f>
        <v>20957.227479999998</v>
      </c>
    </row>
    <row r="51" spans="1:2" ht="12.75">
      <c r="A51" t="s">
        <v>117</v>
      </c>
      <c r="B51">
        <v>2</v>
      </c>
    </row>
    <row r="52" spans="1:2" ht="12.75">
      <c r="A52" t="s">
        <v>118</v>
      </c>
      <c r="B52">
        <v>10</v>
      </c>
    </row>
    <row r="54" spans="1:2" ht="12.75">
      <c r="A54" t="s">
        <v>74</v>
      </c>
      <c r="B54" t="s">
        <v>119</v>
      </c>
    </row>
    <row r="55" spans="1:2" ht="12.75">
      <c r="A55">
        <v>0</v>
      </c>
      <c r="B55">
        <v>34000</v>
      </c>
    </row>
    <row r="56" spans="1:2" ht="12.75">
      <c r="A56" t="s">
        <v>120</v>
      </c>
      <c r="B56">
        <v>108832.795</v>
      </c>
    </row>
    <row r="57" spans="1:2" ht="12.75">
      <c r="A57" t="s">
        <v>121</v>
      </c>
      <c r="B57">
        <v>1966.997865</v>
      </c>
    </row>
    <row r="58" spans="1:2" ht="12.75">
      <c r="A58" t="s">
        <v>122</v>
      </c>
      <c r="B58">
        <v>9848.664966</v>
      </c>
    </row>
    <row r="59" spans="1:2" ht="12.75">
      <c r="A59" t="s">
        <v>123</v>
      </c>
      <c r="B59">
        <v>6048.4320912</v>
      </c>
    </row>
    <row r="60" spans="1:2" ht="12.75">
      <c r="A60" t="s">
        <v>124</v>
      </c>
      <c r="B60">
        <v>20273.1083093</v>
      </c>
    </row>
    <row r="61" spans="1:2" ht="12.75">
      <c r="A61" t="s">
        <v>125</v>
      </c>
      <c r="B61">
        <v>14804.8</v>
      </c>
    </row>
    <row r="62" spans="1:2" ht="12.75">
      <c r="A62" t="s">
        <v>109</v>
      </c>
      <c r="B62">
        <v>195774.7982315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33" sqref="A33"/>
    </sheetView>
  </sheetViews>
  <sheetFormatPr defaultColWidth="9.140625" defaultRowHeight="12.75"/>
  <cols>
    <col min="1" max="1" width="84.28125" style="0" customWidth="1"/>
    <col min="2" max="2" width="27.57421875" style="0" customWidth="1"/>
  </cols>
  <sheetData>
    <row r="1" spans="1:2" ht="12.75">
      <c r="A1" s="50" t="s">
        <v>72</v>
      </c>
      <c r="B1" t="s">
        <v>73</v>
      </c>
    </row>
    <row r="3" spans="1:2" ht="12.75">
      <c r="A3" s="50" t="s">
        <v>74</v>
      </c>
      <c r="B3" t="s">
        <v>75</v>
      </c>
    </row>
    <row r="4" spans="1:2" ht="12.75">
      <c r="A4" s="42" t="s">
        <v>16</v>
      </c>
      <c r="B4" s="43">
        <v>6026191.94</v>
      </c>
    </row>
    <row r="5" spans="1:2" ht="12.75">
      <c r="A5" s="42" t="s">
        <v>76</v>
      </c>
      <c r="B5" s="43">
        <v>200945693.1</v>
      </c>
    </row>
    <row r="6" spans="1:2" ht="12.75">
      <c r="A6" s="42" t="s">
        <v>55</v>
      </c>
      <c r="B6" s="43">
        <v>9053501.22</v>
      </c>
    </row>
    <row r="7" spans="1:2" ht="12.75">
      <c r="A7" s="42" t="s">
        <v>77</v>
      </c>
      <c r="B7" s="43">
        <v>27461487</v>
      </c>
    </row>
    <row r="8" spans="1:2" ht="12.75">
      <c r="A8" s="42" t="s">
        <v>78</v>
      </c>
      <c r="B8" s="43">
        <v>11015043.2</v>
      </c>
    </row>
    <row r="9" spans="1:2" ht="12.75">
      <c r="A9" s="42" t="s">
        <v>79</v>
      </c>
      <c r="B9" s="43">
        <v>301938</v>
      </c>
    </row>
    <row r="10" spans="1:2" ht="12.75">
      <c r="A10" s="42" t="s">
        <v>80</v>
      </c>
      <c r="B10" s="43">
        <v>10198240</v>
      </c>
    </row>
    <row r="11" spans="1:2" ht="12.75">
      <c r="A11" s="42" t="s">
        <v>81</v>
      </c>
      <c r="B11" s="43">
        <v>496790</v>
      </c>
    </row>
    <row r="12" spans="1:2" ht="12.75">
      <c r="A12" s="44" t="s">
        <v>82</v>
      </c>
      <c r="B12" s="45">
        <v>758402988</v>
      </c>
    </row>
    <row r="13" spans="1:2" ht="12.75">
      <c r="A13" s="44" t="s">
        <v>110</v>
      </c>
      <c r="B13" s="45">
        <v>327365993.6</v>
      </c>
    </row>
    <row r="14" spans="1:2" ht="12.75">
      <c r="A14" s="46" t="s">
        <v>83</v>
      </c>
      <c r="B14" s="47">
        <v>20461462.720000003</v>
      </c>
    </row>
    <row r="15" spans="1:2" ht="12.75">
      <c r="A15" s="42" t="s">
        <v>84</v>
      </c>
      <c r="B15" s="43">
        <v>129000000</v>
      </c>
    </row>
    <row r="16" spans="1:2" ht="12.75">
      <c r="A16" s="48" t="s">
        <v>111</v>
      </c>
      <c r="B16" s="49">
        <v>630000000</v>
      </c>
    </row>
    <row r="17" spans="1:2" ht="12.75">
      <c r="A17" s="42" t="s">
        <v>85</v>
      </c>
      <c r="B17" s="43">
        <v>5645977.02</v>
      </c>
    </row>
    <row r="18" spans="1:2" ht="12.75">
      <c r="A18" s="48" t="s">
        <v>86</v>
      </c>
      <c r="B18" s="49">
        <v>234859894.39</v>
      </c>
    </row>
    <row r="19" spans="1:2" ht="12.75">
      <c r="A19" s="42" t="s">
        <v>87</v>
      </c>
      <c r="B19" s="43">
        <v>1750000</v>
      </c>
    </row>
    <row r="20" spans="1:2" ht="12.75">
      <c r="A20" s="48" t="s">
        <v>88</v>
      </c>
      <c r="B20" s="49">
        <v>372980000</v>
      </c>
    </row>
    <row r="21" spans="1:2" ht="12.75">
      <c r="A21" s="42" t="s">
        <v>89</v>
      </c>
      <c r="B21" s="43">
        <v>53607402.129999995</v>
      </c>
    </row>
    <row r="22" spans="1:2" ht="12.75">
      <c r="A22" s="42" t="s">
        <v>90</v>
      </c>
      <c r="B22" s="43">
        <v>33852000</v>
      </c>
    </row>
    <row r="23" spans="1:2" ht="12.75">
      <c r="A23" s="42" t="s">
        <v>91</v>
      </c>
      <c r="B23" s="43">
        <v>31857940.82</v>
      </c>
    </row>
    <row r="24" spans="1:2" ht="12.75">
      <c r="A24" s="42" t="s">
        <v>92</v>
      </c>
      <c r="B24" s="43">
        <v>953640.64</v>
      </c>
    </row>
    <row r="25" spans="1:2" ht="12.75">
      <c r="A25" s="46" t="s">
        <v>93</v>
      </c>
      <c r="B25" s="47">
        <v>10000000</v>
      </c>
    </row>
    <row r="26" spans="1:2" ht="12.75">
      <c r="A26" s="42" t="s">
        <v>94</v>
      </c>
      <c r="B26" s="43">
        <v>1180951.3</v>
      </c>
    </row>
    <row r="27" spans="1:2" ht="12.75">
      <c r="A27" s="42" t="s">
        <v>95</v>
      </c>
      <c r="B27" s="43">
        <v>67900000</v>
      </c>
    </row>
    <row r="28" spans="1:2" ht="12.75">
      <c r="A28" s="46" t="s">
        <v>96</v>
      </c>
      <c r="B28" s="47">
        <v>20000000</v>
      </c>
    </row>
    <row r="29" spans="1:2" ht="12.75">
      <c r="A29" s="46" t="s">
        <v>97</v>
      </c>
      <c r="B29" s="47">
        <v>47800000</v>
      </c>
    </row>
    <row r="30" spans="1:2" ht="12.75">
      <c r="A30" s="46" t="s">
        <v>98</v>
      </c>
      <c r="B30" s="47">
        <v>10000000</v>
      </c>
    </row>
    <row r="31" spans="1:2" ht="12.75">
      <c r="A31" s="46" t="s">
        <v>99</v>
      </c>
      <c r="B31" s="47">
        <v>82599711.67</v>
      </c>
    </row>
    <row r="32" spans="1:2" ht="12.75">
      <c r="A32" s="46" t="s">
        <v>100</v>
      </c>
      <c r="B32" s="47">
        <v>10863691.45</v>
      </c>
    </row>
    <row r="33" spans="1:2" ht="12.75">
      <c r="A33" s="46" t="s">
        <v>101</v>
      </c>
      <c r="B33" s="47">
        <v>2500000</v>
      </c>
    </row>
    <row r="34" spans="1:2" ht="12.75">
      <c r="A34" s="46" t="s">
        <v>102</v>
      </c>
      <c r="B34" s="47">
        <v>20000000</v>
      </c>
    </row>
    <row r="35" spans="1:2" ht="12.75">
      <c r="A35" s="46" t="s">
        <v>103</v>
      </c>
      <c r="B35" s="47">
        <v>19500000</v>
      </c>
    </row>
    <row r="36" spans="1:2" ht="12.75">
      <c r="A36" s="46" t="s">
        <v>104</v>
      </c>
      <c r="B36" s="47">
        <v>200000</v>
      </c>
    </row>
    <row r="37" spans="1:2" ht="12.75">
      <c r="A37" s="46" t="s">
        <v>105</v>
      </c>
      <c r="B37" s="47">
        <v>20000000</v>
      </c>
    </row>
    <row r="38" spans="1:2" ht="12.75">
      <c r="A38" s="46" t="s">
        <v>106</v>
      </c>
      <c r="B38" s="47">
        <v>40026981.67</v>
      </c>
    </row>
    <row r="39" spans="1:2" ht="12.75">
      <c r="A39" s="48" t="s">
        <v>113</v>
      </c>
      <c r="B39" s="49">
        <v>24000</v>
      </c>
    </row>
    <row r="40" spans="1:2" ht="12.75">
      <c r="A40" s="46" t="s">
        <v>107</v>
      </c>
      <c r="B40" s="47">
        <v>10000000</v>
      </c>
    </row>
    <row r="41" spans="1:2" ht="12.75">
      <c r="A41" s="46" t="s">
        <v>108</v>
      </c>
      <c r="B41" s="47">
        <v>12500000</v>
      </c>
    </row>
    <row r="42" spans="1:2" ht="12.75">
      <c r="A42" s="42" t="s">
        <v>109</v>
      </c>
      <c r="B42" s="43">
        <v>3241331519.8700004</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41"/>
  <sheetViews>
    <sheetView zoomScalePageLayoutView="0" workbookViewId="0" topLeftCell="A19">
      <selection activeCell="A19" sqref="A19"/>
    </sheetView>
  </sheetViews>
  <sheetFormatPr defaultColWidth="9.140625" defaultRowHeight="12.75"/>
  <cols>
    <col min="1" max="1" width="83.140625" style="0" customWidth="1"/>
    <col min="2" max="2" width="43.421875" style="0" customWidth="1"/>
  </cols>
  <sheetData>
    <row r="1" spans="1:2" ht="12.75">
      <c r="A1" t="s">
        <v>72</v>
      </c>
      <c r="B1" t="s">
        <v>73</v>
      </c>
    </row>
    <row r="3" spans="1:2" ht="12.75">
      <c r="A3" t="s">
        <v>74</v>
      </c>
      <c r="B3" t="s">
        <v>75</v>
      </c>
    </row>
    <row r="4" spans="1:2" ht="12.75">
      <c r="A4" t="s">
        <v>16</v>
      </c>
      <c r="B4">
        <v>6026191.94</v>
      </c>
    </row>
    <row r="5" spans="1:2" ht="12.75">
      <c r="A5" s="3" t="s">
        <v>17</v>
      </c>
      <c r="B5">
        <v>200945693.1</v>
      </c>
    </row>
    <row r="6" spans="1:2" ht="12.75">
      <c r="A6" t="s">
        <v>55</v>
      </c>
      <c r="B6">
        <v>9053501.22</v>
      </c>
    </row>
    <row r="7" spans="1:2" ht="12.75">
      <c r="A7" s="3" t="s">
        <v>18</v>
      </c>
      <c r="B7">
        <v>27461487</v>
      </c>
    </row>
    <row r="8" spans="1:2" ht="12.75">
      <c r="A8" s="3" t="s">
        <v>19</v>
      </c>
      <c r="B8">
        <v>11015043.2</v>
      </c>
    </row>
    <row r="9" spans="1:2" ht="12.75">
      <c r="A9" s="3" t="s">
        <v>23</v>
      </c>
      <c r="B9">
        <v>301938</v>
      </c>
    </row>
    <row r="10" spans="1:2" ht="12.75">
      <c r="A10" s="3" t="s">
        <v>24</v>
      </c>
      <c r="B10">
        <v>10198240</v>
      </c>
    </row>
    <row r="11" spans="1:2" ht="12.75">
      <c r="A11" s="3" t="s">
        <v>25</v>
      </c>
      <c r="B11">
        <v>496790</v>
      </c>
    </row>
    <row r="12" spans="1:2" ht="12.75">
      <c r="A12" t="s">
        <v>82</v>
      </c>
      <c r="B12">
        <v>758402988</v>
      </c>
    </row>
    <row r="13" spans="1:2" ht="12.75">
      <c r="A13" s="3" t="s">
        <v>8</v>
      </c>
      <c r="B13">
        <v>327365993.6</v>
      </c>
    </row>
    <row r="14" spans="1:2" ht="12.75">
      <c r="A14" s="3" t="s">
        <v>30</v>
      </c>
      <c r="B14">
        <v>20461462.720000003</v>
      </c>
    </row>
    <row r="15" spans="1:2" ht="12.75">
      <c r="A15" t="s">
        <v>84</v>
      </c>
      <c r="B15">
        <v>129000000</v>
      </c>
    </row>
    <row r="16" spans="1:2" ht="12.75">
      <c r="A16" s="41" t="s">
        <v>70</v>
      </c>
      <c r="B16">
        <v>630000000</v>
      </c>
    </row>
    <row r="17" spans="1:2" ht="12.75">
      <c r="A17" t="s">
        <v>85</v>
      </c>
      <c r="B17">
        <v>5645977.02</v>
      </c>
    </row>
    <row r="18" spans="1:2" ht="12.75">
      <c r="A18" s="40" t="s">
        <v>86</v>
      </c>
      <c r="B18">
        <v>234859894.39</v>
      </c>
    </row>
    <row r="19" spans="1:2" ht="12.75">
      <c r="A19" t="s">
        <v>87</v>
      </c>
      <c r="B19">
        <v>1750000</v>
      </c>
    </row>
    <row r="20" spans="1:2" ht="12.75">
      <c r="A20" s="41" t="s">
        <v>70</v>
      </c>
      <c r="B20">
        <v>372980000</v>
      </c>
    </row>
    <row r="21" spans="1:2" ht="12.75">
      <c r="A21" t="s">
        <v>89</v>
      </c>
      <c r="B21">
        <v>53607402.129999995</v>
      </c>
    </row>
    <row r="22" spans="1:2" ht="12.75">
      <c r="A22" s="3" t="s">
        <v>32</v>
      </c>
      <c r="B22">
        <v>33852000</v>
      </c>
    </row>
    <row r="23" spans="1:2" ht="12.75">
      <c r="A23" t="s">
        <v>91</v>
      </c>
      <c r="B23">
        <v>31857940.82</v>
      </c>
    </row>
    <row r="24" spans="1:2" ht="12.75">
      <c r="A24" t="s">
        <v>92</v>
      </c>
      <c r="B24">
        <v>953640.64</v>
      </c>
    </row>
    <row r="25" spans="1:2" ht="12.75">
      <c r="A25" t="s">
        <v>93</v>
      </c>
      <c r="B25">
        <v>10000000</v>
      </c>
    </row>
    <row r="26" spans="1:2" ht="12.75">
      <c r="A26" t="s">
        <v>94</v>
      </c>
      <c r="B26">
        <v>1180951.3</v>
      </c>
    </row>
    <row r="27" spans="1:2" ht="12.75">
      <c r="A27" t="s">
        <v>95</v>
      </c>
      <c r="B27">
        <v>67900000</v>
      </c>
    </row>
    <row r="28" spans="1:2" ht="12.75">
      <c r="A28" t="s">
        <v>96</v>
      </c>
      <c r="B28">
        <v>20000000</v>
      </c>
    </row>
    <row r="29" spans="1:2" ht="12.75">
      <c r="A29" s="3" t="s">
        <v>37</v>
      </c>
      <c r="B29">
        <v>47800000</v>
      </c>
    </row>
    <row r="30" spans="1:2" ht="12.75">
      <c r="A30" t="s">
        <v>98</v>
      </c>
      <c r="B30">
        <v>10000000</v>
      </c>
    </row>
    <row r="31" spans="1:2" ht="12.75">
      <c r="A31" s="3" t="s">
        <v>38</v>
      </c>
      <c r="B31">
        <v>82599711.67</v>
      </c>
    </row>
    <row r="32" spans="1:2" ht="12.75">
      <c r="A32" s="3" t="s">
        <v>40</v>
      </c>
      <c r="B32">
        <v>10863691.45</v>
      </c>
    </row>
    <row r="33" spans="1:2" ht="12.75">
      <c r="A33" t="s">
        <v>101</v>
      </c>
      <c r="B33">
        <v>2500000</v>
      </c>
    </row>
    <row r="34" spans="1:2" ht="12.75">
      <c r="A34" t="s">
        <v>102</v>
      </c>
      <c r="B34">
        <v>20000000</v>
      </c>
    </row>
    <row r="35" spans="1:2" ht="12.75">
      <c r="A35" s="3" t="s">
        <v>41</v>
      </c>
      <c r="B35">
        <v>19500000</v>
      </c>
    </row>
    <row r="36" spans="1:2" ht="12.75">
      <c r="A36" t="s">
        <v>104</v>
      </c>
      <c r="B36">
        <v>200000</v>
      </c>
    </row>
    <row r="37" spans="1:2" ht="12.75">
      <c r="A37" s="3" t="s">
        <v>43</v>
      </c>
      <c r="B37">
        <v>20000000</v>
      </c>
    </row>
    <row r="38" spans="1:2" ht="12.75">
      <c r="A38" s="3" t="s">
        <v>35</v>
      </c>
      <c r="B38">
        <v>40026981.67</v>
      </c>
    </row>
    <row r="39" spans="1:2" ht="12.75">
      <c r="A39" s="18" t="s">
        <v>69</v>
      </c>
      <c r="B39">
        <v>10000000</v>
      </c>
    </row>
    <row r="40" spans="1:2" ht="12.75">
      <c r="A40" s="3" t="s">
        <v>63</v>
      </c>
      <c r="B40">
        <v>12500000</v>
      </c>
    </row>
    <row r="41" spans="1:2" ht="12.75">
      <c r="A41" t="s">
        <v>109</v>
      </c>
      <c r="B41">
        <v>3241307519.8700004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0"/>
  <sheetViews>
    <sheetView zoomScalePageLayoutView="0" workbookViewId="0" topLeftCell="A1">
      <selection activeCell="A2" sqref="A2:B13"/>
    </sheetView>
  </sheetViews>
  <sheetFormatPr defaultColWidth="9.140625" defaultRowHeight="12.75"/>
  <cols>
    <col min="1" max="1" width="43.28125" style="0" customWidth="1"/>
    <col min="2" max="2" width="46.140625" style="0" customWidth="1"/>
  </cols>
  <sheetData>
    <row r="1" spans="1:2" ht="12.75">
      <c r="A1" t="s">
        <v>115</v>
      </c>
      <c r="B1" t="s">
        <v>116</v>
      </c>
    </row>
    <row r="2" spans="1:2" ht="12.75">
      <c r="A2" t="s">
        <v>117</v>
      </c>
      <c r="B2">
        <v>2</v>
      </c>
    </row>
    <row r="3" spans="1:2" ht="12.75">
      <c r="A3" t="s">
        <v>118</v>
      </c>
      <c r="B3">
        <v>10</v>
      </c>
    </row>
    <row r="5" spans="1:2" ht="12.75">
      <c r="A5" t="s">
        <v>74</v>
      </c>
      <c r="B5" t="s">
        <v>119</v>
      </c>
    </row>
    <row r="6" spans="1:2" ht="12.75">
      <c r="A6">
        <v>0</v>
      </c>
      <c r="B6">
        <v>34000</v>
      </c>
    </row>
    <row r="7" spans="1:2" ht="12.75">
      <c r="A7" s="40" t="s">
        <v>120</v>
      </c>
      <c r="B7" s="40">
        <v>108832.795</v>
      </c>
    </row>
    <row r="8" spans="1:2" ht="12.75">
      <c r="A8" s="40" t="s">
        <v>121</v>
      </c>
      <c r="B8" s="40">
        <v>1966.997865</v>
      </c>
    </row>
    <row r="9" spans="1:2" ht="12.75">
      <c r="A9" s="40" t="s">
        <v>122</v>
      </c>
      <c r="B9" s="40">
        <v>9848.664966</v>
      </c>
    </row>
    <row r="10" spans="1:3" ht="12.75">
      <c r="A10" t="s">
        <v>123</v>
      </c>
      <c r="B10">
        <v>6048.4320912</v>
      </c>
      <c r="C10">
        <f>B10+C19</f>
        <v>7137.840681</v>
      </c>
    </row>
    <row r="11" spans="1:2" ht="12.75">
      <c r="A11" s="40" t="s">
        <v>124</v>
      </c>
      <c r="B11" s="40">
        <v>20273.1083093</v>
      </c>
    </row>
    <row r="12" spans="1:2" ht="12.75">
      <c r="A12" s="40" t="s">
        <v>125</v>
      </c>
      <c r="B12" s="40">
        <v>14804.8</v>
      </c>
    </row>
    <row r="13" spans="1:2" ht="12.75">
      <c r="A13" t="s">
        <v>109</v>
      </c>
      <c r="B13">
        <v>195774.7982315</v>
      </c>
    </row>
    <row r="16" ht="12.75">
      <c r="A16" t="s">
        <v>128</v>
      </c>
    </row>
    <row r="18" spans="1:3" ht="12.75">
      <c r="A18" t="s">
        <v>126</v>
      </c>
      <c r="B18">
        <v>3656404.123199999</v>
      </c>
      <c r="C18">
        <f>B18/1000</f>
        <v>3656.404123199999</v>
      </c>
    </row>
    <row r="19" spans="1:3" ht="12.75">
      <c r="A19" t="s">
        <v>127</v>
      </c>
      <c r="B19">
        <v>1089408.5898</v>
      </c>
      <c r="C19">
        <f>B19/1000</f>
        <v>1089.4085897999998</v>
      </c>
    </row>
    <row r="20" spans="1:6" ht="12.75">
      <c r="A20" t="s">
        <v>23</v>
      </c>
      <c r="B20">
        <v>150516</v>
      </c>
      <c r="C20">
        <f>B20/1000</f>
        <v>150.516</v>
      </c>
      <c r="F20">
        <v>3281308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2012-10-29T10:59:45Z</dcterms:created>
  <dcterms:modified xsi:type="dcterms:W3CDTF">2014-01-08T14:09:05Z</dcterms:modified>
  <cp:category/>
  <cp:version/>
  <cp:contentType/>
  <cp:contentStatus/>
</cp:coreProperties>
</file>