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280" windowHeight="14235" tabRatio="701" activeTab="0"/>
  </bookViews>
  <sheets>
    <sheet name="Index" sheetId="1" r:id="rId1"/>
    <sheet name="S.1" sheetId="2" r:id="rId2"/>
    <sheet name="1.1" sheetId="3" r:id="rId3"/>
    <sheet name="1.2" sheetId="4" r:id="rId4"/>
    <sheet name="1.3" sheetId="5" r:id="rId5"/>
    <sheet name="1.4" sheetId="6" r:id="rId6"/>
    <sheet name="2.1" sheetId="7" r:id="rId7"/>
    <sheet name="2.2" sheetId="8" r:id="rId8"/>
    <sheet name="2.3" sheetId="9" r:id="rId9"/>
    <sheet name="2.4" sheetId="10" r:id="rId10"/>
    <sheet name="2.5" sheetId="11" r:id="rId11"/>
    <sheet name="2.6" sheetId="12" r:id="rId12"/>
    <sheet name="2.7" sheetId="13" r:id="rId13"/>
    <sheet name="3.1" sheetId="14" r:id="rId14"/>
    <sheet name="4.1" sheetId="15" r:id="rId15"/>
    <sheet name="4.2" sheetId="16" r:id="rId16"/>
    <sheet name="4.3" sheetId="17" r:id="rId17"/>
    <sheet name="B.1"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AACCASELOADCHANGE" localSheetId="17">OFFSET('[25]TABLE 10'!$B$15,0,1,1,'[25]TABLE 10'!$D$1)</definedName>
    <definedName name="AACCASELOADCHANGE">OFFSET('[12]TABLE 10'!$B$15,0,1,1,'[12]TABLE 10'!$D$1)</definedName>
    <definedName name="AACCASELOADRANGE" localSheetId="17">OFFSET('[25]TABLE 10'!$B$13,0,1,1,'[25]TABLE 10'!$D$1)</definedName>
    <definedName name="AACCASELOADRANGE">OFFSET('[12]TABLE 10'!$B$13,0,1,1,'[12]TABLE 10'!$D$1)</definedName>
    <definedName name="AACDISPOSALSAVERAGERANGE" localSheetId="17">OFFSET('[25]TABLE 10'!$B$9,0,1,1,'[25]TABLE 10'!$D$1)</definedName>
    <definedName name="AACDISPOSALSAVERAGERANGE">OFFSET('[12]TABLE 10'!$B$9,0,1,1,'[12]TABLE 10'!$D$1)</definedName>
    <definedName name="AACDISPOSALSRANGE" localSheetId="17">OFFSET('[25]TABLE 10'!$B$5,0,1,1,'[25]TABLE 10'!$D$1)</definedName>
    <definedName name="AACDISPOSALSRANGE">OFFSET('[12]TABLE 10'!$B$5,0,1,1,'[12]TABLE 10'!$D$1)</definedName>
    <definedName name="AACRATIORANGE" localSheetId="17">OFFSET('[25]TABLE 10'!$B$11,0,1,1,'[25]TABLE 10'!$D$1)</definedName>
    <definedName name="AACRATIORANGE">OFFSET('[12]TABLE 10'!$B$11,0,1,1,'[12]TABLE 10'!$D$1)</definedName>
    <definedName name="AACRATIORANGE2" localSheetId="17">OFFSET('[25]TABLE 10'!$B$12,0,1,1,'[25]TABLE 10'!$D$1)</definedName>
    <definedName name="AACRATIORANGE2">OFFSET('[12]TABLE 10'!$B$12,0,1,1,'[12]TABLE 10'!$D$1)</definedName>
    <definedName name="AACRECEIPTSAVERAGERANGE" localSheetId="17">OFFSET('[25]TABLE 10'!$B$7,0,1,1,'[25]TABLE 10'!$D$1)</definedName>
    <definedName name="AACRECEIPTSAVERAGERANGE">OFFSET('[12]TABLE 10'!$B$7,0,1,1,'[12]TABLE 10'!$D$1)</definedName>
    <definedName name="AACRECEIPTSRANGE" localSheetId="17">OFFSET('[25]TABLE 10'!$B$3,0,1,1,'[25]TABLE 10'!$D$1)</definedName>
    <definedName name="AACRECEIPTSRANGE">OFFSET('[12]TABLE 10'!$B$3,0,1,1,'[12]TABLE 10'!$D$1)</definedName>
    <definedName name="AACTIMELINESSRANGE" localSheetId="17">OFFSET('[25]TABLE 10'!$B$17,0,1,1,'[25]TABLE 10'!$D$1)</definedName>
    <definedName name="AACTIMELINESSRANGE">OFFSET('[12]TABLE 10'!$B$17,0,1,1,'[12]TABLE 10'!$D$1)</definedName>
    <definedName name="AACTIMELINESSRANGE2" localSheetId="17">OFFSET('[25]TABLE 10'!$B$20,0,1,1,'[25]TABLE 10'!$D$1)</definedName>
    <definedName name="AACTIMELINESSRANGE2">OFFSET('[12]TABLE 10'!$B$20,0,1,1,'[12]TABLE 10'!$D$1)</definedName>
    <definedName name="Accommodation" localSheetId="17">#REF!</definedName>
    <definedName name="Accommodation">#REF!</definedName>
    <definedName name="ACTUALLOOKUP" localSheetId="17">'[26]TABLE 2'!$N$255:$O$284</definedName>
    <definedName name="ACTUALLOOKUP">'[13]TABLE 2'!$N$255:$O$284</definedName>
    <definedName name="ADJACTUALLOOKUP" localSheetId="17">'[24]MH data'!$S$232:$AD$238</definedName>
    <definedName name="ADJACTUALLOOKUP">'[11]MH data'!$S$232:$AD$238</definedName>
    <definedName name="AGEN" localSheetId="17">#REF!</definedName>
    <definedName name="AGEN">#REF!</definedName>
    <definedName name="agen1" localSheetId="17">#REF!</definedName>
    <definedName name="agen1">#REF!</definedName>
    <definedName name="AIMB" localSheetId="17">#REF!</definedName>
    <definedName name="AIMB">#REF!</definedName>
    <definedName name="Albie" localSheetId="1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 localSheetId="17">#REF!</definedName>
    <definedName name="ANAL">#REF!</definedName>
    <definedName name="ASTCASELOADCHANGE" localSheetId="17">OFFSET('[25]TABLE 10'!$B$119,0,1,1,'[25]TABLE 10'!$D$1)</definedName>
    <definedName name="ASTCASELOADCHANGE">OFFSET('[12]TABLE 10'!$B$119,0,1,1,'[12]TABLE 10'!$D$1)</definedName>
    <definedName name="ASTCASELOADRANGE" localSheetId="17">OFFSET('[25]TABLE 10'!$B$117,0,1,1,'[25]TABLE 10'!$D$1)</definedName>
    <definedName name="ASTCASELOADRANGE">OFFSET('[12]TABLE 10'!$B$117,0,1,1,'[12]TABLE 10'!$D$1)</definedName>
    <definedName name="ASTDISPOSALSAVERAGERANGE" localSheetId="17">OFFSET('[25]TABLE 10'!$B$113,0,1,1,'[25]TABLE 10'!$D$105)</definedName>
    <definedName name="ASTDISPOSALSAVERAGERANGE">OFFSET('[12]TABLE 10'!$B$113,0,1,1,'[12]TABLE 10'!$D$105)</definedName>
    <definedName name="ASTDISPOSALSRANGE" localSheetId="17">OFFSET('[25]TABLE 10'!$B$109,0,1,1,'[25]TABLE 10'!$D$105)</definedName>
    <definedName name="ASTDISPOSALSRANGE">OFFSET('[12]TABLE 10'!$B$109,0,1,1,'[12]TABLE 10'!$D$105)</definedName>
    <definedName name="ASTRATIORANGE" localSheetId="17">OFFSET('[25]TABLE 10'!$B$115,0,1,1,'[25]TABLE 10'!$D$1)</definedName>
    <definedName name="ASTRATIORANGE">OFFSET('[12]TABLE 10'!$B$115,0,1,1,'[12]TABLE 10'!$D$1)</definedName>
    <definedName name="ASTRECEIPTSAVERAGERANGE" localSheetId="17">OFFSET('[25]TABLE 10'!$B$111,0,1,1,'[25]TABLE 10'!$D$105)</definedName>
    <definedName name="ASTRECEIPTSAVERAGERANGE">OFFSET('[12]TABLE 10'!$B$111,0,1,1,'[12]TABLE 10'!$D$105)</definedName>
    <definedName name="ASTRECEIPTSRANGE" localSheetId="17">OFFSET('[25]TABLE 10'!$B$107,0,1,1,'[25]TABLE 10'!$D$105)</definedName>
    <definedName name="ASTRECEIPTSRANGE">OFFSET('[12]TABLE 10'!$B$107,0,1,1,'[12]TABLE 10'!$D$105)</definedName>
    <definedName name="ASTTIMELINESSRANGE" localSheetId="17">OFFSET('[25]TABLE 10'!$B$121,0,1,1,'[25]TABLE 10'!$D$1)</definedName>
    <definedName name="ASTTIMELINESSRANGE">OFFSET('[12]TABLE 10'!$B$121,0,1,1,'[12]TABLE 10'!$D$1)</definedName>
    <definedName name="CCS_Team" localSheetId="17">#REF!</definedName>
    <definedName name="CCS_Team">#REF!</definedName>
    <definedName name="CHAMBERDAYSSALARIEDACTUALLOOKUP" localSheetId="17">'[24]MH data'!$S$216:$AD$217</definedName>
    <definedName name="CHAMBERDAYSSALARIEDACTUALLOOKUP">'[11]MH data'!$S$216:$AD$217</definedName>
    <definedName name="CHAMBERDAYSSALARIEDMEDICALACTUALLOOKUP" localSheetId="17">'[24]MH data'!$S$224:$AD$225</definedName>
    <definedName name="CHAMBERDAYSSALARIEDMEDICALACTUALLOOKUP">'[11]MH data'!$S$224:$AD$225</definedName>
    <definedName name="CHAMBERDAYSSALARIEDMEDICALPROFILELOOKUP" localSheetId="17">'[24]MH data'!$E$224:$P$225</definedName>
    <definedName name="CHAMBERDAYSSALARIEDMEDICALPROFILELOOKUP">'[11]MH data'!$E$224:$P$225</definedName>
    <definedName name="CHAMBERDAYSSALARIEDPROFILELOOKUP" localSheetId="17">'[24]MH data'!$E$216:$P$217</definedName>
    <definedName name="CHAMBERDAYSSALARIEDPROFILELOOKUP">'[11]MH data'!$E$216:$P$217</definedName>
    <definedName name="CICCASELOADCHANGE" localSheetId="17">OFFSET('[25]TABLE 10'!$B$222,0,1,1,'[25]TABLE 10'!$D$1)</definedName>
    <definedName name="CICCASELOADCHANGE">OFFSET('[12]TABLE 10'!$B$222,0,1,1,'[12]TABLE 10'!$D$1)</definedName>
    <definedName name="CICCASELOADRANGE" localSheetId="17">OFFSET('[25]TABLE 10'!$B$220,0,1,1,'[25]TABLE 10'!$D$1)</definedName>
    <definedName name="CICCASELOADRANGE">OFFSET('[12]TABLE 10'!$B$220,0,1,1,'[12]TABLE 10'!$D$1)</definedName>
    <definedName name="CICDISPOSALSAVERAGERANGE" localSheetId="17">OFFSET('[25]TABLE 10'!$B$216,0,1,1,'[25]TABLE 10'!$D$1)</definedName>
    <definedName name="CICDISPOSALSAVERAGERANGE">OFFSET('[12]TABLE 10'!$B$216,0,1,1,'[12]TABLE 10'!$D$1)</definedName>
    <definedName name="CICDISPOSALSRANGE" localSheetId="17">OFFSET('[25]TABLE 10'!$B$212,0,1,1,'[25]TABLE 10'!$D$1)</definedName>
    <definedName name="CICDISPOSALSRANGE">OFFSET('[12]TABLE 10'!$B$212,0,1,1,'[12]TABLE 10'!$D$1)</definedName>
    <definedName name="CICRATIORANGE" localSheetId="17">OFFSET('[25]TABLE 10'!$B$218,0,1,1,'[25]TABLE 10'!$D$1)</definedName>
    <definedName name="CICRATIORANGE">OFFSET('[12]TABLE 10'!$B$218,0,1,1,'[12]TABLE 10'!$D$1)</definedName>
    <definedName name="CICRECEIPTSAVERAGERANGE" localSheetId="17">OFFSET('[25]TABLE 10'!$B$214,0,1,1,'[25]TABLE 10'!$D$1)</definedName>
    <definedName name="CICRECEIPTSAVERAGERANGE">OFFSET('[12]TABLE 10'!$B$214,0,1,1,'[12]TABLE 10'!$D$1)</definedName>
    <definedName name="CICRECEIPTSRANGE" localSheetId="17">OFFSET('[25]TABLE 10'!$B$210,0,1,1,'[25]TABLE 10'!$D$1)</definedName>
    <definedName name="CICRECEIPTSRANGE">OFFSET('[12]TABLE 10'!$B$210,0,1,1,'[12]TABLE 10'!$D$1)</definedName>
    <definedName name="CICTIMELINESSRANGE" localSheetId="17">OFFSET('[25]TABLE 10'!$B$224,0,1,1,'[25]TABLE 10'!$D$1)</definedName>
    <definedName name="CICTIMELINESSRANGE">OFFSET('[12]TABLE 10'!$B$224,0,1,1,'[12]TABLE 10'!$D$1)</definedName>
    <definedName name="Civil_and_Family" localSheetId="17">#REF!</definedName>
    <definedName name="Civil_and_Family">#REF!</definedName>
    <definedName name="Criminal_Court_Operations" localSheetId="17">#REF!</definedName>
    <definedName name="Criminal_Court_Operations">#REF!</definedName>
    <definedName name="Customers" localSheetId="17">#REF!</definedName>
    <definedName name="Customers">#REF!</definedName>
    <definedName name="Development_Training" localSheetId="17">#REF!</definedName>
    <definedName name="Development_Training">#REF!</definedName>
    <definedName name="DISPOSALSFORECASTLOOKUP" localSheetId="17">'[26]TABLE 3'!$AJ$46:$AK$77</definedName>
    <definedName name="DISPOSALSFORECASTLOOKUP">'[13]TABLE 3'!$AJ$46:$AK$77</definedName>
    <definedName name="DISPOSALSLOOKUP" localSheetId="17">'[26]TABLE 2'!$N$189:$O$218</definedName>
    <definedName name="DISPOSALSLOOKUP">'[13]TABLE 2'!$N$189:$O$218</definedName>
    <definedName name="DISPOSALSPROFILE" localSheetId="17">'[26]TABLE 3'!$AD$46:$AE$77</definedName>
    <definedName name="DISPOSALSPROFILE">'[13]TABLE 3'!$AD$46:$AE$77</definedName>
    <definedName name="DISPOSEDNONRESTRICTEDACTUALLOOKUP" localSheetId="17">'[24]MH data'!$S$176:$AD$177</definedName>
    <definedName name="DISPOSEDNONRESTRICTEDACTUALLOOKUP">'[11]MH data'!$S$176:$AD$177</definedName>
    <definedName name="DISPOSEDRESTRICTEDACTUALLOOKUP" localSheetId="17">'[24]MH data'!$S$184:$AD$185</definedName>
    <definedName name="DISPOSEDRESTRICTEDACTUALLOOKUP">'[11]MH data'!$S$184:$AD$185</definedName>
    <definedName name="DISPOSEDS2ACTUALLOOKUP" localSheetId="17">'[24]MH data'!$S$168:$AD$169</definedName>
    <definedName name="DISPOSEDS2ACTUALLOOKUP">'[11]MH data'!$S$168:$AD$169</definedName>
    <definedName name="fg">'[8]Data'!$A$265:$D$267</definedName>
    <definedName name="FORECASTDISPOSALSPROFILE" localSheetId="17">'[26]TABLE 3'!$AL$46:$AM$77</definedName>
    <definedName name="FORECASTDISPOSALSPROFILE">'[13]TABLE 3'!$AL$46:$AM$77</definedName>
    <definedName name="FORECASTOUTSTANDINGLOOKUP" localSheetId="17">'[26]TABLE 3'!$AJ$179:$AK$202</definedName>
    <definedName name="FORECASTOUTSTANDINGLOOKUP">'[13]TABLE 3'!$AJ$179:$AK$202</definedName>
    <definedName name="FORECASTRECEIPTSLOOKUP" localSheetId="17">'[26]TABLE 3'!$AJ$153:$AK$176</definedName>
    <definedName name="FORECASTRECEIPTSLOOKUP">'[13]TABLE 3'!$AJ$153:$AK$176</definedName>
    <definedName name="FORECASTRECEIPTSPROFILE" localSheetId="17">'[26]TABLE 3'!$AL$153:$AM$176</definedName>
    <definedName name="FORECASTRECEIPTSPROFILE">'[13]TABLE 3'!$AL$153:$AM$176</definedName>
    <definedName name="FTICASELOADCHANGE" localSheetId="17">OFFSET('[25]TABLE 10'!$B$328,0,1,1,'[25]TABLE 10'!$D$1)</definedName>
    <definedName name="FTICASELOADCHANGE">OFFSET('[12]TABLE 10'!$B$328,0,1,1,'[12]TABLE 10'!$D$1)</definedName>
    <definedName name="FTICASELOADRANGE" localSheetId="17">OFFSET('[25]TABLE 10'!$B$326,0,1,1,'[25]TABLE 10'!$D$1)</definedName>
    <definedName name="FTICASELOADRANGE">OFFSET('[12]TABLE 10'!$B$326,0,1,1,'[12]TABLE 10'!$D$1)</definedName>
    <definedName name="FTIDISPOSALSAVERAGERANGE" localSheetId="17">OFFSET('[25]TABLE 10'!$B$322,0,1,1,'[25]TABLE 10'!$D$1)</definedName>
    <definedName name="FTIDISPOSALSAVERAGERANGE">OFFSET('[12]TABLE 10'!$B$322,0,1,1,'[12]TABLE 10'!$D$1)</definedName>
    <definedName name="FTIDISPOSALSRANGE" localSheetId="17">OFFSET('[25]TABLE 10'!$B$318,0,1,1,'[25]TABLE 10'!$D$1)</definedName>
    <definedName name="FTIDISPOSALSRANGE">OFFSET('[12]TABLE 10'!$B$318,0,1,1,'[12]TABLE 10'!$D$1)</definedName>
    <definedName name="FTIRATIORANGE" localSheetId="17">OFFSET('[25]TABLE 10'!$B$324,0,1,1,'[25]TABLE 10'!$D$1)</definedName>
    <definedName name="FTIRATIORANGE">OFFSET('[12]TABLE 10'!$B$324,0,1,1,'[12]TABLE 10'!$D$1)</definedName>
    <definedName name="FTIRECEIPTSAVERAGERANGE" localSheetId="17">OFFSET('[25]TABLE 10'!$B$320,0,1,1,'[25]TABLE 10'!$D$1)</definedName>
    <definedName name="FTIRECEIPTSAVERAGERANGE">OFFSET('[12]TABLE 10'!$B$320,0,1,1,'[12]TABLE 10'!$D$1)</definedName>
    <definedName name="FTIRECEIPTSRANGE" localSheetId="17">OFFSET('[25]TABLE 10'!$B$316,0,1,1,'[25]TABLE 10'!$D$1)</definedName>
    <definedName name="FTIRECEIPTSRANGE">OFFSET('[12]TABLE 10'!$B$316,0,1,1,'[12]TABLE 10'!$D$1)</definedName>
    <definedName name="FTITIMELINESSRANGE" localSheetId="17">OFFSET('[25]TABLE 10'!$B$330,0,1,1,'[25]TABLE 10'!$D$1)</definedName>
    <definedName name="FTITIMELINESSRANGE">OFFSET('[12]TABLE 10'!$B$330,0,1,1,'[12]TABLE 10'!$D$1)</definedName>
    <definedName name="GRPCASELOADCHANGE" localSheetId="17">OFFSET('[25]TABLE 10'!$B$434,0,1,1,'[25]TABLE 10'!$D$1)</definedName>
    <definedName name="GRPCASELOADCHANGE">OFFSET('[12]TABLE 10'!$B$434,0,1,1,'[12]TABLE 10'!$D$1)</definedName>
    <definedName name="GRPCASELOADRANGE" localSheetId="17">OFFSET('[25]TABLE 10'!$B$432,0,1,1,'[25]TABLE 10'!$D$1)</definedName>
    <definedName name="GRPCASELOADRANGE">OFFSET('[12]TABLE 10'!$B$432,0,1,1,'[12]TABLE 10'!$D$1)</definedName>
    <definedName name="GRPDISPOSALSAVERAGERANGE" localSheetId="17">OFFSET('[25]TABLE 10'!$B$428,0,1,1,'[25]TABLE 10'!$D$1)</definedName>
    <definedName name="GRPDISPOSALSAVERAGERANGE">OFFSET('[12]TABLE 10'!$B$428,0,1,1,'[12]TABLE 10'!$D$1)</definedName>
    <definedName name="GRPDISPOSALSRANGE" localSheetId="17">OFFSET('[25]TABLE 10'!$B$424,0,1,1,'[25]TABLE 10'!$D$1)</definedName>
    <definedName name="GRPDISPOSALSRANGE">OFFSET('[12]TABLE 10'!$B$424,0,1,1,'[12]TABLE 10'!$D$1)</definedName>
    <definedName name="GRPRATIORANGE" localSheetId="17">OFFSET('[25]TABLE 10'!$B$430,0,1,1,'[25]TABLE 10'!$D$1)</definedName>
    <definedName name="GRPRATIORANGE">OFFSET('[12]TABLE 10'!$B$430,0,1,1,'[12]TABLE 10'!$D$1)</definedName>
    <definedName name="GRPRATIORANGE2" localSheetId="17">OFFSET('[25]TABLE 10'!$B$431,0,1,1,'[25]TABLE 10'!$D$1)</definedName>
    <definedName name="GRPRATIORANGE2">OFFSET('[12]TABLE 10'!$B$431,0,1,1,'[12]TABLE 10'!$D$1)</definedName>
    <definedName name="GRPRECEIPTSAVERAGERANGE" localSheetId="17">OFFSET('[25]TABLE 10'!$B$426,0,1,1,'[25]TABLE 10'!$D$1)</definedName>
    <definedName name="GRPRECEIPTSAVERAGERANGE">OFFSET('[12]TABLE 10'!$B$426,0,1,1,'[12]TABLE 10'!$D$1)</definedName>
    <definedName name="GRPRECEIPTSRANGE" localSheetId="17">OFFSET('[25]TABLE 10'!$B$422,0,1,1,'[25]TABLE 10'!$D$1)</definedName>
    <definedName name="GRPRECEIPTSRANGE">OFFSET('[12]TABLE 10'!$B$422,0,1,1,'[12]TABLE 10'!$D$1)</definedName>
    <definedName name="GRPTIMELINESSRANGE" localSheetId="17">OFFSET('[25]TABLE 10'!$B$436,0,1,1,'[25]TABLE 10'!$D$1)</definedName>
    <definedName name="GRPTIMELINESSRANGE">OFFSET('[12]TABLE 10'!$B$436,0,1,1,'[12]TABLE 10'!$D$1)</definedName>
    <definedName name="h" localSheetId="17">#REF!</definedName>
    <definedName name="h">#REF!</definedName>
    <definedName name="Head_of_Training" localSheetId="17">#REF!</definedName>
    <definedName name="Head_of_Training">#REF!</definedName>
    <definedName name="HEARDACTUALLOOKUP" localSheetId="17">'[24]MH data'!$S$156:$AD$157</definedName>
    <definedName name="HEARDACTUALLOOKUP">'[11]MH data'!$S$156:$AD$157</definedName>
    <definedName name="HEARDPROFILELOOKUP" localSheetId="17">'[24]MH data'!$E$156:$P$157</definedName>
    <definedName name="HEARDPROFILELOOKUP">'[11]MH data'!$E$156:$P$157</definedName>
    <definedName name="HEARINGDAYSFEEACTUALLOOKUP" localSheetId="17">'[24]MH data'!$S$196:$AD$197</definedName>
    <definedName name="HEARINGDAYSFEEACTUALLOOKUP">'[11]MH data'!$S$196:$AD$197</definedName>
    <definedName name="HEARINGDAYSFEEMEDICALACTUALLOOKUP" localSheetId="17">'[24]MH data'!$S$200:$AD$201</definedName>
    <definedName name="HEARINGDAYSFEEMEDICALACTUALLOOKUP">'[11]MH data'!$S$200:$AD$201</definedName>
    <definedName name="HEARINGDAYSFEEMEDICALPROFILELOOKUP" localSheetId="17">'[24]MH data'!$E$200:$P$201</definedName>
    <definedName name="HEARINGDAYSFEEMEDICALPROFILELOOKUP">'[11]MH data'!$E$200:$P$201</definedName>
    <definedName name="HEARINGDAYSFEEMEMBERACTUALLOOKUP" localSheetId="17">'[24]MH data'!$S$204:$AD$205</definedName>
    <definedName name="HEARINGDAYSFEEMEMBERACTUALLOOKUP">'[11]MH data'!$S$204:$AD$205</definedName>
    <definedName name="HEARINGDAYSFEEMEMBERPROFILELOOKUP" localSheetId="17">'[24]MH data'!$E$204:$P$205</definedName>
    <definedName name="HEARINGDAYSFEEMEMBERPROFILELOOKUP">'[11]MH data'!$E$204:$P$205</definedName>
    <definedName name="HEARINGDAYSFEEPROFILELOOKUP" localSheetId="17">'[24]MH data'!$E$196:$P$197</definedName>
    <definedName name="HEARINGDAYSFEEPROFILELOOKUP">'[11]MH data'!$E$196:$P$197</definedName>
    <definedName name="HEARINGDAYSSALARIEDACTUALLOOKUP" localSheetId="17">'[24]MH data'!$S$212:$AD$213</definedName>
    <definedName name="HEARINGDAYSSALARIEDACTUALLOOKUP">'[11]MH data'!$S$212:$AD$213</definedName>
    <definedName name="HEARINGDAYSSALARIEDMEDICALACTUALLOOKUP" localSheetId="17">'[24]MH data'!$S$220:$AD$221</definedName>
    <definedName name="HEARINGDAYSSALARIEDMEDICALACTUALLOOKUP">'[11]MH data'!$S$220:$AD$221</definedName>
    <definedName name="HEARINGDAYSSALARIEDMEDICALPROFILELOOKUP" localSheetId="17">'[24]MH data'!$E$220:$P$221</definedName>
    <definedName name="HEARINGDAYSSALARIEDMEDICALPROFILELOOKUP">'[11]MH data'!$E$220:$P$221</definedName>
    <definedName name="HEARINGDAYSSALARIEDPROFILELOOKUP" localSheetId="17">'[24]MH data'!$E$212:$P$213</definedName>
    <definedName name="HEARINGDAYSSALARIEDPROFILELOOKUP">'[11]MH data'!$E$212:$P$213</definedName>
    <definedName name="HEARINGSACTUALLOOKUP" localSheetId="17">'[24]MH data'!$S$249:$AD$251</definedName>
    <definedName name="HEARINGSACTUALLOOKUP">'[11]MH data'!$S$249:$AD$251</definedName>
    <definedName name="Information_Services_Division" localSheetId="17">#REF!</definedName>
    <definedName name="Information_Services_Division">#REF!</definedName>
    <definedName name="INTARGETNONRESTRICTEDACTUALLOOKUP" localSheetId="17">'[24]MH data'!$S$180:$AD$181</definedName>
    <definedName name="INTARGETNONRESTRICTEDACTUALLOOKUP">'[11]MH data'!$S$180:$AD$181</definedName>
    <definedName name="INTARGETRESTRICTEDACTUALLOOKUP" localSheetId="17">'[24]MH data'!$S$188:$AD$189</definedName>
    <definedName name="INTARGETRESTRICTEDACTUALLOOKUP">'[11]MH data'!$S$188:$AD$189</definedName>
    <definedName name="INTARGETS2ACTUALLOOKUP" localSheetId="17">'[24]MH data'!$S$172:$AD$173</definedName>
    <definedName name="INTARGETS2ACTUALLOOKUP">'[11]MH data'!$S$172:$AD$173</definedName>
    <definedName name="ITCASELOADCHANGE" localSheetId="17">OFFSET('[25]TABLE 10'!$B$538,0,1,1,'[25]TABLE 10'!$D$1)</definedName>
    <definedName name="ITCASELOADCHANGE">OFFSET('[12]TABLE 10'!$B$538,0,1,1,'[12]TABLE 10'!$D$1)</definedName>
    <definedName name="ITCASELOADRANGE" localSheetId="17">OFFSET('[25]TABLE 10'!$B$536,0,1,1,'[25]TABLE 10'!$D$1)</definedName>
    <definedName name="ITCASELOADRANGE">OFFSET('[12]TABLE 10'!$B$536,0,1,1,'[12]TABLE 10'!$D$1)</definedName>
    <definedName name="ITDISPOSALSAVERAGERANGE" localSheetId="17">OFFSET('[25]TABLE 10'!$B$532,0,1,1,'[25]TABLE 10'!$D$1)</definedName>
    <definedName name="ITDISPOSALSAVERAGERANGE">OFFSET('[12]TABLE 10'!$B$532,0,1,1,'[12]TABLE 10'!$D$1)</definedName>
    <definedName name="ITDISPOSALSRANGE" localSheetId="17">OFFSET('[25]TABLE 10'!$B$528,0,1,1,'[25]TABLE 10'!$D$1)</definedName>
    <definedName name="ITDISPOSALSRANGE">OFFSET('[12]TABLE 10'!$B$528,0,1,1,'[12]TABLE 10'!$D$1)</definedName>
    <definedName name="ITRATIORANGE" localSheetId="17">OFFSET('[25]TABLE 10'!$B$534,0,1,1,'[25]TABLE 10'!$D$1)</definedName>
    <definedName name="ITRATIORANGE">OFFSET('[12]TABLE 10'!$B$534,0,1,1,'[12]TABLE 10'!$D$1)</definedName>
    <definedName name="ITRATIORANGE2" localSheetId="17">OFFSET('[25]TABLE 10'!$B$535,0,1,1,'[25]TABLE 10'!$D$1)</definedName>
    <definedName name="ITRATIORANGE2">OFFSET('[12]TABLE 10'!$B$535,0,1,1,'[12]TABLE 10'!$D$1)</definedName>
    <definedName name="ITRECEIPTSAVERAGERANGE" localSheetId="17">OFFSET('[25]TABLE 10'!$B$530,0,1,1,'[25]TABLE 10'!$D$1)</definedName>
    <definedName name="ITRECEIPTSAVERAGERANGE">OFFSET('[12]TABLE 10'!$B$530,0,1,1,'[12]TABLE 10'!$D$1)</definedName>
    <definedName name="ITRECEIPTSRANGE" localSheetId="17">OFFSET('[25]TABLE 10'!$B$526,0,1,1,'[25]TABLE 10'!$D$1)</definedName>
    <definedName name="ITRECEIPTSRANGE">OFFSET('[12]TABLE 10'!$B$526,0,1,1,'[12]TABLE 10'!$D$1)</definedName>
    <definedName name="ITTIMELINESSRANGE" localSheetId="17">OFFSET('[25]TABLE 10'!$B$540,0,1,1,'[25]TABLE 10'!$D$1)</definedName>
    <definedName name="ITTIMELINESSRANGE">OFFSET('[12]TABLE 10'!$B$540,0,1,1,'[12]TABLE 10'!$D$1)</definedName>
    <definedName name="jhkjhkh" localSheetId="17">#REF!</definedName>
    <definedName name="jhkjhkh">#REF!</definedName>
    <definedName name="kjhkjhk" localSheetId="17">#REF!</definedName>
    <definedName name="kjhkjhk">#REF!</definedName>
    <definedName name="kjhkjhkjh" localSheetId="17">#REF!</definedName>
    <definedName name="kjhkjhkjh">#REF!</definedName>
    <definedName name="kjhkjhkjlk" localSheetId="17">#REF!</definedName>
    <definedName name="kjhkjhkjlk">#REF!</definedName>
    <definedName name="LISTEDACTUALLOOKUP" localSheetId="17">'[24]MH data'!$S$228:$AD$229</definedName>
    <definedName name="LISTEDACTUALLOOKUP">'[11]MH data'!$S$228:$AD$229</definedName>
    <definedName name="LO" localSheetId="17">#REF!</definedName>
    <definedName name="LO">#REF!</definedName>
    <definedName name="MHCASELOADCHANGE" localSheetId="17">OFFSET('[27]MH PERFORMANCE REPORT CHARTS'!$B$15,0,1,1,'[27]MH PERFORMANCE REPORT CHARTS'!$D$1)</definedName>
    <definedName name="MHCASELOADCHANGE">OFFSET('[14]MH PERFORMANCE REPORT CHARTS'!$B$15,0,1,1,'[14]MH PERFORMANCE REPORT CHARTS'!$D$1)</definedName>
    <definedName name="MHCASELOADRANGE" localSheetId="17">OFFSET('[27]MH PERFORMANCE REPORT CHARTS'!$B$13,0,1,1,'[27]MH PERFORMANCE REPORT CHARTS'!$D$1)</definedName>
    <definedName name="MHCASELOADRANGE">OFFSET('[14]MH PERFORMANCE REPORT CHARTS'!$B$13,0,1,1,'[14]MH PERFORMANCE REPORT CHARTS'!$D$1)</definedName>
    <definedName name="MHDISPOSALSAVERAGERANGE" localSheetId="17">OFFSET('[27]MH PERFORMANCE REPORT CHARTS'!$B$9,0,1,1,'[27]MH PERFORMANCE REPORT CHARTS'!$D$1)</definedName>
    <definedName name="MHDISPOSALSAVERAGERANGE">OFFSET('[14]MH PERFORMANCE REPORT CHARTS'!$B$9,0,1,1,'[14]MH PERFORMANCE REPORT CHARTS'!$D$1)</definedName>
    <definedName name="MHDISPOSALSRANGE" localSheetId="17">OFFSET('[27]MH PERFORMANCE REPORT CHARTS'!$B$5,0,1,1,'[27]MH PERFORMANCE REPORT CHARTS'!$D$1)</definedName>
    <definedName name="MHDISPOSALSRANGE">OFFSET('[14]MH PERFORMANCE REPORT CHARTS'!$B$5,0,1,1,'[14]MH PERFORMANCE REPORT CHARTS'!$D$1)</definedName>
    <definedName name="MHRATIORANGE" localSheetId="17">OFFSET('[27]MH PERFORMANCE REPORT CHARTS'!$B$11,0,1,1,'[27]MH PERFORMANCE REPORT CHARTS'!$D$1)</definedName>
    <definedName name="MHRATIORANGE">OFFSET('[14]MH PERFORMANCE REPORT CHARTS'!$B$11,0,1,1,'[14]MH PERFORMANCE REPORT CHARTS'!$D$1)</definedName>
    <definedName name="MHRATIORANGE2" localSheetId="17">OFFSET('[27]MH PERFORMANCE REPORT CHARTS'!$B$12,0,1,1,'[27]MH PERFORMANCE REPORT CHARTS'!$D$1)</definedName>
    <definedName name="MHRATIORANGE2">OFFSET('[14]MH PERFORMANCE REPORT CHARTS'!$B$12,0,1,1,'[14]MH PERFORMANCE REPORT CHARTS'!$D$1)</definedName>
    <definedName name="MHRECEIPTSAVERAGERANGE" localSheetId="17">OFFSET('[27]MH PERFORMANCE REPORT CHARTS'!$B$7,0,1,1,'[27]MH PERFORMANCE REPORT CHARTS'!$D$1)</definedName>
    <definedName name="MHRECEIPTSAVERAGERANGE">OFFSET('[14]MH PERFORMANCE REPORT CHARTS'!$B$7,0,1,1,'[14]MH PERFORMANCE REPORT CHARTS'!$D$1)</definedName>
    <definedName name="MHRECEIPTSRANGE" localSheetId="17">OFFSET('[27]MH PERFORMANCE REPORT CHARTS'!$B$3,0,1,1,'[27]MH PERFORMANCE REPORT CHARTS'!$D$1)</definedName>
    <definedName name="MHRECEIPTSRANGE">OFFSET('[14]MH PERFORMANCE REPORT CHARTS'!$B$3,0,1,1,'[14]MH PERFORMANCE REPORT CHARTS'!$D$1)</definedName>
    <definedName name="MHTIMELINESSRANGE" localSheetId="17">OFFSET('[27]MH PERFORMANCE REPORT CHARTS'!$B$17,0,1,1,'[27]MH PERFORMANCE REPORT CHARTS'!$D$1)</definedName>
    <definedName name="MHTIMELINESSRANGE">OFFSET('[14]MH PERFORMANCE REPORT CHARTS'!$B$17,0,1,1,'[14]MH PERFORMANCE REPORT CHARTS'!$D$1)</definedName>
    <definedName name="MHTIMELINESSRANGE2" localSheetId="17">OFFSET('[27]MH PERFORMANCE REPORT CHARTS'!$B$20,0,1,1,'[27]MH PERFORMANCE REPORT CHARTS'!$D$1)</definedName>
    <definedName name="MHTIMELINESSRANGE2">OFFSET('[14]MH PERFORMANCE REPORT CHARTS'!$B$20,0,1,1,'[14]MH PERFORMANCE REPORT CHARTS'!$D$1)</definedName>
    <definedName name="MHTIMELINESSRANGE3" localSheetId="17">OFFSET('[27]MH PERFORMANCE REPORT CHARTS'!$B$23,0,1,1,'[27]MH PERFORMANCE REPORT CHARTS'!$D$1)</definedName>
    <definedName name="MHTIMELINESSRANGE3">OFFSET('[14]MH PERFORMANCE REPORT CHARTS'!$B$23,0,1,1,'[14]MH PERFORMANCE REPORT CHARTS'!$D$1)</definedName>
    <definedName name="MO" localSheetId="17">#REF!</definedName>
    <definedName name="MO">#REF!</definedName>
    <definedName name="MONTHSLOOKUP" localSheetId="17">'[25]TABLE 10'!$C$1119:$AL$1120</definedName>
    <definedName name="MONTHSLOOKUP">'[12]TABLE 10'!$C$1119:$AL$1120</definedName>
    <definedName name="NAT_AVG" localSheetId="17">#REF!</definedName>
    <definedName name="NAT_AVG">#REF!</definedName>
    <definedName name="NE" localSheetId="17">#REF!</definedName>
    <definedName name="NE">#REF!</definedName>
    <definedName name="new" localSheetId="17">#REF!</definedName>
    <definedName name="new">#REF!</definedName>
    <definedName name="NO" localSheetId="17">#REF!</definedName>
    <definedName name="NO">#REF!</definedName>
    <definedName name="non_running" localSheetId="17">'[18]Sheet1'!$A$28:$K$48</definedName>
    <definedName name="non_running">'[4]Sheet1'!$A$28:$K$48</definedName>
    <definedName name="NONRESTRICTED" localSheetId="17">'[23]Table 1.a'!$E$340:$P$345</definedName>
    <definedName name="NONRESTRICTED">'[10]Table 1.a'!$E$340:$P$345</definedName>
    <definedName name="NONRESTRICTEDYTD" localSheetId="17">'[23]Table 1.a'!$T$348:$W$353</definedName>
    <definedName name="NONRESTRICTEDYTD">'[10]Table 1.a'!$T$348:$W$353</definedName>
    <definedName name="oipoipoi" localSheetId="17">#REF!</definedName>
    <definedName name="oipoipoi">#REF!</definedName>
    <definedName name="old" localSheetId="17">#REF!</definedName>
    <definedName name="old">#REF!</definedName>
    <definedName name="OTHERACTUALLOOKUP" localSheetId="17">'[24]MH data'!$S$160:$AD$161</definedName>
    <definedName name="OTHERACTUALLOOKUP">'[11]MH data'!$S$160:$AD$161</definedName>
    <definedName name="OTHERPROFILELOOKUP" localSheetId="17">'[24]MH data'!$E$160:$P$161</definedName>
    <definedName name="OTHERPROFILELOOKUP">'[11]MH data'!$E$160:$P$161</definedName>
    <definedName name="OUTCOMEACTUALLOOKUP" localSheetId="17">'[24]MH data'!$S$254:$AD$257</definedName>
    <definedName name="OUTCOMEACTUALLOOKUP">'[11]MH data'!$S$254:$AD$257</definedName>
    <definedName name="OUTSTANDINGACTUALLOOKUP" localSheetId="17">'[24]MH data'!$S$164:$AD$165</definedName>
    <definedName name="OUTSTANDINGACTUALLOOKUP">'[11]MH data'!$S$164:$AD$165</definedName>
    <definedName name="OUTSTANDINGFORECASTPROFILE" localSheetId="17">'[26]TABLE 3'!$AL$179:$AM$202</definedName>
    <definedName name="OUTSTANDINGFORECASTPROFILE">'[13]TABLE 3'!$AL$179:$AM$202</definedName>
    <definedName name="OUTSTANDINGLOOKUP" localSheetId="17">'[26]TABLE 2'!$N$314:$O$338</definedName>
    <definedName name="OUTSTANDINGLOOKUP">'[13]TABLE 2'!$N$314:$O$338</definedName>
    <definedName name="OUTSTANDINGPROFILE" localSheetId="17">'[26]TABLE 3'!$AD$179:$AE$202</definedName>
    <definedName name="OUTSTANDINGPROFILE">'[13]TABLE 3'!$AD$179:$AE$202</definedName>
    <definedName name="OUTSTANDINGPROFILELOOKUP" localSheetId="17">'[24]MH data'!$E$164:$P$165</definedName>
    <definedName name="OUTSTANDINGPROFILELOOKUP">'[11]MH data'!$E$164:$P$165</definedName>
    <definedName name="PFI_Team" localSheetId="17">#REF!</definedName>
    <definedName name="PFI_Team">#REF!</definedName>
    <definedName name="PIFORECASTLOOKUP" localSheetId="17">'[26]TABLE 3'!$AJ$122:$AK$150</definedName>
    <definedName name="PIFORECASTLOOKUP">'[13]TABLE 3'!$AJ$122:$AK$150</definedName>
    <definedName name="PILOOKUP" localSheetId="17">'[26]TABLE 2'!$N$155:$O$184</definedName>
    <definedName name="PILOOKUP">'[13]TABLE 2'!$N$155:$O$184</definedName>
    <definedName name="POSTACTUALLOOKUP" localSheetId="17">'[24]MH data'!$S$241:$AD$246</definedName>
    <definedName name="POSTACTUALLOOKUP">'[11]MH data'!$S$241:$AD$246</definedName>
    <definedName name="_xlnm.Print_Area" localSheetId="6">'2.1'!$A$1:$S$61</definedName>
    <definedName name="_xlnm.Print_Area" localSheetId="7">'2.2'!$A$1:$S$32</definedName>
    <definedName name="_xlnm.Print_Area" localSheetId="9">'2.4'!$A$1:$AE$25</definedName>
    <definedName name="_xlnm.Print_Area" localSheetId="13">'3.1'!$A$1:$N$61</definedName>
    <definedName name="_xlnm.Print_Area" localSheetId="16">'4.3'!$A$1:$E$43</definedName>
    <definedName name="_xlnm.Print_Area" localSheetId="0">'Index'!$A$1:$P$28</definedName>
    <definedName name="_xlnm.Print_Area" localSheetId="1">'S.1'!$A$1:$J$45</definedName>
    <definedName name="PROF" localSheetId="17">#REF!</definedName>
    <definedName name="PROF">#REF!</definedName>
    <definedName name="QUARTERLINK" localSheetId="17">'[23]Contents'!$B$100:$C$103</definedName>
    <definedName name="QUARTERLINK">'[10]Contents'!$B$100:$C$103</definedName>
    <definedName name="RECEIPTSACTUALLOOKUP" localSheetId="17">'[24]MH data'!$S$152:$AD$153</definedName>
    <definedName name="RECEIPTSACTUALLOOKUP">'[11]MH data'!$S$152:$AD$153</definedName>
    <definedName name="RECEIPTSLOOKUP" localSheetId="17">'[26]TABLE 2'!$N$287:$O$311</definedName>
    <definedName name="RECEIPTSLOOKUP">'[13]TABLE 2'!$N$287:$O$311</definedName>
    <definedName name="RECEIPTSPROFILE" localSheetId="17">'[26]TABLE 3'!$AD$153:$AE$176</definedName>
    <definedName name="RECEIPTSPROFILE">'[13]TABLE 3'!$AD$153:$AE$176</definedName>
    <definedName name="RECEIPTSPROFILELOOKUP" localSheetId="17">'[24]MH data'!$E$152:$P$153</definedName>
    <definedName name="RECEIPTSPROFILELOOKUP">'[11]MH data'!$E$152:$P$153</definedName>
    <definedName name="Resources" localSheetId="17">#REF!</definedName>
    <definedName name="Resources">#REF!</definedName>
    <definedName name="RESTRICTED" localSheetId="17">'[23]Table 1.a'!$E$320:$P$327</definedName>
    <definedName name="RESTRICTED">'[10]Table 1.a'!$E$320:$P$327</definedName>
    <definedName name="RESTRICTEDYTD" localSheetId="17">'[23]Table 1.a'!$T$330:$W$337</definedName>
    <definedName name="RESTRICTEDYTD">'[10]Table 1.a'!$T$330:$W$337</definedName>
    <definedName name="RISK" localSheetId="17">'[16]Sheet2'!$B$23:$B$26</definedName>
    <definedName name="RISK">'[2]Sheet2'!$B$23:$B$26</definedName>
    <definedName name="running" localSheetId="17">'[18]Sheet1'!$A$1:$K$26</definedName>
    <definedName name="running">'[4]Sheet1'!$A$1:$K$26</definedName>
    <definedName name="SE" localSheetId="17">#REF!</definedName>
    <definedName name="SE">#REF!</definedName>
    <definedName name="SECTION2" localSheetId="17">'[23]Table 1.a'!$E$304:$P$309</definedName>
    <definedName name="SECTION2">'[10]Table 1.a'!$E$304:$P$309</definedName>
    <definedName name="SECTION2YTD" localSheetId="17">'[23]Table 1.a'!$T$312:$W$317</definedName>
    <definedName name="SECTION2YTD">'[10]Table 1.a'!$T$312:$W$317</definedName>
    <definedName name="SENDCASELOADCHANGE" localSheetId="17">OFFSET('[25]TABLE 10'!$B$644,0,1,1,'[25]TABLE 10'!$D$1)</definedName>
    <definedName name="SENDCASELOADCHANGE">OFFSET('[12]TABLE 10'!$B$644,0,1,1,'[12]TABLE 10'!$D$1)</definedName>
    <definedName name="SENDCASELOADRANGE" localSheetId="17">OFFSET('[25]TABLE 10'!$B$642,0,1,1,'[25]TABLE 10'!$D$1)</definedName>
    <definedName name="SENDCASELOADRANGE">OFFSET('[12]TABLE 10'!$B$642,0,1,1,'[12]TABLE 10'!$D$1)</definedName>
    <definedName name="SENDDISPOSALSAVERAGERANGE" localSheetId="17">OFFSET('[25]TABLE 10'!$B$638,0,1,1,'[25]TABLE 10'!$D$1)</definedName>
    <definedName name="SENDDISPOSALSAVERAGERANGE">OFFSET('[12]TABLE 10'!$B$638,0,1,1,'[12]TABLE 10'!$D$1)</definedName>
    <definedName name="SENDDISPOSALSRANGE" localSheetId="17">OFFSET('[25]TABLE 10'!$B$634,0,1,1,'[25]TABLE 10'!$D$1)</definedName>
    <definedName name="SENDDISPOSALSRANGE">OFFSET('[12]TABLE 10'!$B$634,0,1,1,'[12]TABLE 10'!$D$1)</definedName>
    <definedName name="SENDRATIORANGE" localSheetId="17">OFFSET('[25]TABLE 10'!$B$640,0,1,1,'[25]TABLE 10'!$D$1)</definedName>
    <definedName name="SENDRATIORANGE">OFFSET('[12]TABLE 10'!$B$640,0,1,1,'[12]TABLE 10'!$D$1)</definedName>
    <definedName name="SENDRATIORANGE2" localSheetId="17">OFFSET('[25]TABLE 10'!$B$641,0,1,1,'[25]TABLE 10'!$D$1)</definedName>
    <definedName name="SENDRATIORANGE2">OFFSET('[12]TABLE 10'!$B$641,0,1,1,'[12]TABLE 10'!$D$1)</definedName>
    <definedName name="SENDRECEIPTSAVERAGERANGE" localSheetId="17">OFFSET('[25]TABLE 10'!$B$636,0,1,1,'[25]TABLE 10'!$D$1)</definedName>
    <definedName name="SENDRECEIPTSAVERAGERANGE">OFFSET('[12]TABLE 10'!$B$636,0,1,1,'[12]TABLE 10'!$D$1)</definedName>
    <definedName name="SENDRECEIPTSRANGE" localSheetId="17">OFFSET('[25]TABLE 10'!$B$632,0,1,1,'[25]TABLE 10'!$D$1)</definedName>
    <definedName name="SENDRECEIPTSRANGE">OFFSET('[12]TABLE 10'!$B$632,0,1,1,'[12]TABLE 10'!$D$1)</definedName>
    <definedName name="SENDTIMELINESSRANGE" localSheetId="17">OFFSET('[25]TABLE 10'!$B$646,0,1,1,'[25]TABLE 10'!$D$1)</definedName>
    <definedName name="SENDTIMELINESSRANGE">OFFSET('[12]TABLE 10'!$B$646,0,1,1,'[12]TABLE 10'!$D$1)</definedName>
    <definedName name="TARGETLOOKUP" localSheetId="17">'[26]TABLE 2'!$N$222:$O$251</definedName>
    <definedName name="TARGETLOOKUP">'[13]TABLE 2'!$N$222:$O$251</definedName>
    <definedName name="TAXCASELOADCHANGE" localSheetId="17">OFFSET('[25]TABLE 10'!$B$749,0,1,1,'[25]TABLE 10'!$D$1)</definedName>
    <definedName name="TAXCASELOADCHANGE">OFFSET('[12]TABLE 10'!$B$749,0,1,1,'[12]TABLE 10'!$D$1)</definedName>
    <definedName name="TAXCASELOADRANGE" localSheetId="17">OFFSET('[25]TABLE 10'!$B$747,0,1,1,'[25]TABLE 10'!$D$1)</definedName>
    <definedName name="TAXCASELOADRANGE">OFFSET('[12]TABLE 10'!$B$747,0,1,1,'[12]TABLE 10'!$D$1)</definedName>
    <definedName name="TAXDISPOSALSAVERAGERANGE" localSheetId="17">OFFSET('[25]TABLE 10'!$B$743,0,1,1,'[25]TABLE 10'!$D$1)</definedName>
    <definedName name="TAXDISPOSALSAVERAGERANGE">OFFSET('[12]TABLE 10'!$B$743,0,1,1,'[12]TABLE 10'!$D$1)</definedName>
    <definedName name="TAXDISPOSALSRANGE" localSheetId="17">OFFSET('[25]TABLE 10'!$B$739,0,1,1,'[25]TABLE 10'!$D$1)</definedName>
    <definedName name="TAXDISPOSALSRANGE">OFFSET('[12]TABLE 10'!$B$739,0,1,1,'[12]TABLE 10'!$D$1)</definedName>
    <definedName name="TAXRATIORANGE" localSheetId="17">OFFSET('[25]TABLE 10'!$B$745,0,1,1,'[25]TABLE 10'!$D$1)</definedName>
    <definedName name="TAXRATIORANGE">OFFSET('[12]TABLE 10'!$B$745,0,1,1,'[12]TABLE 10'!$D$1)</definedName>
    <definedName name="TAXRATIORANGE2" localSheetId="17">OFFSET('[25]TABLE 10'!$B$746,0,1,1,'[25]TABLE 10'!$D$1)</definedName>
    <definedName name="TAXRATIORANGE2">OFFSET('[12]TABLE 10'!$B$746,0,1,1,'[12]TABLE 10'!$D$1)</definedName>
    <definedName name="TAXRECEIPTSAVERAGERANGE" localSheetId="17">OFFSET('[25]TABLE 10'!$B$741,0,1,1,'[25]TABLE 10'!$D$1)</definedName>
    <definedName name="TAXRECEIPTSAVERAGERANGE">OFFSET('[12]TABLE 10'!$B$741,0,1,1,'[12]TABLE 10'!$D$1)</definedName>
    <definedName name="TAXRECEIPTSRANGE" localSheetId="17">OFFSET('[25]TABLE 10'!$B$737,0,1,1,'[25]TABLE 10'!$D$1)</definedName>
    <definedName name="TAXRECEIPTSRANGE">OFFSET('[12]TABLE 10'!$B$737,0,1,1,'[12]TABLE 10'!$D$1)</definedName>
    <definedName name="TAXTIMELINESSRANGE" localSheetId="17">OFFSET('[25]TABLE 10'!$B$751,0,1,1,'[25]TABLE 10'!$D$1)</definedName>
    <definedName name="TAXTIMELINESSRANGE">OFFSET('[12]TABLE 10'!$B$751,0,1,1,'[12]TABLE 10'!$D$1)</definedName>
    <definedName name="TAXTIMELINESSRANGE2" localSheetId="17">OFFSET('[25]TABLE 10'!$B$753,0,1,1,'[25]TABLE 10'!$D$1)</definedName>
    <definedName name="TAXTIMELINESSRANGE2">OFFSET('[12]TABLE 10'!$B$753,0,1,1,'[12]TABLE 10'!$D$1)</definedName>
    <definedName name="TAXTIMELINESSRANGE3" localSheetId="17">OFFSET('[25]TABLE 10'!$B$755,0,1,1,'[25]TABLE 10'!$D$1)</definedName>
    <definedName name="TAXTIMELINESSRANGE3">OFFSET('[12]TABLE 10'!$B$755,0,1,1,'[12]TABLE 10'!$D$1)</definedName>
    <definedName name="tbl_Details" localSheetId="17">#REF!</definedName>
    <definedName name="tbl_Details">#REF!</definedName>
    <definedName name="test" localSheetId="1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 localSheetId="17">#REF!</definedName>
    <definedName name="Training_Support_Manager">#REF!</definedName>
    <definedName name="TSM_HQ" localSheetId="17">#REF!</definedName>
    <definedName name="TSM_HQ">#REF!</definedName>
    <definedName name="TSM_IAA" localSheetId="17">#REF!</definedName>
    <definedName name="TSM_IAA">#REF!</definedName>
    <definedName name="TSM_Tribunals" localSheetId="17">#REF!</definedName>
    <definedName name="TSM_Tribunals">#REF!</definedName>
    <definedName name="WC" localSheetId="17">#REF!</definedName>
    <definedName name="WC">#REF!</definedName>
    <definedName name="WE" localSheetId="17">#REF!</definedName>
    <definedName name="WE">#REF!</definedName>
    <definedName name="what" localSheetId="17">#REF!</definedName>
    <definedName name="what">#REF!</definedName>
    <definedName name="WPCASELOADCHANGE" localSheetId="17">OFFSET('[25]TABLE 10'!$B$899,0,1,1,'[25]TABLE 10'!$D$1)</definedName>
    <definedName name="WPCASELOADCHANGE">OFFSET('[12]TABLE 10'!$B$899,0,1,1,'[12]TABLE 10'!$D$1)</definedName>
    <definedName name="WPCASELOADRANGE" localSheetId="17">OFFSET('[25]TABLE 10'!$B$897,0,1,1,'[25]TABLE 10'!$D$1)</definedName>
    <definedName name="WPCASELOADRANGE">OFFSET('[12]TABLE 10'!$B$897,0,1,1,'[12]TABLE 10'!$D$1)</definedName>
    <definedName name="WPDISPOSALSAVERAGERANGE" localSheetId="17">OFFSET('[25]TABLE 10'!$B$893,0,1,1,'[25]TABLE 10'!$D$1)</definedName>
    <definedName name="WPDISPOSALSAVERAGERANGE">OFFSET('[12]TABLE 10'!$B$893,0,1,1,'[12]TABLE 10'!$D$1)</definedName>
    <definedName name="WPDISPOSALSRANGE" localSheetId="17">OFFSET('[25]TABLE 10'!$B$889,0,1,1,'[25]TABLE 10'!$D$1)</definedName>
    <definedName name="WPDISPOSALSRANGE">OFFSET('[12]TABLE 10'!$B$889,0,1,1,'[12]TABLE 10'!$D$1)</definedName>
    <definedName name="WPRATIORANGE" localSheetId="17">OFFSET('[25]TABLE 10'!$B$895,0,1,1,'[25]TABLE 10'!$D$1)</definedName>
    <definedName name="WPRATIORANGE">OFFSET('[12]TABLE 10'!$B$895,0,1,1,'[12]TABLE 10'!$D$1)</definedName>
    <definedName name="WPRATIORANGE2" localSheetId="17">OFFSET('[25]TABLE 10'!$B$896,0,1,1,'[25]TABLE 10'!$D$1)</definedName>
    <definedName name="WPRATIORANGE2">OFFSET('[12]TABLE 10'!$B$896,0,1,1,'[12]TABLE 10'!$D$1)</definedName>
    <definedName name="WPRECEIPTSAVERAGERANGE" localSheetId="17">OFFSET('[25]TABLE 10'!$B$891,0,1,1,'[25]TABLE 10'!$D$1)</definedName>
    <definedName name="WPRECEIPTSAVERAGERANGE">OFFSET('[12]TABLE 10'!$B$891,0,1,1,'[12]TABLE 10'!$D$1)</definedName>
    <definedName name="WPRECEIPTSRANGE" localSheetId="17">OFFSET('[25]TABLE 10'!$B$887,0,1,1,'[25]TABLE 10'!$D$1)</definedName>
    <definedName name="WPRECEIPTSRANGE">OFFSET('[12]TABLE 10'!$B$887,0,1,1,'[12]TABLE 10'!$D$1)</definedName>
    <definedName name="WPTIMELINESSRANGE" localSheetId="17">OFFSET('[25]TABLE 10'!$B$901,0,1,1,'[25]TABLE 10'!$D$1)</definedName>
    <definedName name="WPTIMELINESSRANGE">OFFSET('[12]TABLE 10'!$B$901,0,1,1,'[12]TABLE 10'!$D$1)</definedName>
    <definedName name="wrn.Exec._.Summary." localSheetId="1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17"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17"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fullCalcOnLoad="1"/>
</workbook>
</file>

<file path=xl/sharedStrings.xml><?xml version="1.0" encoding="utf-8"?>
<sst xmlns="http://schemas.openxmlformats.org/spreadsheetml/2006/main" count="1693" uniqueCount="424">
  <si>
    <t>Table</t>
  </si>
  <si>
    <t>Title</t>
  </si>
  <si>
    <t>Summary</t>
  </si>
  <si>
    <t>S.1</t>
  </si>
  <si>
    <t>Receipts</t>
  </si>
  <si>
    <t>Disposals</t>
  </si>
  <si>
    <t>Caseload outstanding</t>
  </si>
  <si>
    <t>Timeliness</t>
  </si>
  <si>
    <t>Annex B</t>
  </si>
  <si>
    <t>B.1</t>
  </si>
  <si>
    <t>Change of Names of Tribunals</t>
  </si>
  <si>
    <t xml:space="preserve">Table S.1 </t>
  </si>
  <si>
    <t>Index</t>
  </si>
  <si>
    <t>2007/08</t>
  </si>
  <si>
    <t>2008/09</t>
  </si>
  <si>
    <t>2009/10</t>
  </si>
  <si>
    <t xml:space="preserve">2010/11 </t>
  </si>
  <si>
    <t>2011/12</t>
  </si>
  <si>
    <t>2012/13</t>
  </si>
  <si>
    <t>Change 2007/08 to 2012/13*</t>
  </si>
  <si>
    <t>Change 2011/12 to 2012/13*</t>
  </si>
  <si>
    <t>Share in 2012/13</t>
  </si>
  <si>
    <t xml:space="preserve">Receipts </t>
  </si>
  <si>
    <t>Annual Total</t>
  </si>
  <si>
    <r>
      <t>Annual Total</t>
    </r>
  </si>
  <si>
    <t>Tribunals Overall</t>
  </si>
  <si>
    <t xml:space="preserve">Employment Appeal </t>
  </si>
  <si>
    <t>Employment</t>
  </si>
  <si>
    <t xml:space="preserve">     Singles</t>
  </si>
  <si>
    <t>..</t>
  </si>
  <si>
    <t xml:space="preserve">     Multiples</t>
  </si>
  <si>
    <t>Social Security and Child Support</t>
  </si>
  <si>
    <t>Mental Health</t>
  </si>
  <si>
    <t>Special Tribunals</t>
  </si>
  <si>
    <t>Source:</t>
  </si>
  <si>
    <t>Tribunals Quarterly and Annual reconciled returns</t>
  </si>
  <si>
    <t>Notes</t>
  </si>
  <si>
    <t>* Percentage changes and proportions are only shown for cases greater than 100 in the latest quarter</t>
  </si>
  <si>
    <t xml:space="preserve">Disposals </t>
  </si>
  <si>
    <t xml:space="preserve">Table 1.1 </t>
  </si>
  <si>
    <t xml:space="preserve">2012/13 </t>
  </si>
  <si>
    <t>.</t>
  </si>
  <si>
    <t>Asylum Support</t>
  </si>
  <si>
    <t>Care Standards</t>
  </si>
  <si>
    <t>Claims Management Services</t>
  </si>
  <si>
    <t>Criminal Injuries Compensation</t>
  </si>
  <si>
    <t>Financial Services and Markets &amp; Pensions Regulator</t>
  </si>
  <si>
    <t>Immigration Services</t>
  </si>
  <si>
    <t>Gambling Appeals</t>
  </si>
  <si>
    <t>Gender Recognition Panel</t>
  </si>
  <si>
    <t>Information Rights</t>
  </si>
  <si>
    <t>Upper Tribunal (Lands)</t>
  </si>
  <si>
    <t>Pensions Regulator</t>
  </si>
  <si>
    <t xml:space="preserve">Special Commissioners (Income Tax) </t>
  </si>
  <si>
    <t>Special Educational Needs and Disability</t>
  </si>
  <si>
    <t xml:space="preserve">Upper Tribunal (Administrative Appeals Chamber </t>
  </si>
  <si>
    <t xml:space="preserve">VAT &amp; Duties </t>
  </si>
  <si>
    <t>War Pensions and Armed Forces Compensation Chamber</t>
  </si>
  <si>
    <t xml:space="preserve">Table 1.2 </t>
  </si>
  <si>
    <t xml:space="preserve">Jurisdiction </t>
  </si>
  <si>
    <t xml:space="preserve">Unfair dismissal </t>
  </si>
  <si>
    <t>Breach of contract</t>
  </si>
  <si>
    <t>Sex discrimination</t>
  </si>
  <si>
    <t>Redundancy pay</t>
  </si>
  <si>
    <t>Disability discrimination</t>
  </si>
  <si>
    <t>Redundancy – failure to inform and consult</t>
  </si>
  <si>
    <t>Equal pay</t>
  </si>
  <si>
    <t>Race discrimination</t>
  </si>
  <si>
    <t>Written statement of terms and conditions</t>
  </si>
  <si>
    <t>Written statement of reasons for dismissal</t>
  </si>
  <si>
    <t>Written pay statement</t>
  </si>
  <si>
    <t>Transfer of an undertaking - failure to inform and consult</t>
  </si>
  <si>
    <t>Part Time Workers Regulations</t>
  </si>
  <si>
    <t>National minimum wage</t>
  </si>
  <si>
    <t xml:space="preserve">Discrimination on grounds of Religion or Belief </t>
  </si>
  <si>
    <t>Discrimination on grounds of Sexual Orientation</t>
  </si>
  <si>
    <t>Age Discrimination</t>
  </si>
  <si>
    <t>Others</t>
  </si>
  <si>
    <t>Total</t>
  </si>
  <si>
    <t>Average jurisdictional complaints per case</t>
  </si>
  <si>
    <t>1) A claim may be brought under more than one jurisdiction or subsequently amended or clarified in the course of proceedings but will be counted only once.</t>
  </si>
  <si>
    <t>2) This now includes the jurisdiction for unfair dismissal as a result of a transfer of an undertaking, which was previously shown separately.</t>
  </si>
  <si>
    <t xml:space="preserve">3) Since 2007/08 the figure includes 10,000 claims from airline employees that have been resubmitted a number of times. </t>
  </si>
  <si>
    <t>Table 1.3</t>
  </si>
  <si>
    <t>2010/11</t>
  </si>
  <si>
    <t>Asylum</t>
  </si>
  <si>
    <t>Managed Migration</t>
  </si>
  <si>
    <t>Entry Clearance</t>
  </si>
  <si>
    <t>Family Visit Visa</t>
  </si>
  <si>
    <t>Deport and others</t>
  </si>
  <si>
    <t>Revisions</t>
  </si>
  <si>
    <t>Data has been revised for Q1 2012/13</t>
  </si>
  <si>
    <t xml:space="preserve">Table 1.4 </t>
  </si>
  <si>
    <t>Benefit</t>
  </si>
  <si>
    <t>Attendance Allowance</t>
  </si>
  <si>
    <t>Disability Living Allowance</t>
  </si>
  <si>
    <t>Bereavement Benefit</t>
  </si>
  <si>
    <t>Carer's Allowance</t>
  </si>
  <si>
    <t>Child Benefit Lone Parent</t>
  </si>
  <si>
    <t>Child Support Allowance</t>
  </si>
  <si>
    <t>Tax Credits</t>
  </si>
  <si>
    <t>Credits (Other)</t>
  </si>
  <si>
    <t>Contracted Out Employment Group</t>
  </si>
  <si>
    <t>Compensation Recovery Unit</t>
  </si>
  <si>
    <t xml:space="preserve">Housing/Council Tax </t>
  </si>
  <si>
    <t>Disability Working Allowance</t>
  </si>
  <si>
    <t>Health in Pregnancy Grant</t>
  </si>
  <si>
    <t>Home Responsibilities Protection</t>
  </si>
  <si>
    <t>Incapacity Benefit</t>
  </si>
  <si>
    <t>Income Support</t>
  </si>
  <si>
    <t>Industrial Death Benefit</t>
  </si>
  <si>
    <t>Industrial Injuries Disablement Benefit</t>
  </si>
  <si>
    <t>Job Seekers Allowance</t>
  </si>
  <si>
    <t>Lookalikes</t>
  </si>
  <si>
    <t>Maternity Benefit/Allowances</t>
  </si>
  <si>
    <t>Others (Extinct/rare Benefits)</t>
  </si>
  <si>
    <t>Penalty Proceedings</t>
  </si>
  <si>
    <t>Pension credits</t>
  </si>
  <si>
    <t>Retirement Pension</t>
  </si>
  <si>
    <t>Severe Disablement Benefit/Allowance</t>
  </si>
  <si>
    <t>Social Fund</t>
  </si>
  <si>
    <t>Vaccine Damage Appeals</t>
  </si>
  <si>
    <r>
      <t xml:space="preserve">Total Claims Accepted </t>
    </r>
    <r>
      <rPr>
        <b/>
        <vertAlign val="superscript"/>
        <sz val="10"/>
        <rFont val="Arial"/>
        <family val="2"/>
      </rPr>
      <t>1</t>
    </r>
  </si>
  <si>
    <r>
      <t>Unauthorised deductions (formerly Wages Act)</t>
    </r>
    <r>
      <rPr>
        <vertAlign val="superscript"/>
        <sz val="10"/>
        <rFont val="Arial"/>
        <family val="2"/>
      </rPr>
      <t>2</t>
    </r>
  </si>
  <si>
    <r>
      <t>Working Time Directive</t>
    </r>
    <r>
      <rPr>
        <vertAlign val="superscript"/>
        <sz val="10"/>
        <rFont val="Arial"/>
        <family val="2"/>
      </rPr>
      <t>3</t>
    </r>
  </si>
  <si>
    <r>
      <t>Suffer a detriment / unfair dismissal - pregnancy</t>
    </r>
    <r>
      <rPr>
        <vertAlign val="superscript"/>
        <sz val="10"/>
        <rFont val="Arial"/>
        <family val="2"/>
      </rPr>
      <t>4</t>
    </r>
  </si>
  <si>
    <r>
      <t>Employment Support Allowance</t>
    </r>
    <r>
      <rPr>
        <vertAlign val="superscript"/>
        <sz val="10"/>
        <rFont val="Arial"/>
        <family val="2"/>
      </rPr>
      <t xml:space="preserve"> 1</t>
    </r>
  </si>
  <si>
    <t>Table 2.1</t>
  </si>
  <si>
    <t xml:space="preserve">Table 2.2 </t>
  </si>
  <si>
    <t>Jurisdiction</t>
  </si>
  <si>
    <t>Total Claims Disposed</t>
  </si>
  <si>
    <t>Unfair dismissal</t>
  </si>
  <si>
    <t>Unauthorised deductions (Formerly Wages Act)</t>
  </si>
  <si>
    <t>Religious belief discrimination</t>
  </si>
  <si>
    <t>Sexual orientation discrimination</t>
  </si>
  <si>
    <t>Age discrimination</t>
  </si>
  <si>
    <t>Working time</t>
  </si>
  <si>
    <t>All</t>
  </si>
  <si>
    <t>Average jurisdictional complaints per case disposed</t>
  </si>
  <si>
    <t>1) Excludes a small proportion of cases due to a change of computer system during the year.</t>
  </si>
  <si>
    <t xml:space="preserve">Table 2.3 </t>
  </si>
  <si>
    <t>ACAS Conciliated Settlements</t>
  </si>
  <si>
    <t>Successful at hearing</t>
  </si>
  <si>
    <t>Unsuccessful at hearing</t>
  </si>
  <si>
    <t>Withdrawn</t>
  </si>
  <si>
    <t>Struck Out (not at a hearing)</t>
  </si>
  <si>
    <t>Dismissed at a preliminary hearing</t>
  </si>
  <si>
    <t>Default judgement</t>
  </si>
  <si>
    <t xml:space="preserve">Table 2.4 </t>
  </si>
  <si>
    <t>Determined</t>
  </si>
  <si>
    <t>Invalid/Out of Time</t>
  </si>
  <si>
    <t>Struck out</t>
  </si>
  <si>
    <t xml:space="preserve"> </t>
  </si>
  <si>
    <t>%</t>
  </si>
  <si>
    <t>Determined: decided by a Judge at / or following / an oral hearing, or on paper</t>
  </si>
  <si>
    <t>Withdrawn: appeal withdrawn, either by the Appellant or Respondent</t>
  </si>
  <si>
    <t>Struck out: appeal closed administratively where the fee has not been paid, remitted or exempted</t>
  </si>
  <si>
    <t xml:space="preserve">Table 2.5 </t>
  </si>
  <si>
    <t>Determined at hearing / papers</t>
  </si>
  <si>
    <t>Allowed</t>
  </si>
  <si>
    <t>Dismissed</t>
  </si>
  <si>
    <t>Table 2.6</t>
  </si>
  <si>
    <t xml:space="preserve">Tax Credits </t>
  </si>
  <si>
    <t xml:space="preserve">Housing/Council Tax benefit </t>
  </si>
  <si>
    <t xml:space="preserve">Employment Support Allowance </t>
  </si>
  <si>
    <t>Pension Credits</t>
  </si>
  <si>
    <t>1) Cases cleared at hearing include some withdrawals.</t>
  </si>
  <si>
    <t>2) Cases cleared without a hearing includes strike outs, superseded and withdrawals prior to a hearing.</t>
  </si>
  <si>
    <t>Table 2.7</t>
  </si>
  <si>
    <t>COEG</t>
  </si>
  <si>
    <t>2) Decisions in favour, those cases where the original decision is revised in favour of the customer.</t>
  </si>
  <si>
    <t>3) Decisions Upheld, those cases where the original decision by the First tier agency is upheld.</t>
  </si>
  <si>
    <r>
      <t>Cleared at Hearing</t>
    </r>
    <r>
      <rPr>
        <b/>
        <vertAlign val="superscript"/>
        <sz val="10"/>
        <rFont val="Arial"/>
        <family val="2"/>
      </rPr>
      <t>1</t>
    </r>
  </si>
  <si>
    <r>
      <t>Cleared without a hearing</t>
    </r>
    <r>
      <rPr>
        <b/>
        <vertAlign val="superscript"/>
        <sz val="10"/>
        <rFont val="Arial"/>
        <family val="2"/>
      </rPr>
      <t>2</t>
    </r>
  </si>
  <si>
    <r>
      <t>Decision Upheld</t>
    </r>
    <r>
      <rPr>
        <b/>
        <vertAlign val="superscript"/>
        <sz val="10"/>
        <rFont val="Arial"/>
        <family val="2"/>
      </rPr>
      <t>3</t>
    </r>
  </si>
  <si>
    <r>
      <t>Decision In Favour</t>
    </r>
    <r>
      <rPr>
        <b/>
        <vertAlign val="superscript"/>
        <sz val="10"/>
        <rFont val="Arial"/>
        <family val="2"/>
      </rPr>
      <t>2</t>
    </r>
  </si>
  <si>
    <r>
      <t>Cleared at Hearing</t>
    </r>
    <r>
      <rPr>
        <b/>
        <vertAlign val="superscript"/>
        <sz val="10"/>
        <rFont val="Arial"/>
        <family val="2"/>
      </rPr>
      <t>2</t>
    </r>
  </si>
  <si>
    <r>
      <t>First Tier Tribunal (Immigration and Asylum Chamber)</t>
    </r>
    <r>
      <rPr>
        <b/>
        <vertAlign val="superscript"/>
        <sz val="10"/>
        <rFont val="Arial"/>
        <family val="2"/>
      </rPr>
      <t>1,2</t>
    </r>
  </si>
  <si>
    <t>1) The 'First Tier Tribunal Immigration and Asylum Chamber' and 'Upper Tribunal Immigration and Asylum Chamber’ (FTTIAC and UTIAC), replaced the Asylum and Immigration Tribunal (AIT) on 15 February 2010.</t>
  </si>
  <si>
    <t xml:space="preserve">2) Figures for 2009/10 relate to appeals dealt with by Immigration Judges at the AIT or FTTIAC. </t>
  </si>
  <si>
    <r>
      <t>Charity</t>
    </r>
    <r>
      <rPr>
        <vertAlign val="superscript"/>
        <sz val="10"/>
        <rFont val="Arial"/>
        <family val="2"/>
      </rPr>
      <t>3</t>
    </r>
  </si>
  <si>
    <r>
      <t>Community Right To Bid</t>
    </r>
    <r>
      <rPr>
        <vertAlign val="superscript"/>
        <sz val="10"/>
        <rFont val="Arial"/>
        <family val="2"/>
      </rPr>
      <t>3</t>
    </r>
  </si>
  <si>
    <r>
      <t>Consumer Credit</t>
    </r>
    <r>
      <rPr>
        <vertAlign val="superscript"/>
        <sz val="10"/>
        <rFont val="Arial"/>
        <family val="2"/>
      </rPr>
      <t>3</t>
    </r>
  </si>
  <si>
    <r>
      <t>Environment</t>
    </r>
    <r>
      <rPr>
        <vertAlign val="superscript"/>
        <sz val="10"/>
        <rFont val="Arial"/>
        <family val="2"/>
      </rPr>
      <t>3</t>
    </r>
    <r>
      <rPr>
        <sz val="10"/>
        <rFont val="Arial"/>
        <family val="2"/>
      </rPr>
      <t xml:space="preserve"> </t>
    </r>
  </si>
  <si>
    <r>
      <t>Estate Agents</t>
    </r>
    <r>
      <rPr>
        <vertAlign val="superscript"/>
        <sz val="10"/>
        <rFont val="Arial"/>
        <family val="2"/>
      </rPr>
      <t>3</t>
    </r>
  </si>
  <si>
    <r>
      <t>Examination Board</t>
    </r>
    <r>
      <rPr>
        <vertAlign val="superscript"/>
        <sz val="10"/>
        <color indexed="8"/>
        <rFont val="Arial"/>
        <family val="2"/>
      </rPr>
      <t>3</t>
    </r>
  </si>
  <si>
    <r>
      <t>Food</t>
    </r>
    <r>
      <rPr>
        <vertAlign val="superscript"/>
        <sz val="10"/>
        <rFont val="Arial"/>
        <family val="2"/>
      </rPr>
      <t>6</t>
    </r>
  </si>
  <si>
    <r>
      <t>Gangmasters Licensing Appeals</t>
    </r>
    <r>
      <rPr>
        <vertAlign val="superscript"/>
        <sz val="10"/>
        <rFont val="Arial"/>
        <family val="2"/>
      </rPr>
      <t>3</t>
    </r>
  </si>
  <si>
    <r>
      <t>Local Government Standards in England</t>
    </r>
    <r>
      <rPr>
        <vertAlign val="superscript"/>
        <sz val="10"/>
        <rFont val="Arial"/>
        <family val="2"/>
      </rPr>
      <t>3</t>
    </r>
  </si>
  <si>
    <r>
      <t>Primary Health Lists</t>
    </r>
    <r>
      <rPr>
        <vertAlign val="superscript"/>
        <sz val="10"/>
        <rFont val="Arial"/>
        <family val="2"/>
      </rPr>
      <t>3</t>
    </r>
  </si>
  <si>
    <r>
      <t>Reserve Forces Appeal Tribunals</t>
    </r>
    <r>
      <rPr>
        <vertAlign val="superscript"/>
        <sz val="10"/>
        <rFont val="Arial"/>
        <family val="2"/>
      </rPr>
      <t>3</t>
    </r>
  </si>
  <si>
    <r>
      <t>Residential Property Tribunals</t>
    </r>
    <r>
      <rPr>
        <vertAlign val="superscript"/>
        <sz val="10"/>
        <rFont val="Arial"/>
        <family val="2"/>
      </rPr>
      <t>3</t>
    </r>
  </si>
  <si>
    <r>
      <t>First tier Tax Chamber</t>
    </r>
    <r>
      <rPr>
        <vertAlign val="superscript"/>
        <sz val="10"/>
        <rFont val="Arial"/>
        <family val="2"/>
      </rPr>
      <t>3</t>
    </r>
  </si>
  <si>
    <r>
      <t>Transport</t>
    </r>
    <r>
      <rPr>
        <vertAlign val="superscript"/>
        <sz val="10"/>
        <rFont val="Arial"/>
        <family val="2"/>
      </rPr>
      <t>4</t>
    </r>
  </si>
  <si>
    <r>
      <t>Upper Tribunal (Tax &amp; Chancery)</t>
    </r>
    <r>
      <rPr>
        <vertAlign val="superscript"/>
        <sz val="10"/>
        <rFont val="Arial"/>
        <family val="2"/>
      </rPr>
      <t>5</t>
    </r>
  </si>
  <si>
    <t>1) Data includes Employment and Support Allowance and Employment and Support Allowance (Incapacity Benefit reassessment). Employment and Support Allowance was introduced in October 2008 and Incapacity Benefit reassessment followed in October 2010.</t>
  </si>
  <si>
    <t>1) Cleared at hearing includes cases withdrawn at hearing therefore some percentages do not sum to 100.</t>
  </si>
  <si>
    <t>5) The Upper Tribunal (Tax and Chancery Chamber) deals with appeals in relation to the First–tier Tribunal in Tax or Charity cases and referrals relating to certain decisions of the Financial Services Authority and the Pensions Regulator.</t>
  </si>
  <si>
    <t>6) The food jurisdiction of the General Regulatory Chamber was established in January 2013 and hears appeals against decisions taken by these certain regulators.</t>
  </si>
  <si>
    <t>These include: Food Standards Agency; Department for Environment, Food and Rural Affairs; Local Authority Trading Standards Departments.</t>
  </si>
  <si>
    <t>3) Details of those Tribunals that have become part of HMCTS or changed name are detailed in Table B.1.</t>
  </si>
  <si>
    <t>4) Includes appeals against decisions of the Registrar of Approved Driving Instructors and Traffic Commissioner appeals (heard by the Upper Tribunal (Administrative Appeals Chamber)).</t>
  </si>
  <si>
    <t xml:space="preserve">Table 3.1 </t>
  </si>
  <si>
    <t xml:space="preserve">Table 4.1 </t>
  </si>
  <si>
    <t>Tribunal</t>
  </si>
  <si>
    <t>25 per cent point</t>
  </si>
  <si>
    <t>75 per cent point</t>
  </si>
  <si>
    <t>Immigration and Asylum (all)</t>
  </si>
  <si>
    <t>Difference</t>
  </si>
  <si>
    <t>Employment Tribunals (all)</t>
  </si>
  <si>
    <t>SSCS (all)</t>
  </si>
  <si>
    <t>Table 4.2</t>
  </si>
  <si>
    <t>Table 4.3</t>
  </si>
  <si>
    <t>Entry Clearance Officer</t>
  </si>
  <si>
    <t>Single</t>
  </si>
  <si>
    <t>Multiple</t>
  </si>
  <si>
    <t>Equal Pay</t>
  </si>
  <si>
    <t>Disability Discrimination</t>
  </si>
  <si>
    <t>Race or Sexual Discrimination</t>
  </si>
  <si>
    <t>Religious Belief, Sexual Preference</t>
  </si>
  <si>
    <t>Working Time Regulations</t>
  </si>
  <si>
    <t>Unfair Dismissal, Redundancy, Insolvency</t>
  </si>
  <si>
    <t>National Minimum Wage</t>
  </si>
  <si>
    <t>Unauthorised Deductions (Wages Act)</t>
  </si>
  <si>
    <t>Judge only                                                                        (Job Seekers’ Allowance, Housing Benefit, Council Tax Relief, Child Support, ESA/IB cases with no medical element)</t>
  </si>
  <si>
    <t>Judge, Medical Member and/or Specialist Disability Member                                                                                 (Disability Living Allowance/ Attendance Allowance)</t>
  </si>
  <si>
    <t>Judge and Medical Member
(ESA/IB)</t>
  </si>
  <si>
    <t>Judge and Senior Medical Member                                      (Industrial Injury/Disablement Benefit,Vaccine Damage)</t>
  </si>
  <si>
    <t>Mental Health (all)</t>
  </si>
  <si>
    <t>Mental Health Section 2</t>
  </si>
  <si>
    <t>Mental Health Restricted Patients</t>
  </si>
  <si>
    <t>Mental Health Non Restricted Patients</t>
  </si>
  <si>
    <t>Figures for an overall Mental Health Tribunals clearance time would not be meaningful as the MARTHA database cannot provide data  in weekly bands and provides data for the 3 different case types in different age bands.</t>
  </si>
  <si>
    <t>Immigration and Asylum Tribunal</t>
  </si>
  <si>
    <t>Employment Tribunal</t>
  </si>
  <si>
    <t>Social Security and Child Support Tribunal</t>
  </si>
  <si>
    <t>Mental Health Tribunal</t>
  </si>
  <si>
    <t>Community Right To Bid</t>
  </si>
  <si>
    <t>Examination Board</t>
  </si>
  <si>
    <t>Food</t>
  </si>
  <si>
    <t>Table B.1</t>
  </si>
  <si>
    <t>Tribunal or Jurisdictional Name</t>
  </si>
  <si>
    <t>Formerly known as:</t>
  </si>
  <si>
    <t>Details of Changes / Date of creation</t>
  </si>
  <si>
    <t>N/A</t>
  </si>
  <si>
    <t>Asylum Support (AS)</t>
  </si>
  <si>
    <t>Asylum Support Tribunal. Transferred to HMCTS (former Tribunals Service) from the Home Office</t>
  </si>
  <si>
    <t>Care Standards (CS)</t>
  </si>
  <si>
    <t>Care Standards Tribunal</t>
  </si>
  <si>
    <t>Charity</t>
  </si>
  <si>
    <t xml:space="preserve">Consumer Credit </t>
  </si>
  <si>
    <t>Consumer Credit Tribunal</t>
  </si>
  <si>
    <t>Environment</t>
  </si>
  <si>
    <t>Estate Agents</t>
  </si>
  <si>
    <t>Estate Agent Appeals Tribunal. Transferred to HMCTS from the former Department for Business Enterprise and Regulatory Reform, now the Department for Business, Innovation and Skills (BIS).</t>
  </si>
  <si>
    <t>Created in May 2012 as part of the General Regulatory Chamber.</t>
  </si>
  <si>
    <t>Created in January 2013 as part of the General Regulatory Chamber.</t>
  </si>
  <si>
    <t>First-tier Tribunal (Immigration and Asylum Chamber) &amp; Upper Tribunal (Immigration and Asylum Chamber)</t>
  </si>
  <si>
    <t xml:space="preserve">Asylum and Immigration Tribunal. The ‘First-tier Tribunal (Immigration and Asylum Chamber)' and ‘Upper Tribunal (Immigration and Asylum Chamber)’ (FTTIAC and UTIAC), replaced the Asylum and Immigration Tribunal (AIT) </t>
  </si>
  <si>
    <t>Gangmasters Licensing Appeals</t>
  </si>
  <si>
    <t>Immigration Services Tribunal. The Immigration Services Tribunal transferred into the General Regulatory Chamber of the First-tier Tribunal</t>
  </si>
  <si>
    <t>Local Government Standards in England</t>
  </si>
  <si>
    <t>Adjudication Panel for England. Transferred to the HMCTS from the Standards Board for England (SBE)</t>
  </si>
  <si>
    <t>Primary Health Lists</t>
  </si>
  <si>
    <t>Family Health Services Appeal Authority (FHSAA) transferred into HMCTS</t>
  </si>
  <si>
    <t>Reserve Forces Appeal Tribunals</t>
  </si>
  <si>
    <t>Transferred to the HMCTS from the Ministry of Defence</t>
  </si>
  <si>
    <t>Residential Property Tribunal</t>
  </si>
  <si>
    <t>Residential Property Tribunals Service</t>
  </si>
  <si>
    <t>First-tier Tax Chamber</t>
  </si>
  <si>
    <t xml:space="preserve">The Tax Chamber of the First-tier Tribunal was established on 1 April 2009. It replaces the four former separate Tax Tribunals, namely: The General Commissioners; the Special Commissioners; VAT &amp; Duties; and Section 706 Tribunals. </t>
  </si>
  <si>
    <t>Upper Tribunal (Administrative Appeals Chamber)</t>
  </si>
  <si>
    <t xml:space="preserve"> Nov -08</t>
  </si>
  <si>
    <t>Upper Tribunal (Tax and Chancery)</t>
  </si>
  <si>
    <t>Pensions Appeal Tribunal (PAT) became the War Pensions and Armed Forces Chamber</t>
  </si>
  <si>
    <t>The Upper Tribunal (AAC) was established in November 2008 under the TCE Act 2007, replacing the Office of Social Security and Child Support Commissioners (OSSCSC).</t>
  </si>
  <si>
    <t>Information presented for 2007-08 refers to OSSCSC, and for November 2008 onwards to the Upper Tribunal Admin Appeals Chamber.</t>
  </si>
  <si>
    <t>The Upper Tribunal (Tax and Chancery Chamber) was established on 1 April 2009. It hears appeals against, or involved in, decisions of the First–tier Tribunal in Tax or Charity cases and referrals relating to certain decisions of the FSA and the Pensions Regulator.</t>
  </si>
  <si>
    <t xml:space="preserve">Outstanding Caseload </t>
  </si>
  <si>
    <t>2008/091</t>
  </si>
  <si>
    <r>
      <t>First Tier Tribunal (Immigration and Asylum Chamber)</t>
    </r>
    <r>
      <rPr>
        <b/>
        <vertAlign val="superscript"/>
        <sz val="10"/>
        <rFont val="Arial"/>
        <family val="0"/>
      </rPr>
      <t>1,2</t>
    </r>
  </si>
  <si>
    <t>4) This now includes three jurisdictions relating to pregnancy that were previously recorded under ‘Other’.</t>
  </si>
  <si>
    <t>*</t>
  </si>
  <si>
    <t>2013/14</t>
  </si>
  <si>
    <t>Total Number of Receipts, Disposals and Caseload Outstanding by Jurisdiction, 2007/08 to 2013/14</t>
  </si>
  <si>
    <t>Total Number of Tribunals Receipts by Jurisdiction, 2007/08 to 2013/14</t>
  </si>
  <si>
    <t>Total Number of Employment Tribunal Receipts by Jurisdiction, 2007/08 to 2013/14</t>
  </si>
  <si>
    <t>Total Number of First Tier Tribunal (Immigration and Asylum) Receipts by Case type, 2007/08 to 2013/14</t>
  </si>
  <si>
    <t>Total Number of Social Security and Child Support Receipts by Benefit Type, 2009/10 to 2013/14</t>
  </si>
  <si>
    <t>Total Number of Tribunals Disposals by Jurisdiction, 2007/08 to 2013/14</t>
  </si>
  <si>
    <t xml:space="preserve">Total Number of Employment Tribunal Disposals by Jurisdiction, 2007/08 to 2013/14 </t>
  </si>
  <si>
    <t>Percentage of Employment Tribunal Disposals by Outcome and Jurisdiction, 2007/08 to 2013/14</t>
  </si>
  <si>
    <t>Number of First Tier Tribunal (Immigration and Asylum) Appeals Disposed by Category and by Case Type, 2007/08 to 2013/14</t>
  </si>
  <si>
    <t>Number of First Tier Tribunal (Immigration and Asylum) Appeals Determined at Hearing or on Paper, by Outcome Category and Case Type, 2007/08 to 2013/14</t>
  </si>
  <si>
    <t>Social Security and Child Support Disposals by Category and by Benefit Type, 2009/10 to 2013/14</t>
  </si>
  <si>
    <t>Social Security and Child Support Disposals Cleared at Hearing by Outcomes and Benefit Type, 2009/10 to 2013/14</t>
  </si>
  <si>
    <t>Total Number of Tribunals Caseload Outstanding by Jurisdiction, 2007/08 to 2013/14</t>
  </si>
  <si>
    <t>Percentage of clearances that took place in April to June 2013, by age of case at clearance</t>
  </si>
  <si>
    <t>Percentage of clearances that took place in April to June 2013, by age of case at clearance by Jurisdiction</t>
  </si>
  <si>
    <t xml:space="preserve">Employment </t>
  </si>
  <si>
    <t>Cumulative percentage of clearances that took place in July 2012 to June 2013, by age of case at clearance</t>
  </si>
  <si>
    <t>Agricultural Land and Drainage</t>
  </si>
  <si>
    <t>Formerly Agricultural Land Tribunals. Title changed following creation of the Property Chamber</t>
  </si>
  <si>
    <t>Land Registration</t>
  </si>
  <si>
    <t>Personal Independence Payment</t>
  </si>
  <si>
    <t>Universal Credit</t>
  </si>
  <si>
    <t>8th April 2013</t>
  </si>
  <si>
    <t>29th April 2013</t>
  </si>
  <si>
    <t>2) Personal Independence Payment (New Claim Appeals) which replaces Disability Living Allowance was introduced on 8 April 2013.</t>
  </si>
  <si>
    <t>3) Universal Credit was introduced on 29 April 2013 in selected areas of Greater Manchester and Cheshire. It will gradually be rolled out to the rest of the UK from October 2013.</t>
  </si>
  <si>
    <t>3) Personal Independence Payment (New Claim Appeals) which replaces Disability Living Allowance was introduced on 8 April 2013</t>
  </si>
  <si>
    <t>4) Universal Credit was introduced on 29 April 2013 in selected areas of Greater Manchester and Cheshire. It will gradually be rolled out to the rest of the UK from October 2013.</t>
  </si>
  <si>
    <t>4) Personal Independence Payment (New Claim Appeals) which replaces Disability Living Allowance was introduced on 8 April 2013</t>
  </si>
  <si>
    <t>5) Universal Credit was introduced on 29 April 2013 in selected areas of Greater Manchester and Cheshire. It will gradually be rolled out to the rest of the UK from October 2013.</t>
  </si>
  <si>
    <t>50 per cent point (median)</t>
  </si>
  <si>
    <t>Average (mean)</t>
  </si>
  <si>
    <t>Formerly The Adjudicator to HM Land Registry. Title changed following creation of the Property Chamber</t>
  </si>
  <si>
    <t>Tribunal Statistics Quarterly, July to September 2013</t>
  </si>
  <si>
    <t>Change Q2 2012/13 to Q2 2013/14*</t>
  </si>
  <si>
    <t>Share in Q2 2013/14*</t>
  </si>
  <si>
    <t>Apr-Jun</t>
  </si>
  <si>
    <t>Jul-Sep</t>
  </si>
  <si>
    <t>Oct-Dec</t>
  </si>
  <si>
    <t>Jan-Mar</t>
  </si>
  <si>
    <t>Percentage of clearances that took place in July to September 2013, by age of case at clearance</t>
  </si>
  <si>
    <t>Percentage of clearances that took place in July to September 2013, by age of case at clearance by Jurisdiction</t>
  </si>
  <si>
    <t>July to September 2013</t>
  </si>
  <si>
    <t>July to September 2012</t>
  </si>
  <si>
    <t>October 2012 to September 2013</t>
  </si>
  <si>
    <t>October 2011 to September 2012</t>
  </si>
  <si>
    <t>Cumulative percentage of clearances that took place in October 2012 to September 2013, by age of case at clearance</t>
  </si>
  <si>
    <r>
      <t xml:space="preserve">Personal Independence Payment </t>
    </r>
    <r>
      <rPr>
        <vertAlign val="superscript"/>
        <sz val="10"/>
        <rFont val="Arial"/>
        <family val="0"/>
      </rPr>
      <t>3</t>
    </r>
  </si>
  <si>
    <r>
      <t xml:space="preserve">Universal Credit </t>
    </r>
    <r>
      <rPr>
        <vertAlign val="superscript"/>
        <sz val="10"/>
        <rFont val="Arial"/>
        <family val="0"/>
      </rPr>
      <t>4</t>
    </r>
  </si>
  <si>
    <r>
      <t xml:space="preserve">Personal Independence Payment </t>
    </r>
    <r>
      <rPr>
        <vertAlign val="superscript"/>
        <sz val="10"/>
        <rFont val="Arial"/>
        <family val="0"/>
      </rPr>
      <t>4</t>
    </r>
  </si>
  <si>
    <r>
      <t xml:space="preserve">Universal Credit </t>
    </r>
    <r>
      <rPr>
        <vertAlign val="superscript"/>
        <sz val="10"/>
        <rFont val="Arial"/>
        <family val="0"/>
      </rPr>
      <t>5</t>
    </r>
  </si>
  <si>
    <r>
      <t>Land Registration</t>
    </r>
    <r>
      <rPr>
        <vertAlign val="superscript"/>
        <sz val="10"/>
        <rFont val="Arial"/>
        <family val="2"/>
      </rPr>
      <t>3</t>
    </r>
  </si>
  <si>
    <r>
      <t>Agricultural Land and Drainage</t>
    </r>
    <r>
      <rPr>
        <vertAlign val="superscript"/>
        <sz val="10"/>
        <rFont val="Arial"/>
        <family val="2"/>
      </rPr>
      <t>3</t>
    </r>
  </si>
  <si>
    <r>
      <t>Personal Independence Payment</t>
    </r>
    <r>
      <rPr>
        <vertAlign val="superscript"/>
        <sz val="10"/>
        <rFont val="Arial"/>
        <family val="2"/>
      </rPr>
      <t xml:space="preserve"> 2</t>
    </r>
  </si>
  <si>
    <r>
      <t xml:space="preserve">Universal Credit </t>
    </r>
    <r>
      <rPr>
        <vertAlign val="superscript"/>
        <sz val="10"/>
        <rFont val="Arial"/>
        <family val="2"/>
      </rPr>
      <t>3</t>
    </r>
  </si>
  <si>
    <t>7) Formerly Alternative Business Structures</t>
  </si>
  <si>
    <t>,</t>
  </si>
  <si>
    <t>Professional Regulation</t>
  </si>
  <si>
    <t>Alternative Business Structures</t>
  </si>
  <si>
    <r>
      <t>Professional Regulation</t>
    </r>
    <r>
      <rPr>
        <vertAlign val="superscript"/>
        <sz val="10"/>
        <rFont val="Arial"/>
        <family val="2"/>
      </rPr>
      <t>3,7</t>
    </r>
  </si>
  <si>
    <r>
      <t>Examination Board</t>
    </r>
    <r>
      <rPr>
        <vertAlign val="superscript"/>
        <sz val="10"/>
        <rFont val="Arial"/>
        <family val="2"/>
      </rPr>
      <t>3</t>
    </r>
  </si>
  <si>
    <t>Created October 2011. Changed name April 2013.</t>
  </si>
  <si>
    <t>11 weeks or less</t>
  </si>
  <si>
    <t>20 weeks or less</t>
  </si>
  <si>
    <t>30 weeks or less</t>
  </si>
  <si>
    <t>8 weeks or less</t>
  </si>
  <si>
    <t>15 weeks or less</t>
  </si>
  <si>
    <t>23 weeks or less</t>
  </si>
  <si>
    <t>13 weeks or less</t>
  </si>
  <si>
    <t>21 weeks or less</t>
  </si>
  <si>
    <t>34 weeks or less</t>
  </si>
  <si>
    <t>9 weeks or less</t>
  </si>
  <si>
    <t>25 weeks or less</t>
  </si>
  <si>
    <t>5 weeks or less</t>
  </si>
  <si>
    <t>6 weeks or less</t>
  </si>
  <si>
    <t>12 weeks or less</t>
  </si>
  <si>
    <t>14 weeks or less</t>
  </si>
  <si>
    <t>18 weeks or less</t>
  </si>
  <si>
    <t>22 weeks or less</t>
  </si>
  <si>
    <t>28 weeks or less</t>
  </si>
  <si>
    <t>36 weeks or less</t>
  </si>
  <si>
    <t>42 weeks or less</t>
  </si>
  <si>
    <t>17 weeks or less</t>
  </si>
  <si>
    <t>38 weeks or less</t>
  </si>
  <si>
    <t>10 weeks or less</t>
  </si>
  <si>
    <t>32 weeks or less</t>
  </si>
  <si>
    <t>26 weeks or less</t>
  </si>
  <si>
    <t>16 weeks or less</t>
  </si>
  <si>
    <t>18 weeks</t>
  </si>
  <si>
    <t>21 weeks</t>
  </si>
  <si>
    <t>19 weeks</t>
  </si>
  <si>
    <t>14 weeks</t>
  </si>
  <si>
    <t>22 weeks</t>
  </si>
  <si>
    <t>25 weeks</t>
  </si>
  <si>
    <t>26 weeks</t>
  </si>
  <si>
    <t>23 weeks</t>
  </si>
  <si>
    <t>13 weeks</t>
  </si>
  <si>
    <t>37 weeks</t>
  </si>
  <si>
    <t>33 weeks</t>
  </si>
  <si>
    <t>Dismissed Rule 27</t>
  </si>
  <si>
    <t>Dismissed Upon Withdrawal</t>
  </si>
  <si>
    <t>Case Discontinued</t>
  </si>
  <si>
    <t>2 years or less</t>
  </si>
  <si>
    <t>3 years or less</t>
  </si>
  <si>
    <t>72 weeks</t>
  </si>
  <si>
    <t>92 weeks</t>
  </si>
  <si>
    <t>48 weeks or less</t>
  </si>
  <si>
    <t>33 weeks or less</t>
  </si>
  <si>
    <t>4 years or less</t>
  </si>
  <si>
    <t>114 weeks</t>
  </si>
  <si>
    <t>84 weeks</t>
  </si>
  <si>
    <t>27 weeks</t>
  </si>
  <si>
    <t>168 weeks</t>
  </si>
  <si>
    <t>52 weeks or less</t>
  </si>
  <si>
    <t>5 years or less</t>
  </si>
  <si>
    <t>27 weeks or less</t>
  </si>
  <si>
    <t>29 weeks or less</t>
  </si>
  <si>
    <t>45 weeks or less</t>
  </si>
  <si>
    <t>43 weeks or less</t>
  </si>
  <si>
    <t>31 weeks or less</t>
  </si>
  <si>
    <t>19 weeks or less</t>
  </si>
  <si>
    <t>229 weeks</t>
  </si>
  <si>
    <t>164 weeks</t>
  </si>
  <si>
    <t>35 weeks</t>
  </si>
  <si>
    <t>126 weeks</t>
  </si>
  <si>
    <t>28 weeks</t>
  </si>
  <si>
    <t>36 weeks</t>
  </si>
  <si>
    <t>78 weeks</t>
  </si>
  <si>
    <r>
      <t>Lookalikes</t>
    </r>
    <r>
      <rPr>
        <vertAlign val="superscript"/>
        <sz val="10"/>
        <rFont val="Arial"/>
        <family val="2"/>
      </rPr>
      <t>4</t>
    </r>
  </si>
  <si>
    <t xml:space="preserve">4) These are stayed cases, pending a decision on a related case, before a higher court. They may relete to another jurisdiction. </t>
  </si>
  <si>
    <t>Multiple claim cases</t>
  </si>
  <si>
    <t>Mean number of claims per multiple case</t>
  </si>
  <si>
    <t xml:space="preserve">Please note additional information are published alongside this report for: </t>
  </si>
  <si>
    <t>1. Employment Tribunals and Employment Appeal Tribunals (Financial years to 2012/13)</t>
  </si>
  <si>
    <t>2. Special Educational Needs and Disability Tribunal (Academic years to 2012/13)</t>
  </si>
  <si>
    <t>1 week or less</t>
  </si>
  <si>
    <t>1 week</t>
  </si>
  <si>
    <t>7 weeks or less</t>
  </si>
  <si>
    <t>8 weeks</t>
  </si>
  <si>
    <t>Change Q1 2013/14 to Q2 2013/14*</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</si>
</sst>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0%"/>
    <numFmt numFmtId="168" formatCode="0.000%"/>
    <numFmt numFmtId="169" formatCode="0.0000%"/>
    <numFmt numFmtId="170" formatCode="0.00000%"/>
    <numFmt numFmtId="171" formatCode="0.000000%"/>
    <numFmt numFmtId="172" formatCode="#,##0.00_ ;\-#,##0.00\ "/>
    <numFmt numFmtId="173" formatCode="0.000000"/>
    <numFmt numFmtId="174" formatCode="0.00000"/>
    <numFmt numFmtId="175" formatCode="0.0000"/>
    <numFmt numFmtId="176" formatCode="0.000"/>
    <numFmt numFmtId="177" formatCode="0.0"/>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quot;£&quot;#,##0.0;[Red]\-&quot;£&quot;#,##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 ;[Red]\-#,##0\ "/>
    <numFmt numFmtId="189" formatCode="&quot;$&quot;#,##0_);\(&quot;$&quot;#,##0\)"/>
    <numFmt numFmtId="190" formatCode="&quot;$&quot;#,##0_);[Red]\(&quot;$&quot;#,##0\)"/>
    <numFmt numFmtId="191" formatCode="&quot;$&quot;#,##0.00_);\(&quot;$&quot;#,##0.00\)"/>
    <numFmt numFmtId="192" formatCode="&quot;$&quot;#,##0.00_);[Red]\(&quot;$&quot;#,##0.00\)"/>
    <numFmt numFmtId="193" formatCode="dddd\,\ mmmm\ dd\,\ yyyy"/>
    <numFmt numFmtId="194" formatCode="#,##0.000"/>
    <numFmt numFmtId="195" formatCode="#,##0.0000"/>
    <numFmt numFmtId="196" formatCode="0.00000000000000000%"/>
    <numFmt numFmtId="197" formatCode="0.0000000000000000%"/>
    <numFmt numFmtId="198" formatCode="mmmm"/>
    <numFmt numFmtId="199" formatCode="#,##0_ ;\-#,##0\ "/>
    <numFmt numFmtId="200" formatCode=";;;"/>
    <numFmt numFmtId="201" formatCode="#,##0.00000"/>
    <numFmt numFmtId="202" formatCode="#,##0.000000"/>
    <numFmt numFmtId="203" formatCode="#,##0.0000000"/>
    <numFmt numFmtId="204" formatCode="0.0000000"/>
    <numFmt numFmtId="205" formatCode="#,##0.0[$%-809]"/>
    <numFmt numFmtId="206" formatCode="0.000000000000%"/>
    <numFmt numFmtId="207" formatCode="[$-1010409]General"/>
    <numFmt numFmtId="208" formatCode="_-* #,##0.000_-;\-* #,##0.000_-;_-* &quot;-&quot;??_-;_-@_-"/>
    <numFmt numFmtId="209" formatCode="mmmm\-yyyy"/>
    <numFmt numFmtId="210" formatCode="mmm\-yyyy"/>
  </numFmts>
  <fonts count="81">
    <font>
      <sz val="10"/>
      <name val="Arial"/>
      <family val="0"/>
    </font>
    <font>
      <b/>
      <sz val="10"/>
      <name val="ARIAL"/>
      <family val="2"/>
    </font>
    <font>
      <sz val="12"/>
      <name val="Arial"/>
      <family val="0"/>
    </font>
    <font>
      <u val="single"/>
      <sz val="10"/>
      <color indexed="12"/>
      <name val="Arial"/>
      <family val="2"/>
    </font>
    <font>
      <u val="single"/>
      <sz val="11"/>
      <color indexed="12"/>
      <name val="Times New Roman"/>
      <family val="0"/>
    </font>
    <font>
      <sz val="8"/>
      <name val="Arial"/>
      <family val="0"/>
    </font>
    <font>
      <u val="single"/>
      <sz val="10"/>
      <color indexed="36"/>
      <name val="Arial"/>
      <family val="0"/>
    </font>
    <font>
      <sz val="10"/>
      <color indexed="10"/>
      <name val="Arial"/>
      <family val="2"/>
    </font>
    <font>
      <b/>
      <vertAlign val="superscript"/>
      <sz val="10"/>
      <name val="Arial"/>
      <family val="2"/>
    </font>
    <font>
      <i/>
      <sz val="10"/>
      <name val="Arial"/>
      <family val="2"/>
    </font>
    <font>
      <b/>
      <sz val="8"/>
      <name val="Arial"/>
      <family val="2"/>
    </font>
    <font>
      <sz val="8"/>
      <color indexed="17"/>
      <name val="Arial"/>
      <family val="2"/>
    </font>
    <font>
      <b/>
      <sz val="8"/>
      <color indexed="10"/>
      <name val="Arial"/>
      <family val="2"/>
    </font>
    <font>
      <b/>
      <sz val="8"/>
      <color indexed="8"/>
      <name val="Arial"/>
      <family val="2"/>
    </font>
    <font>
      <sz val="10"/>
      <color indexed="8"/>
      <name val="Arial"/>
      <family val="0"/>
    </font>
    <font>
      <sz val="10"/>
      <color indexed="58"/>
      <name val="Arial"/>
      <family val="2"/>
    </font>
    <font>
      <vertAlign val="superscript"/>
      <sz val="10"/>
      <name val="Arial"/>
      <family val="2"/>
    </font>
    <font>
      <vertAlign val="superscript"/>
      <sz val="10"/>
      <color indexed="8"/>
      <name val="Arial"/>
      <family val="2"/>
    </font>
    <font>
      <sz val="8"/>
      <color indexed="8"/>
      <name val="Arial"/>
      <family val="2"/>
    </font>
    <font>
      <u val="single"/>
      <sz val="10"/>
      <color indexed="12"/>
      <name val="MS Sans Serif"/>
      <family val="0"/>
    </font>
    <font>
      <b/>
      <i/>
      <sz val="10"/>
      <name val="Arial"/>
      <family val="2"/>
    </font>
    <font>
      <sz val="10"/>
      <color indexed="8"/>
      <name val="Tahoma"/>
      <family val="2"/>
    </font>
    <font>
      <b/>
      <sz val="10"/>
      <color indexed="8"/>
      <name val="Arial"/>
      <family val="2"/>
    </font>
    <font>
      <sz val="10"/>
      <name val="Tahoma"/>
      <family val="2"/>
    </font>
    <font>
      <sz val="8"/>
      <color indexed="10"/>
      <name val="Arial"/>
      <family val="2"/>
    </font>
    <font>
      <sz val="8"/>
      <color indexed="8"/>
      <name val="Tahoma"/>
      <family val="2"/>
    </font>
    <font>
      <b/>
      <i/>
      <sz val="12"/>
      <name val="Arial"/>
      <family val="2"/>
    </font>
    <font>
      <b/>
      <sz val="10"/>
      <name val="Arial"/>
      <family val="0"/>
    </font>
    <font>
      <b/>
      <sz val="10"/>
      <color indexed="17"/>
      <name val="Arial"/>
      <family val="2"/>
    </font>
    <font>
      <b/>
      <sz val="10"/>
      <color indexed="58"/>
      <name val="Arial"/>
      <family val="2"/>
    </font>
    <font>
      <sz val="11"/>
      <name val="Times New Roman"/>
      <family val="0"/>
    </font>
    <font>
      <sz val="8"/>
      <name val="Tahoma"/>
      <family val="2"/>
    </font>
    <font>
      <sz val="11"/>
      <name val="Tahoma"/>
      <family val="2"/>
    </font>
    <font>
      <b/>
      <i/>
      <sz val="10"/>
      <color indexed="10"/>
      <name val="Arial"/>
      <family val="2"/>
    </font>
    <font>
      <vertAlign val="superscript"/>
      <sz val="8"/>
      <name val="Arial"/>
      <family val="2"/>
    </font>
    <font>
      <i/>
      <sz val="10"/>
      <color indexed="8"/>
      <name val="Arial"/>
      <family val="2"/>
    </font>
    <font>
      <b/>
      <i/>
      <sz val="12"/>
      <color indexed="10"/>
      <name val="Arial"/>
      <family val="2"/>
    </font>
    <font>
      <b/>
      <sz val="8"/>
      <name val="Tahoma"/>
      <family val="2"/>
    </font>
    <font>
      <b/>
      <sz val="11"/>
      <name val="Tahoma"/>
      <family val="2"/>
    </font>
    <font>
      <b/>
      <sz val="10"/>
      <color indexed="12"/>
      <name val="Arial"/>
      <family val="2"/>
    </font>
    <font>
      <b/>
      <sz val="12"/>
      <name val="Arial"/>
      <family val="2"/>
    </font>
    <font>
      <i/>
      <sz val="12"/>
      <name val="Arial"/>
      <family val="2"/>
    </font>
    <font>
      <b/>
      <sz val="10"/>
      <color indexed="10"/>
      <name val="Arial"/>
      <family val="2"/>
    </font>
    <font>
      <sz val="10"/>
      <color indexed="12"/>
      <name val="Arial"/>
      <family val="2"/>
    </font>
    <font>
      <i/>
      <sz val="10"/>
      <color indexed="14"/>
      <name val="Arial"/>
      <family val="2"/>
    </font>
    <font>
      <sz val="12"/>
      <color indexed="10"/>
      <name val="Arial"/>
      <family val="2"/>
    </font>
    <font>
      <b/>
      <sz val="12"/>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s>
  <cellStyleXfs count="66">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6"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14" fillId="0" borderId="0">
      <alignment/>
      <protection/>
    </xf>
    <xf numFmtId="0" fontId="3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37">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1" fillId="0" borderId="0" xfId="0" applyFont="1" applyAlignment="1">
      <alignment/>
    </xf>
    <xf numFmtId="0" fontId="0" fillId="0" borderId="0" xfId="0" applyFont="1" applyAlignment="1">
      <alignment horizontal="right"/>
    </xf>
    <xf numFmtId="0" fontId="3" fillId="0" borderId="0" xfId="53" applyFont="1" applyAlignment="1" applyProtection="1">
      <alignment/>
      <protection/>
    </xf>
    <xf numFmtId="0" fontId="3" fillId="0" borderId="0" xfId="53" applyFont="1" applyFill="1" applyBorder="1" applyAlignment="1" applyProtection="1">
      <alignment/>
      <protection/>
    </xf>
    <xf numFmtId="0" fontId="1"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left"/>
    </xf>
    <xf numFmtId="3" fontId="0" fillId="0" borderId="0" xfId="0" applyNumberFormat="1" applyFont="1" applyFill="1" applyAlignment="1">
      <alignment/>
    </xf>
    <xf numFmtId="0" fontId="3" fillId="0" borderId="0" xfId="53" applyFont="1" applyFill="1" applyAlignment="1" applyProtection="1">
      <alignment/>
      <protection/>
    </xf>
    <xf numFmtId="0" fontId="0" fillId="0" borderId="0" xfId="0" applyFont="1" applyBorder="1" applyAlignment="1">
      <alignment/>
    </xf>
    <xf numFmtId="0" fontId="1" fillId="0" borderId="10" xfId="0" applyFont="1" applyFill="1" applyBorder="1" applyAlignment="1">
      <alignment horizontal="center" wrapText="1"/>
    </xf>
    <xf numFmtId="0" fontId="1" fillId="0" borderId="10" xfId="0" applyFont="1" applyFill="1" applyBorder="1" applyAlignment="1">
      <alignment horizontal="center"/>
    </xf>
    <xf numFmtId="0" fontId="1" fillId="0" borderId="11" xfId="0" applyFont="1" applyFill="1" applyBorder="1" applyAlignment="1">
      <alignment horizontal="center" wrapText="1"/>
    </xf>
    <xf numFmtId="0" fontId="0" fillId="0" borderId="0" xfId="0" applyBorder="1" applyAlignment="1">
      <alignment/>
    </xf>
    <xf numFmtId="3" fontId="0" fillId="0" borderId="0" xfId="0" applyNumberFormat="1" applyFont="1" applyFill="1" applyBorder="1" applyAlignment="1">
      <alignment horizontal="right" vertical="center"/>
    </xf>
    <xf numFmtId="9" fontId="0" fillId="0" borderId="0" xfId="62" applyFont="1" applyBorder="1" applyAlignment="1">
      <alignment/>
    </xf>
    <xf numFmtId="3" fontId="0" fillId="0" borderId="11" xfId="0" applyNumberFormat="1" applyFont="1" applyBorder="1" applyAlignment="1">
      <alignment horizontal="right" vertical="center"/>
    </xf>
    <xf numFmtId="9" fontId="0" fillId="0" borderId="11" xfId="62" applyFont="1" applyBorder="1" applyAlignment="1">
      <alignment/>
    </xf>
    <xf numFmtId="0" fontId="1" fillId="0" borderId="10" xfId="0" applyFont="1" applyFill="1" applyBorder="1" applyAlignment="1">
      <alignment horizontal="center" vertical="center"/>
    </xf>
    <xf numFmtId="3" fontId="0" fillId="0" borderId="0" xfId="0" applyNumberFormat="1" applyFont="1" applyFill="1" applyBorder="1" applyAlignment="1">
      <alignment horizontal="right" vertical="top"/>
    </xf>
    <xf numFmtId="0" fontId="10" fillId="0" borderId="0" xfId="0" applyFont="1" applyAlignment="1">
      <alignment/>
    </xf>
    <xf numFmtId="9" fontId="5" fillId="0" borderId="0" xfId="0" applyNumberFormat="1" applyFont="1" applyAlignment="1">
      <alignment/>
    </xf>
    <xf numFmtId="1" fontId="5" fillId="0" borderId="0" xfId="0" applyNumberFormat="1" applyFont="1" applyAlignment="1">
      <alignment/>
    </xf>
    <xf numFmtId="3" fontId="5" fillId="0" borderId="0" xfId="0" applyNumberFormat="1" applyFont="1" applyFill="1" applyBorder="1" applyAlignment="1">
      <alignment horizontal="right" vertical="top"/>
    </xf>
    <xf numFmtId="3" fontId="10" fillId="0" borderId="0" xfId="0" applyNumberFormat="1" applyFont="1" applyFill="1" applyBorder="1" applyAlignment="1">
      <alignment horizontal="right" vertical="top"/>
    </xf>
    <xf numFmtId="0" fontId="5" fillId="0" borderId="0" xfId="0" applyFont="1" applyFill="1" applyBorder="1" applyAlignment="1">
      <alignment vertical="top"/>
    </xf>
    <xf numFmtId="3" fontId="5" fillId="0" borderId="0" xfId="0" applyNumberFormat="1" applyFont="1" applyFill="1" applyBorder="1" applyAlignment="1">
      <alignment vertical="top"/>
    </xf>
    <xf numFmtId="0" fontId="11" fillId="0" borderId="0" xfId="0" applyFont="1" applyFill="1" applyBorder="1" applyAlignment="1">
      <alignment vertical="top"/>
    </xf>
    <xf numFmtId="0" fontId="12" fillId="0" borderId="0" xfId="0" applyFont="1" applyFill="1" applyAlignment="1">
      <alignment/>
    </xf>
    <xf numFmtId="0" fontId="10"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xf>
    <xf numFmtId="0" fontId="13" fillId="0" borderId="0" xfId="0" applyFont="1" applyFill="1" applyAlignment="1">
      <alignment/>
    </xf>
    <xf numFmtId="0" fontId="5" fillId="0" borderId="0" xfId="0" applyFont="1" applyFill="1" applyAlignment="1">
      <alignment vertical="top" wrapText="1"/>
    </xf>
    <xf numFmtId="0" fontId="5" fillId="0" borderId="0" xfId="0" applyFont="1" applyAlignment="1">
      <alignment/>
    </xf>
    <xf numFmtId="3" fontId="1" fillId="0" borderId="0" xfId="0" applyNumberFormat="1" applyFont="1" applyFill="1" applyBorder="1" applyAlignment="1">
      <alignment horizontal="right"/>
    </xf>
    <xf numFmtId="9" fontId="1" fillId="0" borderId="0" xfId="62" applyFont="1" applyBorder="1" applyAlignment="1">
      <alignment/>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9" fillId="0" borderId="0" xfId="0" applyFont="1" applyFill="1" applyBorder="1" applyAlignment="1">
      <alignment vertical="center"/>
    </xf>
    <xf numFmtId="0" fontId="0" fillId="0" borderId="0" xfId="0" applyFont="1" applyBorder="1" applyAlignment="1">
      <alignment horizontal="right" vertical="center"/>
    </xf>
    <xf numFmtId="0" fontId="1" fillId="0" borderId="12" xfId="0" applyFont="1" applyFill="1" applyBorder="1" applyAlignment="1">
      <alignment horizontal="center" vertical="center"/>
    </xf>
    <xf numFmtId="3" fontId="0" fillId="0" borderId="0" xfId="0" applyNumberFormat="1" applyFont="1" applyFill="1" applyBorder="1" applyAlignment="1">
      <alignment horizontal="right"/>
    </xf>
    <xf numFmtId="9" fontId="0" fillId="0" borderId="0" xfId="62" applyFont="1" applyBorder="1" applyAlignment="1">
      <alignment/>
    </xf>
    <xf numFmtId="3" fontId="1"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Border="1" applyAlignment="1">
      <alignment/>
    </xf>
    <xf numFmtId="3" fontId="0" fillId="0" borderId="0" xfId="42" applyNumberFormat="1" applyFont="1" applyFill="1" applyBorder="1" applyAlignment="1">
      <alignment horizontal="right" wrapText="1"/>
    </xf>
    <xf numFmtId="0" fontId="1" fillId="0" borderId="11" xfId="0" applyFont="1" applyFill="1" applyBorder="1" applyAlignment="1">
      <alignment vertical="center" wrapText="1"/>
    </xf>
    <xf numFmtId="0" fontId="1" fillId="0" borderId="0" xfId="0" applyFont="1" applyFill="1" applyAlignment="1">
      <alignment/>
    </xf>
    <xf numFmtId="0" fontId="0" fillId="0" borderId="0" xfId="0" applyFont="1" applyFill="1" applyAlignment="1">
      <alignment/>
    </xf>
    <xf numFmtId="9" fontId="0" fillId="0" borderId="0" xfId="62" applyFont="1" applyFill="1" applyBorder="1" applyAlignment="1">
      <alignment/>
    </xf>
    <xf numFmtId="9" fontId="0" fillId="0" borderId="0" xfId="62" applyFont="1" applyFill="1" applyAlignment="1">
      <alignment/>
    </xf>
    <xf numFmtId="0" fontId="1" fillId="0" borderId="0" xfId="0" applyFont="1" applyFill="1" applyBorder="1" applyAlignment="1">
      <alignment/>
    </xf>
    <xf numFmtId="0" fontId="0" fillId="0" borderId="11" xfId="0" applyFont="1" applyFill="1" applyBorder="1" applyAlignment="1">
      <alignment textRotation="90" wrapText="1"/>
    </xf>
    <xf numFmtId="0" fontId="1" fillId="0" borderId="11" xfId="0" applyFont="1" applyFill="1" applyBorder="1" applyAlignment="1">
      <alignment textRotation="90" wrapText="1"/>
    </xf>
    <xf numFmtId="0" fontId="0" fillId="0" borderId="11" xfId="0" applyFont="1" applyFill="1" applyBorder="1" applyAlignment="1">
      <alignment/>
    </xf>
    <xf numFmtId="0" fontId="1" fillId="0" borderId="11" xfId="0" applyFont="1" applyFill="1" applyBorder="1" applyAlignment="1">
      <alignment/>
    </xf>
    <xf numFmtId="0" fontId="0" fillId="0" borderId="11" xfId="0" applyFont="1" applyFill="1" applyBorder="1" applyAlignment="1">
      <alignment horizontal="right"/>
    </xf>
    <xf numFmtId="0" fontId="0" fillId="0" borderId="0" xfId="0" applyFont="1" applyFill="1" applyBorder="1" applyAlignment="1">
      <alignment/>
    </xf>
    <xf numFmtId="0" fontId="1" fillId="0" borderId="11" xfId="0" applyFont="1" applyBorder="1" applyAlignment="1">
      <alignment/>
    </xf>
    <xf numFmtId="0" fontId="1" fillId="0" borderId="11" xfId="0" applyFont="1" applyFill="1" applyBorder="1" applyAlignment="1">
      <alignment horizontal="center" vertical="center"/>
    </xf>
    <xf numFmtId="3" fontId="1" fillId="0" borderId="0" xfId="0" applyNumberFormat="1" applyFont="1" applyFill="1" applyBorder="1" applyAlignment="1">
      <alignment/>
    </xf>
    <xf numFmtId="9" fontId="1" fillId="0" borderId="0" xfId="62" applyFont="1" applyFill="1" applyBorder="1" applyAlignment="1">
      <alignment/>
    </xf>
    <xf numFmtId="3" fontId="0" fillId="0" borderId="0" xfId="0" applyNumberFormat="1" applyFont="1" applyFill="1" applyBorder="1" applyAlignment="1">
      <alignment wrapText="1"/>
    </xf>
    <xf numFmtId="3" fontId="0" fillId="0" borderId="0" xfId="0" applyNumberFormat="1" applyFont="1" applyFill="1" applyBorder="1" applyAlignment="1">
      <alignment/>
    </xf>
    <xf numFmtId="9" fontId="0" fillId="0" borderId="0" xfId="62" applyFont="1" applyFill="1" applyBorder="1" applyAlignment="1">
      <alignment/>
    </xf>
    <xf numFmtId="0" fontId="0" fillId="0" borderId="0" xfId="0" applyFont="1" applyFill="1" applyBorder="1" applyAlignment="1">
      <alignment horizontal="right"/>
    </xf>
    <xf numFmtId="9" fontId="0" fillId="0" borderId="0" xfId="62" applyFont="1" applyFill="1" applyBorder="1" applyAlignment="1">
      <alignment horizontal="center"/>
    </xf>
    <xf numFmtId="0" fontId="0" fillId="0" borderId="0" xfId="0" applyFont="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3" fontId="0" fillId="0" borderId="11" xfId="0" applyNumberFormat="1" applyFont="1" applyFill="1" applyBorder="1" applyAlignment="1">
      <alignment/>
    </xf>
    <xf numFmtId="3" fontId="1" fillId="0" borderId="11" xfId="0" applyNumberFormat="1" applyFont="1" applyFill="1" applyBorder="1" applyAlignment="1">
      <alignment/>
    </xf>
    <xf numFmtId="9" fontId="0" fillId="0" borderId="11" xfId="62" applyFont="1" applyFill="1" applyBorder="1" applyAlignment="1">
      <alignment/>
    </xf>
    <xf numFmtId="1" fontId="10" fillId="0" borderId="0" xfId="0" applyNumberFormat="1" applyFont="1" applyAlignment="1">
      <alignment/>
    </xf>
    <xf numFmtId="0" fontId="10" fillId="0" borderId="0" xfId="0" applyFont="1" applyFill="1" applyBorder="1" applyAlignment="1">
      <alignment vertical="top"/>
    </xf>
    <xf numFmtId="0" fontId="14" fillId="0" borderId="0" xfId="58" applyFont="1" applyFill="1" applyAlignment="1">
      <alignment horizontal="right"/>
      <protection/>
    </xf>
    <xf numFmtId="0" fontId="10" fillId="0" borderId="0" xfId="0" applyFont="1" applyFill="1" applyAlignment="1">
      <alignment horizontal="right"/>
    </xf>
    <xf numFmtId="0" fontId="0" fillId="0" borderId="0" xfId="0" applyAlignment="1">
      <alignment vertical="top" wrapText="1"/>
    </xf>
    <xf numFmtId="0" fontId="5" fillId="0" borderId="0" xfId="0" applyFont="1" applyFill="1" applyAlignment="1">
      <alignment vertical="top"/>
    </xf>
    <xf numFmtId="0" fontId="0" fillId="0" borderId="0" xfId="0" applyAlignment="1">
      <alignment vertical="top"/>
    </xf>
    <xf numFmtId="0" fontId="10" fillId="0" borderId="0" xfId="0" applyFont="1" applyFill="1" applyAlignment="1">
      <alignment vertical="top" wrapText="1"/>
    </xf>
    <xf numFmtId="0" fontId="15" fillId="0" borderId="0" xfId="0" applyFont="1" applyFill="1" applyBorder="1" applyAlignment="1">
      <alignment/>
    </xf>
    <xf numFmtId="0" fontId="9" fillId="0" borderId="0" xfId="0" applyFont="1" applyFill="1" applyBorder="1" applyAlignment="1">
      <alignment/>
    </xf>
    <xf numFmtId="0" fontId="1" fillId="0" borderId="0" xfId="0" applyFont="1" applyFill="1" applyBorder="1" applyAlignment="1">
      <alignment horizontal="left" wrapText="1"/>
    </xf>
    <xf numFmtId="0" fontId="14" fillId="0" borderId="0" xfId="0" applyFont="1" applyFill="1" applyBorder="1" applyAlignment="1">
      <alignment wrapText="1"/>
    </xf>
    <xf numFmtId="0" fontId="1" fillId="0" borderId="12" xfId="0" applyFont="1" applyFill="1" applyBorder="1" applyAlignment="1">
      <alignment wrapText="1"/>
    </xf>
    <xf numFmtId="0" fontId="0" fillId="0" borderId="11" xfId="0" applyFont="1" applyFill="1" applyBorder="1" applyAlignment="1">
      <alignment wrapText="1"/>
    </xf>
    <xf numFmtId="0" fontId="1" fillId="0" borderId="0" xfId="0" applyFont="1" applyFill="1" applyAlignment="1">
      <alignment/>
    </xf>
    <xf numFmtId="0" fontId="20" fillId="0" borderId="0" xfId="0" applyFont="1" applyFill="1" applyAlignment="1">
      <alignment/>
    </xf>
    <xf numFmtId="0" fontId="21" fillId="0" borderId="0" xfId="58" applyFont="1" applyFill="1">
      <alignment/>
      <protection/>
    </xf>
    <xf numFmtId="0" fontId="5" fillId="0" borderId="0" xfId="0" applyFont="1" applyBorder="1" applyAlignment="1">
      <alignment/>
    </xf>
    <xf numFmtId="0" fontId="21" fillId="0" borderId="0" xfId="58" applyFont="1" applyFill="1" applyBorder="1">
      <alignment/>
      <protection/>
    </xf>
    <xf numFmtId="0" fontId="0" fillId="0" borderId="0" xfId="0" applyFont="1" applyFill="1" applyBorder="1" applyAlignment="1">
      <alignment textRotation="90" wrapText="1"/>
    </xf>
    <xf numFmtId="0" fontId="14" fillId="0" borderId="0" xfId="58" applyFont="1" applyFill="1" applyBorder="1" applyAlignment="1">
      <alignment horizontal="right"/>
      <protection/>
    </xf>
    <xf numFmtId="0" fontId="1" fillId="0" borderId="0" xfId="0" applyFont="1" applyBorder="1" applyAlignment="1">
      <alignment/>
    </xf>
    <xf numFmtId="0" fontId="22" fillId="0" borderId="11" xfId="58" applyFont="1" applyFill="1" applyBorder="1" applyAlignment="1">
      <alignment horizontal="center" vertical="center" wrapText="1"/>
      <protection/>
    </xf>
    <xf numFmtId="0" fontId="0" fillId="0" borderId="0" xfId="0" applyBorder="1" applyAlignment="1">
      <alignment horizontal="center"/>
    </xf>
    <xf numFmtId="0" fontId="0" fillId="0" borderId="0" xfId="0" applyAlignment="1">
      <alignment horizontal="center"/>
    </xf>
    <xf numFmtId="0" fontId="1" fillId="0" borderId="0" xfId="54" applyFont="1" applyFill="1" applyBorder="1" applyAlignment="1">
      <alignment wrapText="1"/>
    </xf>
    <xf numFmtId="3" fontId="1" fillId="0" borderId="0" xfId="54" applyNumberFormat="1" applyFont="1" applyFill="1" applyBorder="1" applyAlignment="1">
      <alignment wrapText="1"/>
    </xf>
    <xf numFmtId="3" fontId="1" fillId="0" borderId="0" xfId="58" applyNumberFormat="1" applyFont="1" applyFill="1" applyBorder="1" applyAlignment="1">
      <alignment wrapText="1"/>
      <protection/>
    </xf>
    <xf numFmtId="3" fontId="1" fillId="0" borderId="0" xfId="58" applyNumberFormat="1" applyFont="1" applyFill="1" applyBorder="1" applyAlignment="1">
      <alignment/>
      <protection/>
    </xf>
    <xf numFmtId="0" fontId="1" fillId="0" borderId="0" xfId="58" applyFont="1" applyFill="1" applyBorder="1" applyAlignment="1">
      <alignment wrapText="1"/>
      <protection/>
    </xf>
    <xf numFmtId="3" fontId="0" fillId="0" borderId="0" xfId="58" applyNumberFormat="1" applyFont="1" applyFill="1" applyBorder="1" applyAlignment="1">
      <alignment/>
      <protection/>
    </xf>
    <xf numFmtId="0" fontId="0" fillId="0" borderId="0" xfId="0" applyFont="1" applyFill="1" applyBorder="1" applyAlignment="1">
      <alignment/>
    </xf>
    <xf numFmtId="0" fontId="0" fillId="0" borderId="0" xfId="54" applyFont="1" applyFill="1" applyBorder="1" applyAlignment="1">
      <alignment wrapText="1"/>
    </xf>
    <xf numFmtId="0" fontId="0" fillId="0" borderId="0" xfId="58" applyFont="1" applyFill="1" applyBorder="1" applyAlignment="1">
      <alignment wrapText="1"/>
      <protection/>
    </xf>
    <xf numFmtId="3" fontId="1" fillId="0" borderId="0" xfId="0" applyNumberFormat="1" applyFont="1" applyFill="1" applyBorder="1" applyAlignment="1">
      <alignment wrapText="1"/>
    </xf>
    <xf numFmtId="0" fontId="9" fillId="0" borderId="11" xfId="58" applyFont="1" applyFill="1" applyBorder="1" applyAlignment="1">
      <alignment wrapText="1"/>
      <protection/>
    </xf>
    <xf numFmtId="165" fontId="9" fillId="0" borderId="11" xfId="54" applyNumberFormat="1" applyFont="1" applyFill="1" applyBorder="1" applyAlignment="1">
      <alignment wrapText="1"/>
    </xf>
    <xf numFmtId="165" fontId="9" fillId="0" borderId="11" xfId="58" applyNumberFormat="1" applyFont="1" applyFill="1" applyBorder="1" applyAlignment="1">
      <alignment wrapText="1"/>
      <protection/>
    </xf>
    <xf numFmtId="0" fontId="9" fillId="0" borderId="0" xfId="0" applyFont="1" applyAlignment="1">
      <alignment/>
    </xf>
    <xf numFmtId="9" fontId="24" fillId="0" borderId="0" xfId="0" applyNumberFormat="1" applyFont="1" applyFill="1" applyAlignment="1">
      <alignment/>
    </xf>
    <xf numFmtId="9" fontId="5" fillId="0" borderId="0" xfId="0" applyNumberFormat="1" applyFont="1" applyFill="1" applyAlignment="1">
      <alignment/>
    </xf>
    <xf numFmtId="0" fontId="18" fillId="0" borderId="0" xfId="58" applyFont="1" applyFill="1">
      <alignment/>
      <protection/>
    </xf>
    <xf numFmtId="0" fontId="18" fillId="0" borderId="0" xfId="58" applyFont="1" applyFill="1" applyBorder="1">
      <alignment/>
      <protection/>
    </xf>
    <xf numFmtId="0" fontId="25" fillId="0" borderId="0" xfId="58" applyFont="1" applyFill="1" applyBorder="1">
      <alignment/>
      <protection/>
    </xf>
    <xf numFmtId="0" fontId="10" fillId="0" borderId="0" xfId="58" applyFont="1" applyFill="1" applyBorder="1" applyAlignment="1">
      <alignment horizontal="right" vertical="top" wrapText="1"/>
      <protection/>
    </xf>
    <xf numFmtId="0" fontId="25" fillId="0" borderId="0" xfId="58" applyFont="1" applyFill="1">
      <alignment/>
      <protection/>
    </xf>
    <xf numFmtId="0" fontId="5" fillId="0" borderId="0" xfId="0" applyFont="1" applyFill="1" applyAlignment="1">
      <alignment horizontal="left"/>
    </xf>
    <xf numFmtId="0" fontId="10" fillId="0" borderId="0" xfId="58" applyFont="1" applyFill="1" applyBorder="1" applyAlignment="1">
      <alignment horizontal="right" vertical="top" wrapText="1" indent="1"/>
      <protection/>
    </xf>
    <xf numFmtId="0" fontId="5" fillId="0" borderId="0" xfId="0" applyFont="1" applyAlignment="1">
      <alignment/>
    </xf>
    <xf numFmtId="0" fontId="5" fillId="0" borderId="0" xfId="0" applyFont="1" applyAlignment="1">
      <alignment/>
    </xf>
    <xf numFmtId="0" fontId="0" fillId="0" borderId="0" xfId="0" applyFill="1" applyAlignment="1">
      <alignment/>
    </xf>
    <xf numFmtId="0" fontId="5" fillId="0" borderId="0" xfId="0" applyFont="1" applyAlignment="1">
      <alignment/>
    </xf>
    <xf numFmtId="0" fontId="26" fillId="0" borderId="0" xfId="0" applyFont="1" applyFill="1" applyAlignment="1">
      <alignment horizontal="left"/>
    </xf>
    <xf numFmtId="0" fontId="5" fillId="0" borderId="0" xfId="0" applyFont="1" applyFill="1" applyBorder="1" applyAlignment="1">
      <alignment/>
    </xf>
    <xf numFmtId="0" fontId="5" fillId="0" borderId="0" xfId="0" applyFont="1" applyFill="1" applyBorder="1" applyAlignment="1">
      <alignment textRotation="90" wrapText="1"/>
    </xf>
    <xf numFmtId="0" fontId="0" fillId="0" borderId="0" xfId="0" applyFill="1" applyBorder="1" applyAlignment="1">
      <alignment/>
    </xf>
    <xf numFmtId="0" fontId="5" fillId="0" borderId="0" xfId="0" applyFont="1" applyFill="1" applyBorder="1" applyAlignment="1">
      <alignment horizontal="right"/>
    </xf>
    <xf numFmtId="0" fontId="5" fillId="0" borderId="0" xfId="0" applyFont="1" applyFill="1" applyAlignment="1">
      <alignment horizontal="right"/>
    </xf>
    <xf numFmtId="0" fontId="0" fillId="0" borderId="12" xfId="0" applyFont="1" applyFill="1" applyBorder="1" applyAlignment="1">
      <alignment vertical="center" wrapText="1"/>
    </xf>
    <xf numFmtId="0" fontId="0" fillId="0" borderId="11" xfId="0" applyFont="1" applyFill="1" applyBorder="1" applyAlignment="1">
      <alignment horizontal="center" vertical="center" wrapText="1"/>
    </xf>
    <xf numFmtId="0" fontId="27" fillId="0" borderId="0" xfId="0" applyFont="1" applyFill="1" applyBorder="1" applyAlignment="1">
      <alignment wrapText="1"/>
    </xf>
    <xf numFmtId="0" fontId="0" fillId="0" borderId="0" xfId="0" applyFont="1" applyFill="1" applyBorder="1" applyAlignment="1">
      <alignment horizontal="left" wrapText="1" indent="1"/>
    </xf>
    <xf numFmtId="0" fontId="0" fillId="0" borderId="11" xfId="0" applyFont="1" applyFill="1" applyBorder="1" applyAlignment="1">
      <alignment horizontal="left" wrapText="1" indent="1"/>
    </xf>
    <xf numFmtId="3" fontId="0" fillId="0" borderId="11" xfId="0" applyNumberFormat="1" applyFont="1" applyFill="1" applyBorder="1" applyAlignment="1">
      <alignment/>
    </xf>
    <xf numFmtId="0" fontId="10" fillId="0" borderId="0" xfId="0" applyFont="1" applyBorder="1" applyAlignment="1">
      <alignment/>
    </xf>
    <xf numFmtId="9" fontId="24" fillId="0" borderId="0" xfId="0" applyNumberFormat="1" applyFont="1" applyBorder="1" applyAlignment="1">
      <alignment/>
    </xf>
    <xf numFmtId="9" fontId="5" fillId="0" borderId="0" xfId="0" applyNumberFormat="1" applyFont="1" applyBorder="1" applyAlignment="1">
      <alignment/>
    </xf>
    <xf numFmtId="1" fontId="5" fillId="0" borderId="0" xfId="0" applyNumberFormat="1" applyFont="1" applyBorder="1" applyAlignment="1">
      <alignment/>
    </xf>
    <xf numFmtId="0" fontId="1" fillId="0" borderId="0" xfId="0" applyFont="1" applyFill="1" applyBorder="1" applyAlignment="1">
      <alignment horizontal="right" wrapText="1" indent="1"/>
    </xf>
    <xf numFmtId="0" fontId="13" fillId="0" borderId="0" xfId="0" applyFont="1" applyFill="1" applyBorder="1" applyAlignment="1">
      <alignment/>
    </xf>
    <xf numFmtId="0" fontId="5" fillId="0" borderId="0" xfId="0" applyFont="1" applyFill="1" applyBorder="1" applyAlignment="1">
      <alignment horizontal="left"/>
    </xf>
    <xf numFmtId="0" fontId="10" fillId="0" borderId="0" xfId="0" applyFont="1" applyFill="1" applyBorder="1" applyAlignment="1">
      <alignment/>
    </xf>
    <xf numFmtId="0" fontId="5" fillId="0" borderId="0" xfId="0" applyFont="1" applyFill="1" applyBorder="1" applyAlignment="1">
      <alignment/>
    </xf>
    <xf numFmtId="0" fontId="0" fillId="0" borderId="0" xfId="0" applyFont="1" applyAlignment="1">
      <alignment wrapText="1"/>
    </xf>
    <xf numFmtId="0" fontId="1" fillId="0" borderId="0" xfId="0" applyFont="1" applyFill="1" applyBorder="1" applyAlignment="1">
      <alignment/>
    </xf>
    <xf numFmtId="0" fontId="26" fillId="0" borderId="0" xfId="0" applyFont="1" applyFill="1" applyBorder="1" applyAlignment="1">
      <alignment/>
    </xf>
    <xf numFmtId="0" fontId="28" fillId="0" borderId="0" xfId="0" applyFont="1" applyFill="1" applyBorder="1" applyAlignment="1">
      <alignment/>
    </xf>
    <xf numFmtId="3" fontId="0" fillId="0" borderId="0" xfId="42" applyNumberFormat="1" applyFont="1" applyFill="1" applyBorder="1" applyAlignment="1">
      <alignment horizontal="right"/>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0" fontId="1" fillId="0" borderId="11" xfId="0" applyFont="1" applyFill="1" applyBorder="1" applyAlignment="1">
      <alignment/>
    </xf>
    <xf numFmtId="3" fontId="1" fillId="0" borderId="11" xfId="42" applyNumberFormat="1" applyFont="1" applyFill="1" applyBorder="1" applyAlignment="1">
      <alignment horizontal="right"/>
    </xf>
    <xf numFmtId="0" fontId="18" fillId="0" borderId="0" xfId="58" applyFont="1" applyFill="1" applyBorder="1" applyAlignment="1">
      <alignment horizontal="right"/>
      <protection/>
    </xf>
    <xf numFmtId="9" fontId="0" fillId="0" borderId="0" xfId="62" applyFill="1" applyBorder="1" applyAlignment="1">
      <alignment/>
    </xf>
    <xf numFmtId="0" fontId="1" fillId="0" borderId="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vertical="center" wrapText="1"/>
    </xf>
    <xf numFmtId="0" fontId="7" fillId="0" borderId="0" xfId="0" applyFont="1" applyFill="1" applyBorder="1" applyAlignment="1">
      <alignment wrapText="1"/>
    </xf>
    <xf numFmtId="3" fontId="9" fillId="0" borderId="0" xfId="0" applyNumberFormat="1" applyFont="1" applyFill="1" applyBorder="1" applyAlignment="1">
      <alignment/>
    </xf>
    <xf numFmtId="3" fontId="9" fillId="0" borderId="0" xfId="0" applyNumberFormat="1" applyFont="1" applyFill="1" applyBorder="1" applyAlignment="1">
      <alignment horizontal="right"/>
    </xf>
    <xf numFmtId="0" fontId="5" fillId="0" borderId="0" xfId="0" applyFont="1" applyFill="1" applyBorder="1" applyAlignment="1">
      <alignment/>
    </xf>
    <xf numFmtId="1" fontId="5" fillId="0" borderId="0" xfId="0" applyNumberFormat="1" applyFont="1" applyFill="1" applyAlignment="1">
      <alignment/>
    </xf>
    <xf numFmtId="3" fontId="14" fillId="0" borderId="0" xfId="0" applyNumberFormat="1" applyFont="1" applyFill="1" applyBorder="1" applyAlignment="1">
      <alignment vertical="top"/>
    </xf>
    <xf numFmtId="3" fontId="0" fillId="0" borderId="0" xfId="0" applyNumberFormat="1" applyFont="1" applyFill="1" applyBorder="1" applyAlignment="1">
      <alignment vertical="top"/>
    </xf>
    <xf numFmtId="0" fontId="31" fillId="0" borderId="0" xfId="59" applyFont="1" applyFill="1" applyBorder="1">
      <alignment/>
      <protection/>
    </xf>
    <xf numFmtId="0" fontId="31" fillId="0" borderId="0" xfId="59" applyFont="1" applyFill="1" applyBorder="1" applyAlignment="1">
      <alignment horizontal="right"/>
      <protection/>
    </xf>
    <xf numFmtId="0" fontId="1" fillId="0" borderId="11" xfId="59" applyFont="1" applyFill="1" applyBorder="1" applyAlignment="1">
      <alignment horizontal="center" vertical="center" wrapText="1"/>
      <protection/>
    </xf>
    <xf numFmtId="3" fontId="1" fillId="0" borderId="0" xfId="59" applyNumberFormat="1" applyFont="1" applyFill="1" applyBorder="1" applyAlignment="1">
      <alignment horizontal="right" wrapText="1"/>
      <protection/>
    </xf>
    <xf numFmtId="0" fontId="1" fillId="0" borderId="0" xfId="59" applyFont="1" applyFill="1" applyBorder="1" applyAlignment="1">
      <alignment/>
      <protection/>
    </xf>
    <xf numFmtId="0" fontId="1" fillId="0" borderId="0" xfId="59" applyFont="1" applyFill="1" applyBorder="1" applyAlignment="1">
      <alignment horizontal="center" wrapText="1"/>
      <protection/>
    </xf>
    <xf numFmtId="0" fontId="0" fillId="0" borderId="0" xfId="59" applyFont="1" applyFill="1" applyBorder="1" applyAlignment="1">
      <alignment horizontal="left" indent="1"/>
      <protection/>
    </xf>
    <xf numFmtId="3" fontId="27" fillId="0" borderId="0" xfId="59" applyNumberFormat="1" applyFont="1" applyFill="1" applyBorder="1" applyAlignment="1">
      <alignment horizontal="right"/>
      <protection/>
    </xf>
    <xf numFmtId="9" fontId="24" fillId="0" borderId="0" xfId="0" applyNumberFormat="1" applyFont="1" applyBorder="1" applyAlignment="1">
      <alignment/>
    </xf>
    <xf numFmtId="9" fontId="5" fillId="0" borderId="0" xfId="0" applyNumberFormat="1" applyFont="1" applyBorder="1" applyAlignment="1">
      <alignment/>
    </xf>
    <xf numFmtId="1" fontId="5" fillId="0" borderId="0" xfId="0" applyNumberFormat="1" applyFont="1" applyBorder="1" applyAlignment="1">
      <alignment/>
    </xf>
    <xf numFmtId="0" fontId="32" fillId="0" borderId="0" xfId="59" applyFont="1" applyFill="1" applyBorder="1" applyAlignment="1">
      <alignment/>
      <protection/>
    </xf>
    <xf numFmtId="0" fontId="32" fillId="0" borderId="0" xfId="59" applyFont="1" applyFill="1" applyBorder="1">
      <alignment/>
      <protection/>
    </xf>
    <xf numFmtId="0" fontId="0" fillId="0" borderId="0" xfId="0" applyFont="1" applyFill="1" applyBorder="1" applyAlignment="1">
      <alignment/>
    </xf>
    <xf numFmtId="0" fontId="0" fillId="0" borderId="0" xfId="0" applyFont="1" applyBorder="1" applyAlignment="1">
      <alignment/>
    </xf>
    <xf numFmtId="0" fontId="0" fillId="0" borderId="0" xfId="0" applyFont="1" applyAlignment="1">
      <alignment/>
    </xf>
    <xf numFmtId="0" fontId="23" fillId="0" borderId="0" xfId="59" applyFont="1" applyFill="1" applyBorder="1">
      <alignment/>
      <protection/>
    </xf>
    <xf numFmtId="0" fontId="0" fillId="0" borderId="11" xfId="59" applyFont="1" applyFill="1" applyBorder="1" applyAlignment="1">
      <alignment horizontal="center" textRotation="180" wrapText="1"/>
      <protection/>
    </xf>
    <xf numFmtId="0" fontId="0" fillId="0" borderId="0" xfId="59" applyFont="1" applyFill="1" applyBorder="1">
      <alignment/>
      <protection/>
    </xf>
    <xf numFmtId="0" fontId="9" fillId="0" borderId="0" xfId="62" applyNumberFormat="1" applyFont="1" applyFill="1" applyBorder="1" applyAlignment="1">
      <alignment horizontal="right"/>
    </xf>
    <xf numFmtId="1" fontId="9" fillId="0" borderId="0" xfId="62" applyNumberFormat="1" applyFont="1" applyFill="1" applyBorder="1" applyAlignment="1">
      <alignment horizontal="right"/>
    </xf>
    <xf numFmtId="1" fontId="9" fillId="0" borderId="0" xfId="62" applyNumberFormat="1" applyFont="1" applyFill="1" applyBorder="1" applyAlignment="1">
      <alignment/>
    </xf>
    <xf numFmtId="0" fontId="1" fillId="0" borderId="11" xfId="59" applyFont="1" applyFill="1" applyBorder="1">
      <alignment/>
      <protection/>
    </xf>
    <xf numFmtId="0" fontId="20" fillId="0" borderId="11" xfId="62" applyNumberFormat="1" applyFont="1" applyFill="1" applyBorder="1" applyAlignment="1">
      <alignment horizontal="right"/>
    </xf>
    <xf numFmtId="3" fontId="20" fillId="0" borderId="11" xfId="0" applyNumberFormat="1" applyFont="1" applyFill="1" applyBorder="1" applyAlignment="1">
      <alignment horizontal="right"/>
    </xf>
    <xf numFmtId="3" fontId="20" fillId="0" borderId="11" xfId="0" applyNumberFormat="1" applyFont="1" applyFill="1" applyBorder="1" applyAlignment="1">
      <alignment/>
    </xf>
    <xf numFmtId="1" fontId="20" fillId="0" borderId="11" xfId="62" applyNumberFormat="1" applyFont="1" applyFill="1" applyBorder="1" applyAlignment="1">
      <alignment horizontal="right"/>
    </xf>
    <xf numFmtId="1" fontId="20" fillId="0" borderId="11" xfId="62" applyNumberFormat="1" applyFont="1" applyFill="1" applyBorder="1" applyAlignment="1">
      <alignment/>
    </xf>
    <xf numFmtId="0" fontId="10" fillId="0" borderId="0" xfId="0" applyFont="1" applyFill="1" applyBorder="1" applyAlignment="1">
      <alignment/>
    </xf>
    <xf numFmtId="0" fontId="7" fillId="0" borderId="0" xfId="0" applyFont="1" applyFill="1" applyBorder="1" applyAlignment="1">
      <alignment/>
    </xf>
    <xf numFmtId="1" fontId="0" fillId="0" borderId="0" xfId="0" applyNumberFormat="1" applyFont="1" applyFill="1" applyBorder="1" applyAlignment="1">
      <alignment/>
    </xf>
    <xf numFmtId="0" fontId="0" fillId="0" borderId="0" xfId="0" applyFont="1" applyFill="1" applyAlignment="1">
      <alignment/>
    </xf>
    <xf numFmtId="0" fontId="26" fillId="0" borderId="0" xfId="0" applyFont="1" applyFill="1" applyBorder="1" applyAlignment="1">
      <alignment horizontal="left"/>
    </xf>
    <xf numFmtId="0" fontId="0" fillId="0" borderId="12"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textRotation="180"/>
    </xf>
    <xf numFmtId="0" fontId="0" fillId="0" borderId="0" xfId="0" applyAlignment="1">
      <alignment textRotation="180"/>
    </xf>
    <xf numFmtId="0" fontId="0" fillId="0" borderId="11" xfId="0" applyFont="1" applyFill="1" applyBorder="1" applyAlignment="1">
      <alignment wrapText="1"/>
    </xf>
    <xf numFmtId="0" fontId="0" fillId="0" borderId="11" xfId="0" applyFont="1" applyFill="1" applyBorder="1" applyAlignment="1">
      <alignment horizontal="center"/>
    </xf>
    <xf numFmtId="164" fontId="20" fillId="0" borderId="0" xfId="42" applyNumberFormat="1" applyFont="1" applyFill="1" applyBorder="1" applyAlignment="1">
      <alignment horizontal="right"/>
    </xf>
    <xf numFmtId="3" fontId="1" fillId="0" borderId="0" xfId="0" applyNumberFormat="1" applyFont="1" applyFill="1" applyBorder="1" applyAlignment="1">
      <alignment/>
    </xf>
    <xf numFmtId="164" fontId="20" fillId="0" borderId="0" xfId="42" applyNumberFormat="1" applyFont="1" applyFill="1" applyBorder="1" applyAlignment="1">
      <alignment/>
    </xf>
    <xf numFmtId="1" fontId="20" fillId="0" borderId="0" xfId="0" applyNumberFormat="1" applyFont="1" applyFill="1" applyBorder="1" applyAlignment="1">
      <alignment horizontal="right"/>
    </xf>
    <xf numFmtId="0" fontId="0" fillId="0" borderId="0" xfId="0" applyFont="1" applyFill="1" applyBorder="1" applyAlignment="1">
      <alignment horizontal="right" wrapText="1" indent="1"/>
    </xf>
    <xf numFmtId="164" fontId="9" fillId="0" borderId="0" xfId="42" applyNumberFormat="1" applyFont="1" applyFill="1" applyBorder="1" applyAlignment="1">
      <alignment horizontal="right"/>
    </xf>
    <xf numFmtId="3" fontId="0" fillId="0" borderId="0" xfId="0" applyNumberFormat="1" applyFont="1" applyFill="1" applyBorder="1" applyAlignment="1">
      <alignment/>
    </xf>
    <xf numFmtId="164" fontId="9" fillId="0" borderId="0" xfId="42" applyNumberFormat="1" applyFont="1" applyFill="1" applyBorder="1" applyAlignment="1">
      <alignment/>
    </xf>
    <xf numFmtId="0" fontId="0" fillId="0" borderId="11" xfId="0" applyFont="1" applyFill="1" applyBorder="1" applyAlignment="1">
      <alignment horizontal="right" wrapText="1" indent="1"/>
    </xf>
    <xf numFmtId="164" fontId="9" fillId="0" borderId="11" xfId="42" applyNumberFormat="1" applyFont="1" applyFill="1" applyBorder="1" applyAlignment="1">
      <alignment horizontal="right"/>
    </xf>
    <xf numFmtId="3" fontId="0" fillId="0" borderId="11" xfId="0" applyNumberFormat="1" applyFont="1" applyFill="1" applyBorder="1" applyAlignment="1">
      <alignment/>
    </xf>
    <xf numFmtId="164" fontId="9" fillId="0" borderId="11" xfId="42" applyNumberFormat="1" applyFont="1" applyFill="1" applyBorder="1" applyAlignment="1">
      <alignment/>
    </xf>
    <xf numFmtId="1" fontId="33" fillId="0" borderId="0" xfId="0" applyNumberFormat="1" applyFont="1" applyFill="1" applyBorder="1" applyAlignment="1">
      <alignment/>
    </xf>
    <xf numFmtId="1" fontId="24" fillId="0" borderId="0" xfId="0" applyNumberFormat="1" applyFont="1" applyBorder="1" applyAlignment="1">
      <alignment/>
    </xf>
    <xf numFmtId="0" fontId="7" fillId="0" borderId="0" xfId="0" applyFont="1" applyFill="1" applyBorder="1" applyAlignment="1">
      <alignment/>
    </xf>
    <xf numFmtId="0" fontId="24" fillId="0" borderId="0" xfId="0" applyFont="1" applyFill="1" applyBorder="1" applyAlignment="1">
      <alignment horizontal="right"/>
    </xf>
    <xf numFmtId="0" fontId="24" fillId="0" borderId="0" xfId="58" applyFont="1" applyFill="1" applyBorder="1" applyAlignment="1">
      <alignment horizontal="right"/>
      <protection/>
    </xf>
    <xf numFmtId="1" fontId="33" fillId="0" borderId="0" xfId="0" applyNumberFormat="1" applyFont="1" applyFill="1" applyBorder="1" applyAlignment="1">
      <alignment horizontal="right"/>
    </xf>
    <xf numFmtId="0" fontId="5" fillId="0" borderId="0" xfId="0" applyFont="1" applyBorder="1" applyAlignment="1">
      <alignment/>
    </xf>
    <xf numFmtId="0" fontId="24" fillId="0" borderId="0" xfId="0" applyFont="1" applyBorder="1" applyAlignment="1">
      <alignment/>
    </xf>
    <xf numFmtId="9" fontId="24" fillId="0" borderId="0" xfId="62" applyFont="1" applyFill="1" applyBorder="1" applyAlignment="1">
      <alignment horizontal="right"/>
    </xf>
    <xf numFmtId="3" fontId="11" fillId="0" borderId="0" xfId="0" applyNumberFormat="1" applyFont="1" applyFill="1" applyBorder="1" applyAlignment="1">
      <alignment/>
    </xf>
    <xf numFmtId="9" fontId="18" fillId="0" borderId="0" xfId="62" applyFont="1" applyFill="1" applyBorder="1" applyAlignment="1">
      <alignment horizontal="right"/>
    </xf>
    <xf numFmtId="0" fontId="34" fillId="0" borderId="0" xfId="0" applyFont="1" applyFill="1" applyBorder="1" applyAlignment="1">
      <alignment/>
    </xf>
    <xf numFmtId="3" fontId="22" fillId="0" borderId="0" xfId="0" applyNumberFormat="1" applyFont="1" applyFill="1" applyBorder="1" applyAlignment="1">
      <alignment/>
    </xf>
    <xf numFmtId="164" fontId="20" fillId="0" borderId="0" xfId="42" applyNumberFormat="1" applyFont="1" applyFill="1" applyBorder="1" applyAlignment="1">
      <alignment/>
    </xf>
    <xf numFmtId="3" fontId="14" fillId="0" borderId="0" xfId="0" applyNumberFormat="1" applyFont="1" applyFill="1" applyBorder="1" applyAlignment="1">
      <alignment/>
    </xf>
    <xf numFmtId="164" fontId="9" fillId="0" borderId="0" xfId="42" applyNumberFormat="1" applyFont="1" applyFill="1" applyBorder="1" applyAlignment="1">
      <alignment/>
    </xf>
    <xf numFmtId="3" fontId="14" fillId="0" borderId="11" xfId="0" applyNumberFormat="1" applyFont="1" applyFill="1" applyBorder="1" applyAlignment="1">
      <alignment/>
    </xf>
    <xf numFmtId="164" fontId="9" fillId="0" borderId="11" xfId="42" applyNumberFormat="1" applyFont="1" applyFill="1" applyBorder="1" applyAlignment="1">
      <alignment/>
    </xf>
    <xf numFmtId="9" fontId="24" fillId="0" borderId="0" xfId="0" applyNumberFormat="1" applyFont="1" applyFill="1" applyBorder="1" applyAlignment="1">
      <alignment/>
    </xf>
    <xf numFmtId="1" fontId="5" fillId="0" borderId="0" xfId="0" applyNumberFormat="1" applyFont="1" applyFill="1" applyBorder="1" applyAlignment="1">
      <alignment/>
    </xf>
    <xf numFmtId="9" fontId="5" fillId="0" borderId="0" xfId="0" applyNumberFormat="1" applyFont="1" applyFill="1" applyBorder="1" applyAlignment="1">
      <alignment/>
    </xf>
    <xf numFmtId="164" fontId="35" fillId="0" borderId="0" xfId="42" applyNumberFormat="1" applyFont="1" applyFill="1" applyBorder="1" applyAlignment="1">
      <alignment/>
    </xf>
    <xf numFmtId="0" fontId="0" fillId="0" borderId="0" xfId="0" applyFill="1" applyBorder="1" applyAlignment="1">
      <alignment horizontal="right"/>
    </xf>
    <xf numFmtId="0" fontId="22" fillId="0" borderId="11" xfId="0" applyFont="1" applyFill="1" applyBorder="1" applyAlignment="1">
      <alignment horizontal="center" vertical="center"/>
    </xf>
    <xf numFmtId="0" fontId="0" fillId="0" borderId="12" xfId="0" applyFont="1" applyFill="1" applyBorder="1" applyAlignment="1">
      <alignment/>
    </xf>
    <xf numFmtId="1" fontId="9" fillId="0" borderId="0" xfId="42" applyNumberFormat="1" applyFont="1" applyFill="1" applyBorder="1" applyAlignment="1">
      <alignment horizontal="right"/>
    </xf>
    <xf numFmtId="164" fontId="1" fillId="0" borderId="11" xfId="42" applyNumberFormat="1" applyFont="1" applyFill="1" applyBorder="1" applyAlignment="1">
      <alignment/>
    </xf>
    <xf numFmtId="43" fontId="0" fillId="0" borderId="0" xfId="42" applyNumberFormat="1" applyAlignment="1">
      <alignment/>
    </xf>
    <xf numFmtId="3" fontId="27" fillId="0" borderId="0" xfId="0" applyNumberFormat="1" applyFont="1" applyFill="1" applyBorder="1" applyAlignment="1">
      <alignment/>
    </xf>
    <xf numFmtId="3" fontId="9" fillId="0" borderId="0" xfId="0" applyNumberFormat="1" applyFont="1" applyFill="1" applyBorder="1" applyAlignment="1">
      <alignment/>
    </xf>
    <xf numFmtId="164" fontId="9" fillId="0" borderId="0" xfId="42" applyNumberFormat="1" applyFont="1" applyFill="1" applyBorder="1" applyAlignment="1">
      <alignment horizontal="right"/>
    </xf>
    <xf numFmtId="1" fontId="9" fillId="0" borderId="0" xfId="42" applyNumberFormat="1" applyFont="1" applyFill="1" applyBorder="1" applyAlignment="1">
      <alignment horizontal="right"/>
    </xf>
    <xf numFmtId="0" fontId="27" fillId="0" borderId="11" xfId="0" applyFont="1" applyFill="1" applyBorder="1" applyAlignment="1">
      <alignment/>
    </xf>
    <xf numFmtId="3" fontId="1" fillId="0" borderId="11" xfId="0" applyNumberFormat="1" applyFont="1" applyFill="1" applyBorder="1" applyAlignment="1">
      <alignment/>
    </xf>
    <xf numFmtId="49" fontId="5" fillId="0" borderId="0" xfId="0" applyNumberFormat="1" applyFont="1" applyFill="1" applyBorder="1" applyAlignment="1">
      <alignment/>
    </xf>
    <xf numFmtId="0" fontId="36" fillId="0" borderId="0" xfId="0" applyFont="1" applyFill="1" applyBorder="1" applyAlignment="1">
      <alignment horizontal="left"/>
    </xf>
    <xf numFmtId="3" fontId="1" fillId="0" borderId="12" xfId="0" applyNumberFormat="1" applyFont="1" applyFill="1" applyBorder="1" applyAlignment="1">
      <alignment/>
    </xf>
    <xf numFmtId="164" fontId="9" fillId="0" borderId="12" xfId="42" applyNumberFormat="1" applyFont="1" applyFill="1" applyBorder="1" applyAlignment="1">
      <alignment horizontal="right"/>
    </xf>
    <xf numFmtId="3" fontId="1" fillId="0" borderId="12" xfId="0" applyNumberFormat="1" applyFont="1" applyFill="1" applyBorder="1" applyAlignment="1">
      <alignment horizontal="right"/>
    </xf>
    <xf numFmtId="0" fontId="9" fillId="0" borderId="12" xfId="62" applyNumberFormat="1" applyFont="1" applyFill="1" applyBorder="1" applyAlignment="1">
      <alignment horizontal="right"/>
    </xf>
    <xf numFmtId="1" fontId="9" fillId="0" borderId="12" xfId="62" applyNumberFormat="1" applyFont="1" applyFill="1" applyBorder="1" applyAlignment="1">
      <alignment/>
    </xf>
    <xf numFmtId="0" fontId="18" fillId="0" borderId="0" xfId="0" applyFont="1" applyFill="1" applyAlignment="1">
      <alignment horizontal="left" vertical="top"/>
    </xf>
    <xf numFmtId="0" fontId="1" fillId="0" borderId="0" xfId="42" applyNumberFormat="1" applyFont="1" applyFill="1" applyBorder="1" applyAlignment="1">
      <alignment/>
    </xf>
    <xf numFmtId="0" fontId="1" fillId="0" borderId="0" xfId="0" applyFont="1" applyFill="1" applyBorder="1" applyAlignment="1">
      <alignment horizontal="right" wrapText="1"/>
    </xf>
    <xf numFmtId="0" fontId="0" fillId="0" borderId="0" xfId="0" applyFont="1" applyFill="1" applyAlignment="1">
      <alignment vertical="top"/>
    </xf>
    <xf numFmtId="0" fontId="0" fillId="0"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0" fontId="1" fillId="0" borderId="0" xfId="0" applyFont="1" applyFill="1" applyBorder="1" applyAlignment="1">
      <alignment vertical="top" wrapText="1"/>
    </xf>
    <xf numFmtId="0" fontId="0" fillId="0" borderId="0" xfId="0" applyFont="1" applyFill="1" applyBorder="1" applyAlignment="1">
      <alignment vertical="top" wrapText="1"/>
    </xf>
    <xf numFmtId="0" fontId="1" fillId="0" borderId="10" xfId="0" applyFont="1" applyFill="1" applyBorder="1" applyAlignment="1">
      <alignment vertical="center" wrapText="1"/>
    </xf>
    <xf numFmtId="0" fontId="0" fillId="0" borderId="12" xfId="0" applyFont="1" applyFill="1" applyBorder="1" applyAlignment="1">
      <alignment horizontal="center" wrapText="1"/>
    </xf>
    <xf numFmtId="0" fontId="0" fillId="0" borderId="0" xfId="0" applyFont="1" applyFill="1" applyBorder="1" applyAlignment="1">
      <alignment horizontal="right" vertical="top" wrapText="1"/>
    </xf>
    <xf numFmtId="0" fontId="1" fillId="0" borderId="10" xfId="0" applyFont="1" applyBorder="1" applyAlignment="1">
      <alignment horizontal="center" vertical="center" wrapText="1"/>
    </xf>
    <xf numFmtId="0" fontId="1" fillId="0" borderId="0" xfId="0" applyFont="1" applyBorder="1" applyAlignment="1">
      <alignment wrapText="1"/>
    </xf>
    <xf numFmtId="0" fontId="0" fillId="0" borderId="11" xfId="0" applyFont="1" applyBorder="1" applyAlignment="1">
      <alignment/>
    </xf>
    <xf numFmtId="0" fontId="22" fillId="0" borderId="0" xfId="0" applyFont="1" applyFill="1" applyBorder="1" applyAlignment="1">
      <alignment/>
    </xf>
    <xf numFmtId="0" fontId="14" fillId="0" borderId="11" xfId="0" applyFont="1" applyFill="1" applyBorder="1" applyAlignment="1">
      <alignment wrapText="1"/>
    </xf>
    <xf numFmtId="164" fontId="0" fillId="0" borderId="0" xfId="42" applyNumberFormat="1" applyFont="1" applyFill="1" applyBorder="1" applyAlignment="1">
      <alignment horizontal="right" wrapText="1"/>
    </xf>
    <xf numFmtId="9" fontId="1" fillId="0" borderId="12" xfId="62" applyFont="1" applyBorder="1" applyAlignment="1">
      <alignment/>
    </xf>
    <xf numFmtId="0" fontId="1" fillId="0" borderId="13" xfId="0" applyFont="1" applyFill="1" applyBorder="1" applyAlignment="1">
      <alignment horizontal="center" vertical="center" wrapText="1"/>
    </xf>
    <xf numFmtId="3" fontId="22" fillId="0" borderId="14" xfId="0" applyNumberFormat="1" applyFont="1" applyFill="1" applyBorder="1" applyAlignment="1">
      <alignment/>
    </xf>
    <xf numFmtId="3" fontId="1" fillId="0" borderId="15" xfId="0" applyNumberFormat="1" applyFont="1" applyFill="1" applyBorder="1" applyAlignment="1">
      <alignment/>
    </xf>
    <xf numFmtId="3" fontId="14" fillId="0" borderId="14" xfId="0" applyNumberFormat="1" applyFont="1" applyFill="1" applyBorder="1" applyAlignment="1">
      <alignment/>
    </xf>
    <xf numFmtId="3" fontId="14" fillId="0" borderId="16" xfId="0" applyNumberFormat="1" applyFont="1" applyFill="1" applyBorder="1" applyAlignment="1">
      <alignment/>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3" fontId="1" fillId="0" borderId="19" xfId="0" applyNumberFormat="1" applyFont="1" applyFill="1" applyBorder="1" applyAlignment="1">
      <alignment/>
    </xf>
    <xf numFmtId="9" fontId="1" fillId="0" borderId="14" xfId="62" applyFont="1" applyFill="1" applyBorder="1" applyAlignment="1">
      <alignment/>
    </xf>
    <xf numFmtId="9" fontId="1" fillId="0" borderId="15" xfId="62" applyFont="1" applyFill="1" applyBorder="1" applyAlignment="1">
      <alignment/>
    </xf>
    <xf numFmtId="9" fontId="0" fillId="0" borderId="14" xfId="62" applyFont="1" applyFill="1" applyBorder="1" applyAlignment="1">
      <alignment/>
    </xf>
    <xf numFmtId="9" fontId="0" fillId="0" borderId="15" xfId="62" applyFont="1" applyFill="1" applyBorder="1" applyAlignment="1">
      <alignment/>
    </xf>
    <xf numFmtId="9" fontId="0" fillId="0" borderId="16" xfId="62" applyFont="1" applyFill="1" applyBorder="1" applyAlignment="1">
      <alignment/>
    </xf>
    <xf numFmtId="9" fontId="0" fillId="0" borderId="13" xfId="62" applyFont="1" applyFill="1" applyBorder="1" applyAlignment="1">
      <alignment/>
    </xf>
    <xf numFmtId="0" fontId="1" fillId="0" borderId="20" xfId="0" applyFont="1" applyFill="1" applyBorder="1" applyAlignment="1">
      <alignment horizontal="center" vertical="center" wrapText="1"/>
    </xf>
    <xf numFmtId="3" fontId="1" fillId="0" borderId="17" xfId="0" applyNumberFormat="1" applyFont="1" applyFill="1" applyBorder="1" applyAlignment="1">
      <alignment horizontal="right"/>
    </xf>
    <xf numFmtId="3" fontId="0" fillId="0" borderId="19" xfId="0" applyNumberFormat="1" applyFont="1" applyFill="1" applyBorder="1" applyAlignment="1">
      <alignment horizontal="right"/>
    </xf>
    <xf numFmtId="3" fontId="0" fillId="0" borderId="19" xfId="0" applyNumberFormat="1" applyFont="1" applyFill="1" applyBorder="1" applyAlignment="1">
      <alignment horizontal="right" vertical="center"/>
    </xf>
    <xf numFmtId="3" fontId="0" fillId="0" borderId="18" xfId="0" applyNumberFormat="1" applyFont="1" applyBorder="1" applyAlignment="1">
      <alignment horizontal="right" vertical="center"/>
    </xf>
    <xf numFmtId="0" fontId="1" fillId="0" borderId="20" xfId="0" applyFont="1" applyFill="1" applyBorder="1" applyAlignment="1">
      <alignment horizontal="center" vertical="center"/>
    </xf>
    <xf numFmtId="9" fontId="1" fillId="0" borderId="21" xfId="62" applyFont="1" applyBorder="1" applyAlignment="1">
      <alignment/>
    </xf>
    <xf numFmtId="9" fontId="1" fillId="0" borderId="22" xfId="62" applyFont="1" applyBorder="1" applyAlignment="1">
      <alignment/>
    </xf>
    <xf numFmtId="9" fontId="0" fillId="0" borderId="14" xfId="62" applyFont="1" applyBorder="1" applyAlignment="1">
      <alignment/>
    </xf>
    <xf numFmtId="9" fontId="0" fillId="0" borderId="15" xfId="62" applyFont="1" applyBorder="1" applyAlignment="1">
      <alignment/>
    </xf>
    <xf numFmtId="9" fontId="0" fillId="0" borderId="14" xfId="62" applyFont="1" applyBorder="1" applyAlignment="1">
      <alignment/>
    </xf>
    <xf numFmtId="9" fontId="0" fillId="0" borderId="15" xfId="62" applyFont="1" applyBorder="1" applyAlignment="1">
      <alignment/>
    </xf>
    <xf numFmtId="9" fontId="0" fillId="0" borderId="14" xfId="62" applyFont="1" applyBorder="1" applyAlignment="1">
      <alignment horizontal="right"/>
    </xf>
    <xf numFmtId="9" fontId="9" fillId="0" borderId="15" xfId="62" applyFont="1" applyBorder="1" applyAlignment="1">
      <alignment/>
    </xf>
    <xf numFmtId="9" fontId="0" fillId="0" borderId="16" xfId="62" applyFont="1" applyBorder="1" applyAlignment="1">
      <alignment/>
    </xf>
    <xf numFmtId="9" fontId="0" fillId="0" borderId="13" xfId="62" applyFont="1" applyBorder="1" applyAlignment="1">
      <alignment/>
    </xf>
    <xf numFmtId="3" fontId="1" fillId="0" borderId="19" xfId="0" applyNumberFormat="1" applyFont="1" applyFill="1" applyBorder="1" applyAlignment="1">
      <alignment horizontal="right" wrapText="1"/>
    </xf>
    <xf numFmtId="3" fontId="0" fillId="0" borderId="19" xfId="42" applyNumberFormat="1" applyFont="1" applyFill="1" applyBorder="1" applyAlignment="1">
      <alignment horizontal="right" wrapText="1"/>
    </xf>
    <xf numFmtId="3" fontId="0" fillId="0" borderId="19" xfId="0" applyNumberFormat="1" applyFont="1" applyFill="1" applyBorder="1" applyAlignment="1">
      <alignment horizontal="right" vertical="top"/>
    </xf>
    <xf numFmtId="9" fontId="1" fillId="0" borderId="14" xfId="62" applyFont="1" applyBorder="1" applyAlignment="1">
      <alignment/>
    </xf>
    <xf numFmtId="9" fontId="1" fillId="0" borderId="15" xfId="62" applyFont="1" applyBorder="1" applyAlignment="1">
      <alignment/>
    </xf>
    <xf numFmtId="3" fontId="1" fillId="0" borderId="11" xfId="0" applyNumberFormat="1" applyFont="1" applyFill="1" applyBorder="1" applyAlignment="1">
      <alignment wrapText="1"/>
    </xf>
    <xf numFmtId="0" fontId="1" fillId="0" borderId="20" xfId="0" applyFont="1" applyFill="1" applyBorder="1" applyAlignment="1">
      <alignment horizontal="center" wrapText="1"/>
    </xf>
    <xf numFmtId="0" fontId="1" fillId="0" borderId="18" xfId="0" applyFont="1" applyFill="1" applyBorder="1" applyAlignment="1">
      <alignment horizontal="center" wrapText="1"/>
    </xf>
    <xf numFmtId="3" fontId="1" fillId="0" borderId="19" xfId="0" applyNumberFormat="1" applyFont="1" applyFill="1" applyBorder="1" applyAlignment="1">
      <alignment wrapText="1"/>
    </xf>
    <xf numFmtId="0" fontId="1" fillId="0" borderId="19" xfId="0" applyFont="1" applyBorder="1" applyAlignment="1">
      <alignment/>
    </xf>
    <xf numFmtId="0" fontId="1" fillId="0" borderId="19" xfId="0" applyFont="1" applyFill="1" applyBorder="1" applyAlignment="1">
      <alignment wrapText="1"/>
    </xf>
    <xf numFmtId="3" fontId="1" fillId="0" borderId="18" xfId="0" applyNumberFormat="1" applyFont="1" applyFill="1" applyBorder="1" applyAlignment="1">
      <alignment wrapText="1"/>
    </xf>
    <xf numFmtId="0" fontId="1" fillId="0" borderId="13" xfId="0" applyFont="1" applyFill="1" applyBorder="1" applyAlignment="1">
      <alignment horizontal="center" wrapText="1"/>
    </xf>
    <xf numFmtId="164" fontId="1" fillId="0" borderId="15" xfId="42" applyNumberFormat="1" applyFont="1" applyFill="1" applyBorder="1" applyAlignment="1">
      <alignment/>
    </xf>
    <xf numFmtId="3" fontId="1" fillId="0" borderId="15" xfId="0" applyNumberFormat="1" applyFont="1" applyFill="1" applyBorder="1" applyAlignment="1">
      <alignment horizontal="right" wrapText="1"/>
    </xf>
    <xf numFmtId="0" fontId="1" fillId="0" borderId="15" xfId="0" applyFont="1" applyFill="1" applyBorder="1" applyAlignment="1">
      <alignment wrapText="1"/>
    </xf>
    <xf numFmtId="3" fontId="1" fillId="0" borderId="13" xfId="0" applyNumberFormat="1" applyFont="1" applyFill="1" applyBorder="1" applyAlignment="1">
      <alignment/>
    </xf>
    <xf numFmtId="9" fontId="0" fillId="0" borderId="15" xfId="62" applyFont="1" applyFill="1" applyBorder="1" applyAlignment="1">
      <alignment horizontal="center"/>
    </xf>
    <xf numFmtId="0" fontId="22" fillId="0" borderId="18" xfId="58" applyFont="1" applyFill="1" applyBorder="1" applyAlignment="1">
      <alignment horizontal="center" vertical="center" wrapText="1"/>
      <protection/>
    </xf>
    <xf numFmtId="3" fontId="1" fillId="0" borderId="19" xfId="54" applyNumberFormat="1" applyFont="1" applyFill="1" applyBorder="1" applyAlignment="1">
      <alignment wrapText="1"/>
    </xf>
    <xf numFmtId="3" fontId="1" fillId="0" borderId="19" xfId="58" applyNumberFormat="1" applyFont="1" applyFill="1" applyBorder="1" applyAlignment="1">
      <alignment wrapText="1"/>
      <protection/>
    </xf>
    <xf numFmtId="165" fontId="9" fillId="0" borderId="18" xfId="54" applyNumberFormat="1" applyFont="1" applyFill="1" applyBorder="1" applyAlignment="1">
      <alignment wrapText="1"/>
    </xf>
    <xf numFmtId="165" fontId="9" fillId="0" borderId="18" xfId="58" applyNumberFormat="1" applyFont="1" applyFill="1" applyBorder="1" applyAlignment="1">
      <alignment wrapText="1"/>
      <protection/>
    </xf>
    <xf numFmtId="0" fontId="22" fillId="0" borderId="13" xfId="58" applyFont="1" applyFill="1" applyBorder="1" applyAlignment="1">
      <alignment horizontal="center" vertical="center" wrapText="1"/>
      <protection/>
    </xf>
    <xf numFmtId="3" fontId="1" fillId="0" borderId="15" xfId="58" applyNumberFormat="1" applyFont="1" applyFill="1" applyBorder="1" applyAlignment="1">
      <alignment/>
      <protection/>
    </xf>
    <xf numFmtId="3" fontId="0" fillId="0" borderId="14" xfId="58" applyNumberFormat="1" applyFont="1" applyFill="1" applyBorder="1" applyAlignment="1">
      <alignment/>
      <protection/>
    </xf>
    <xf numFmtId="3" fontId="0" fillId="0" borderId="15" xfId="58" applyNumberFormat="1" applyFont="1" applyFill="1" applyBorder="1" applyAlignment="1">
      <alignment/>
      <protection/>
    </xf>
    <xf numFmtId="3" fontId="1" fillId="0" borderId="14" xfId="58" applyNumberFormat="1" applyFont="1" applyFill="1" applyBorder="1" applyAlignment="1">
      <alignment/>
      <protection/>
    </xf>
    <xf numFmtId="165" fontId="9" fillId="0" borderId="16" xfId="58" applyNumberFormat="1" applyFont="1" applyFill="1" applyBorder="1" applyAlignment="1">
      <alignment wrapText="1"/>
      <protection/>
    </xf>
    <xf numFmtId="165" fontId="9" fillId="0" borderId="13" xfId="58" applyNumberFormat="1" applyFont="1" applyFill="1" applyBorder="1" applyAlignment="1">
      <alignment wrapText="1"/>
      <protection/>
    </xf>
    <xf numFmtId="0" fontId="0" fillId="0" borderId="15" xfId="0" applyFont="1" applyFill="1" applyBorder="1" applyAlignment="1">
      <alignment/>
    </xf>
    <xf numFmtId="3" fontId="1" fillId="0" borderId="18" xfId="0" applyNumberFormat="1" applyFont="1" applyFill="1" applyBorder="1" applyAlignment="1">
      <alignment/>
    </xf>
    <xf numFmtId="3" fontId="1" fillId="0" borderId="0" xfId="0" applyNumberFormat="1" applyFont="1" applyFill="1" applyBorder="1" applyAlignment="1">
      <alignment vertical="center"/>
    </xf>
    <xf numFmtId="3" fontId="1" fillId="0" borderId="0" xfId="42" applyNumberFormat="1" applyFont="1" applyFill="1" applyBorder="1" applyAlignment="1">
      <alignment horizontal="right"/>
    </xf>
    <xf numFmtId="3" fontId="1" fillId="0" borderId="0" xfId="42" applyNumberFormat="1" applyFont="1" applyFill="1" applyBorder="1" applyAlignment="1">
      <alignment horizontal="right" vertical="center"/>
    </xf>
    <xf numFmtId="3" fontId="1" fillId="0" borderId="19" xfId="0" applyNumberFormat="1" applyFont="1" applyFill="1" applyBorder="1" applyAlignment="1">
      <alignment horizontal="right"/>
    </xf>
    <xf numFmtId="3" fontId="1" fillId="0" borderId="19" xfId="0" applyNumberFormat="1" applyFont="1" applyFill="1" applyBorder="1" applyAlignment="1">
      <alignment horizontal="right" vertical="center"/>
    </xf>
    <xf numFmtId="3" fontId="1" fillId="0" borderId="18" xfId="0" applyNumberFormat="1" applyFont="1" applyFill="1" applyBorder="1" applyAlignment="1">
      <alignment horizontal="right"/>
    </xf>
    <xf numFmtId="3" fontId="1" fillId="0" borderId="15" xfId="0" applyNumberFormat="1" applyFont="1" applyFill="1" applyBorder="1" applyAlignment="1">
      <alignment vertical="center"/>
    </xf>
    <xf numFmtId="3" fontId="20" fillId="0" borderId="0" xfId="0" applyNumberFormat="1" applyFont="1" applyFill="1" applyBorder="1" applyAlignment="1">
      <alignment/>
    </xf>
    <xf numFmtId="0" fontId="1" fillId="0" borderId="0" xfId="0" applyFont="1" applyFill="1" applyBorder="1" applyAlignment="1">
      <alignment vertical="top"/>
    </xf>
    <xf numFmtId="0" fontId="10" fillId="0" borderId="0" xfId="0" applyFont="1" applyFill="1" applyAlignment="1">
      <alignment vertical="top"/>
    </xf>
    <xf numFmtId="0" fontId="1" fillId="0" borderId="0" xfId="0" applyFont="1" applyAlignment="1">
      <alignment vertical="top" wrapText="1"/>
    </xf>
    <xf numFmtId="3" fontId="0" fillId="0" borderId="19" xfId="0" applyNumberFormat="1" applyFont="1" applyFill="1" applyBorder="1" applyAlignment="1">
      <alignment wrapText="1"/>
    </xf>
    <xf numFmtId="3" fontId="20" fillId="0" borderId="19" xfId="0" applyNumberFormat="1" applyFont="1" applyFill="1" applyBorder="1" applyAlignment="1">
      <alignment/>
    </xf>
    <xf numFmtId="3" fontId="10" fillId="0" borderId="19" xfId="0" applyNumberFormat="1" applyFont="1" applyFill="1" applyBorder="1" applyAlignment="1">
      <alignment/>
    </xf>
    <xf numFmtId="3" fontId="20" fillId="0" borderId="15" xfId="0" applyNumberFormat="1" applyFont="1" applyFill="1" applyBorder="1" applyAlignment="1">
      <alignment/>
    </xf>
    <xf numFmtId="3" fontId="1" fillId="0" borderId="15" xfId="0" applyNumberFormat="1" applyFont="1" applyFill="1" applyBorder="1" applyAlignment="1">
      <alignment wrapText="1"/>
    </xf>
    <xf numFmtId="0" fontId="0" fillId="0" borderId="0" xfId="0" applyFont="1" applyBorder="1" applyAlignment="1">
      <alignment/>
    </xf>
    <xf numFmtId="3" fontId="0" fillId="0" borderId="0" xfId="0" applyNumberFormat="1" applyFont="1" applyFill="1" applyBorder="1" applyAlignment="1">
      <alignment horizontal="right"/>
    </xf>
    <xf numFmtId="3" fontId="0" fillId="0" borderId="0" xfId="59" applyNumberFormat="1" applyFont="1" applyFill="1" applyBorder="1" applyAlignment="1">
      <alignment horizontal="right"/>
      <protection/>
    </xf>
    <xf numFmtId="3" fontId="27" fillId="0" borderId="0" xfId="0" applyNumberFormat="1" applyFont="1" applyFill="1" applyBorder="1" applyAlignment="1">
      <alignment horizontal="right"/>
    </xf>
    <xf numFmtId="0" fontId="0" fillId="0" borderId="11" xfId="0" applyFont="1" applyBorder="1" applyAlignment="1">
      <alignment/>
    </xf>
    <xf numFmtId="1" fontId="10" fillId="0" borderId="0" xfId="0" applyNumberFormat="1" applyFont="1" applyBorder="1" applyAlignment="1">
      <alignment/>
    </xf>
    <xf numFmtId="0" fontId="37" fillId="0" borderId="0" xfId="59" applyFont="1" applyFill="1" applyBorder="1">
      <alignment/>
      <protection/>
    </xf>
    <xf numFmtId="0" fontId="37" fillId="0" borderId="0" xfId="59" applyFont="1" applyFill="1" applyBorder="1" applyAlignment="1">
      <alignment horizontal="right"/>
      <protection/>
    </xf>
    <xf numFmtId="0" fontId="27" fillId="0" borderId="0" xfId="0" applyFont="1" applyFill="1" applyBorder="1" applyAlignment="1">
      <alignment/>
    </xf>
    <xf numFmtId="0" fontId="38" fillId="0" borderId="0" xfId="59" applyFont="1" applyFill="1" applyBorder="1">
      <alignment/>
      <protection/>
    </xf>
    <xf numFmtId="0" fontId="27" fillId="0" borderId="0" xfId="0" applyFont="1" applyAlignment="1">
      <alignment/>
    </xf>
    <xf numFmtId="0" fontId="1" fillId="0" borderId="18" xfId="59" applyFont="1" applyFill="1" applyBorder="1" applyAlignment="1">
      <alignment horizontal="center" vertical="center" wrapText="1"/>
      <protection/>
    </xf>
    <xf numFmtId="3" fontId="1" fillId="0" borderId="19" xfId="59" applyNumberFormat="1" applyFont="1" applyFill="1" applyBorder="1" applyAlignment="1">
      <alignment horizontal="right" wrapText="1"/>
      <protection/>
    </xf>
    <xf numFmtId="0" fontId="1" fillId="0" borderId="19" xfId="59" applyFont="1" applyFill="1" applyBorder="1" applyAlignment="1">
      <alignment horizontal="center" wrapText="1"/>
      <protection/>
    </xf>
    <xf numFmtId="0" fontId="1" fillId="0" borderId="13" xfId="59" applyFont="1" applyFill="1" applyBorder="1" applyAlignment="1">
      <alignment horizontal="center" vertical="center" wrapText="1"/>
      <protection/>
    </xf>
    <xf numFmtId="3" fontId="1" fillId="0" borderId="15" xfId="59" applyNumberFormat="1" applyFont="1" applyFill="1" applyBorder="1" applyAlignment="1">
      <alignment horizontal="right" wrapText="1"/>
      <protection/>
    </xf>
    <xf numFmtId="0" fontId="1" fillId="0" borderId="15" xfId="59" applyFont="1" applyFill="1" applyBorder="1" applyAlignment="1">
      <alignment horizontal="center" wrapText="1"/>
      <protection/>
    </xf>
    <xf numFmtId="3" fontId="0" fillId="0" borderId="14" xfId="0" applyNumberFormat="1" applyFont="1" applyFill="1" applyBorder="1" applyAlignment="1">
      <alignment horizontal="right"/>
    </xf>
    <xf numFmtId="3" fontId="27" fillId="0" borderId="14" xfId="0" applyNumberFormat="1" applyFont="1" applyFill="1" applyBorder="1" applyAlignment="1">
      <alignment horizontal="right"/>
    </xf>
    <xf numFmtId="0" fontId="0" fillId="0" borderId="13" xfId="0" applyFont="1" applyBorder="1" applyAlignment="1">
      <alignment/>
    </xf>
    <xf numFmtId="0" fontId="0" fillId="0" borderId="15" xfId="0" applyFont="1" applyBorder="1" applyAlignment="1">
      <alignment/>
    </xf>
    <xf numFmtId="0" fontId="0" fillId="0" borderId="16" xfId="59" applyFont="1" applyFill="1" applyBorder="1" applyAlignment="1">
      <alignment horizontal="center" textRotation="180" wrapText="1"/>
      <protection/>
    </xf>
    <xf numFmtId="0" fontId="0" fillId="0" borderId="13" xfId="59" applyFont="1" applyFill="1" applyBorder="1" applyAlignment="1">
      <alignment horizontal="center" textRotation="180" wrapText="1"/>
      <protection/>
    </xf>
    <xf numFmtId="0" fontId="9" fillId="0" borderId="14" xfId="62" applyNumberFormat="1" applyFont="1" applyFill="1" applyBorder="1" applyAlignment="1">
      <alignment horizontal="right"/>
    </xf>
    <xf numFmtId="0" fontId="9" fillId="0" borderId="15" xfId="62" applyNumberFormat="1" applyFont="1" applyFill="1" applyBorder="1" applyAlignment="1">
      <alignment horizontal="right"/>
    </xf>
    <xf numFmtId="0" fontId="20" fillId="0" borderId="16" xfId="62" applyNumberFormat="1" applyFont="1" applyFill="1" applyBorder="1" applyAlignment="1">
      <alignment horizontal="right"/>
    </xf>
    <xf numFmtId="0" fontId="20" fillId="0" borderId="13" xfId="62" applyNumberFormat="1" applyFont="1" applyFill="1" applyBorder="1" applyAlignment="1">
      <alignment horizontal="right"/>
    </xf>
    <xf numFmtId="0" fontId="0" fillId="0" borderId="11" xfId="59" applyFont="1" applyFill="1" applyBorder="1" applyAlignment="1">
      <alignment horizontal="center" textRotation="180" wrapText="1"/>
      <protection/>
    </xf>
    <xf numFmtId="0" fontId="9" fillId="0" borderId="0" xfId="62" applyNumberFormat="1" applyFont="1" applyFill="1" applyBorder="1" applyAlignment="1">
      <alignment horizontal="right"/>
    </xf>
    <xf numFmtId="0" fontId="20" fillId="0" borderId="11" xfId="62"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1" fontId="9" fillId="0" borderId="15" xfId="62" applyNumberFormat="1" applyFont="1" applyFill="1" applyBorder="1" applyAlignment="1">
      <alignment/>
    </xf>
    <xf numFmtId="1" fontId="20" fillId="0" borderId="13" xfId="62" applyNumberFormat="1" applyFont="1" applyFill="1" applyBorder="1" applyAlignment="1">
      <alignment/>
    </xf>
    <xf numFmtId="0" fontId="0" fillId="0" borderId="13" xfId="0" applyFont="1" applyFill="1" applyBorder="1" applyAlignment="1">
      <alignment horizontal="center"/>
    </xf>
    <xf numFmtId="3" fontId="1" fillId="0" borderId="14" xfId="0" applyNumberFormat="1" applyFont="1" applyFill="1" applyBorder="1" applyAlignment="1">
      <alignment horizontal="right"/>
    </xf>
    <xf numFmtId="164" fontId="20" fillId="0" borderId="15" xfId="42" applyNumberFormat="1" applyFont="1" applyFill="1" applyBorder="1" applyAlignment="1">
      <alignment horizontal="right"/>
    </xf>
    <xf numFmtId="164" fontId="9" fillId="0" borderId="15" xfId="42" applyNumberFormat="1" applyFont="1" applyFill="1" applyBorder="1" applyAlignment="1">
      <alignment horizontal="right"/>
    </xf>
    <xf numFmtId="164" fontId="9" fillId="0" borderId="13" xfId="42" applyNumberFormat="1" applyFont="1" applyFill="1" applyBorder="1" applyAlignment="1">
      <alignment horizontal="right"/>
    </xf>
    <xf numFmtId="0" fontId="0" fillId="0" borderId="0" xfId="0" applyFont="1" applyFill="1" applyBorder="1" applyAlignment="1">
      <alignment wrapText="1"/>
    </xf>
    <xf numFmtId="0" fontId="0" fillId="0" borderId="0" xfId="0" applyFont="1" applyFill="1" applyBorder="1" applyAlignment="1">
      <alignment textRotation="180" wrapText="1"/>
    </xf>
    <xf numFmtId="0" fontId="0" fillId="0" borderId="21" xfId="0" applyFont="1" applyFill="1" applyBorder="1" applyAlignment="1">
      <alignment horizontal="center" textRotation="180"/>
    </xf>
    <xf numFmtId="0" fontId="0" fillId="0" borderId="12" xfId="0" applyFont="1" applyFill="1" applyBorder="1" applyAlignment="1">
      <alignment horizontal="center" textRotation="180"/>
    </xf>
    <xf numFmtId="0" fontId="0" fillId="0" borderId="22" xfId="0" applyFont="1" applyFill="1" applyBorder="1" applyAlignment="1">
      <alignment horizontal="center" vertical="top" textRotation="180"/>
    </xf>
    <xf numFmtId="0" fontId="0" fillId="0" borderId="12" xfId="0" applyFont="1" applyFill="1" applyBorder="1" applyAlignment="1">
      <alignment horizontal="center" vertical="top" textRotation="180"/>
    </xf>
    <xf numFmtId="0" fontId="0" fillId="0" borderId="14" xfId="0" applyFont="1" applyFill="1" applyBorder="1" applyAlignment="1">
      <alignment horizontal="center" textRotation="180"/>
    </xf>
    <xf numFmtId="0" fontId="0" fillId="0" borderId="0" xfId="0" applyFont="1" applyFill="1" applyBorder="1" applyAlignment="1">
      <alignment horizontal="center" textRotation="180"/>
    </xf>
    <xf numFmtId="0" fontId="0" fillId="0" borderId="11" xfId="0" applyFont="1" applyFill="1" applyBorder="1" applyAlignment="1">
      <alignment wrapText="1"/>
    </xf>
    <xf numFmtId="0" fontId="0" fillId="0" borderId="16" xfId="0" applyFont="1" applyFill="1" applyBorder="1" applyAlignment="1">
      <alignment horizontal="center"/>
    </xf>
    <xf numFmtId="0" fontId="0" fillId="0" borderId="11" xfId="0" applyFont="1" applyFill="1" applyBorder="1" applyAlignment="1">
      <alignment horizontal="center"/>
    </xf>
    <xf numFmtId="0" fontId="0" fillId="0" borderId="13" xfId="0" applyFont="1" applyFill="1" applyBorder="1" applyAlignment="1">
      <alignment horizontal="center"/>
    </xf>
    <xf numFmtId="164" fontId="20" fillId="0" borderId="0" xfId="42" applyNumberFormat="1" applyFont="1" applyFill="1" applyBorder="1" applyAlignment="1">
      <alignment horizontal="right"/>
    </xf>
    <xf numFmtId="164" fontId="20" fillId="0" borderId="15" xfId="42" applyNumberFormat="1" applyFont="1" applyFill="1" applyBorder="1" applyAlignment="1">
      <alignment horizontal="right"/>
    </xf>
    <xf numFmtId="164" fontId="27" fillId="0" borderId="0" xfId="42" applyNumberFormat="1" applyFont="1" applyFill="1" applyBorder="1" applyAlignment="1">
      <alignment/>
    </xf>
    <xf numFmtId="164" fontId="20" fillId="0" borderId="0" xfId="42" applyNumberFormat="1" applyFont="1" applyFill="1" applyBorder="1" applyAlignment="1">
      <alignment/>
    </xf>
    <xf numFmtId="164" fontId="20" fillId="0" borderId="0" xfId="42" applyNumberFormat="1" applyFont="1" applyFill="1" applyBorder="1" applyAlignment="1">
      <alignment/>
    </xf>
    <xf numFmtId="1" fontId="20" fillId="0" borderId="0" xfId="0" applyNumberFormat="1" applyFont="1" applyFill="1" applyBorder="1" applyAlignment="1">
      <alignment horizontal="right"/>
    </xf>
    <xf numFmtId="0" fontId="20" fillId="0" borderId="0" xfId="0" applyFont="1" applyFill="1" applyBorder="1" applyAlignment="1">
      <alignment horizontal="right"/>
    </xf>
    <xf numFmtId="0" fontId="20" fillId="0" borderId="15" xfId="0" applyNumberFormat="1" applyFont="1" applyFill="1" applyBorder="1" applyAlignment="1">
      <alignment horizontal="right"/>
    </xf>
    <xf numFmtId="3" fontId="20" fillId="0" borderId="0" xfId="0" applyNumberFormat="1" applyFont="1" applyFill="1" applyBorder="1" applyAlignment="1">
      <alignment horizontal="right"/>
    </xf>
    <xf numFmtId="1" fontId="20" fillId="0" borderId="15" xfId="0" applyNumberFormat="1" applyFont="1" applyFill="1" applyBorder="1" applyAlignment="1">
      <alignment horizontal="right"/>
    </xf>
    <xf numFmtId="0" fontId="0" fillId="0" borderId="0" xfId="0" applyFont="1" applyFill="1" applyBorder="1" applyAlignment="1">
      <alignment horizontal="right" wrapText="1" indent="1"/>
    </xf>
    <xf numFmtId="3" fontId="0" fillId="0" borderId="14" xfId="0" applyNumberFormat="1" applyFont="1" applyFill="1" applyBorder="1" applyAlignment="1">
      <alignment horizontal="right"/>
    </xf>
    <xf numFmtId="164" fontId="9" fillId="0" borderId="15" xfId="42" applyNumberFormat="1" applyFont="1" applyFill="1" applyBorder="1" applyAlignment="1">
      <alignment horizontal="right"/>
    </xf>
    <xf numFmtId="3" fontId="0" fillId="0" borderId="0" xfId="0" applyNumberFormat="1" applyFont="1" applyFill="1" applyBorder="1" applyAlignment="1">
      <alignment/>
    </xf>
    <xf numFmtId="164" fontId="0" fillId="0" borderId="0" xfId="42" applyNumberFormat="1" applyFont="1" applyFill="1" applyBorder="1" applyAlignment="1">
      <alignment/>
    </xf>
    <xf numFmtId="164" fontId="9" fillId="0" borderId="0" xfId="42" applyNumberFormat="1" applyFont="1" applyFill="1" applyBorder="1" applyAlignment="1">
      <alignment/>
    </xf>
    <xf numFmtId="164" fontId="9" fillId="0" borderId="0" xfId="42" applyNumberFormat="1" applyFont="1" applyFill="1" applyBorder="1" applyAlignment="1">
      <alignment/>
    </xf>
    <xf numFmtId="1" fontId="9" fillId="0" borderId="0" xfId="0" applyNumberFormat="1" applyFont="1" applyFill="1" applyBorder="1" applyAlignment="1">
      <alignment horizontal="right"/>
    </xf>
    <xf numFmtId="0" fontId="9" fillId="0" borderId="0" xfId="0" applyFont="1" applyFill="1" applyBorder="1" applyAlignment="1">
      <alignment horizontal="right"/>
    </xf>
    <xf numFmtId="0" fontId="9" fillId="0" borderId="15" xfId="0" applyNumberFormat="1" applyFont="1" applyFill="1" applyBorder="1" applyAlignment="1">
      <alignment horizontal="right"/>
    </xf>
    <xf numFmtId="1" fontId="9" fillId="0" borderId="15" xfId="0" applyNumberFormat="1" applyFont="1" applyFill="1" applyBorder="1" applyAlignment="1">
      <alignment horizontal="right"/>
    </xf>
    <xf numFmtId="0" fontId="0" fillId="0" borderId="0" xfId="0" applyFont="1" applyFill="1" applyBorder="1" applyAlignment="1">
      <alignment horizontal="right" wrapText="1" indent="1"/>
    </xf>
    <xf numFmtId="0" fontId="0" fillId="0" borderId="11" xfId="0" applyFont="1" applyFill="1" applyBorder="1" applyAlignment="1">
      <alignment horizontal="right" wrapText="1" indent="1"/>
    </xf>
    <xf numFmtId="3" fontId="0" fillId="0" borderId="16" xfId="0" applyNumberFormat="1" applyFont="1" applyFill="1" applyBorder="1" applyAlignment="1">
      <alignment horizontal="right"/>
    </xf>
    <xf numFmtId="164" fontId="9" fillId="0" borderId="11" xfId="42" applyNumberFormat="1" applyFont="1" applyFill="1" applyBorder="1" applyAlignment="1">
      <alignment horizontal="right"/>
    </xf>
    <xf numFmtId="164" fontId="9" fillId="0" borderId="13" xfId="42" applyNumberFormat="1" applyFont="1" applyFill="1" applyBorder="1" applyAlignment="1">
      <alignment horizontal="right"/>
    </xf>
    <xf numFmtId="3" fontId="0" fillId="0" borderId="11" xfId="0" applyNumberFormat="1" applyFont="1" applyFill="1" applyBorder="1" applyAlignment="1">
      <alignment/>
    </xf>
    <xf numFmtId="164" fontId="0" fillId="0" borderId="11" xfId="42" applyNumberFormat="1" applyFont="1" applyFill="1" applyBorder="1" applyAlignment="1">
      <alignment/>
    </xf>
    <xf numFmtId="164" fontId="9" fillId="0" borderId="11" xfId="42" applyNumberFormat="1" applyFont="1" applyFill="1" applyBorder="1" applyAlignment="1">
      <alignment/>
    </xf>
    <xf numFmtId="164" fontId="9" fillId="0" borderId="11" xfId="42" applyNumberFormat="1" applyFont="1" applyFill="1" applyBorder="1" applyAlignment="1">
      <alignment/>
    </xf>
    <xf numFmtId="3" fontId="0" fillId="0" borderId="11" xfId="0" applyNumberFormat="1" applyFont="1" applyFill="1" applyBorder="1" applyAlignment="1">
      <alignment horizontal="right"/>
    </xf>
    <xf numFmtId="1" fontId="9" fillId="0" borderId="11" xfId="0" applyNumberFormat="1" applyFont="1" applyFill="1" applyBorder="1" applyAlignment="1">
      <alignment horizontal="right"/>
    </xf>
    <xf numFmtId="0" fontId="9" fillId="0" borderId="11" xfId="0" applyFont="1" applyFill="1" applyBorder="1" applyAlignment="1">
      <alignment horizontal="right"/>
    </xf>
    <xf numFmtId="0" fontId="9" fillId="0" borderId="13" xfId="0" applyNumberFormat="1" applyFont="1" applyFill="1" applyBorder="1" applyAlignment="1">
      <alignment horizontal="right"/>
    </xf>
    <xf numFmtId="1" fontId="9" fillId="0" borderId="13" xfId="0" applyNumberFormat="1" applyFont="1" applyFill="1" applyBorder="1" applyAlignment="1">
      <alignment horizontal="right"/>
    </xf>
    <xf numFmtId="3" fontId="27" fillId="0" borderId="14" xfId="0" applyNumberFormat="1" applyFont="1" applyFill="1" applyBorder="1" applyAlignment="1">
      <alignment/>
    </xf>
    <xf numFmtId="164" fontId="20" fillId="0" borderId="15" xfId="42" applyNumberFormat="1" applyFont="1" applyFill="1" applyBorder="1" applyAlignment="1">
      <alignment/>
    </xf>
    <xf numFmtId="3" fontId="0" fillId="0" borderId="14" xfId="0" applyNumberFormat="1" applyFont="1" applyFill="1" applyBorder="1" applyAlignment="1">
      <alignment/>
    </xf>
    <xf numFmtId="164" fontId="9" fillId="0" borderId="15" xfId="42" applyNumberFormat="1" applyFont="1" applyFill="1" applyBorder="1" applyAlignment="1">
      <alignment/>
    </xf>
    <xf numFmtId="3" fontId="0" fillId="0" borderId="16" xfId="0" applyNumberFormat="1" applyFont="1" applyFill="1" applyBorder="1" applyAlignment="1">
      <alignment/>
    </xf>
    <xf numFmtId="164" fontId="9" fillId="0" borderId="13" xfId="42" applyNumberFormat="1" applyFont="1" applyFill="1" applyBorder="1" applyAlignment="1">
      <alignment/>
    </xf>
    <xf numFmtId="0" fontId="0" fillId="0" borderId="15" xfId="0" applyFont="1" applyFill="1" applyBorder="1" applyAlignment="1">
      <alignment horizontal="center" textRotation="180"/>
    </xf>
    <xf numFmtId="3" fontId="22" fillId="0" borderId="14" xfId="0" applyNumberFormat="1" applyFont="1" applyFill="1" applyBorder="1" applyAlignment="1">
      <alignment/>
    </xf>
    <xf numFmtId="164" fontId="20" fillId="0" borderId="15" xfId="42" applyNumberFormat="1" applyFont="1" applyFill="1" applyBorder="1" applyAlignment="1">
      <alignment/>
    </xf>
    <xf numFmtId="3" fontId="14" fillId="0" borderId="14" xfId="0" applyNumberFormat="1" applyFont="1" applyFill="1" applyBorder="1" applyAlignment="1">
      <alignment/>
    </xf>
    <xf numFmtId="164" fontId="9" fillId="0" borderId="15" xfId="42" applyNumberFormat="1" applyFont="1" applyFill="1" applyBorder="1" applyAlignment="1">
      <alignment/>
    </xf>
    <xf numFmtId="3" fontId="14" fillId="0" borderId="16" xfId="0" applyNumberFormat="1" applyFont="1" applyFill="1" applyBorder="1" applyAlignment="1">
      <alignment/>
    </xf>
    <xf numFmtId="164" fontId="9" fillId="0" borderId="13" xfId="42" applyNumberFormat="1" applyFont="1" applyFill="1" applyBorder="1" applyAlignment="1">
      <alignment/>
    </xf>
    <xf numFmtId="164" fontId="20" fillId="0" borderId="15" xfId="42" applyNumberFormat="1" applyFont="1" applyFill="1" applyBorder="1" applyAlignment="1">
      <alignment/>
    </xf>
    <xf numFmtId="164" fontId="9" fillId="0" borderId="15" xfId="42" applyNumberFormat="1" applyFont="1" applyFill="1" applyBorder="1" applyAlignment="1">
      <alignment/>
    </xf>
    <xf numFmtId="164" fontId="9" fillId="0" borderId="13" xfId="42" applyNumberFormat="1" applyFont="1" applyFill="1" applyBorder="1" applyAlignment="1">
      <alignment/>
    </xf>
    <xf numFmtId="3" fontId="1" fillId="0" borderId="14" xfId="0" applyNumberFormat="1" applyFont="1" applyFill="1" applyBorder="1" applyAlignment="1">
      <alignment/>
    </xf>
    <xf numFmtId="0" fontId="22" fillId="0" borderId="16" xfId="0" applyFont="1" applyFill="1" applyBorder="1" applyAlignment="1">
      <alignment horizontal="center" vertical="center"/>
    </xf>
    <xf numFmtId="1" fontId="9" fillId="0" borderId="15" xfId="42" applyNumberFormat="1" applyFont="1" applyFill="1" applyBorder="1" applyAlignment="1">
      <alignment horizontal="right"/>
    </xf>
    <xf numFmtId="3" fontId="1" fillId="0" borderId="16" xfId="0" applyNumberFormat="1" applyFont="1" applyFill="1" applyBorder="1" applyAlignment="1">
      <alignment/>
    </xf>
    <xf numFmtId="3" fontId="1" fillId="0" borderId="21" xfId="0" applyNumberFormat="1" applyFont="1" applyFill="1" applyBorder="1" applyAlignment="1">
      <alignment/>
    </xf>
    <xf numFmtId="164" fontId="9" fillId="0" borderId="22" xfId="42" applyNumberFormat="1" applyFont="1" applyFill="1" applyBorder="1" applyAlignment="1">
      <alignment horizontal="right"/>
    </xf>
    <xf numFmtId="1" fontId="9" fillId="0" borderId="15" xfId="42" applyNumberFormat="1" applyFont="1" applyFill="1" applyBorder="1" applyAlignment="1">
      <alignment horizontal="right"/>
    </xf>
    <xf numFmtId="3" fontId="27" fillId="0" borderId="16" xfId="0" applyNumberFormat="1" applyFont="1" applyFill="1" applyBorder="1" applyAlignment="1">
      <alignment/>
    </xf>
    <xf numFmtId="0" fontId="9" fillId="0" borderId="22" xfId="62" applyNumberFormat="1" applyFont="1" applyFill="1" applyBorder="1" applyAlignment="1">
      <alignment horizontal="right"/>
    </xf>
    <xf numFmtId="1" fontId="9" fillId="0" borderId="22" xfId="62" applyNumberFormat="1" applyFont="1" applyFill="1" applyBorder="1" applyAlignment="1">
      <alignment/>
    </xf>
    <xf numFmtId="3" fontId="1" fillId="0" borderId="0" xfId="0" applyNumberFormat="1" applyFont="1" applyAlignment="1">
      <alignment/>
    </xf>
    <xf numFmtId="0" fontId="1" fillId="0" borderId="11" xfId="0" applyFont="1" applyFill="1" applyBorder="1" applyAlignment="1">
      <alignment wrapText="1"/>
    </xf>
    <xf numFmtId="0" fontId="0" fillId="0" borderId="0" xfId="0" applyFont="1" applyAlignment="1">
      <alignment/>
    </xf>
    <xf numFmtId="9" fontId="14" fillId="0" borderId="0" xfId="62" applyFont="1" applyFill="1" applyBorder="1" applyAlignment="1">
      <alignment horizontal="right" vertical="center"/>
    </xf>
    <xf numFmtId="9" fontId="0" fillId="0" borderId="14" xfId="62" applyFont="1" applyFill="1" applyBorder="1" applyAlignment="1">
      <alignment horizontal="right"/>
    </xf>
    <xf numFmtId="9" fontId="0" fillId="0" borderId="0" xfId="62" applyFont="1" applyFill="1" applyBorder="1" applyAlignment="1">
      <alignment horizontal="right"/>
    </xf>
    <xf numFmtId="9" fontId="0" fillId="0" borderId="15" xfId="62" applyFont="1" applyFill="1" applyBorder="1" applyAlignment="1">
      <alignment horizontal="right"/>
    </xf>
    <xf numFmtId="9" fontId="0" fillId="0" borderId="0" xfId="62" applyFont="1" applyFill="1" applyBorder="1" applyAlignment="1">
      <alignment horizontal="right" vertical="center"/>
    </xf>
    <xf numFmtId="9" fontId="0" fillId="0" borderId="15" xfId="62" applyFont="1" applyFill="1" applyBorder="1" applyAlignment="1">
      <alignment horizontal="right" vertical="center"/>
    </xf>
    <xf numFmtId="9" fontId="1" fillId="0" borderId="11" xfId="62" applyFont="1" applyFill="1" applyBorder="1" applyAlignment="1">
      <alignment horizontal="right"/>
    </xf>
    <xf numFmtId="9" fontId="1" fillId="0" borderId="13" xfId="62" applyFont="1" applyFill="1" applyBorder="1" applyAlignment="1">
      <alignment horizontal="right"/>
    </xf>
    <xf numFmtId="9" fontId="14" fillId="0" borderId="15" xfId="62" applyFont="1" applyFill="1" applyBorder="1" applyAlignment="1">
      <alignment horizontal="right" vertical="center"/>
    </xf>
    <xf numFmtId="0" fontId="1" fillId="0" borderId="0" xfId="0" applyFont="1" applyFill="1" applyBorder="1" applyAlignment="1">
      <alignment horizontal="right"/>
    </xf>
    <xf numFmtId="0" fontId="1" fillId="0" borderId="15" xfId="0" applyFont="1" applyFill="1" applyBorder="1" applyAlignment="1">
      <alignment horizontal="right"/>
    </xf>
    <xf numFmtId="9" fontId="1" fillId="0" borderId="15" xfId="62" applyFont="1" applyFill="1" applyBorder="1" applyAlignment="1">
      <alignment horizontal="right"/>
    </xf>
    <xf numFmtId="9" fontId="0" fillId="0" borderId="13" xfId="62" applyFont="1" applyFill="1" applyBorder="1" applyAlignment="1">
      <alignment horizontal="right"/>
    </xf>
    <xf numFmtId="0" fontId="1" fillId="0" borderId="15" xfId="0" applyFont="1" applyFill="1" applyBorder="1" applyAlignment="1">
      <alignment horizontal="right" wrapText="1"/>
    </xf>
    <xf numFmtId="0" fontId="14" fillId="0" borderId="0" xfId="0" applyFont="1" applyFill="1" applyBorder="1" applyAlignment="1">
      <alignment horizontal="center" wrapText="1"/>
    </xf>
    <xf numFmtId="0" fontId="0" fillId="0" borderId="0" xfId="0" applyFont="1" applyFill="1" applyBorder="1" applyAlignment="1">
      <alignment horizontal="center" wrapText="1"/>
    </xf>
    <xf numFmtId="0" fontId="35" fillId="0" borderId="0" xfId="0" applyFont="1" applyFill="1" applyBorder="1" applyAlignment="1">
      <alignment horizontal="center" wrapText="1"/>
    </xf>
    <xf numFmtId="0" fontId="9" fillId="0" borderId="0" xfId="0" applyFont="1" applyFill="1" applyBorder="1" applyAlignment="1">
      <alignment horizontal="center" wrapText="1"/>
    </xf>
    <xf numFmtId="0" fontId="9" fillId="0" borderId="11" xfId="0" applyFont="1" applyFill="1" applyBorder="1" applyAlignment="1">
      <alignment horizontal="center"/>
    </xf>
    <xf numFmtId="0" fontId="9" fillId="0" borderId="0" xfId="0" applyFont="1" applyFill="1" applyBorder="1" applyAlignment="1">
      <alignment wrapText="1"/>
    </xf>
    <xf numFmtId="0" fontId="9" fillId="0" borderId="11" xfId="0" applyFont="1" applyFill="1" applyBorder="1" applyAlignment="1">
      <alignment wrapText="1"/>
    </xf>
    <xf numFmtId="0" fontId="1" fillId="0" borderId="23" xfId="0" applyFont="1" applyFill="1" applyBorder="1" applyAlignment="1">
      <alignment horizontal="center"/>
    </xf>
    <xf numFmtId="0" fontId="1" fillId="0" borderId="23" xfId="0" applyFont="1" applyFill="1" applyBorder="1" applyAlignment="1">
      <alignment horizontal="center" vertical="center"/>
    </xf>
    <xf numFmtId="0" fontId="5" fillId="0" borderId="0" xfId="0" applyFont="1" applyBorder="1" applyAlignment="1">
      <alignment horizontal="left"/>
    </xf>
    <xf numFmtId="0" fontId="5" fillId="0" borderId="0" xfId="0" applyFont="1" applyFill="1" applyBorder="1" applyAlignment="1">
      <alignment vertical="top" wrapText="1"/>
    </xf>
    <xf numFmtId="0" fontId="1" fillId="0" borderId="23" xfId="0" applyFont="1" applyFill="1" applyBorder="1" applyAlignment="1">
      <alignment horizontal="center" wrapText="1"/>
    </xf>
    <xf numFmtId="0" fontId="1" fillId="0" borderId="20" xfId="0" applyFont="1" applyFill="1" applyBorder="1" applyAlignment="1">
      <alignment horizontal="center"/>
    </xf>
    <xf numFmtId="0" fontId="1" fillId="0" borderId="17" xfId="0" applyFont="1" applyFill="1" applyBorder="1" applyAlignment="1">
      <alignment horizontal="center" vertical="center"/>
    </xf>
    <xf numFmtId="3" fontId="29" fillId="0" borderId="13" xfId="0" applyNumberFormat="1" applyFont="1" applyFill="1" applyBorder="1" applyAlignment="1">
      <alignment/>
    </xf>
    <xf numFmtId="0" fontId="0" fillId="0" borderId="23" xfId="59" applyFont="1" applyFill="1" applyBorder="1" applyAlignment="1">
      <alignment horizontal="center" textRotation="180" wrapText="1"/>
      <protection/>
    </xf>
    <xf numFmtId="0" fontId="0" fillId="0" borderId="22" xfId="0" applyFont="1" applyFill="1" applyBorder="1" applyAlignment="1">
      <alignment horizontal="center" textRotation="180"/>
    </xf>
    <xf numFmtId="0" fontId="39" fillId="0" borderId="0" xfId="0" applyFont="1" applyAlignment="1">
      <alignment/>
    </xf>
    <xf numFmtId="0" fontId="1" fillId="0" borderId="20" xfId="0" applyFont="1" applyBorder="1" applyAlignment="1">
      <alignment vertical="top" wrapText="1"/>
    </xf>
    <xf numFmtId="0" fontId="1" fillId="0" borderId="19" xfId="0" applyFont="1" applyBorder="1" applyAlignment="1">
      <alignment vertical="top" wrapText="1"/>
    </xf>
    <xf numFmtId="0" fontId="1" fillId="0" borderId="11" xfId="0" applyFont="1" applyBorder="1" applyAlignment="1">
      <alignment vertical="top" wrapText="1"/>
    </xf>
    <xf numFmtId="0" fontId="14" fillId="0" borderId="11" xfId="0" applyFont="1" applyFill="1" applyBorder="1" applyAlignment="1">
      <alignment horizontal="center" vertical="top" wrapText="1"/>
    </xf>
    <xf numFmtId="0" fontId="0" fillId="0" borderId="11" xfId="0" applyFont="1" applyFill="1" applyBorder="1" applyAlignment="1">
      <alignment horizontal="center" vertical="top" wrapText="1"/>
    </xf>
    <xf numFmtId="3" fontId="1" fillId="0" borderId="12" xfId="0" applyNumberFormat="1" applyFont="1" applyBorder="1" applyAlignment="1">
      <alignment/>
    </xf>
    <xf numFmtId="3" fontId="0" fillId="0" borderId="0" xfId="0" applyNumberFormat="1" applyFont="1" applyFill="1" applyBorder="1" applyAlignment="1">
      <alignment vertical="top"/>
    </xf>
    <xf numFmtId="3" fontId="7" fillId="0" borderId="0" xfId="0" applyNumberFormat="1" applyFont="1" applyFill="1" applyBorder="1" applyAlignment="1">
      <alignment vertical="top"/>
    </xf>
    <xf numFmtId="0" fontId="10" fillId="0" borderId="0" xfId="0" applyFont="1" applyFill="1" applyBorder="1" applyAlignment="1">
      <alignmen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wrapText="1"/>
    </xf>
    <xf numFmtId="0" fontId="0" fillId="0" borderId="0" xfId="0" applyFont="1" applyFill="1" applyBorder="1" applyAlignment="1">
      <alignment vertical="top"/>
    </xf>
    <xf numFmtId="9" fontId="0" fillId="0" borderId="0" xfId="62" applyFont="1" applyAlignment="1">
      <alignment/>
    </xf>
    <xf numFmtId="0" fontId="41" fillId="0" borderId="0" xfId="0" applyFont="1" applyFill="1" applyAlignment="1">
      <alignment/>
    </xf>
    <xf numFmtId="0" fontId="2" fillId="0" borderId="0" xfId="0" applyFont="1" applyFill="1" applyAlignment="1">
      <alignment/>
    </xf>
    <xf numFmtId="0" fontId="2" fillId="0" borderId="0" xfId="0" applyFont="1" applyAlignment="1">
      <alignment/>
    </xf>
    <xf numFmtId="0" fontId="42" fillId="0" borderId="0" xfId="0" applyFont="1" applyAlignment="1">
      <alignment/>
    </xf>
    <xf numFmtId="0" fontId="43" fillId="0" borderId="0" xfId="0" applyFont="1" applyBorder="1" applyAlignment="1">
      <alignment/>
    </xf>
    <xf numFmtId="0" fontId="43" fillId="0" borderId="0" xfId="0" applyFont="1" applyAlignment="1">
      <alignment/>
    </xf>
    <xf numFmtId="43" fontId="0" fillId="0" borderId="0" xfId="42" applyNumberFormat="1" applyBorder="1" applyAlignment="1">
      <alignment/>
    </xf>
    <xf numFmtId="1" fontId="0" fillId="0" borderId="0" xfId="0" applyNumberFormat="1" applyAlignment="1">
      <alignment/>
    </xf>
    <xf numFmtId="0" fontId="7" fillId="0" borderId="0" xfId="0" applyFont="1" applyAlignment="1">
      <alignment/>
    </xf>
    <xf numFmtId="3" fontId="0" fillId="0" borderId="0" xfId="0" applyNumberFormat="1" applyAlignment="1">
      <alignment/>
    </xf>
    <xf numFmtId="3" fontId="0" fillId="0" borderId="0" xfId="0" applyNumberFormat="1" applyFill="1" applyBorder="1" applyAlignment="1">
      <alignment/>
    </xf>
    <xf numFmtId="0" fontId="7" fillId="0" borderId="0" xfId="0" applyFont="1" applyAlignment="1">
      <alignment/>
    </xf>
    <xf numFmtId="0" fontId="7" fillId="0" borderId="0" xfId="0" applyFont="1" applyFill="1" applyBorder="1" applyAlignment="1">
      <alignment horizontal="center" vertical="top" wrapText="1"/>
    </xf>
    <xf numFmtId="0" fontId="40" fillId="0" borderId="20" xfId="0" applyFont="1" applyBorder="1" applyAlignment="1">
      <alignment horizontal="center" vertical="center" wrapText="1"/>
    </xf>
    <xf numFmtId="0" fontId="2" fillId="0" borderId="20" xfId="0" applyFont="1" applyBorder="1" applyAlignment="1">
      <alignment vertical="top" wrapText="1"/>
    </xf>
    <xf numFmtId="17" fontId="2" fillId="0" borderId="20" xfId="0" applyNumberFormat="1" applyFont="1" applyBorder="1" applyAlignment="1">
      <alignment horizontal="right" vertical="top" wrapText="1"/>
    </xf>
    <xf numFmtId="164" fontId="0" fillId="0" borderId="0" xfId="42" applyNumberFormat="1" applyFont="1" applyAlignment="1">
      <alignment/>
    </xf>
    <xf numFmtId="1" fontId="0" fillId="0" borderId="0" xfId="0" applyNumberFormat="1" applyFill="1" applyAlignment="1">
      <alignment/>
    </xf>
    <xf numFmtId="0" fontId="7" fillId="0" borderId="0" xfId="0" applyFont="1" applyFill="1" applyBorder="1" applyAlignment="1">
      <alignment horizontal="right" wrapText="1"/>
    </xf>
    <xf numFmtId="0" fontId="0" fillId="0" borderId="0" xfId="0" applyFont="1" applyBorder="1" applyAlignment="1">
      <alignment wrapText="1"/>
    </xf>
    <xf numFmtId="3" fontId="1" fillId="0" borderId="22" xfId="0" applyNumberFormat="1" applyFont="1" applyFill="1" applyBorder="1" applyAlignment="1">
      <alignment/>
    </xf>
    <xf numFmtId="3" fontId="0" fillId="0" borderId="14" xfId="42" applyNumberFormat="1" applyFont="1" applyFill="1" applyBorder="1" applyAlignment="1">
      <alignment/>
    </xf>
    <xf numFmtId="3" fontId="1" fillId="0" borderId="15" xfId="42" applyNumberFormat="1" applyFont="1" applyFill="1" applyBorder="1" applyAlignment="1">
      <alignment horizontal="right"/>
    </xf>
    <xf numFmtId="3" fontId="0" fillId="0" borderId="14" xfId="0" applyNumberFormat="1" applyFont="1" applyFill="1" applyBorder="1" applyAlignment="1">
      <alignment vertical="center"/>
    </xf>
    <xf numFmtId="3" fontId="1" fillId="0" borderId="15" xfId="42" applyNumberFormat="1" applyFont="1" applyFill="1" applyBorder="1" applyAlignment="1">
      <alignment horizontal="right" vertical="center"/>
    </xf>
    <xf numFmtId="3" fontId="1" fillId="0" borderId="16" xfId="0" applyNumberFormat="1" applyFont="1" applyFill="1" applyBorder="1" applyAlignment="1">
      <alignment/>
    </xf>
    <xf numFmtId="3" fontId="1" fillId="0" borderId="13" xfId="42" applyNumberFormat="1" applyFont="1" applyFill="1" applyBorder="1" applyAlignment="1">
      <alignment horizontal="right"/>
    </xf>
    <xf numFmtId="9" fontId="1" fillId="0" borderId="14" xfId="62" applyFont="1" applyFill="1" applyBorder="1" applyAlignment="1">
      <alignment horizontal="right"/>
    </xf>
    <xf numFmtId="0" fontId="0" fillId="0" borderId="0" xfId="0" applyFill="1" applyAlignment="1">
      <alignment vertical="top" wrapText="1"/>
    </xf>
    <xf numFmtId="3" fontId="1" fillId="0" borderId="21" xfId="0" applyNumberFormat="1" applyFont="1" applyFill="1" applyBorder="1" applyAlignment="1">
      <alignment/>
    </xf>
    <xf numFmtId="3" fontId="1" fillId="0" borderId="0" xfId="0" applyNumberFormat="1" applyFont="1" applyFill="1" applyAlignment="1">
      <alignment/>
    </xf>
    <xf numFmtId="0" fontId="0" fillId="0" borderId="12" xfId="0" applyFont="1" applyFill="1" applyBorder="1" applyAlignment="1">
      <alignment/>
    </xf>
    <xf numFmtId="0" fontId="0" fillId="0" borderId="0" xfId="0" applyFont="1" applyBorder="1" applyAlignment="1">
      <alignment horizontal="left" wrapText="1"/>
    </xf>
    <xf numFmtId="0" fontId="0" fillId="0" borderId="19" xfId="0" applyFont="1" applyBorder="1" applyAlignment="1">
      <alignment vertical="top" wrapText="1"/>
    </xf>
    <xf numFmtId="0" fontId="0" fillId="0" borderId="18" xfId="0" applyFont="1" applyBorder="1" applyAlignment="1">
      <alignment vertical="top" wrapText="1"/>
    </xf>
    <xf numFmtId="3" fontId="27" fillId="0" borderId="14" xfId="0" applyNumberFormat="1" applyFont="1" applyFill="1" applyBorder="1" applyAlignment="1">
      <alignment/>
    </xf>
    <xf numFmtId="0" fontId="0" fillId="0" borderId="0" xfId="0" applyFont="1" applyFill="1" applyBorder="1" applyAlignment="1">
      <alignment/>
    </xf>
    <xf numFmtId="164" fontId="27" fillId="0" borderId="16" xfId="42" applyNumberFormat="1" applyFont="1" applyFill="1" applyBorder="1" applyAlignment="1">
      <alignment/>
    </xf>
    <xf numFmtId="164" fontId="20" fillId="0" borderId="11" xfId="42" applyNumberFormat="1" applyFont="1" applyFill="1" applyBorder="1" applyAlignment="1">
      <alignment/>
    </xf>
    <xf numFmtId="164" fontId="20" fillId="0" borderId="13" xfId="42" applyNumberFormat="1" applyFont="1" applyFill="1" applyBorder="1" applyAlignment="1">
      <alignment/>
    </xf>
    <xf numFmtId="164" fontId="27" fillId="0" borderId="11" xfId="42" applyNumberFormat="1" applyFont="1" applyFill="1" applyBorder="1" applyAlignment="1">
      <alignment/>
    </xf>
    <xf numFmtId="164" fontId="20" fillId="0" borderId="11" xfId="42" applyNumberFormat="1" applyFont="1" applyFill="1" applyBorder="1" applyAlignment="1">
      <alignment horizontal="right"/>
    </xf>
    <xf numFmtId="164" fontId="20" fillId="0" borderId="13" xfId="42" applyNumberFormat="1" applyFont="1" applyFill="1" applyBorder="1" applyAlignment="1">
      <alignment horizontal="right"/>
    </xf>
    <xf numFmtId="0" fontId="10" fillId="0" borderId="0" xfId="0" applyFont="1" applyBorder="1" applyAlignment="1">
      <alignment/>
    </xf>
    <xf numFmtId="3" fontId="0" fillId="0" borderId="0" xfId="0" applyNumberFormat="1"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5" fillId="0" borderId="0" xfId="0" applyFont="1" applyFill="1" applyBorder="1" applyAlignment="1">
      <alignment horizontal="left"/>
    </xf>
    <xf numFmtId="9" fontId="0" fillId="0" borderId="0" xfId="62" applyFont="1" applyAlignment="1">
      <alignment/>
    </xf>
    <xf numFmtId="0" fontId="10" fillId="0" borderId="0" xfId="0" applyFont="1" applyFill="1" applyAlignment="1">
      <alignment/>
    </xf>
    <xf numFmtId="3" fontId="20" fillId="0" borderId="0" xfId="62" applyNumberFormat="1" applyFont="1" applyFill="1" applyBorder="1" applyAlignment="1">
      <alignment horizontal="right"/>
    </xf>
    <xf numFmtId="3" fontId="27" fillId="0" borderId="0" xfId="62" applyNumberFormat="1" applyFont="1" applyFill="1" applyBorder="1" applyAlignment="1">
      <alignment horizontal="right"/>
    </xf>
    <xf numFmtId="3" fontId="9" fillId="0" borderId="0" xfId="0" applyNumberFormat="1" applyFont="1" applyFill="1" applyBorder="1" applyAlignment="1">
      <alignment/>
    </xf>
    <xf numFmtId="0" fontId="9" fillId="0" borderId="15" xfId="62" applyNumberFormat="1" applyFont="1" applyFill="1" applyBorder="1" applyAlignment="1">
      <alignment horizontal="right"/>
    </xf>
    <xf numFmtId="3" fontId="27" fillId="0" borderId="11" xfId="0" applyNumberFormat="1" applyFont="1" applyFill="1" applyBorder="1" applyAlignment="1">
      <alignment horizontal="right"/>
    </xf>
    <xf numFmtId="3" fontId="27" fillId="0" borderId="11" xfId="62" applyNumberFormat="1" applyFont="1" applyFill="1" applyBorder="1" applyAlignment="1">
      <alignment horizontal="right"/>
    </xf>
    <xf numFmtId="0" fontId="20" fillId="0" borderId="13" xfId="62" applyNumberFormat="1" applyFont="1" applyFill="1" applyBorder="1" applyAlignment="1">
      <alignment horizontal="right"/>
    </xf>
    <xf numFmtId="0" fontId="20" fillId="0" borderId="0" xfId="62" applyNumberFormat="1" applyFont="1" applyFill="1" applyBorder="1" applyAlignment="1">
      <alignment horizontal="right"/>
    </xf>
    <xf numFmtId="0" fontId="10" fillId="0" borderId="0" xfId="0" applyFont="1" applyFill="1" applyBorder="1" applyAlignment="1">
      <alignment/>
    </xf>
    <xf numFmtId="0" fontId="0" fillId="0" borderId="0" xfId="0" applyFont="1" applyBorder="1" applyAlignment="1">
      <alignment/>
    </xf>
    <xf numFmtId="0" fontId="5" fillId="0" borderId="0" xfId="58" applyFont="1" applyFill="1" applyBorder="1" applyAlignment="1">
      <alignment horizontal="right"/>
      <protection/>
    </xf>
    <xf numFmtId="0" fontId="0" fillId="0" borderId="12" xfId="0" applyFont="1" applyBorder="1" applyAlignment="1">
      <alignment/>
    </xf>
    <xf numFmtId="0" fontId="7" fillId="0" borderId="0" xfId="0" applyFont="1" applyAlignment="1">
      <alignment vertical="top" wrapText="1"/>
    </xf>
    <xf numFmtId="0" fontId="0" fillId="0" borderId="0" xfId="0" applyFont="1" applyAlignment="1">
      <alignment vertical="top" wrapText="1"/>
    </xf>
    <xf numFmtId="0" fontId="0" fillId="0" borderId="0" xfId="58" applyFont="1" applyFill="1" applyAlignment="1">
      <alignment horizontal="right"/>
      <protection/>
    </xf>
    <xf numFmtId="0" fontId="5" fillId="0" borderId="0" xfId="0" applyFont="1" applyFill="1" applyAlignment="1">
      <alignment horizontal="left" vertical="top"/>
    </xf>
    <xf numFmtId="0" fontId="1" fillId="0" borderId="0" xfId="0" applyFont="1" applyFill="1" applyBorder="1" applyAlignment="1">
      <alignment horizontal="center" vertical="center" wrapText="1"/>
    </xf>
    <xf numFmtId="0" fontId="24" fillId="0" borderId="0" xfId="58" applyFont="1" applyFill="1" applyBorder="1" applyAlignment="1">
      <alignment horizontal="left"/>
      <protection/>
    </xf>
    <xf numFmtId="3" fontId="44" fillId="0" borderId="0" xfId="0" applyNumberFormat="1" applyFont="1" applyFill="1" applyBorder="1" applyAlignment="1">
      <alignment/>
    </xf>
    <xf numFmtId="1" fontId="20" fillId="0" borderId="12" xfId="0" applyNumberFormat="1" applyFont="1" applyFill="1" applyBorder="1" applyAlignment="1">
      <alignment horizontal="right"/>
    </xf>
    <xf numFmtId="1" fontId="9" fillId="0" borderId="0" xfId="0" applyNumberFormat="1" applyFont="1" applyFill="1" applyBorder="1" applyAlignment="1">
      <alignment horizontal="right"/>
    </xf>
    <xf numFmtId="1" fontId="9" fillId="0" borderId="11" xfId="0" applyNumberFormat="1" applyFont="1" applyFill="1" applyBorder="1" applyAlignment="1">
      <alignment horizontal="right"/>
    </xf>
    <xf numFmtId="1" fontId="20" fillId="0" borderId="13" xfId="62" applyNumberFormat="1" applyFont="1" applyFill="1" applyBorder="1" applyAlignment="1">
      <alignment horizontal="right"/>
    </xf>
    <xf numFmtId="0" fontId="0" fillId="0" borderId="10" xfId="59" applyFont="1" applyFill="1" applyBorder="1" applyAlignment="1">
      <alignment horizontal="center" textRotation="180" wrapText="1"/>
      <protection/>
    </xf>
    <xf numFmtId="0" fontId="0" fillId="0" borderId="0" xfId="0" applyFont="1" applyAlignment="1">
      <alignment vertical="top"/>
    </xf>
    <xf numFmtId="0" fontId="5" fillId="0" borderId="0" xfId="59" applyFont="1" applyFill="1" applyBorder="1" applyAlignment="1">
      <alignment/>
      <protection/>
    </xf>
    <xf numFmtId="9" fontId="0" fillId="0" borderId="0" xfId="62" applyFont="1" applyFill="1" applyAlignment="1">
      <alignment/>
    </xf>
    <xf numFmtId="0" fontId="0" fillId="0" borderId="0" xfId="0" applyFont="1" applyFill="1" applyAlignment="1">
      <alignment vertical="top" wrapText="1"/>
    </xf>
    <xf numFmtId="3" fontId="0" fillId="0" borderId="16" xfId="0" applyNumberFormat="1" applyFont="1" applyFill="1" applyBorder="1" applyAlignment="1">
      <alignment/>
    </xf>
    <xf numFmtId="3" fontId="0" fillId="0" borderId="0" xfId="42" applyNumberFormat="1" applyFont="1" applyFill="1" applyBorder="1" applyAlignment="1">
      <alignment horizontal="right" vertical="center"/>
    </xf>
    <xf numFmtId="0" fontId="0" fillId="0" borderId="16" xfId="0" applyFont="1" applyFill="1" applyBorder="1" applyAlignment="1">
      <alignment/>
    </xf>
    <xf numFmtId="0" fontId="0" fillId="0" borderId="11" xfId="0" applyFont="1" applyFill="1" applyBorder="1" applyAlignment="1">
      <alignment/>
    </xf>
    <xf numFmtId="3" fontId="9" fillId="0" borderId="14" xfId="0" applyNumberFormat="1" applyFont="1" applyFill="1" applyBorder="1" applyAlignment="1">
      <alignment horizontal="right"/>
    </xf>
    <xf numFmtId="1" fontId="9" fillId="0" borderId="12" xfId="62" applyNumberFormat="1" applyFont="1" applyFill="1" applyBorder="1" applyAlignment="1">
      <alignment horizontal="right"/>
    </xf>
    <xf numFmtId="3" fontId="20" fillId="0" borderId="16" xfId="0" applyNumberFormat="1" applyFont="1" applyFill="1" applyBorder="1" applyAlignment="1">
      <alignment horizontal="right"/>
    </xf>
    <xf numFmtId="0" fontId="0" fillId="0" borderId="10" xfId="59" applyFont="1" applyFill="1" applyBorder="1" applyAlignment="1">
      <alignment horizontal="center" textRotation="180" wrapText="1"/>
      <protection/>
    </xf>
    <xf numFmtId="0" fontId="0" fillId="0" borderId="23" xfId="59" applyFont="1" applyFill="1" applyBorder="1" applyAlignment="1">
      <alignment horizontal="center" textRotation="180" wrapText="1"/>
      <protection/>
    </xf>
    <xf numFmtId="177" fontId="9" fillId="0" borderId="12" xfId="62" applyNumberFormat="1" applyFont="1" applyFill="1" applyBorder="1" applyAlignment="1">
      <alignment horizontal="right"/>
    </xf>
    <xf numFmtId="1" fontId="9" fillId="0" borderId="12" xfId="62" applyNumberFormat="1" applyFont="1" applyFill="1" applyBorder="1" applyAlignment="1">
      <alignment horizontal="right"/>
    </xf>
    <xf numFmtId="177" fontId="9" fillId="0" borderId="22" xfId="62" applyNumberFormat="1" applyFont="1" applyFill="1" applyBorder="1" applyAlignment="1">
      <alignment horizontal="right"/>
    </xf>
    <xf numFmtId="177" fontId="9" fillId="0" borderId="0" xfId="62" applyNumberFormat="1" applyFont="1" applyFill="1" applyBorder="1" applyAlignment="1">
      <alignment horizontal="right"/>
    </xf>
    <xf numFmtId="1" fontId="9" fillId="0" borderId="0" xfId="62" applyNumberFormat="1" applyFont="1" applyFill="1" applyBorder="1" applyAlignment="1">
      <alignment horizontal="right"/>
    </xf>
    <xf numFmtId="177" fontId="9" fillId="0" borderId="15" xfId="62" applyNumberFormat="1" applyFont="1" applyFill="1" applyBorder="1" applyAlignment="1">
      <alignment horizontal="right"/>
    </xf>
    <xf numFmtId="177" fontId="20" fillId="0" borderId="11" xfId="62" applyNumberFormat="1" applyFont="1" applyFill="1" applyBorder="1" applyAlignment="1">
      <alignment horizontal="right"/>
    </xf>
    <xf numFmtId="1" fontId="20" fillId="0" borderId="11" xfId="62" applyNumberFormat="1" applyFont="1" applyFill="1" applyBorder="1" applyAlignment="1">
      <alignment horizontal="right"/>
    </xf>
    <xf numFmtId="177" fontId="20" fillId="0" borderId="13" xfId="62" applyNumberFormat="1" applyFont="1" applyFill="1" applyBorder="1" applyAlignment="1">
      <alignment horizontal="right"/>
    </xf>
    <xf numFmtId="0" fontId="0" fillId="0" borderId="0" xfId="0" applyFont="1" applyAlignment="1">
      <alignment/>
    </xf>
    <xf numFmtId="3" fontId="0" fillId="0" borderId="0" xfId="0" applyNumberFormat="1" applyFont="1" applyFill="1" applyBorder="1" applyAlignment="1">
      <alignment horizontal="right"/>
    </xf>
    <xf numFmtId="3" fontId="0" fillId="0" borderId="11" xfId="0" applyNumberFormat="1" applyFont="1" applyFill="1" applyBorder="1" applyAlignment="1">
      <alignment horizontal="right"/>
    </xf>
    <xf numFmtId="1" fontId="9" fillId="0" borderId="22" xfId="62" applyNumberFormat="1" applyFont="1" applyFill="1" applyBorder="1" applyAlignment="1">
      <alignment horizontal="right"/>
    </xf>
    <xf numFmtId="1" fontId="9" fillId="0" borderId="15" xfId="62" applyNumberFormat="1" applyFont="1" applyFill="1" applyBorder="1" applyAlignment="1">
      <alignment horizontal="right"/>
    </xf>
    <xf numFmtId="3" fontId="1" fillId="0" borderId="11" xfId="62" applyNumberFormat="1" applyFont="1" applyFill="1" applyBorder="1" applyAlignment="1">
      <alignment horizontal="right"/>
    </xf>
    <xf numFmtId="1" fontId="9" fillId="0" borderId="11" xfId="62" applyNumberFormat="1" applyFont="1" applyFill="1" applyBorder="1" applyAlignment="1">
      <alignment horizontal="right"/>
    </xf>
    <xf numFmtId="1" fontId="9" fillId="0" borderId="13" xfId="62" applyNumberFormat="1" applyFont="1" applyFill="1" applyBorder="1" applyAlignment="1">
      <alignment horizontal="right"/>
    </xf>
    <xf numFmtId="0" fontId="0" fillId="0" borderId="0" xfId="0" applyFont="1" applyFill="1" applyAlignment="1">
      <alignment wrapText="1"/>
    </xf>
    <xf numFmtId="1" fontId="0" fillId="0" borderId="0" xfId="0" applyNumberFormat="1" applyFont="1" applyFill="1" applyBorder="1" applyAlignment="1">
      <alignment horizontal="center" wrapText="1"/>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center" vertical="top" wrapText="1"/>
    </xf>
    <xf numFmtId="1" fontId="0" fillId="0" borderId="0" xfId="0" applyNumberFormat="1" applyFont="1" applyFill="1" applyBorder="1" applyAlignment="1">
      <alignment horizontal="center" vertical="top" wrapText="1"/>
    </xf>
    <xf numFmtId="3" fontId="0" fillId="0" borderId="11" xfId="0" applyNumberFormat="1" applyFont="1" applyFill="1" applyBorder="1" applyAlignment="1">
      <alignment horizontal="center" vertical="top" wrapText="1"/>
    </xf>
    <xf numFmtId="1" fontId="0" fillId="0" borderId="11" xfId="0" applyNumberFormat="1" applyFont="1" applyFill="1" applyBorder="1" applyAlignment="1">
      <alignment horizontal="center" vertical="top" wrapText="1"/>
    </xf>
    <xf numFmtId="3" fontId="0" fillId="0" borderId="11" xfId="0" applyNumberFormat="1" applyFont="1" applyFill="1" applyBorder="1" applyAlignment="1">
      <alignment horizontal="center"/>
    </xf>
    <xf numFmtId="0" fontId="0" fillId="0" borderId="11" xfId="0" applyFont="1" applyFill="1" applyBorder="1" applyAlignment="1">
      <alignment vertical="top" wrapText="1"/>
    </xf>
    <xf numFmtId="0" fontId="14" fillId="0" borderId="11" xfId="0" applyFont="1" applyFill="1" applyBorder="1" applyAlignment="1">
      <alignment horizontal="center" wrapText="1"/>
    </xf>
    <xf numFmtId="0" fontId="0" fillId="0" borderId="11" xfId="0" applyFont="1" applyFill="1" applyBorder="1" applyAlignment="1">
      <alignment horizontal="center" wrapText="1"/>
    </xf>
    <xf numFmtId="0" fontId="1" fillId="0" borderId="20"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17"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4" fillId="0" borderId="16" xfId="0" applyFont="1" applyFill="1" applyBorder="1" applyAlignment="1">
      <alignment horizontal="center" vertical="top" wrapText="1"/>
    </xf>
    <xf numFmtId="0" fontId="14" fillId="0" borderId="18" xfId="0" applyFont="1" applyFill="1" applyBorder="1" applyAlignment="1">
      <alignment horizontal="center" vertical="top" wrapText="1"/>
    </xf>
    <xf numFmtId="0" fontId="0" fillId="0" borderId="18" xfId="0" applyFont="1" applyFill="1" applyBorder="1" applyAlignment="1">
      <alignment horizontal="center" vertical="top" wrapText="1"/>
    </xf>
    <xf numFmtId="0" fontId="1" fillId="0" borderId="10" xfId="0" applyFont="1" applyFill="1" applyBorder="1" applyAlignment="1">
      <alignment horizontal="center" vertical="top" wrapText="1"/>
    </xf>
    <xf numFmtId="164" fontId="14" fillId="0" borderId="0" xfId="42" applyNumberFormat="1"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xf>
    <xf numFmtId="164" fontId="0" fillId="0" borderId="0" xfId="42" applyNumberFormat="1" applyFont="1" applyFill="1" applyBorder="1" applyAlignment="1">
      <alignment/>
    </xf>
    <xf numFmtId="0" fontId="0" fillId="0" borderId="0"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1" fontId="0" fillId="0" borderId="0" xfId="42" applyNumberFormat="1" applyFont="1" applyFill="1" applyBorder="1" applyAlignment="1">
      <alignment horizontal="right" vertical="center" wrapText="1"/>
    </xf>
    <xf numFmtId="0" fontId="0" fillId="0" borderId="11" xfId="0" applyFont="1" applyFill="1" applyBorder="1" applyAlignment="1">
      <alignment horizontal="right" vertical="center" wrapText="1"/>
    </xf>
    <xf numFmtId="164" fontId="0" fillId="0" borderId="11" xfId="42" applyNumberFormat="1" applyFont="1" applyFill="1" applyBorder="1" applyAlignment="1">
      <alignment horizontal="right" vertical="center" wrapText="1"/>
    </xf>
    <xf numFmtId="0" fontId="45" fillId="0" borderId="0" xfId="0" applyFont="1" applyAlignment="1">
      <alignment/>
    </xf>
    <xf numFmtId="0" fontId="46" fillId="0" borderId="0" xfId="0" applyFont="1" applyAlignment="1">
      <alignment/>
    </xf>
    <xf numFmtId="164" fontId="1" fillId="0" borderId="0" xfId="42" applyNumberFormat="1" applyFont="1" applyFill="1" applyBorder="1" applyAlignment="1">
      <alignment wrapText="1"/>
    </xf>
    <xf numFmtId="164" fontId="1" fillId="0" borderId="14" xfId="42" applyNumberFormat="1" applyFont="1" applyFill="1" applyBorder="1" applyAlignment="1">
      <alignment wrapText="1"/>
    </xf>
    <xf numFmtId="164" fontId="1" fillId="0" borderId="15" xfId="42" applyNumberFormat="1" applyFont="1" applyFill="1" applyBorder="1" applyAlignment="1">
      <alignment wrapText="1"/>
    </xf>
    <xf numFmtId="164" fontId="1" fillId="0" borderId="19" xfId="42" applyNumberFormat="1" applyFont="1" applyFill="1" applyBorder="1" applyAlignment="1">
      <alignment wrapText="1"/>
    </xf>
    <xf numFmtId="3" fontId="1" fillId="0" borderId="17" xfId="58" applyNumberFormat="1" applyFont="1" applyFill="1" applyBorder="1" applyAlignment="1">
      <alignment/>
      <protection/>
    </xf>
    <xf numFmtId="0" fontId="9" fillId="0" borderId="0" xfId="54" applyFont="1" applyFill="1" applyBorder="1" applyAlignment="1">
      <alignment wrapText="1"/>
    </xf>
    <xf numFmtId="166" fontId="0" fillId="0" borderId="14" xfId="54" applyNumberFormat="1" applyFont="1" applyFill="1" applyBorder="1" applyAlignment="1">
      <alignment wrapText="1"/>
    </xf>
    <xf numFmtId="3" fontId="23" fillId="0" borderId="19" xfId="58" applyNumberFormat="1" applyFont="1" applyFill="1" applyBorder="1" applyAlignment="1">
      <alignment/>
      <protection/>
    </xf>
    <xf numFmtId="3" fontId="1" fillId="0" borderId="19" xfId="58" applyNumberFormat="1" applyFont="1" applyFill="1" applyBorder="1" applyAlignment="1">
      <alignment/>
      <protection/>
    </xf>
    <xf numFmtId="166" fontId="9" fillId="0" borderId="14" xfId="54" applyNumberFormat="1" applyFont="1" applyFill="1" applyBorder="1" applyAlignment="1">
      <alignment wrapText="1"/>
    </xf>
    <xf numFmtId="166" fontId="9" fillId="0" borderId="0" xfId="54" applyNumberFormat="1" applyFont="1" applyFill="1" applyBorder="1" applyAlignment="1">
      <alignment wrapText="1"/>
    </xf>
    <xf numFmtId="166" fontId="9" fillId="0" borderId="15" xfId="54" applyNumberFormat="1" applyFont="1" applyFill="1" applyBorder="1" applyAlignment="1">
      <alignment wrapText="1"/>
    </xf>
    <xf numFmtId="166" fontId="20" fillId="0" borderId="15" xfId="54" applyNumberFormat="1" applyFont="1" applyFill="1" applyBorder="1" applyAlignment="1">
      <alignment wrapText="1"/>
    </xf>
    <xf numFmtId="166" fontId="9" fillId="0" borderId="19" xfId="54" applyNumberFormat="1" applyFont="1" applyFill="1" applyBorder="1" applyAlignment="1">
      <alignment wrapText="1"/>
    </xf>
    <xf numFmtId="3" fontId="0" fillId="0" borderId="0" xfId="59" applyNumberFormat="1" applyFont="1" applyFill="1" applyBorder="1" applyAlignment="1">
      <alignment horizontal="right" wrapText="1"/>
      <protection/>
    </xf>
    <xf numFmtId="177" fontId="9" fillId="0" borderId="18" xfId="58" applyNumberFormat="1" applyFont="1" applyFill="1" applyBorder="1" applyAlignment="1">
      <alignment horizontal="right"/>
      <protection/>
    </xf>
    <xf numFmtId="177" fontId="9" fillId="0" borderId="11" xfId="58" applyNumberFormat="1" applyFont="1" applyFill="1" applyBorder="1" applyAlignment="1">
      <alignment horizontal="right"/>
      <protection/>
    </xf>
    <xf numFmtId="177" fontId="20" fillId="0" borderId="18" xfId="58" applyNumberFormat="1" applyFont="1" applyFill="1" applyBorder="1" applyAlignment="1">
      <alignment horizontal="right"/>
      <protection/>
    </xf>
    <xf numFmtId="177" fontId="20" fillId="0" borderId="13" xfId="58" applyNumberFormat="1" applyFont="1" applyFill="1" applyBorder="1" applyAlignment="1">
      <alignment horizontal="right"/>
      <protection/>
    </xf>
    <xf numFmtId="177" fontId="20" fillId="0" borderId="11" xfId="58" applyNumberFormat="1" applyFont="1" applyFill="1" applyBorder="1" applyAlignment="1">
      <alignment horizontal="right"/>
      <protection/>
    </xf>
    <xf numFmtId="0" fontId="1" fillId="0" borderId="16" xfId="0" applyFont="1" applyFill="1" applyBorder="1" applyAlignment="1">
      <alignment horizontal="center" vertical="center"/>
    </xf>
    <xf numFmtId="0" fontId="1" fillId="0" borderId="24" xfId="0" applyFont="1" applyBorder="1" applyAlignment="1">
      <alignment horizontal="center" vertical="top" wrapText="1"/>
    </xf>
    <xf numFmtId="0" fontId="1" fillId="0" borderId="23" xfId="0" applyFont="1" applyFill="1" applyBorder="1" applyAlignment="1">
      <alignment horizontal="center" vertical="center" wrapText="1"/>
    </xf>
    <xf numFmtId="0" fontId="0" fillId="0" borderId="14" xfId="0" applyFont="1" applyBorder="1" applyAlignment="1">
      <alignment/>
    </xf>
    <xf numFmtId="1" fontId="0" fillId="0" borderId="15" xfId="0" applyNumberFormat="1" applyFont="1" applyFill="1" applyBorder="1" applyAlignment="1">
      <alignment horizontal="center" wrapText="1"/>
    </xf>
    <xf numFmtId="0" fontId="0" fillId="0" borderId="14" xfId="0" applyFont="1" applyFill="1" applyBorder="1" applyAlignment="1">
      <alignment/>
    </xf>
    <xf numFmtId="0" fontId="0" fillId="0" borderId="16" xfId="0" applyFont="1" applyBorder="1" applyAlignment="1">
      <alignment/>
    </xf>
    <xf numFmtId="1" fontId="0" fillId="0" borderId="13" xfId="0" applyNumberFormat="1" applyFont="1" applyFill="1" applyBorder="1" applyAlignment="1">
      <alignment horizontal="center" wrapText="1"/>
    </xf>
    <xf numFmtId="0" fontId="3" fillId="0" borderId="0" xfId="53" applyFont="1" applyFill="1" applyAlignment="1" applyProtection="1">
      <alignment horizontal="right"/>
      <protection/>
    </xf>
    <xf numFmtId="0" fontId="0" fillId="0" borderId="0" xfId="0" applyAlignment="1">
      <alignment horizontal="right"/>
    </xf>
    <xf numFmtId="3" fontId="1" fillId="0" borderId="15" xfId="0" applyNumberFormat="1" applyFont="1" applyFill="1" applyBorder="1" applyAlignment="1">
      <alignment horizontal="right"/>
    </xf>
    <xf numFmtId="43" fontId="0" fillId="0" borderId="19" xfId="54" applyNumberFormat="1" applyFont="1" applyFill="1" applyBorder="1" applyAlignment="1">
      <alignment horizontal="right" wrapText="1"/>
    </xf>
    <xf numFmtId="43" fontId="0" fillId="0" borderId="15" xfId="54" applyNumberFormat="1" applyFont="1" applyFill="1" applyBorder="1" applyAlignment="1">
      <alignment horizontal="right" wrapText="1"/>
    </xf>
    <xf numFmtId="0" fontId="23" fillId="0" borderId="11" xfId="59" applyFont="1" applyFill="1" applyBorder="1" applyAlignment="1">
      <alignment horizontal="right"/>
      <protection/>
    </xf>
    <xf numFmtId="0" fontId="0" fillId="0" borderId="14" xfId="54" applyFont="1" applyFill="1" applyBorder="1" applyAlignment="1">
      <alignment wrapText="1"/>
    </xf>
    <xf numFmtId="0" fontId="0" fillId="0" borderId="15" xfId="54" applyFont="1" applyFill="1" applyBorder="1" applyAlignment="1">
      <alignment wrapText="1"/>
    </xf>
    <xf numFmtId="3" fontId="20" fillId="0" borderId="14" xfId="0" applyNumberFormat="1" applyFont="1" applyFill="1" applyBorder="1" applyAlignment="1">
      <alignment horizontal="right"/>
    </xf>
    <xf numFmtId="3" fontId="0" fillId="0" borderId="14" xfId="0" applyNumberFormat="1" applyFont="1" applyFill="1" applyBorder="1" applyAlignment="1">
      <alignment/>
    </xf>
    <xf numFmtId="0" fontId="14" fillId="0" borderId="11" xfId="0" applyFont="1" applyFill="1" applyBorder="1" applyAlignment="1">
      <alignment horizontal="center" vertical="center" wrapText="1"/>
    </xf>
    <xf numFmtId="164" fontId="14" fillId="0" borderId="11" xfId="42" applyNumberFormat="1" applyFont="1" applyFill="1" applyBorder="1" applyAlignment="1">
      <alignment vertical="center" wrapText="1"/>
    </xf>
    <xf numFmtId="9" fontId="1" fillId="0" borderId="12" xfId="62" applyFont="1" applyFill="1" applyBorder="1" applyAlignment="1">
      <alignment/>
    </xf>
    <xf numFmtId="0" fontId="3" fillId="0" borderId="0" xfId="53" applyFont="1" applyAlignment="1" applyProtection="1">
      <alignment/>
      <protection/>
    </xf>
    <xf numFmtId="0" fontId="1" fillId="0" borderId="12" xfId="0" applyFont="1" applyBorder="1" applyAlignment="1">
      <alignment horizontal="center" vertical="center" wrapText="1"/>
    </xf>
    <xf numFmtId="0" fontId="0" fillId="0" borderId="11" xfId="0" applyBorder="1" applyAlignment="1">
      <alignment wrapText="1"/>
    </xf>
    <xf numFmtId="0" fontId="1" fillId="0" borderId="21"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22" xfId="0" applyFont="1" applyFill="1" applyBorder="1" applyAlignment="1">
      <alignment horizontal="center" vertical="center" wrapText="1"/>
    </xf>
    <xf numFmtId="0" fontId="1" fillId="0" borderId="13" xfId="0" applyFont="1" applyBorder="1" applyAlignment="1">
      <alignment horizontal="center" vertical="center" wrapText="1"/>
    </xf>
    <xf numFmtId="0" fontId="5" fillId="0" borderId="0" xfId="0" applyFont="1" applyFill="1" applyAlignment="1">
      <alignment vertical="top" wrapText="1"/>
    </xf>
    <xf numFmtId="0" fontId="5" fillId="0" borderId="0" xfId="0" applyFont="1" applyAlignment="1">
      <alignment/>
    </xf>
    <xf numFmtId="0" fontId="0" fillId="0" borderId="0" xfId="0" applyAlignment="1">
      <alignment wrapText="1"/>
    </xf>
    <xf numFmtId="0" fontId="5" fillId="0" borderId="0" xfId="0" applyFont="1" applyAlignment="1">
      <alignment horizontal="left"/>
    </xf>
    <xf numFmtId="0" fontId="1" fillId="0" borderId="0" xfId="0" applyFont="1" applyFill="1" applyAlignment="1">
      <alignment horizontal="left"/>
    </xf>
    <xf numFmtId="0" fontId="0" fillId="0" borderId="0" xfId="0" applyFont="1" applyFill="1" applyAlignment="1">
      <alignment/>
    </xf>
    <xf numFmtId="0" fontId="1" fillId="0" borderId="24" xfId="0" applyFont="1" applyFill="1" applyBorder="1" applyAlignment="1">
      <alignment horizontal="center"/>
    </xf>
    <xf numFmtId="0" fontId="1" fillId="0" borderId="10" xfId="0" applyFont="1" applyFill="1" applyBorder="1" applyAlignment="1">
      <alignment horizontal="center"/>
    </xf>
    <xf numFmtId="0" fontId="1" fillId="0" borderId="23" xfId="0" applyFont="1" applyFill="1" applyBorder="1" applyAlignment="1">
      <alignment horizontal="center"/>
    </xf>
    <xf numFmtId="0" fontId="0" fillId="0" borderId="0" xfId="0" applyAlignment="1">
      <alignment vertical="top" wrapText="1"/>
    </xf>
    <xf numFmtId="0" fontId="0" fillId="0" borderId="12" xfId="0" applyFont="1" applyFill="1" applyBorder="1" applyAlignment="1">
      <alignment wrapText="1"/>
    </xf>
    <xf numFmtId="0" fontId="18" fillId="0" borderId="0" xfId="0" applyFont="1" applyFill="1" applyAlignment="1">
      <alignment vertical="top"/>
    </xf>
    <xf numFmtId="0" fontId="5" fillId="0" borderId="0" xfId="0" applyFont="1" applyFill="1" applyAlignment="1">
      <alignment vertical="top"/>
    </xf>
    <xf numFmtId="0" fontId="0" fillId="0" borderId="0" xfId="0" applyAlignment="1">
      <alignment vertical="top"/>
    </xf>
    <xf numFmtId="0" fontId="0" fillId="0" borderId="0" xfId="0" applyFont="1" applyAlignment="1">
      <alignment vertical="top" wrapText="1"/>
    </xf>
    <xf numFmtId="0" fontId="1" fillId="0" borderId="24" xfId="0" applyFont="1" applyBorder="1" applyAlignment="1">
      <alignment horizontal="center"/>
    </xf>
    <xf numFmtId="0" fontId="1" fillId="0" borderId="23" xfId="0" applyFont="1" applyBorder="1" applyAlignment="1">
      <alignment horizontal="center"/>
    </xf>
    <xf numFmtId="0" fontId="1" fillId="0"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1" fillId="0" borderId="12" xfId="58" applyFont="1" applyFill="1" applyBorder="1" applyAlignment="1">
      <alignment vertical="center" wrapText="1"/>
      <protection/>
    </xf>
    <xf numFmtId="0" fontId="0" fillId="0" borderId="11" xfId="0" applyBorder="1" applyAlignment="1">
      <alignment vertical="center" wrapText="1"/>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1" fillId="0" borderId="16" xfId="0" applyFont="1" applyFill="1" applyBorder="1" applyAlignment="1">
      <alignment horizontal="center" vertical="center" wrapText="1"/>
    </xf>
    <xf numFmtId="0" fontId="5" fillId="0" borderId="0" xfId="0" applyFont="1" applyAlignment="1">
      <alignment/>
    </xf>
    <xf numFmtId="0" fontId="5" fillId="0" borderId="0" xfId="0" applyFont="1" applyFill="1" applyBorder="1" applyAlignment="1">
      <alignment wrapText="1"/>
    </xf>
    <xf numFmtId="0" fontId="0" fillId="0" borderId="0" xfId="0" applyFont="1" applyAlignment="1">
      <alignment wrapText="1"/>
    </xf>
    <xf numFmtId="0" fontId="1" fillId="0" borderId="10" xfId="0" applyFont="1" applyFill="1" applyBorder="1" applyAlignment="1">
      <alignment horizontal="center" vertical="center"/>
    </xf>
    <xf numFmtId="0" fontId="0" fillId="0" borderId="23" xfId="0" applyFill="1" applyBorder="1" applyAlignment="1">
      <alignment horizontal="center" vertical="center"/>
    </xf>
    <xf numFmtId="0" fontId="5" fillId="0" borderId="0" xfId="0" applyFont="1" applyBorder="1" applyAlignment="1">
      <alignment horizontal="left"/>
    </xf>
    <xf numFmtId="0" fontId="1" fillId="0" borderId="23" xfId="0" applyFont="1" applyFill="1" applyBorder="1" applyAlignment="1">
      <alignment horizontal="center" vertical="center"/>
    </xf>
    <xf numFmtId="0" fontId="1" fillId="0" borderId="12" xfId="0" applyFont="1" applyFill="1" applyBorder="1" applyAlignment="1">
      <alignment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left"/>
    </xf>
    <xf numFmtId="0" fontId="0" fillId="0" borderId="0" xfId="0" applyFont="1" applyFill="1" applyBorder="1" applyAlignment="1">
      <alignment/>
    </xf>
    <xf numFmtId="0" fontId="1"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0" fillId="0" borderId="23" xfId="0" applyFont="1" applyFill="1" applyBorder="1" applyAlignment="1">
      <alignment vertical="center"/>
    </xf>
    <xf numFmtId="0" fontId="1" fillId="0" borderId="12" xfId="59" applyFont="1" applyFill="1" applyBorder="1" applyAlignment="1">
      <alignment vertical="center" wrapText="1"/>
      <protection/>
    </xf>
    <xf numFmtId="0" fontId="1" fillId="0" borderId="16" xfId="59" applyFont="1" applyFill="1" applyBorder="1" applyAlignment="1">
      <alignment horizontal="center" wrapText="1"/>
      <protection/>
    </xf>
    <xf numFmtId="0" fontId="1" fillId="0" borderId="11" xfId="59" applyFont="1" applyFill="1" applyBorder="1" applyAlignment="1">
      <alignment horizontal="center" wrapText="1"/>
      <protection/>
    </xf>
    <xf numFmtId="0" fontId="1" fillId="0" borderId="13" xfId="59" applyFont="1" applyFill="1" applyBorder="1" applyAlignment="1">
      <alignment horizontal="center" wrapText="1"/>
      <protection/>
    </xf>
    <xf numFmtId="0" fontId="1" fillId="0" borderId="21" xfId="59" applyFont="1" applyFill="1" applyBorder="1" applyAlignment="1">
      <alignment horizontal="center" wrapText="1"/>
      <protection/>
    </xf>
    <xf numFmtId="0" fontId="0" fillId="0" borderId="12" xfId="0" applyBorder="1" applyAlignment="1">
      <alignment wrapText="1"/>
    </xf>
    <xf numFmtId="0" fontId="0" fillId="0" borderId="22" xfId="0" applyBorder="1" applyAlignment="1">
      <alignment wrapText="1"/>
    </xf>
    <xf numFmtId="0" fontId="1" fillId="0" borderId="12" xfId="59" applyFont="1" applyFill="1" applyBorder="1" applyAlignment="1">
      <alignment horizontal="center" wrapText="1"/>
      <protection/>
    </xf>
    <xf numFmtId="0" fontId="1" fillId="0" borderId="24" xfId="0" applyFont="1" applyBorder="1" applyAlignment="1">
      <alignment horizontal="center" wrapText="1"/>
    </xf>
    <xf numFmtId="0" fontId="1" fillId="0" borderId="10" xfId="0" applyFont="1" applyBorder="1" applyAlignment="1">
      <alignment horizontal="center" wrapText="1"/>
    </xf>
    <xf numFmtId="0" fontId="1" fillId="0" borderId="23" xfId="0" applyFont="1" applyBorder="1" applyAlignment="1">
      <alignment horizontal="center" wrapText="1"/>
    </xf>
    <xf numFmtId="0" fontId="1" fillId="0" borderId="24" xfId="59" applyFont="1" applyFill="1" applyBorder="1" applyAlignment="1">
      <alignment horizontal="center" wrapText="1"/>
      <protection/>
    </xf>
    <xf numFmtId="0" fontId="1" fillId="0" borderId="10" xfId="59" applyFont="1" applyFill="1" applyBorder="1" applyAlignment="1">
      <alignment horizontal="center" wrapText="1"/>
      <protection/>
    </xf>
    <xf numFmtId="0" fontId="1" fillId="0" borderId="12" xfId="59" applyFont="1" applyFill="1" applyBorder="1" applyAlignment="1">
      <alignment vertical="center"/>
      <protection/>
    </xf>
    <xf numFmtId="0" fontId="0" fillId="0" borderId="0" xfId="0" applyBorder="1" applyAlignment="1">
      <alignment vertical="center"/>
    </xf>
    <xf numFmtId="0" fontId="0" fillId="0" borderId="11" xfId="0" applyBorder="1" applyAlignment="1">
      <alignment vertical="center"/>
    </xf>
    <xf numFmtId="0" fontId="1" fillId="0" borderId="23" xfId="59" applyFont="1" applyFill="1" applyBorder="1" applyAlignment="1">
      <alignment horizontal="center" wrapText="1"/>
      <protection/>
    </xf>
    <xf numFmtId="0" fontId="1" fillId="0" borderId="21" xfId="0" applyFont="1" applyBorder="1" applyAlignment="1">
      <alignment horizontal="center" wrapText="1"/>
    </xf>
    <xf numFmtId="0" fontId="1" fillId="0" borderId="12" xfId="0" applyFont="1" applyBorder="1" applyAlignment="1">
      <alignment horizontal="center" wrapText="1"/>
    </xf>
    <xf numFmtId="0" fontId="1" fillId="0" borderId="22" xfId="0" applyFont="1" applyBorder="1" applyAlignment="1">
      <alignment horizontal="center" wrapText="1"/>
    </xf>
    <xf numFmtId="0" fontId="27" fillId="0" borderId="24" xfId="0" applyFont="1" applyFill="1" applyBorder="1" applyAlignment="1">
      <alignment horizontal="center"/>
    </xf>
    <xf numFmtId="0" fontId="0" fillId="0" borderId="10" xfId="0" applyFont="1" applyFill="1" applyBorder="1" applyAlignment="1">
      <alignment horizontal="center"/>
    </xf>
    <xf numFmtId="0" fontId="0" fillId="0" borderId="23" xfId="0" applyFont="1" applyFill="1" applyBorder="1" applyAlignment="1">
      <alignment horizontal="center"/>
    </xf>
    <xf numFmtId="0" fontId="27" fillId="0" borderId="10" xfId="0" applyFont="1" applyFill="1" applyBorder="1" applyAlignment="1">
      <alignment horizontal="center"/>
    </xf>
    <xf numFmtId="0" fontId="0" fillId="0" borderId="10" xfId="0" applyFont="1" applyBorder="1" applyAlignment="1">
      <alignment/>
    </xf>
    <xf numFmtId="0" fontId="0" fillId="0" borderId="23" xfId="0" applyFont="1" applyBorder="1" applyAlignment="1">
      <alignment/>
    </xf>
    <xf numFmtId="0" fontId="27" fillId="0" borderId="14" xfId="0" applyFont="1" applyFill="1" applyBorder="1" applyAlignment="1">
      <alignment horizontal="center"/>
    </xf>
    <xf numFmtId="0" fontId="27" fillId="0" borderId="0" xfId="0" applyFont="1" applyFill="1" applyBorder="1" applyAlignment="1">
      <alignment horizontal="center"/>
    </xf>
    <xf numFmtId="0" fontId="0" fillId="0" borderId="15" xfId="0" applyFont="1" applyFill="1" applyBorder="1" applyAlignment="1">
      <alignment/>
    </xf>
    <xf numFmtId="0" fontId="0" fillId="0" borderId="0" xfId="0" applyFont="1" applyFill="1" applyBorder="1" applyAlignment="1">
      <alignment/>
    </xf>
    <xf numFmtId="0" fontId="27" fillId="0" borderId="16" xfId="0" applyFont="1" applyFill="1" applyBorder="1" applyAlignment="1">
      <alignment horizontal="center"/>
    </xf>
    <xf numFmtId="0" fontId="27" fillId="0" borderId="11" xfId="0" applyFont="1" applyFill="1" applyBorder="1" applyAlignment="1">
      <alignment horizontal="center"/>
    </xf>
    <xf numFmtId="0" fontId="0" fillId="0" borderId="13" xfId="0" applyFont="1" applyFill="1" applyBorder="1" applyAlignment="1">
      <alignment/>
    </xf>
    <xf numFmtId="0" fontId="27" fillId="0" borderId="23" xfId="0" applyFont="1" applyFill="1" applyBorder="1" applyAlignment="1">
      <alignment horizontal="center"/>
    </xf>
    <xf numFmtId="0" fontId="27" fillId="0" borderId="24" xfId="0" applyFont="1" applyFill="1" applyBorder="1" applyAlignment="1">
      <alignment horizontal="center" wrapText="1"/>
    </xf>
    <xf numFmtId="0" fontId="0" fillId="0" borderId="10" xfId="0" applyFill="1" applyBorder="1" applyAlignment="1">
      <alignment horizontal="center" wrapText="1"/>
    </xf>
    <xf numFmtId="0" fontId="0" fillId="0" borderId="23" xfId="0" applyFill="1" applyBorder="1" applyAlignment="1">
      <alignment horizontal="center" wrapText="1"/>
    </xf>
    <xf numFmtId="0" fontId="0" fillId="0" borderId="11" xfId="0" applyBorder="1" applyAlignment="1">
      <alignment/>
    </xf>
    <xf numFmtId="0" fontId="0" fillId="0" borderId="13" xfId="0" applyBorder="1" applyAlignment="1">
      <alignment/>
    </xf>
    <xf numFmtId="0" fontId="0" fillId="0" borderId="10" xfId="0" applyBorder="1" applyAlignment="1">
      <alignment horizontal="center"/>
    </xf>
    <xf numFmtId="0" fontId="0" fillId="0" borderId="10" xfId="0" applyBorder="1" applyAlignment="1">
      <alignment/>
    </xf>
    <xf numFmtId="0" fontId="0" fillId="0" borderId="23" xfId="0" applyBorder="1" applyAlignment="1">
      <alignment/>
    </xf>
    <xf numFmtId="0" fontId="1" fillId="0" borderId="10" xfId="0" applyFont="1" applyBorder="1" applyAlignment="1">
      <alignment horizontal="center"/>
    </xf>
    <xf numFmtId="0" fontId="0" fillId="0" borderId="23" xfId="0" applyBorder="1" applyAlignment="1">
      <alignment horizontal="center"/>
    </xf>
    <xf numFmtId="0" fontId="0" fillId="0" borderId="12" xfId="0" applyFill="1" applyBorder="1" applyAlignment="1">
      <alignment vertical="center" wrapText="1"/>
    </xf>
    <xf numFmtId="0" fontId="0" fillId="0" borderId="21" xfId="0" applyFill="1" applyBorder="1" applyAlignment="1">
      <alignment vertical="center" wrapText="1"/>
    </xf>
    <xf numFmtId="0" fontId="0" fillId="0" borderId="16" xfId="0" applyBorder="1" applyAlignment="1">
      <alignment vertical="center" wrapText="1"/>
    </xf>
    <xf numFmtId="0" fontId="27" fillId="0" borderId="10" xfId="0" applyFont="1" applyFill="1" applyBorder="1" applyAlignment="1">
      <alignment horizontal="center" wrapText="1"/>
    </xf>
    <xf numFmtId="0" fontId="0" fillId="0" borderId="10" xfId="0" applyBorder="1" applyAlignment="1">
      <alignment horizontal="center" wrapText="1"/>
    </xf>
    <xf numFmtId="0" fontId="0" fillId="0" borderId="23" xfId="0" applyBorder="1" applyAlignment="1">
      <alignment horizontal="center" wrapText="1"/>
    </xf>
    <xf numFmtId="0" fontId="1" fillId="0" borderId="12" xfId="0" applyFont="1" applyFill="1" applyBorder="1" applyAlignment="1">
      <alignment horizontal="center" vertical="center"/>
    </xf>
    <xf numFmtId="0" fontId="0" fillId="0" borderId="0" xfId="0" applyBorder="1" applyAlignment="1">
      <alignment vertical="center" wrapText="1"/>
    </xf>
    <xf numFmtId="0" fontId="1" fillId="0" borderId="16"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0" xfId="0" applyBorder="1" applyAlignment="1">
      <alignment vertical="center"/>
    </xf>
    <xf numFmtId="0" fontId="0" fillId="0" borderId="23" xfId="0" applyBorder="1" applyAlignment="1">
      <alignment vertical="center"/>
    </xf>
    <xf numFmtId="0" fontId="29" fillId="0" borderId="24"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23" xfId="0" applyFont="1" applyFill="1" applyBorder="1" applyAlignment="1">
      <alignment horizontal="center" vertical="center"/>
    </xf>
    <xf numFmtId="0" fontId="1" fillId="0" borderId="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0" xfId="0" applyFont="1" applyFill="1" applyBorder="1" applyAlignment="1">
      <alignment horizontal="center" vertical="center" wrapText="1"/>
    </xf>
    <xf numFmtId="0" fontId="29" fillId="0" borderId="24" xfId="0" applyFont="1" applyFill="1" applyBorder="1" applyAlignment="1">
      <alignment horizontal="center"/>
    </xf>
    <xf numFmtId="0" fontId="29" fillId="0" borderId="10" xfId="0" applyFont="1" applyFill="1" applyBorder="1" applyAlignment="1">
      <alignment horizontal="center"/>
    </xf>
    <xf numFmtId="0" fontId="0" fillId="0" borderId="13" xfId="0" applyBorder="1" applyAlignment="1">
      <alignment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21" xfId="0" applyFont="1" applyFill="1" applyBorder="1" applyAlignment="1">
      <alignment horizontal="center"/>
    </xf>
    <xf numFmtId="0" fontId="1" fillId="0" borderId="12" xfId="0" applyFont="1" applyFill="1" applyBorder="1" applyAlignment="1">
      <alignment horizontal="center"/>
    </xf>
    <xf numFmtId="0" fontId="1" fillId="0" borderId="22" xfId="0" applyFont="1" applyFill="1" applyBorder="1" applyAlignment="1">
      <alignment horizontal="center"/>
    </xf>
    <xf numFmtId="0" fontId="5" fillId="0" borderId="0" xfId="0" applyFont="1" applyBorder="1" applyAlignment="1">
      <alignment horizontal="left" wrapText="1"/>
    </xf>
    <xf numFmtId="0" fontId="0" fillId="0" borderId="0" xfId="0" applyFont="1" applyBorder="1" applyAlignment="1">
      <alignment wrapText="1"/>
    </xf>
    <xf numFmtId="0" fontId="1" fillId="0" borderId="12" xfId="0" applyFont="1" applyFill="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29" fillId="0" borderId="23" xfId="0" applyFont="1" applyFill="1" applyBorder="1" applyAlignment="1">
      <alignment horizontal="center"/>
    </xf>
    <xf numFmtId="0" fontId="29" fillId="0" borderId="11" xfId="0" applyFont="1" applyFill="1" applyBorder="1" applyAlignment="1">
      <alignment horizontal="center"/>
    </xf>
    <xf numFmtId="0" fontId="0" fillId="0" borderId="11" xfId="0" applyFill="1" applyBorder="1" applyAlignment="1">
      <alignment vertical="center" wrapText="1"/>
    </xf>
    <xf numFmtId="0" fontId="0" fillId="0" borderId="13" xfId="0" applyFill="1" applyBorder="1" applyAlignment="1">
      <alignment vertical="center" wrapText="1"/>
    </xf>
    <xf numFmtId="0" fontId="1" fillId="0" borderId="11" xfId="0" applyFont="1" applyBorder="1" applyAlignment="1">
      <alignment horizontal="center"/>
    </xf>
    <xf numFmtId="0" fontId="5" fillId="0" borderId="0" xfId="0" applyFont="1" applyBorder="1" applyAlignment="1">
      <alignment vertical="top" wrapText="1"/>
    </xf>
    <xf numFmtId="0" fontId="2" fillId="0" borderId="20" xfId="0" applyFont="1" applyBorder="1" applyAlignment="1">
      <alignment vertical="top" wrapText="1"/>
    </xf>
    <xf numFmtId="17" fontId="2" fillId="0" borderId="20" xfId="0" applyNumberFormat="1" applyFont="1" applyBorder="1" applyAlignment="1">
      <alignment horizontal="right" vertical="top"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Q1-3 2009-10 Table 1 Claims Accepted" xfId="54"/>
    <cellStyle name="Input" xfId="55"/>
    <cellStyle name="Linked Cell" xfId="56"/>
    <cellStyle name="Neutral" xfId="57"/>
    <cellStyle name="Normal_Q1-3 2009-10 Table 1 Claims Accepted" xfId="58"/>
    <cellStyle name="Normal_Q1-3 2009-10 Table 2 Disposals"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externalLink" Target="externalLinks/externalLink15.xml" /><Relationship Id="rId36" Type="http://schemas.openxmlformats.org/officeDocument/2006/relationships/externalLink" Target="externalLinks/externalLink16.xml" /><Relationship Id="rId37" Type="http://schemas.openxmlformats.org/officeDocument/2006/relationships/externalLink" Target="externalLinks/externalLink17.xml" /><Relationship Id="rId38" Type="http://schemas.openxmlformats.org/officeDocument/2006/relationships/externalLink" Target="externalLinks/externalLink18.xml" /><Relationship Id="rId39" Type="http://schemas.openxmlformats.org/officeDocument/2006/relationships/externalLink" Target="externalLinks/externalLink19.xml" /><Relationship Id="rId40" Type="http://schemas.openxmlformats.org/officeDocument/2006/relationships/externalLink" Target="externalLinks/externalLink20.xml" /><Relationship Id="rId41" Type="http://schemas.openxmlformats.org/officeDocument/2006/relationships/externalLink" Target="externalLinks/externalLink21.xml" /><Relationship Id="rId42" Type="http://schemas.openxmlformats.org/officeDocument/2006/relationships/externalLink" Target="externalLinks/externalLink22.xml" /><Relationship Id="rId43" Type="http://schemas.openxmlformats.org/officeDocument/2006/relationships/externalLink" Target="externalLinks/externalLink23.xml" /><Relationship Id="rId44" Type="http://schemas.openxmlformats.org/officeDocument/2006/relationships/externalLink" Target="externalLinks/externalLink24.xml" /><Relationship Id="rId45" Type="http://schemas.openxmlformats.org/officeDocument/2006/relationships/externalLink" Target="externalLinks/externalLink25.xml" /><Relationship Id="rId46" Type="http://schemas.openxmlformats.org/officeDocument/2006/relationships/externalLink" Target="externalLinks/externalLink26.xml" /><Relationship Id="rId47" Type="http://schemas.openxmlformats.org/officeDocument/2006/relationships/externalLink" Target="externalLinks/externalLink27.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17</xdr:row>
      <xdr:rowOff>104775</xdr:rowOff>
    </xdr:from>
    <xdr:ext cx="85725" cy="209550"/>
    <xdr:sp fLocksText="0">
      <xdr:nvSpPr>
        <xdr:cNvPr id="1" name="Text Box 4"/>
        <xdr:cNvSpPr txBox="1">
          <a:spLocks noChangeArrowheads="1"/>
        </xdr:cNvSpPr>
      </xdr:nvSpPr>
      <xdr:spPr>
        <a:xfrm>
          <a:off x="14116050" y="34385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18</xdr:row>
      <xdr:rowOff>104775</xdr:rowOff>
    </xdr:from>
    <xdr:ext cx="85725" cy="200025"/>
    <xdr:sp fLocksText="0">
      <xdr:nvSpPr>
        <xdr:cNvPr id="2" name="Text Box 5"/>
        <xdr:cNvSpPr txBox="1">
          <a:spLocks noChangeArrowheads="1"/>
        </xdr:cNvSpPr>
      </xdr:nvSpPr>
      <xdr:spPr>
        <a:xfrm>
          <a:off x="14116050" y="36004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20</xdr:row>
      <xdr:rowOff>104775</xdr:rowOff>
    </xdr:from>
    <xdr:ext cx="85725" cy="200025"/>
    <xdr:sp fLocksText="0">
      <xdr:nvSpPr>
        <xdr:cNvPr id="3" name="Text Box 6"/>
        <xdr:cNvSpPr txBox="1">
          <a:spLocks noChangeArrowheads="1"/>
        </xdr:cNvSpPr>
      </xdr:nvSpPr>
      <xdr:spPr>
        <a:xfrm>
          <a:off x="14116050" y="3943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22</xdr:row>
      <xdr:rowOff>104775</xdr:rowOff>
    </xdr:from>
    <xdr:ext cx="85725" cy="209550"/>
    <xdr:sp fLocksText="0">
      <xdr:nvSpPr>
        <xdr:cNvPr id="4" name="Text Box 7"/>
        <xdr:cNvSpPr txBox="1">
          <a:spLocks noChangeArrowheads="1"/>
        </xdr:cNvSpPr>
      </xdr:nvSpPr>
      <xdr:spPr>
        <a:xfrm>
          <a:off x="14116050" y="4286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24</xdr:row>
      <xdr:rowOff>104775</xdr:rowOff>
    </xdr:from>
    <xdr:ext cx="85725" cy="209550"/>
    <xdr:sp fLocksText="0">
      <xdr:nvSpPr>
        <xdr:cNvPr id="5" name="Text Box 8"/>
        <xdr:cNvSpPr txBox="1">
          <a:spLocks noChangeArrowheads="1"/>
        </xdr:cNvSpPr>
      </xdr:nvSpPr>
      <xdr:spPr>
        <a:xfrm>
          <a:off x="14116050" y="46291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26</xdr:row>
      <xdr:rowOff>104775</xdr:rowOff>
    </xdr:from>
    <xdr:ext cx="85725" cy="209550"/>
    <xdr:sp fLocksText="0">
      <xdr:nvSpPr>
        <xdr:cNvPr id="6" name="Text Box 9"/>
        <xdr:cNvSpPr txBox="1">
          <a:spLocks noChangeArrowheads="1"/>
        </xdr:cNvSpPr>
      </xdr:nvSpPr>
      <xdr:spPr>
        <a:xfrm>
          <a:off x="14116050" y="4991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28</xdr:row>
      <xdr:rowOff>104775</xdr:rowOff>
    </xdr:from>
    <xdr:ext cx="85725" cy="209550"/>
    <xdr:sp fLocksText="0">
      <xdr:nvSpPr>
        <xdr:cNvPr id="7" name="Text Box 10"/>
        <xdr:cNvSpPr txBox="1">
          <a:spLocks noChangeArrowheads="1"/>
        </xdr:cNvSpPr>
      </xdr:nvSpPr>
      <xdr:spPr>
        <a:xfrm>
          <a:off x="14116050" y="5334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30</xdr:row>
      <xdr:rowOff>104775</xdr:rowOff>
    </xdr:from>
    <xdr:ext cx="85725" cy="200025"/>
    <xdr:sp fLocksText="0">
      <xdr:nvSpPr>
        <xdr:cNvPr id="8" name="Text Box 11"/>
        <xdr:cNvSpPr txBox="1">
          <a:spLocks noChangeArrowheads="1"/>
        </xdr:cNvSpPr>
      </xdr:nvSpPr>
      <xdr:spPr>
        <a:xfrm>
          <a:off x="14116050" y="5676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32</xdr:row>
      <xdr:rowOff>104775</xdr:rowOff>
    </xdr:from>
    <xdr:ext cx="85725" cy="209550"/>
    <xdr:sp fLocksText="0">
      <xdr:nvSpPr>
        <xdr:cNvPr id="9" name="Text Box 12"/>
        <xdr:cNvSpPr txBox="1">
          <a:spLocks noChangeArrowheads="1"/>
        </xdr:cNvSpPr>
      </xdr:nvSpPr>
      <xdr:spPr>
        <a:xfrm>
          <a:off x="14116050" y="6019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34</xdr:row>
      <xdr:rowOff>104775</xdr:rowOff>
    </xdr:from>
    <xdr:ext cx="85725" cy="200025"/>
    <xdr:sp fLocksText="0">
      <xdr:nvSpPr>
        <xdr:cNvPr id="10" name="Text Box 13"/>
        <xdr:cNvSpPr txBox="1">
          <a:spLocks noChangeArrowheads="1"/>
        </xdr:cNvSpPr>
      </xdr:nvSpPr>
      <xdr:spPr>
        <a:xfrm>
          <a:off x="14116050" y="63436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36</xdr:row>
      <xdr:rowOff>104775</xdr:rowOff>
    </xdr:from>
    <xdr:ext cx="85725" cy="200025"/>
    <xdr:sp fLocksText="0">
      <xdr:nvSpPr>
        <xdr:cNvPr id="11" name="Text Box 14"/>
        <xdr:cNvSpPr txBox="1">
          <a:spLocks noChangeArrowheads="1"/>
        </xdr:cNvSpPr>
      </xdr:nvSpPr>
      <xdr:spPr>
        <a:xfrm>
          <a:off x="14116050" y="66865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38</xdr:row>
      <xdr:rowOff>104775</xdr:rowOff>
    </xdr:from>
    <xdr:ext cx="85725" cy="209550"/>
    <xdr:sp fLocksText="0">
      <xdr:nvSpPr>
        <xdr:cNvPr id="12" name="Text Box 15"/>
        <xdr:cNvSpPr txBox="1">
          <a:spLocks noChangeArrowheads="1"/>
        </xdr:cNvSpPr>
      </xdr:nvSpPr>
      <xdr:spPr>
        <a:xfrm>
          <a:off x="14116050" y="7029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40</xdr:row>
      <xdr:rowOff>104775</xdr:rowOff>
    </xdr:from>
    <xdr:ext cx="85725" cy="209550"/>
    <xdr:sp fLocksText="0">
      <xdr:nvSpPr>
        <xdr:cNvPr id="13" name="Text Box 16"/>
        <xdr:cNvSpPr txBox="1">
          <a:spLocks noChangeArrowheads="1"/>
        </xdr:cNvSpPr>
      </xdr:nvSpPr>
      <xdr:spPr>
        <a:xfrm>
          <a:off x="14116050" y="7391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42</xdr:row>
      <xdr:rowOff>104775</xdr:rowOff>
    </xdr:from>
    <xdr:ext cx="85725" cy="209550"/>
    <xdr:sp fLocksText="0">
      <xdr:nvSpPr>
        <xdr:cNvPr id="14" name="Text Box 17"/>
        <xdr:cNvSpPr txBox="1">
          <a:spLocks noChangeArrowheads="1"/>
        </xdr:cNvSpPr>
      </xdr:nvSpPr>
      <xdr:spPr>
        <a:xfrm>
          <a:off x="14116050" y="7715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44</xdr:row>
      <xdr:rowOff>104775</xdr:rowOff>
    </xdr:from>
    <xdr:ext cx="85725" cy="200025"/>
    <xdr:sp fLocksText="0">
      <xdr:nvSpPr>
        <xdr:cNvPr id="15" name="Text Box 18"/>
        <xdr:cNvSpPr txBox="1">
          <a:spLocks noChangeArrowheads="1"/>
        </xdr:cNvSpPr>
      </xdr:nvSpPr>
      <xdr:spPr>
        <a:xfrm>
          <a:off x="14116050" y="80772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46</xdr:row>
      <xdr:rowOff>104775</xdr:rowOff>
    </xdr:from>
    <xdr:ext cx="85725" cy="361950"/>
    <xdr:sp fLocksText="0">
      <xdr:nvSpPr>
        <xdr:cNvPr id="16" name="Text Box 19"/>
        <xdr:cNvSpPr txBox="1">
          <a:spLocks noChangeArrowheads="1"/>
        </xdr:cNvSpPr>
      </xdr:nvSpPr>
      <xdr:spPr>
        <a:xfrm>
          <a:off x="14116050" y="8420100"/>
          <a:ext cx="85725"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48</xdr:row>
      <xdr:rowOff>104775</xdr:rowOff>
    </xdr:from>
    <xdr:ext cx="85725" cy="209550"/>
    <xdr:sp fLocksText="0">
      <xdr:nvSpPr>
        <xdr:cNvPr id="17" name="Text Box 20"/>
        <xdr:cNvSpPr txBox="1">
          <a:spLocks noChangeArrowheads="1"/>
        </xdr:cNvSpPr>
      </xdr:nvSpPr>
      <xdr:spPr>
        <a:xfrm>
          <a:off x="14116050" y="89058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104775</xdr:rowOff>
    </xdr:from>
    <xdr:ext cx="85725" cy="209550"/>
    <xdr:sp fLocksText="0">
      <xdr:nvSpPr>
        <xdr:cNvPr id="18" name="Text Box 21"/>
        <xdr:cNvSpPr txBox="1">
          <a:spLocks noChangeArrowheads="1"/>
        </xdr:cNvSpPr>
      </xdr:nvSpPr>
      <xdr:spPr>
        <a:xfrm>
          <a:off x="14116050" y="922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19</xdr:row>
      <xdr:rowOff>104775</xdr:rowOff>
    </xdr:from>
    <xdr:ext cx="85725" cy="209550"/>
    <xdr:sp fLocksText="0">
      <xdr:nvSpPr>
        <xdr:cNvPr id="19" name="Text Box 22"/>
        <xdr:cNvSpPr txBox="1">
          <a:spLocks noChangeArrowheads="1"/>
        </xdr:cNvSpPr>
      </xdr:nvSpPr>
      <xdr:spPr>
        <a:xfrm>
          <a:off x="14116050" y="3762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21</xdr:row>
      <xdr:rowOff>104775</xdr:rowOff>
    </xdr:from>
    <xdr:ext cx="85725" cy="209550"/>
    <xdr:sp fLocksText="0">
      <xdr:nvSpPr>
        <xdr:cNvPr id="20" name="Text Box 23"/>
        <xdr:cNvSpPr txBox="1">
          <a:spLocks noChangeArrowheads="1"/>
        </xdr:cNvSpPr>
      </xdr:nvSpPr>
      <xdr:spPr>
        <a:xfrm>
          <a:off x="14116050" y="41052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23</xdr:row>
      <xdr:rowOff>104775</xdr:rowOff>
    </xdr:from>
    <xdr:ext cx="85725" cy="200025"/>
    <xdr:sp fLocksText="0">
      <xdr:nvSpPr>
        <xdr:cNvPr id="21" name="Text Box 24"/>
        <xdr:cNvSpPr txBox="1">
          <a:spLocks noChangeArrowheads="1"/>
        </xdr:cNvSpPr>
      </xdr:nvSpPr>
      <xdr:spPr>
        <a:xfrm>
          <a:off x="14116050" y="44672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25</xdr:row>
      <xdr:rowOff>104775</xdr:rowOff>
    </xdr:from>
    <xdr:ext cx="85725" cy="209550"/>
    <xdr:sp fLocksText="0">
      <xdr:nvSpPr>
        <xdr:cNvPr id="22" name="Text Box 25"/>
        <xdr:cNvSpPr txBox="1">
          <a:spLocks noChangeArrowheads="1"/>
        </xdr:cNvSpPr>
      </xdr:nvSpPr>
      <xdr:spPr>
        <a:xfrm>
          <a:off x="14116050" y="4810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27</xdr:row>
      <xdr:rowOff>104775</xdr:rowOff>
    </xdr:from>
    <xdr:ext cx="85725" cy="200025"/>
    <xdr:sp fLocksText="0">
      <xdr:nvSpPr>
        <xdr:cNvPr id="23" name="Text Box 26"/>
        <xdr:cNvSpPr txBox="1">
          <a:spLocks noChangeArrowheads="1"/>
        </xdr:cNvSpPr>
      </xdr:nvSpPr>
      <xdr:spPr>
        <a:xfrm>
          <a:off x="14116050" y="51720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29</xdr:row>
      <xdr:rowOff>104775</xdr:rowOff>
    </xdr:from>
    <xdr:ext cx="85725" cy="209550"/>
    <xdr:sp fLocksText="0">
      <xdr:nvSpPr>
        <xdr:cNvPr id="24" name="Text Box 27"/>
        <xdr:cNvSpPr txBox="1">
          <a:spLocks noChangeArrowheads="1"/>
        </xdr:cNvSpPr>
      </xdr:nvSpPr>
      <xdr:spPr>
        <a:xfrm>
          <a:off x="14116050" y="5514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31</xdr:row>
      <xdr:rowOff>104775</xdr:rowOff>
    </xdr:from>
    <xdr:ext cx="85725" cy="209550"/>
    <xdr:sp fLocksText="0">
      <xdr:nvSpPr>
        <xdr:cNvPr id="25" name="Text Box 28"/>
        <xdr:cNvSpPr txBox="1">
          <a:spLocks noChangeArrowheads="1"/>
        </xdr:cNvSpPr>
      </xdr:nvSpPr>
      <xdr:spPr>
        <a:xfrm>
          <a:off x="14116050" y="58388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33</xdr:row>
      <xdr:rowOff>104775</xdr:rowOff>
    </xdr:from>
    <xdr:ext cx="85725" cy="209550"/>
    <xdr:sp fLocksText="0">
      <xdr:nvSpPr>
        <xdr:cNvPr id="26" name="Text Box 29"/>
        <xdr:cNvSpPr txBox="1">
          <a:spLocks noChangeArrowheads="1"/>
        </xdr:cNvSpPr>
      </xdr:nvSpPr>
      <xdr:spPr>
        <a:xfrm>
          <a:off x="14116050" y="6181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35</xdr:row>
      <xdr:rowOff>104775</xdr:rowOff>
    </xdr:from>
    <xdr:ext cx="85725" cy="209550"/>
    <xdr:sp fLocksText="0">
      <xdr:nvSpPr>
        <xdr:cNvPr id="27" name="Text Box 30"/>
        <xdr:cNvSpPr txBox="1">
          <a:spLocks noChangeArrowheads="1"/>
        </xdr:cNvSpPr>
      </xdr:nvSpPr>
      <xdr:spPr>
        <a:xfrm>
          <a:off x="14116050" y="6505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37</xdr:row>
      <xdr:rowOff>104775</xdr:rowOff>
    </xdr:from>
    <xdr:ext cx="85725" cy="209550"/>
    <xdr:sp fLocksText="0">
      <xdr:nvSpPr>
        <xdr:cNvPr id="28" name="Text Box 31"/>
        <xdr:cNvSpPr txBox="1">
          <a:spLocks noChangeArrowheads="1"/>
        </xdr:cNvSpPr>
      </xdr:nvSpPr>
      <xdr:spPr>
        <a:xfrm>
          <a:off x="14116050" y="68484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39</xdr:row>
      <xdr:rowOff>104775</xdr:rowOff>
    </xdr:from>
    <xdr:ext cx="85725" cy="209550"/>
    <xdr:sp fLocksText="0">
      <xdr:nvSpPr>
        <xdr:cNvPr id="29" name="Text Box 32"/>
        <xdr:cNvSpPr txBox="1">
          <a:spLocks noChangeArrowheads="1"/>
        </xdr:cNvSpPr>
      </xdr:nvSpPr>
      <xdr:spPr>
        <a:xfrm>
          <a:off x="14116050" y="7210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41</xdr:row>
      <xdr:rowOff>104775</xdr:rowOff>
    </xdr:from>
    <xdr:ext cx="85725" cy="200025"/>
    <xdr:sp fLocksText="0">
      <xdr:nvSpPr>
        <xdr:cNvPr id="30" name="Text Box 33"/>
        <xdr:cNvSpPr txBox="1">
          <a:spLocks noChangeArrowheads="1"/>
        </xdr:cNvSpPr>
      </xdr:nvSpPr>
      <xdr:spPr>
        <a:xfrm>
          <a:off x="14116050" y="75533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43</xdr:row>
      <xdr:rowOff>104775</xdr:rowOff>
    </xdr:from>
    <xdr:ext cx="85725" cy="209550"/>
    <xdr:sp fLocksText="0">
      <xdr:nvSpPr>
        <xdr:cNvPr id="31" name="Text Box 34"/>
        <xdr:cNvSpPr txBox="1">
          <a:spLocks noChangeArrowheads="1"/>
        </xdr:cNvSpPr>
      </xdr:nvSpPr>
      <xdr:spPr>
        <a:xfrm>
          <a:off x="14116050" y="7896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45</xdr:row>
      <xdr:rowOff>104775</xdr:rowOff>
    </xdr:from>
    <xdr:ext cx="85725" cy="209550"/>
    <xdr:sp fLocksText="0">
      <xdr:nvSpPr>
        <xdr:cNvPr id="32" name="Text Box 35"/>
        <xdr:cNvSpPr txBox="1">
          <a:spLocks noChangeArrowheads="1"/>
        </xdr:cNvSpPr>
      </xdr:nvSpPr>
      <xdr:spPr>
        <a:xfrm>
          <a:off x="14116050" y="8239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49</xdr:row>
      <xdr:rowOff>104775</xdr:rowOff>
    </xdr:from>
    <xdr:ext cx="85725" cy="209550"/>
    <xdr:sp fLocksText="0">
      <xdr:nvSpPr>
        <xdr:cNvPr id="33" name="Text Box 36"/>
        <xdr:cNvSpPr txBox="1">
          <a:spLocks noChangeArrowheads="1"/>
        </xdr:cNvSpPr>
      </xdr:nvSpPr>
      <xdr:spPr>
        <a:xfrm>
          <a:off x="14116050" y="906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51</xdr:row>
      <xdr:rowOff>104775</xdr:rowOff>
    </xdr:from>
    <xdr:ext cx="85725" cy="209550"/>
    <xdr:sp fLocksText="0">
      <xdr:nvSpPr>
        <xdr:cNvPr id="34" name="Text Box 37"/>
        <xdr:cNvSpPr txBox="1">
          <a:spLocks noChangeArrowheads="1"/>
        </xdr:cNvSpPr>
      </xdr:nvSpPr>
      <xdr:spPr>
        <a:xfrm>
          <a:off x="14116050" y="939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18</xdr:row>
      <xdr:rowOff>104775</xdr:rowOff>
    </xdr:from>
    <xdr:ext cx="85725" cy="200025"/>
    <xdr:sp fLocksText="0">
      <xdr:nvSpPr>
        <xdr:cNvPr id="35" name="Text Box 38"/>
        <xdr:cNvSpPr txBox="1">
          <a:spLocks noChangeArrowheads="1"/>
        </xdr:cNvSpPr>
      </xdr:nvSpPr>
      <xdr:spPr>
        <a:xfrm>
          <a:off x="14116050" y="36004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19</xdr:row>
      <xdr:rowOff>0</xdr:rowOff>
    </xdr:from>
    <xdr:ext cx="85725" cy="219075"/>
    <xdr:sp fLocksText="0">
      <xdr:nvSpPr>
        <xdr:cNvPr id="36" name="Text Box 39"/>
        <xdr:cNvSpPr txBox="1">
          <a:spLocks noChangeArrowheads="1"/>
        </xdr:cNvSpPr>
      </xdr:nvSpPr>
      <xdr:spPr>
        <a:xfrm>
          <a:off x="14116050" y="36576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19</xdr:row>
      <xdr:rowOff>0</xdr:rowOff>
    </xdr:from>
    <xdr:ext cx="85725" cy="219075"/>
    <xdr:sp fLocksText="0">
      <xdr:nvSpPr>
        <xdr:cNvPr id="37" name="Text Box 40"/>
        <xdr:cNvSpPr txBox="1">
          <a:spLocks noChangeArrowheads="1"/>
        </xdr:cNvSpPr>
      </xdr:nvSpPr>
      <xdr:spPr>
        <a:xfrm>
          <a:off x="14116050" y="36576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19</xdr:row>
      <xdr:rowOff>0</xdr:rowOff>
    </xdr:from>
    <xdr:ext cx="85725" cy="219075"/>
    <xdr:sp fLocksText="0">
      <xdr:nvSpPr>
        <xdr:cNvPr id="38" name="Text Box 41"/>
        <xdr:cNvSpPr txBox="1">
          <a:spLocks noChangeArrowheads="1"/>
        </xdr:cNvSpPr>
      </xdr:nvSpPr>
      <xdr:spPr>
        <a:xfrm>
          <a:off x="14116050" y="36576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19</xdr:row>
      <xdr:rowOff>0</xdr:rowOff>
    </xdr:from>
    <xdr:ext cx="85725" cy="219075"/>
    <xdr:sp fLocksText="0">
      <xdr:nvSpPr>
        <xdr:cNvPr id="39" name="Text Box 42"/>
        <xdr:cNvSpPr txBox="1">
          <a:spLocks noChangeArrowheads="1"/>
        </xdr:cNvSpPr>
      </xdr:nvSpPr>
      <xdr:spPr>
        <a:xfrm>
          <a:off x="14116050" y="36576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19</xdr:row>
      <xdr:rowOff>0</xdr:rowOff>
    </xdr:from>
    <xdr:ext cx="85725" cy="219075"/>
    <xdr:sp fLocksText="0">
      <xdr:nvSpPr>
        <xdr:cNvPr id="40" name="Text Box 43"/>
        <xdr:cNvSpPr txBox="1">
          <a:spLocks noChangeArrowheads="1"/>
        </xdr:cNvSpPr>
      </xdr:nvSpPr>
      <xdr:spPr>
        <a:xfrm>
          <a:off x="14116050" y="36576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23</xdr:row>
      <xdr:rowOff>104775</xdr:rowOff>
    </xdr:from>
    <xdr:ext cx="85725" cy="200025"/>
    <xdr:sp fLocksText="0">
      <xdr:nvSpPr>
        <xdr:cNvPr id="41" name="Text Box 44"/>
        <xdr:cNvSpPr txBox="1">
          <a:spLocks noChangeArrowheads="1"/>
        </xdr:cNvSpPr>
      </xdr:nvSpPr>
      <xdr:spPr>
        <a:xfrm>
          <a:off x="14116050" y="44672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24</xdr:row>
      <xdr:rowOff>104775</xdr:rowOff>
    </xdr:from>
    <xdr:ext cx="85725" cy="209550"/>
    <xdr:sp fLocksText="0">
      <xdr:nvSpPr>
        <xdr:cNvPr id="42" name="Text Box 45"/>
        <xdr:cNvSpPr txBox="1">
          <a:spLocks noChangeArrowheads="1"/>
        </xdr:cNvSpPr>
      </xdr:nvSpPr>
      <xdr:spPr>
        <a:xfrm>
          <a:off x="14116050" y="46291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25</xdr:row>
      <xdr:rowOff>104775</xdr:rowOff>
    </xdr:from>
    <xdr:ext cx="85725" cy="209550"/>
    <xdr:sp fLocksText="0">
      <xdr:nvSpPr>
        <xdr:cNvPr id="43" name="Text Box 46"/>
        <xdr:cNvSpPr txBox="1">
          <a:spLocks noChangeArrowheads="1"/>
        </xdr:cNvSpPr>
      </xdr:nvSpPr>
      <xdr:spPr>
        <a:xfrm>
          <a:off x="14116050" y="4810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26</xdr:row>
      <xdr:rowOff>104775</xdr:rowOff>
    </xdr:from>
    <xdr:ext cx="85725" cy="209550"/>
    <xdr:sp fLocksText="0">
      <xdr:nvSpPr>
        <xdr:cNvPr id="44" name="Text Box 47"/>
        <xdr:cNvSpPr txBox="1">
          <a:spLocks noChangeArrowheads="1"/>
        </xdr:cNvSpPr>
      </xdr:nvSpPr>
      <xdr:spPr>
        <a:xfrm>
          <a:off x="14116050" y="4991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27</xdr:row>
      <xdr:rowOff>104775</xdr:rowOff>
    </xdr:from>
    <xdr:ext cx="85725" cy="200025"/>
    <xdr:sp fLocksText="0">
      <xdr:nvSpPr>
        <xdr:cNvPr id="45" name="Text Box 48"/>
        <xdr:cNvSpPr txBox="1">
          <a:spLocks noChangeArrowheads="1"/>
        </xdr:cNvSpPr>
      </xdr:nvSpPr>
      <xdr:spPr>
        <a:xfrm>
          <a:off x="14116050" y="51720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28</xdr:row>
      <xdr:rowOff>104775</xdr:rowOff>
    </xdr:from>
    <xdr:ext cx="85725" cy="209550"/>
    <xdr:sp fLocksText="0">
      <xdr:nvSpPr>
        <xdr:cNvPr id="46" name="Text Box 49"/>
        <xdr:cNvSpPr txBox="1">
          <a:spLocks noChangeArrowheads="1"/>
        </xdr:cNvSpPr>
      </xdr:nvSpPr>
      <xdr:spPr>
        <a:xfrm>
          <a:off x="14116050" y="5334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29</xdr:row>
      <xdr:rowOff>104775</xdr:rowOff>
    </xdr:from>
    <xdr:ext cx="85725" cy="209550"/>
    <xdr:sp fLocksText="0">
      <xdr:nvSpPr>
        <xdr:cNvPr id="47" name="Text Box 50"/>
        <xdr:cNvSpPr txBox="1">
          <a:spLocks noChangeArrowheads="1"/>
        </xdr:cNvSpPr>
      </xdr:nvSpPr>
      <xdr:spPr>
        <a:xfrm>
          <a:off x="14116050" y="5514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30</xdr:row>
      <xdr:rowOff>104775</xdr:rowOff>
    </xdr:from>
    <xdr:ext cx="85725" cy="200025"/>
    <xdr:sp fLocksText="0">
      <xdr:nvSpPr>
        <xdr:cNvPr id="48" name="Text Box 51"/>
        <xdr:cNvSpPr txBox="1">
          <a:spLocks noChangeArrowheads="1"/>
        </xdr:cNvSpPr>
      </xdr:nvSpPr>
      <xdr:spPr>
        <a:xfrm>
          <a:off x="14116050" y="5676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31</xdr:row>
      <xdr:rowOff>104775</xdr:rowOff>
    </xdr:from>
    <xdr:ext cx="85725" cy="209550"/>
    <xdr:sp fLocksText="0">
      <xdr:nvSpPr>
        <xdr:cNvPr id="49" name="Text Box 52"/>
        <xdr:cNvSpPr txBox="1">
          <a:spLocks noChangeArrowheads="1"/>
        </xdr:cNvSpPr>
      </xdr:nvSpPr>
      <xdr:spPr>
        <a:xfrm>
          <a:off x="14116050" y="58388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32</xdr:row>
      <xdr:rowOff>104775</xdr:rowOff>
    </xdr:from>
    <xdr:ext cx="85725" cy="209550"/>
    <xdr:sp fLocksText="0">
      <xdr:nvSpPr>
        <xdr:cNvPr id="50" name="Text Box 53"/>
        <xdr:cNvSpPr txBox="1">
          <a:spLocks noChangeArrowheads="1"/>
        </xdr:cNvSpPr>
      </xdr:nvSpPr>
      <xdr:spPr>
        <a:xfrm>
          <a:off x="14116050" y="6019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33</xdr:row>
      <xdr:rowOff>104775</xdr:rowOff>
    </xdr:from>
    <xdr:ext cx="85725" cy="209550"/>
    <xdr:sp fLocksText="0">
      <xdr:nvSpPr>
        <xdr:cNvPr id="51" name="Text Box 54"/>
        <xdr:cNvSpPr txBox="1">
          <a:spLocks noChangeArrowheads="1"/>
        </xdr:cNvSpPr>
      </xdr:nvSpPr>
      <xdr:spPr>
        <a:xfrm>
          <a:off x="14116050" y="6181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34</xdr:row>
      <xdr:rowOff>104775</xdr:rowOff>
    </xdr:from>
    <xdr:ext cx="85725" cy="200025"/>
    <xdr:sp fLocksText="0">
      <xdr:nvSpPr>
        <xdr:cNvPr id="52" name="Text Box 55"/>
        <xdr:cNvSpPr txBox="1">
          <a:spLocks noChangeArrowheads="1"/>
        </xdr:cNvSpPr>
      </xdr:nvSpPr>
      <xdr:spPr>
        <a:xfrm>
          <a:off x="14116050" y="63436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35</xdr:row>
      <xdr:rowOff>104775</xdr:rowOff>
    </xdr:from>
    <xdr:ext cx="85725" cy="209550"/>
    <xdr:sp fLocksText="0">
      <xdr:nvSpPr>
        <xdr:cNvPr id="53" name="Text Box 56"/>
        <xdr:cNvSpPr txBox="1">
          <a:spLocks noChangeArrowheads="1"/>
        </xdr:cNvSpPr>
      </xdr:nvSpPr>
      <xdr:spPr>
        <a:xfrm>
          <a:off x="14116050" y="6505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36</xdr:row>
      <xdr:rowOff>104775</xdr:rowOff>
    </xdr:from>
    <xdr:ext cx="85725" cy="200025"/>
    <xdr:sp fLocksText="0">
      <xdr:nvSpPr>
        <xdr:cNvPr id="54" name="Text Box 57"/>
        <xdr:cNvSpPr txBox="1">
          <a:spLocks noChangeArrowheads="1"/>
        </xdr:cNvSpPr>
      </xdr:nvSpPr>
      <xdr:spPr>
        <a:xfrm>
          <a:off x="14116050" y="66865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37</xdr:row>
      <xdr:rowOff>104775</xdr:rowOff>
    </xdr:from>
    <xdr:ext cx="85725" cy="209550"/>
    <xdr:sp fLocksText="0">
      <xdr:nvSpPr>
        <xdr:cNvPr id="55" name="Text Box 58"/>
        <xdr:cNvSpPr txBox="1">
          <a:spLocks noChangeArrowheads="1"/>
        </xdr:cNvSpPr>
      </xdr:nvSpPr>
      <xdr:spPr>
        <a:xfrm>
          <a:off x="14116050" y="68484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38</xdr:row>
      <xdr:rowOff>104775</xdr:rowOff>
    </xdr:from>
    <xdr:ext cx="85725" cy="209550"/>
    <xdr:sp fLocksText="0">
      <xdr:nvSpPr>
        <xdr:cNvPr id="56" name="Text Box 59"/>
        <xdr:cNvSpPr txBox="1">
          <a:spLocks noChangeArrowheads="1"/>
        </xdr:cNvSpPr>
      </xdr:nvSpPr>
      <xdr:spPr>
        <a:xfrm>
          <a:off x="14116050" y="7029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39</xdr:row>
      <xdr:rowOff>104775</xdr:rowOff>
    </xdr:from>
    <xdr:ext cx="85725" cy="209550"/>
    <xdr:sp fLocksText="0">
      <xdr:nvSpPr>
        <xdr:cNvPr id="57" name="Text Box 60"/>
        <xdr:cNvSpPr txBox="1">
          <a:spLocks noChangeArrowheads="1"/>
        </xdr:cNvSpPr>
      </xdr:nvSpPr>
      <xdr:spPr>
        <a:xfrm>
          <a:off x="14116050" y="7210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40</xdr:row>
      <xdr:rowOff>104775</xdr:rowOff>
    </xdr:from>
    <xdr:ext cx="85725" cy="209550"/>
    <xdr:sp fLocksText="0">
      <xdr:nvSpPr>
        <xdr:cNvPr id="58" name="Text Box 61"/>
        <xdr:cNvSpPr txBox="1">
          <a:spLocks noChangeArrowheads="1"/>
        </xdr:cNvSpPr>
      </xdr:nvSpPr>
      <xdr:spPr>
        <a:xfrm>
          <a:off x="14116050" y="7391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41</xdr:row>
      <xdr:rowOff>104775</xdr:rowOff>
    </xdr:from>
    <xdr:ext cx="85725" cy="200025"/>
    <xdr:sp fLocksText="0">
      <xdr:nvSpPr>
        <xdr:cNvPr id="59" name="Text Box 62"/>
        <xdr:cNvSpPr txBox="1">
          <a:spLocks noChangeArrowheads="1"/>
        </xdr:cNvSpPr>
      </xdr:nvSpPr>
      <xdr:spPr>
        <a:xfrm>
          <a:off x="14116050" y="75533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42</xdr:row>
      <xdr:rowOff>104775</xdr:rowOff>
    </xdr:from>
    <xdr:ext cx="85725" cy="209550"/>
    <xdr:sp fLocksText="0">
      <xdr:nvSpPr>
        <xdr:cNvPr id="60" name="Text Box 63"/>
        <xdr:cNvSpPr txBox="1">
          <a:spLocks noChangeArrowheads="1"/>
        </xdr:cNvSpPr>
      </xdr:nvSpPr>
      <xdr:spPr>
        <a:xfrm>
          <a:off x="14116050" y="7715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43</xdr:row>
      <xdr:rowOff>104775</xdr:rowOff>
    </xdr:from>
    <xdr:ext cx="85725" cy="209550"/>
    <xdr:sp fLocksText="0">
      <xdr:nvSpPr>
        <xdr:cNvPr id="61" name="Text Box 64"/>
        <xdr:cNvSpPr txBox="1">
          <a:spLocks noChangeArrowheads="1"/>
        </xdr:cNvSpPr>
      </xdr:nvSpPr>
      <xdr:spPr>
        <a:xfrm>
          <a:off x="14116050" y="7896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44</xdr:row>
      <xdr:rowOff>104775</xdr:rowOff>
    </xdr:from>
    <xdr:ext cx="85725" cy="200025"/>
    <xdr:sp fLocksText="0">
      <xdr:nvSpPr>
        <xdr:cNvPr id="62" name="Text Box 65"/>
        <xdr:cNvSpPr txBox="1">
          <a:spLocks noChangeArrowheads="1"/>
        </xdr:cNvSpPr>
      </xdr:nvSpPr>
      <xdr:spPr>
        <a:xfrm>
          <a:off x="14116050" y="80772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45</xdr:row>
      <xdr:rowOff>104775</xdr:rowOff>
    </xdr:from>
    <xdr:ext cx="85725" cy="209550"/>
    <xdr:sp fLocksText="0">
      <xdr:nvSpPr>
        <xdr:cNvPr id="63" name="Text Box 66"/>
        <xdr:cNvSpPr txBox="1">
          <a:spLocks noChangeArrowheads="1"/>
        </xdr:cNvSpPr>
      </xdr:nvSpPr>
      <xdr:spPr>
        <a:xfrm>
          <a:off x="14116050" y="8239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46</xdr:row>
      <xdr:rowOff>104775</xdr:rowOff>
    </xdr:from>
    <xdr:ext cx="85725" cy="361950"/>
    <xdr:sp fLocksText="0">
      <xdr:nvSpPr>
        <xdr:cNvPr id="64" name="Text Box 67"/>
        <xdr:cNvSpPr txBox="1">
          <a:spLocks noChangeArrowheads="1"/>
        </xdr:cNvSpPr>
      </xdr:nvSpPr>
      <xdr:spPr>
        <a:xfrm>
          <a:off x="14116050" y="8420100"/>
          <a:ext cx="85725"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47</xdr:row>
      <xdr:rowOff>209550</xdr:rowOff>
    </xdr:from>
    <xdr:ext cx="85725" cy="266700"/>
    <xdr:sp fLocksText="0">
      <xdr:nvSpPr>
        <xdr:cNvPr id="65" name="Text Box 68"/>
        <xdr:cNvSpPr txBox="1">
          <a:spLocks noChangeArrowheads="1"/>
        </xdr:cNvSpPr>
      </xdr:nvSpPr>
      <xdr:spPr>
        <a:xfrm>
          <a:off x="14116050" y="86868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48</xdr:row>
      <xdr:rowOff>104775</xdr:rowOff>
    </xdr:from>
    <xdr:ext cx="85725" cy="209550"/>
    <xdr:sp fLocksText="0">
      <xdr:nvSpPr>
        <xdr:cNvPr id="66" name="Text Box 69"/>
        <xdr:cNvSpPr txBox="1">
          <a:spLocks noChangeArrowheads="1"/>
        </xdr:cNvSpPr>
      </xdr:nvSpPr>
      <xdr:spPr>
        <a:xfrm>
          <a:off x="14116050" y="89058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49</xdr:row>
      <xdr:rowOff>104775</xdr:rowOff>
    </xdr:from>
    <xdr:ext cx="85725" cy="209550"/>
    <xdr:sp fLocksText="0">
      <xdr:nvSpPr>
        <xdr:cNvPr id="67" name="Text Box 70"/>
        <xdr:cNvSpPr txBox="1">
          <a:spLocks noChangeArrowheads="1"/>
        </xdr:cNvSpPr>
      </xdr:nvSpPr>
      <xdr:spPr>
        <a:xfrm>
          <a:off x="14116050" y="906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104775</xdr:rowOff>
    </xdr:from>
    <xdr:ext cx="85725" cy="209550"/>
    <xdr:sp fLocksText="0">
      <xdr:nvSpPr>
        <xdr:cNvPr id="68" name="Text Box 71"/>
        <xdr:cNvSpPr txBox="1">
          <a:spLocks noChangeArrowheads="1"/>
        </xdr:cNvSpPr>
      </xdr:nvSpPr>
      <xdr:spPr>
        <a:xfrm>
          <a:off x="14116050" y="922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18</xdr:row>
      <xdr:rowOff>104775</xdr:rowOff>
    </xdr:from>
    <xdr:ext cx="85725" cy="200025"/>
    <xdr:sp fLocksText="0">
      <xdr:nvSpPr>
        <xdr:cNvPr id="69" name="Text Box 72"/>
        <xdr:cNvSpPr txBox="1">
          <a:spLocks noChangeArrowheads="1"/>
        </xdr:cNvSpPr>
      </xdr:nvSpPr>
      <xdr:spPr>
        <a:xfrm>
          <a:off x="14116050" y="36004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19</xdr:row>
      <xdr:rowOff>104775</xdr:rowOff>
    </xdr:from>
    <xdr:ext cx="85725" cy="209550"/>
    <xdr:sp fLocksText="0">
      <xdr:nvSpPr>
        <xdr:cNvPr id="70" name="Text Box 73"/>
        <xdr:cNvSpPr txBox="1">
          <a:spLocks noChangeArrowheads="1"/>
        </xdr:cNvSpPr>
      </xdr:nvSpPr>
      <xdr:spPr>
        <a:xfrm>
          <a:off x="14116050" y="3762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20</xdr:row>
      <xdr:rowOff>104775</xdr:rowOff>
    </xdr:from>
    <xdr:ext cx="85725" cy="200025"/>
    <xdr:sp fLocksText="0">
      <xdr:nvSpPr>
        <xdr:cNvPr id="71" name="Text Box 74"/>
        <xdr:cNvSpPr txBox="1">
          <a:spLocks noChangeArrowheads="1"/>
        </xdr:cNvSpPr>
      </xdr:nvSpPr>
      <xdr:spPr>
        <a:xfrm>
          <a:off x="14116050" y="3943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21</xdr:row>
      <xdr:rowOff>104775</xdr:rowOff>
    </xdr:from>
    <xdr:ext cx="85725" cy="209550"/>
    <xdr:sp fLocksText="0">
      <xdr:nvSpPr>
        <xdr:cNvPr id="72" name="Text Box 75"/>
        <xdr:cNvSpPr txBox="1">
          <a:spLocks noChangeArrowheads="1"/>
        </xdr:cNvSpPr>
      </xdr:nvSpPr>
      <xdr:spPr>
        <a:xfrm>
          <a:off x="14116050" y="41052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22</xdr:row>
      <xdr:rowOff>104775</xdr:rowOff>
    </xdr:from>
    <xdr:ext cx="85725" cy="209550"/>
    <xdr:sp fLocksText="0">
      <xdr:nvSpPr>
        <xdr:cNvPr id="73" name="Text Box 76"/>
        <xdr:cNvSpPr txBox="1">
          <a:spLocks noChangeArrowheads="1"/>
        </xdr:cNvSpPr>
      </xdr:nvSpPr>
      <xdr:spPr>
        <a:xfrm>
          <a:off x="14116050" y="4286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23</xdr:row>
      <xdr:rowOff>104775</xdr:rowOff>
    </xdr:from>
    <xdr:ext cx="85725" cy="200025"/>
    <xdr:sp fLocksText="0">
      <xdr:nvSpPr>
        <xdr:cNvPr id="74" name="Text Box 77"/>
        <xdr:cNvSpPr txBox="1">
          <a:spLocks noChangeArrowheads="1"/>
        </xdr:cNvSpPr>
      </xdr:nvSpPr>
      <xdr:spPr>
        <a:xfrm>
          <a:off x="14116050" y="44672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24</xdr:row>
      <xdr:rowOff>104775</xdr:rowOff>
    </xdr:from>
    <xdr:ext cx="85725" cy="209550"/>
    <xdr:sp fLocksText="0">
      <xdr:nvSpPr>
        <xdr:cNvPr id="75" name="Text Box 78"/>
        <xdr:cNvSpPr txBox="1">
          <a:spLocks noChangeArrowheads="1"/>
        </xdr:cNvSpPr>
      </xdr:nvSpPr>
      <xdr:spPr>
        <a:xfrm>
          <a:off x="14116050" y="46291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25</xdr:row>
      <xdr:rowOff>104775</xdr:rowOff>
    </xdr:from>
    <xdr:ext cx="85725" cy="209550"/>
    <xdr:sp fLocksText="0">
      <xdr:nvSpPr>
        <xdr:cNvPr id="76" name="Text Box 79"/>
        <xdr:cNvSpPr txBox="1">
          <a:spLocks noChangeArrowheads="1"/>
        </xdr:cNvSpPr>
      </xdr:nvSpPr>
      <xdr:spPr>
        <a:xfrm>
          <a:off x="14116050" y="4810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26</xdr:row>
      <xdr:rowOff>104775</xdr:rowOff>
    </xdr:from>
    <xdr:ext cx="85725" cy="209550"/>
    <xdr:sp fLocksText="0">
      <xdr:nvSpPr>
        <xdr:cNvPr id="77" name="Text Box 80"/>
        <xdr:cNvSpPr txBox="1">
          <a:spLocks noChangeArrowheads="1"/>
        </xdr:cNvSpPr>
      </xdr:nvSpPr>
      <xdr:spPr>
        <a:xfrm>
          <a:off x="14116050" y="4991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27</xdr:row>
      <xdr:rowOff>104775</xdr:rowOff>
    </xdr:from>
    <xdr:ext cx="85725" cy="200025"/>
    <xdr:sp fLocksText="0">
      <xdr:nvSpPr>
        <xdr:cNvPr id="78" name="Text Box 81"/>
        <xdr:cNvSpPr txBox="1">
          <a:spLocks noChangeArrowheads="1"/>
        </xdr:cNvSpPr>
      </xdr:nvSpPr>
      <xdr:spPr>
        <a:xfrm>
          <a:off x="14116050" y="51720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28</xdr:row>
      <xdr:rowOff>104775</xdr:rowOff>
    </xdr:from>
    <xdr:ext cx="85725" cy="209550"/>
    <xdr:sp fLocksText="0">
      <xdr:nvSpPr>
        <xdr:cNvPr id="79" name="Text Box 82"/>
        <xdr:cNvSpPr txBox="1">
          <a:spLocks noChangeArrowheads="1"/>
        </xdr:cNvSpPr>
      </xdr:nvSpPr>
      <xdr:spPr>
        <a:xfrm>
          <a:off x="14116050" y="5334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29</xdr:row>
      <xdr:rowOff>104775</xdr:rowOff>
    </xdr:from>
    <xdr:ext cx="85725" cy="209550"/>
    <xdr:sp fLocksText="0">
      <xdr:nvSpPr>
        <xdr:cNvPr id="80" name="Text Box 83"/>
        <xdr:cNvSpPr txBox="1">
          <a:spLocks noChangeArrowheads="1"/>
        </xdr:cNvSpPr>
      </xdr:nvSpPr>
      <xdr:spPr>
        <a:xfrm>
          <a:off x="14116050" y="5514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30</xdr:row>
      <xdr:rowOff>104775</xdr:rowOff>
    </xdr:from>
    <xdr:ext cx="85725" cy="200025"/>
    <xdr:sp fLocksText="0">
      <xdr:nvSpPr>
        <xdr:cNvPr id="81" name="Text Box 84"/>
        <xdr:cNvSpPr txBox="1">
          <a:spLocks noChangeArrowheads="1"/>
        </xdr:cNvSpPr>
      </xdr:nvSpPr>
      <xdr:spPr>
        <a:xfrm>
          <a:off x="14116050" y="5676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31</xdr:row>
      <xdr:rowOff>104775</xdr:rowOff>
    </xdr:from>
    <xdr:ext cx="85725" cy="209550"/>
    <xdr:sp fLocksText="0">
      <xdr:nvSpPr>
        <xdr:cNvPr id="82" name="Text Box 85"/>
        <xdr:cNvSpPr txBox="1">
          <a:spLocks noChangeArrowheads="1"/>
        </xdr:cNvSpPr>
      </xdr:nvSpPr>
      <xdr:spPr>
        <a:xfrm>
          <a:off x="14116050" y="58388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32</xdr:row>
      <xdr:rowOff>104775</xdr:rowOff>
    </xdr:from>
    <xdr:ext cx="85725" cy="209550"/>
    <xdr:sp fLocksText="0">
      <xdr:nvSpPr>
        <xdr:cNvPr id="83" name="Text Box 86"/>
        <xdr:cNvSpPr txBox="1">
          <a:spLocks noChangeArrowheads="1"/>
        </xdr:cNvSpPr>
      </xdr:nvSpPr>
      <xdr:spPr>
        <a:xfrm>
          <a:off x="14116050" y="6019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33</xdr:row>
      <xdr:rowOff>104775</xdr:rowOff>
    </xdr:from>
    <xdr:ext cx="85725" cy="209550"/>
    <xdr:sp fLocksText="0">
      <xdr:nvSpPr>
        <xdr:cNvPr id="84" name="Text Box 87"/>
        <xdr:cNvSpPr txBox="1">
          <a:spLocks noChangeArrowheads="1"/>
        </xdr:cNvSpPr>
      </xdr:nvSpPr>
      <xdr:spPr>
        <a:xfrm>
          <a:off x="14116050" y="6181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34</xdr:row>
      <xdr:rowOff>104775</xdr:rowOff>
    </xdr:from>
    <xdr:ext cx="85725" cy="200025"/>
    <xdr:sp fLocksText="0">
      <xdr:nvSpPr>
        <xdr:cNvPr id="85" name="Text Box 88"/>
        <xdr:cNvSpPr txBox="1">
          <a:spLocks noChangeArrowheads="1"/>
        </xdr:cNvSpPr>
      </xdr:nvSpPr>
      <xdr:spPr>
        <a:xfrm>
          <a:off x="14116050" y="63436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35</xdr:row>
      <xdr:rowOff>104775</xdr:rowOff>
    </xdr:from>
    <xdr:ext cx="85725" cy="209550"/>
    <xdr:sp fLocksText="0">
      <xdr:nvSpPr>
        <xdr:cNvPr id="86" name="Text Box 89"/>
        <xdr:cNvSpPr txBox="1">
          <a:spLocks noChangeArrowheads="1"/>
        </xdr:cNvSpPr>
      </xdr:nvSpPr>
      <xdr:spPr>
        <a:xfrm>
          <a:off x="14116050" y="6505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36</xdr:row>
      <xdr:rowOff>104775</xdr:rowOff>
    </xdr:from>
    <xdr:ext cx="85725" cy="200025"/>
    <xdr:sp fLocksText="0">
      <xdr:nvSpPr>
        <xdr:cNvPr id="87" name="Text Box 90"/>
        <xdr:cNvSpPr txBox="1">
          <a:spLocks noChangeArrowheads="1"/>
        </xdr:cNvSpPr>
      </xdr:nvSpPr>
      <xdr:spPr>
        <a:xfrm>
          <a:off x="14116050" y="66865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37</xdr:row>
      <xdr:rowOff>104775</xdr:rowOff>
    </xdr:from>
    <xdr:ext cx="85725" cy="209550"/>
    <xdr:sp fLocksText="0">
      <xdr:nvSpPr>
        <xdr:cNvPr id="88" name="Text Box 91"/>
        <xdr:cNvSpPr txBox="1">
          <a:spLocks noChangeArrowheads="1"/>
        </xdr:cNvSpPr>
      </xdr:nvSpPr>
      <xdr:spPr>
        <a:xfrm>
          <a:off x="14116050" y="68484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38</xdr:row>
      <xdr:rowOff>104775</xdr:rowOff>
    </xdr:from>
    <xdr:ext cx="85725" cy="209550"/>
    <xdr:sp fLocksText="0">
      <xdr:nvSpPr>
        <xdr:cNvPr id="89" name="Text Box 92"/>
        <xdr:cNvSpPr txBox="1">
          <a:spLocks noChangeArrowheads="1"/>
        </xdr:cNvSpPr>
      </xdr:nvSpPr>
      <xdr:spPr>
        <a:xfrm>
          <a:off x="14116050" y="7029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39</xdr:row>
      <xdr:rowOff>104775</xdr:rowOff>
    </xdr:from>
    <xdr:ext cx="85725" cy="209550"/>
    <xdr:sp fLocksText="0">
      <xdr:nvSpPr>
        <xdr:cNvPr id="90" name="Text Box 93"/>
        <xdr:cNvSpPr txBox="1">
          <a:spLocks noChangeArrowheads="1"/>
        </xdr:cNvSpPr>
      </xdr:nvSpPr>
      <xdr:spPr>
        <a:xfrm>
          <a:off x="14116050" y="7210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40</xdr:row>
      <xdr:rowOff>104775</xdr:rowOff>
    </xdr:from>
    <xdr:ext cx="85725" cy="209550"/>
    <xdr:sp fLocksText="0">
      <xdr:nvSpPr>
        <xdr:cNvPr id="91" name="Text Box 94"/>
        <xdr:cNvSpPr txBox="1">
          <a:spLocks noChangeArrowheads="1"/>
        </xdr:cNvSpPr>
      </xdr:nvSpPr>
      <xdr:spPr>
        <a:xfrm>
          <a:off x="14116050" y="7391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41</xdr:row>
      <xdr:rowOff>104775</xdr:rowOff>
    </xdr:from>
    <xdr:ext cx="85725" cy="200025"/>
    <xdr:sp fLocksText="0">
      <xdr:nvSpPr>
        <xdr:cNvPr id="92" name="Text Box 95"/>
        <xdr:cNvSpPr txBox="1">
          <a:spLocks noChangeArrowheads="1"/>
        </xdr:cNvSpPr>
      </xdr:nvSpPr>
      <xdr:spPr>
        <a:xfrm>
          <a:off x="14116050" y="75533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42</xdr:row>
      <xdr:rowOff>104775</xdr:rowOff>
    </xdr:from>
    <xdr:ext cx="85725" cy="209550"/>
    <xdr:sp fLocksText="0">
      <xdr:nvSpPr>
        <xdr:cNvPr id="93" name="Text Box 96"/>
        <xdr:cNvSpPr txBox="1">
          <a:spLocks noChangeArrowheads="1"/>
        </xdr:cNvSpPr>
      </xdr:nvSpPr>
      <xdr:spPr>
        <a:xfrm>
          <a:off x="14116050" y="7715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43</xdr:row>
      <xdr:rowOff>104775</xdr:rowOff>
    </xdr:from>
    <xdr:ext cx="85725" cy="209550"/>
    <xdr:sp fLocksText="0">
      <xdr:nvSpPr>
        <xdr:cNvPr id="94" name="Text Box 97"/>
        <xdr:cNvSpPr txBox="1">
          <a:spLocks noChangeArrowheads="1"/>
        </xdr:cNvSpPr>
      </xdr:nvSpPr>
      <xdr:spPr>
        <a:xfrm>
          <a:off x="14116050" y="7896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44</xdr:row>
      <xdr:rowOff>104775</xdr:rowOff>
    </xdr:from>
    <xdr:ext cx="85725" cy="200025"/>
    <xdr:sp fLocksText="0">
      <xdr:nvSpPr>
        <xdr:cNvPr id="95" name="Text Box 98"/>
        <xdr:cNvSpPr txBox="1">
          <a:spLocks noChangeArrowheads="1"/>
        </xdr:cNvSpPr>
      </xdr:nvSpPr>
      <xdr:spPr>
        <a:xfrm>
          <a:off x="14116050" y="80772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45</xdr:row>
      <xdr:rowOff>104775</xdr:rowOff>
    </xdr:from>
    <xdr:ext cx="85725" cy="209550"/>
    <xdr:sp fLocksText="0">
      <xdr:nvSpPr>
        <xdr:cNvPr id="96" name="Text Box 99"/>
        <xdr:cNvSpPr txBox="1">
          <a:spLocks noChangeArrowheads="1"/>
        </xdr:cNvSpPr>
      </xdr:nvSpPr>
      <xdr:spPr>
        <a:xfrm>
          <a:off x="14116050" y="8239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46</xdr:row>
      <xdr:rowOff>104775</xdr:rowOff>
    </xdr:from>
    <xdr:ext cx="85725" cy="361950"/>
    <xdr:sp fLocksText="0">
      <xdr:nvSpPr>
        <xdr:cNvPr id="97" name="Text Box 100"/>
        <xdr:cNvSpPr txBox="1">
          <a:spLocks noChangeArrowheads="1"/>
        </xdr:cNvSpPr>
      </xdr:nvSpPr>
      <xdr:spPr>
        <a:xfrm>
          <a:off x="14116050" y="8420100"/>
          <a:ext cx="85725"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47</xdr:row>
      <xdr:rowOff>209550</xdr:rowOff>
    </xdr:from>
    <xdr:ext cx="85725" cy="266700"/>
    <xdr:sp fLocksText="0">
      <xdr:nvSpPr>
        <xdr:cNvPr id="98" name="Text Box 101"/>
        <xdr:cNvSpPr txBox="1">
          <a:spLocks noChangeArrowheads="1"/>
        </xdr:cNvSpPr>
      </xdr:nvSpPr>
      <xdr:spPr>
        <a:xfrm>
          <a:off x="14116050" y="86868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48</xdr:row>
      <xdr:rowOff>104775</xdr:rowOff>
    </xdr:from>
    <xdr:ext cx="85725" cy="209550"/>
    <xdr:sp fLocksText="0">
      <xdr:nvSpPr>
        <xdr:cNvPr id="99" name="Text Box 102"/>
        <xdr:cNvSpPr txBox="1">
          <a:spLocks noChangeArrowheads="1"/>
        </xdr:cNvSpPr>
      </xdr:nvSpPr>
      <xdr:spPr>
        <a:xfrm>
          <a:off x="14116050" y="89058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49</xdr:row>
      <xdr:rowOff>104775</xdr:rowOff>
    </xdr:from>
    <xdr:ext cx="85725" cy="209550"/>
    <xdr:sp fLocksText="0">
      <xdr:nvSpPr>
        <xdr:cNvPr id="100" name="Text Box 103"/>
        <xdr:cNvSpPr txBox="1">
          <a:spLocks noChangeArrowheads="1"/>
        </xdr:cNvSpPr>
      </xdr:nvSpPr>
      <xdr:spPr>
        <a:xfrm>
          <a:off x="14116050" y="906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104775</xdr:rowOff>
    </xdr:from>
    <xdr:ext cx="85725" cy="209550"/>
    <xdr:sp fLocksText="0">
      <xdr:nvSpPr>
        <xdr:cNvPr id="101" name="Text Box 104"/>
        <xdr:cNvSpPr txBox="1">
          <a:spLocks noChangeArrowheads="1"/>
        </xdr:cNvSpPr>
      </xdr:nvSpPr>
      <xdr:spPr>
        <a:xfrm>
          <a:off x="14116050" y="922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51</xdr:row>
      <xdr:rowOff>104775</xdr:rowOff>
    </xdr:from>
    <xdr:ext cx="85725" cy="209550"/>
    <xdr:sp fLocksText="0">
      <xdr:nvSpPr>
        <xdr:cNvPr id="102" name="Text Box 105"/>
        <xdr:cNvSpPr txBox="1">
          <a:spLocks noChangeArrowheads="1"/>
        </xdr:cNvSpPr>
      </xdr:nvSpPr>
      <xdr:spPr>
        <a:xfrm>
          <a:off x="14116050" y="939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104775</xdr:rowOff>
    </xdr:from>
    <xdr:ext cx="85725" cy="209550"/>
    <xdr:sp fLocksText="0">
      <xdr:nvSpPr>
        <xdr:cNvPr id="103" name="Text Box 106"/>
        <xdr:cNvSpPr txBox="1">
          <a:spLocks noChangeArrowheads="1"/>
        </xdr:cNvSpPr>
      </xdr:nvSpPr>
      <xdr:spPr>
        <a:xfrm>
          <a:off x="6686550" y="7524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xdr:row>
      <xdr:rowOff>104775</xdr:rowOff>
    </xdr:from>
    <xdr:ext cx="85725" cy="209550"/>
    <xdr:sp fLocksText="0">
      <xdr:nvSpPr>
        <xdr:cNvPr id="104" name="Text Box 107"/>
        <xdr:cNvSpPr txBox="1">
          <a:spLocks noChangeArrowheads="1"/>
        </xdr:cNvSpPr>
      </xdr:nvSpPr>
      <xdr:spPr>
        <a:xfrm>
          <a:off x="6686550" y="1076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609600</xdr:colOff>
      <xdr:row>8</xdr:row>
      <xdr:rowOff>123825</xdr:rowOff>
    </xdr:from>
    <xdr:ext cx="85725" cy="209550"/>
    <xdr:sp fLocksText="0">
      <xdr:nvSpPr>
        <xdr:cNvPr id="105" name="Text Box 108"/>
        <xdr:cNvSpPr txBox="1">
          <a:spLocks noChangeArrowheads="1"/>
        </xdr:cNvSpPr>
      </xdr:nvSpPr>
      <xdr:spPr>
        <a:xfrm>
          <a:off x="7296150" y="1866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85725" cy="209550"/>
    <xdr:sp fLocksText="0">
      <xdr:nvSpPr>
        <xdr:cNvPr id="106" name="Text Box 110"/>
        <xdr:cNvSpPr txBox="1">
          <a:spLocks noChangeArrowheads="1"/>
        </xdr:cNvSpPr>
      </xdr:nvSpPr>
      <xdr:spPr>
        <a:xfrm>
          <a:off x="6686550" y="1238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85725" cy="209550"/>
    <xdr:sp fLocksText="0">
      <xdr:nvSpPr>
        <xdr:cNvPr id="107" name="Text Box 111"/>
        <xdr:cNvSpPr txBox="1">
          <a:spLocks noChangeArrowheads="1"/>
        </xdr:cNvSpPr>
      </xdr:nvSpPr>
      <xdr:spPr>
        <a:xfrm>
          <a:off x="6686550" y="1238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85725" cy="209550"/>
    <xdr:sp fLocksText="0">
      <xdr:nvSpPr>
        <xdr:cNvPr id="108" name="Text Box 112"/>
        <xdr:cNvSpPr txBox="1">
          <a:spLocks noChangeArrowheads="1"/>
        </xdr:cNvSpPr>
      </xdr:nvSpPr>
      <xdr:spPr>
        <a:xfrm>
          <a:off x="6686550" y="1238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85725" cy="209550"/>
    <xdr:sp fLocksText="0">
      <xdr:nvSpPr>
        <xdr:cNvPr id="109" name="Text Box 113"/>
        <xdr:cNvSpPr txBox="1">
          <a:spLocks noChangeArrowheads="1"/>
        </xdr:cNvSpPr>
      </xdr:nvSpPr>
      <xdr:spPr>
        <a:xfrm>
          <a:off x="6686550" y="1238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0</xdr:rowOff>
    </xdr:from>
    <xdr:ext cx="85725" cy="209550"/>
    <xdr:sp fLocksText="0">
      <xdr:nvSpPr>
        <xdr:cNvPr id="110" name="Text Box 114"/>
        <xdr:cNvSpPr txBox="1">
          <a:spLocks noChangeArrowheads="1"/>
        </xdr:cNvSpPr>
      </xdr:nvSpPr>
      <xdr:spPr>
        <a:xfrm>
          <a:off x="6686550" y="1238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xdr:row>
      <xdr:rowOff>104775</xdr:rowOff>
    </xdr:from>
    <xdr:ext cx="85725" cy="209550"/>
    <xdr:sp fLocksText="0">
      <xdr:nvSpPr>
        <xdr:cNvPr id="111" name="Text Box 115"/>
        <xdr:cNvSpPr txBox="1">
          <a:spLocks noChangeArrowheads="1"/>
        </xdr:cNvSpPr>
      </xdr:nvSpPr>
      <xdr:spPr>
        <a:xfrm>
          <a:off x="6686550" y="1847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19</xdr:row>
      <xdr:rowOff>104775</xdr:rowOff>
    </xdr:from>
    <xdr:ext cx="85725" cy="209550"/>
    <xdr:sp fLocksText="0">
      <xdr:nvSpPr>
        <xdr:cNvPr id="112" name="Text Box 116"/>
        <xdr:cNvSpPr txBox="1">
          <a:spLocks noChangeArrowheads="1"/>
        </xdr:cNvSpPr>
      </xdr:nvSpPr>
      <xdr:spPr>
        <a:xfrm>
          <a:off x="14116050" y="3762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21</xdr:row>
      <xdr:rowOff>104775</xdr:rowOff>
    </xdr:from>
    <xdr:ext cx="85725" cy="209550"/>
    <xdr:sp fLocksText="0">
      <xdr:nvSpPr>
        <xdr:cNvPr id="113" name="Text Box 117"/>
        <xdr:cNvSpPr txBox="1">
          <a:spLocks noChangeArrowheads="1"/>
        </xdr:cNvSpPr>
      </xdr:nvSpPr>
      <xdr:spPr>
        <a:xfrm>
          <a:off x="14116050" y="41052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23</xdr:row>
      <xdr:rowOff>104775</xdr:rowOff>
    </xdr:from>
    <xdr:ext cx="85725" cy="200025"/>
    <xdr:sp fLocksText="0">
      <xdr:nvSpPr>
        <xdr:cNvPr id="114" name="Text Box 118"/>
        <xdr:cNvSpPr txBox="1">
          <a:spLocks noChangeArrowheads="1"/>
        </xdr:cNvSpPr>
      </xdr:nvSpPr>
      <xdr:spPr>
        <a:xfrm>
          <a:off x="14116050" y="44672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25</xdr:row>
      <xdr:rowOff>104775</xdr:rowOff>
    </xdr:from>
    <xdr:ext cx="85725" cy="209550"/>
    <xdr:sp fLocksText="0">
      <xdr:nvSpPr>
        <xdr:cNvPr id="115" name="Text Box 119"/>
        <xdr:cNvSpPr txBox="1">
          <a:spLocks noChangeArrowheads="1"/>
        </xdr:cNvSpPr>
      </xdr:nvSpPr>
      <xdr:spPr>
        <a:xfrm>
          <a:off x="14116050" y="4810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26</xdr:row>
      <xdr:rowOff>104775</xdr:rowOff>
    </xdr:from>
    <xdr:ext cx="85725" cy="209550"/>
    <xdr:sp fLocksText="0">
      <xdr:nvSpPr>
        <xdr:cNvPr id="116" name="Text Box 120"/>
        <xdr:cNvSpPr txBox="1">
          <a:spLocks noChangeArrowheads="1"/>
        </xdr:cNvSpPr>
      </xdr:nvSpPr>
      <xdr:spPr>
        <a:xfrm>
          <a:off x="14116050" y="4991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27</xdr:row>
      <xdr:rowOff>104775</xdr:rowOff>
    </xdr:from>
    <xdr:ext cx="85725" cy="200025"/>
    <xdr:sp fLocksText="0">
      <xdr:nvSpPr>
        <xdr:cNvPr id="117" name="Text Box 121"/>
        <xdr:cNvSpPr txBox="1">
          <a:spLocks noChangeArrowheads="1"/>
        </xdr:cNvSpPr>
      </xdr:nvSpPr>
      <xdr:spPr>
        <a:xfrm>
          <a:off x="14116050" y="51720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29</xdr:row>
      <xdr:rowOff>104775</xdr:rowOff>
    </xdr:from>
    <xdr:ext cx="85725" cy="209550"/>
    <xdr:sp fLocksText="0">
      <xdr:nvSpPr>
        <xdr:cNvPr id="118" name="Text Box 122"/>
        <xdr:cNvSpPr txBox="1">
          <a:spLocks noChangeArrowheads="1"/>
        </xdr:cNvSpPr>
      </xdr:nvSpPr>
      <xdr:spPr>
        <a:xfrm>
          <a:off x="14116050" y="5514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31</xdr:row>
      <xdr:rowOff>104775</xdr:rowOff>
    </xdr:from>
    <xdr:ext cx="85725" cy="209550"/>
    <xdr:sp fLocksText="0">
      <xdr:nvSpPr>
        <xdr:cNvPr id="119" name="Text Box 123"/>
        <xdr:cNvSpPr txBox="1">
          <a:spLocks noChangeArrowheads="1"/>
        </xdr:cNvSpPr>
      </xdr:nvSpPr>
      <xdr:spPr>
        <a:xfrm>
          <a:off x="14116050" y="58388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33</xdr:row>
      <xdr:rowOff>104775</xdr:rowOff>
    </xdr:from>
    <xdr:ext cx="85725" cy="209550"/>
    <xdr:sp fLocksText="0">
      <xdr:nvSpPr>
        <xdr:cNvPr id="120" name="Text Box 124"/>
        <xdr:cNvSpPr txBox="1">
          <a:spLocks noChangeArrowheads="1"/>
        </xdr:cNvSpPr>
      </xdr:nvSpPr>
      <xdr:spPr>
        <a:xfrm>
          <a:off x="14116050" y="6181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35</xdr:row>
      <xdr:rowOff>104775</xdr:rowOff>
    </xdr:from>
    <xdr:ext cx="85725" cy="209550"/>
    <xdr:sp fLocksText="0">
      <xdr:nvSpPr>
        <xdr:cNvPr id="121" name="Text Box 125"/>
        <xdr:cNvSpPr txBox="1">
          <a:spLocks noChangeArrowheads="1"/>
        </xdr:cNvSpPr>
      </xdr:nvSpPr>
      <xdr:spPr>
        <a:xfrm>
          <a:off x="14116050" y="6505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37</xdr:row>
      <xdr:rowOff>104775</xdr:rowOff>
    </xdr:from>
    <xdr:ext cx="85725" cy="209550"/>
    <xdr:sp fLocksText="0">
      <xdr:nvSpPr>
        <xdr:cNvPr id="122" name="Text Box 126"/>
        <xdr:cNvSpPr txBox="1">
          <a:spLocks noChangeArrowheads="1"/>
        </xdr:cNvSpPr>
      </xdr:nvSpPr>
      <xdr:spPr>
        <a:xfrm>
          <a:off x="14116050" y="68484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39</xdr:row>
      <xdr:rowOff>104775</xdr:rowOff>
    </xdr:from>
    <xdr:ext cx="85725" cy="209550"/>
    <xdr:sp fLocksText="0">
      <xdr:nvSpPr>
        <xdr:cNvPr id="123" name="Text Box 127"/>
        <xdr:cNvSpPr txBox="1">
          <a:spLocks noChangeArrowheads="1"/>
        </xdr:cNvSpPr>
      </xdr:nvSpPr>
      <xdr:spPr>
        <a:xfrm>
          <a:off x="14116050" y="7210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41</xdr:row>
      <xdr:rowOff>104775</xdr:rowOff>
    </xdr:from>
    <xdr:ext cx="85725" cy="200025"/>
    <xdr:sp fLocksText="0">
      <xdr:nvSpPr>
        <xdr:cNvPr id="124" name="Text Box 128"/>
        <xdr:cNvSpPr txBox="1">
          <a:spLocks noChangeArrowheads="1"/>
        </xdr:cNvSpPr>
      </xdr:nvSpPr>
      <xdr:spPr>
        <a:xfrm>
          <a:off x="14116050" y="75533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43</xdr:row>
      <xdr:rowOff>104775</xdr:rowOff>
    </xdr:from>
    <xdr:ext cx="85725" cy="209550"/>
    <xdr:sp fLocksText="0">
      <xdr:nvSpPr>
        <xdr:cNvPr id="125" name="Text Box 129"/>
        <xdr:cNvSpPr txBox="1">
          <a:spLocks noChangeArrowheads="1"/>
        </xdr:cNvSpPr>
      </xdr:nvSpPr>
      <xdr:spPr>
        <a:xfrm>
          <a:off x="14116050" y="7896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45</xdr:row>
      <xdr:rowOff>104775</xdr:rowOff>
    </xdr:from>
    <xdr:ext cx="85725" cy="209550"/>
    <xdr:sp fLocksText="0">
      <xdr:nvSpPr>
        <xdr:cNvPr id="126" name="Text Box 130"/>
        <xdr:cNvSpPr txBox="1">
          <a:spLocks noChangeArrowheads="1"/>
        </xdr:cNvSpPr>
      </xdr:nvSpPr>
      <xdr:spPr>
        <a:xfrm>
          <a:off x="14116050" y="8239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47</xdr:row>
      <xdr:rowOff>209550</xdr:rowOff>
    </xdr:from>
    <xdr:ext cx="85725" cy="266700"/>
    <xdr:sp fLocksText="0">
      <xdr:nvSpPr>
        <xdr:cNvPr id="127" name="Text Box 131"/>
        <xdr:cNvSpPr txBox="1">
          <a:spLocks noChangeArrowheads="1"/>
        </xdr:cNvSpPr>
      </xdr:nvSpPr>
      <xdr:spPr>
        <a:xfrm>
          <a:off x="14116050" y="86868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49</xdr:row>
      <xdr:rowOff>104775</xdr:rowOff>
    </xdr:from>
    <xdr:ext cx="85725" cy="209550"/>
    <xdr:sp fLocksText="0">
      <xdr:nvSpPr>
        <xdr:cNvPr id="128" name="Text Box 132"/>
        <xdr:cNvSpPr txBox="1">
          <a:spLocks noChangeArrowheads="1"/>
        </xdr:cNvSpPr>
      </xdr:nvSpPr>
      <xdr:spPr>
        <a:xfrm>
          <a:off x="14116050" y="906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18</xdr:row>
      <xdr:rowOff>104775</xdr:rowOff>
    </xdr:from>
    <xdr:ext cx="85725" cy="200025"/>
    <xdr:sp fLocksText="0">
      <xdr:nvSpPr>
        <xdr:cNvPr id="129" name="Text Box 133"/>
        <xdr:cNvSpPr txBox="1">
          <a:spLocks noChangeArrowheads="1"/>
        </xdr:cNvSpPr>
      </xdr:nvSpPr>
      <xdr:spPr>
        <a:xfrm>
          <a:off x="14116050" y="36004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20</xdr:row>
      <xdr:rowOff>104775</xdr:rowOff>
    </xdr:from>
    <xdr:ext cx="85725" cy="200025"/>
    <xdr:sp fLocksText="0">
      <xdr:nvSpPr>
        <xdr:cNvPr id="130" name="Text Box 134"/>
        <xdr:cNvSpPr txBox="1">
          <a:spLocks noChangeArrowheads="1"/>
        </xdr:cNvSpPr>
      </xdr:nvSpPr>
      <xdr:spPr>
        <a:xfrm>
          <a:off x="14116050" y="3943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22</xdr:row>
      <xdr:rowOff>104775</xdr:rowOff>
    </xdr:from>
    <xdr:ext cx="85725" cy="209550"/>
    <xdr:sp fLocksText="0">
      <xdr:nvSpPr>
        <xdr:cNvPr id="131" name="Text Box 135"/>
        <xdr:cNvSpPr txBox="1">
          <a:spLocks noChangeArrowheads="1"/>
        </xdr:cNvSpPr>
      </xdr:nvSpPr>
      <xdr:spPr>
        <a:xfrm>
          <a:off x="14116050" y="4286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24</xdr:row>
      <xdr:rowOff>104775</xdr:rowOff>
    </xdr:from>
    <xdr:ext cx="85725" cy="209550"/>
    <xdr:sp fLocksText="0">
      <xdr:nvSpPr>
        <xdr:cNvPr id="132" name="Text Box 136"/>
        <xdr:cNvSpPr txBox="1">
          <a:spLocks noChangeArrowheads="1"/>
        </xdr:cNvSpPr>
      </xdr:nvSpPr>
      <xdr:spPr>
        <a:xfrm>
          <a:off x="14116050" y="46291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26</xdr:row>
      <xdr:rowOff>104775</xdr:rowOff>
    </xdr:from>
    <xdr:ext cx="85725" cy="209550"/>
    <xdr:sp fLocksText="0">
      <xdr:nvSpPr>
        <xdr:cNvPr id="133" name="Text Box 137"/>
        <xdr:cNvSpPr txBox="1">
          <a:spLocks noChangeArrowheads="1"/>
        </xdr:cNvSpPr>
      </xdr:nvSpPr>
      <xdr:spPr>
        <a:xfrm>
          <a:off x="14116050" y="4991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28</xdr:row>
      <xdr:rowOff>104775</xdr:rowOff>
    </xdr:from>
    <xdr:ext cx="85725" cy="209550"/>
    <xdr:sp fLocksText="0">
      <xdr:nvSpPr>
        <xdr:cNvPr id="134" name="Text Box 138"/>
        <xdr:cNvSpPr txBox="1">
          <a:spLocks noChangeArrowheads="1"/>
        </xdr:cNvSpPr>
      </xdr:nvSpPr>
      <xdr:spPr>
        <a:xfrm>
          <a:off x="14116050" y="5334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30</xdr:row>
      <xdr:rowOff>104775</xdr:rowOff>
    </xdr:from>
    <xdr:ext cx="85725" cy="200025"/>
    <xdr:sp fLocksText="0">
      <xdr:nvSpPr>
        <xdr:cNvPr id="135" name="Text Box 139"/>
        <xdr:cNvSpPr txBox="1">
          <a:spLocks noChangeArrowheads="1"/>
        </xdr:cNvSpPr>
      </xdr:nvSpPr>
      <xdr:spPr>
        <a:xfrm>
          <a:off x="14116050" y="5676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32</xdr:row>
      <xdr:rowOff>104775</xdr:rowOff>
    </xdr:from>
    <xdr:ext cx="85725" cy="209550"/>
    <xdr:sp fLocksText="0">
      <xdr:nvSpPr>
        <xdr:cNvPr id="136" name="Text Box 140"/>
        <xdr:cNvSpPr txBox="1">
          <a:spLocks noChangeArrowheads="1"/>
        </xdr:cNvSpPr>
      </xdr:nvSpPr>
      <xdr:spPr>
        <a:xfrm>
          <a:off x="14116050" y="6019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34</xdr:row>
      <xdr:rowOff>104775</xdr:rowOff>
    </xdr:from>
    <xdr:ext cx="85725" cy="200025"/>
    <xdr:sp fLocksText="0">
      <xdr:nvSpPr>
        <xdr:cNvPr id="137" name="Text Box 141"/>
        <xdr:cNvSpPr txBox="1">
          <a:spLocks noChangeArrowheads="1"/>
        </xdr:cNvSpPr>
      </xdr:nvSpPr>
      <xdr:spPr>
        <a:xfrm>
          <a:off x="14116050" y="63436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36</xdr:row>
      <xdr:rowOff>104775</xdr:rowOff>
    </xdr:from>
    <xdr:ext cx="85725" cy="200025"/>
    <xdr:sp fLocksText="0">
      <xdr:nvSpPr>
        <xdr:cNvPr id="138" name="Text Box 142"/>
        <xdr:cNvSpPr txBox="1">
          <a:spLocks noChangeArrowheads="1"/>
        </xdr:cNvSpPr>
      </xdr:nvSpPr>
      <xdr:spPr>
        <a:xfrm>
          <a:off x="14116050" y="66865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38</xdr:row>
      <xdr:rowOff>104775</xdr:rowOff>
    </xdr:from>
    <xdr:ext cx="85725" cy="209550"/>
    <xdr:sp fLocksText="0">
      <xdr:nvSpPr>
        <xdr:cNvPr id="139" name="Text Box 143"/>
        <xdr:cNvSpPr txBox="1">
          <a:spLocks noChangeArrowheads="1"/>
        </xdr:cNvSpPr>
      </xdr:nvSpPr>
      <xdr:spPr>
        <a:xfrm>
          <a:off x="14116050" y="7029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40</xdr:row>
      <xdr:rowOff>104775</xdr:rowOff>
    </xdr:from>
    <xdr:ext cx="85725" cy="209550"/>
    <xdr:sp fLocksText="0">
      <xdr:nvSpPr>
        <xdr:cNvPr id="140" name="Text Box 144"/>
        <xdr:cNvSpPr txBox="1">
          <a:spLocks noChangeArrowheads="1"/>
        </xdr:cNvSpPr>
      </xdr:nvSpPr>
      <xdr:spPr>
        <a:xfrm>
          <a:off x="14116050" y="7391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42</xdr:row>
      <xdr:rowOff>104775</xdr:rowOff>
    </xdr:from>
    <xdr:ext cx="85725" cy="209550"/>
    <xdr:sp fLocksText="0">
      <xdr:nvSpPr>
        <xdr:cNvPr id="141" name="Text Box 145"/>
        <xdr:cNvSpPr txBox="1">
          <a:spLocks noChangeArrowheads="1"/>
        </xdr:cNvSpPr>
      </xdr:nvSpPr>
      <xdr:spPr>
        <a:xfrm>
          <a:off x="14116050" y="7715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44</xdr:row>
      <xdr:rowOff>104775</xdr:rowOff>
    </xdr:from>
    <xdr:ext cx="85725" cy="200025"/>
    <xdr:sp fLocksText="0">
      <xdr:nvSpPr>
        <xdr:cNvPr id="142" name="Text Box 146"/>
        <xdr:cNvSpPr txBox="1">
          <a:spLocks noChangeArrowheads="1"/>
        </xdr:cNvSpPr>
      </xdr:nvSpPr>
      <xdr:spPr>
        <a:xfrm>
          <a:off x="14116050" y="80772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46</xdr:row>
      <xdr:rowOff>104775</xdr:rowOff>
    </xdr:from>
    <xdr:ext cx="85725" cy="361950"/>
    <xdr:sp fLocksText="0">
      <xdr:nvSpPr>
        <xdr:cNvPr id="143" name="Text Box 147"/>
        <xdr:cNvSpPr txBox="1">
          <a:spLocks noChangeArrowheads="1"/>
        </xdr:cNvSpPr>
      </xdr:nvSpPr>
      <xdr:spPr>
        <a:xfrm>
          <a:off x="14116050" y="8420100"/>
          <a:ext cx="85725"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48</xdr:row>
      <xdr:rowOff>104775</xdr:rowOff>
    </xdr:from>
    <xdr:ext cx="85725" cy="209550"/>
    <xdr:sp fLocksText="0">
      <xdr:nvSpPr>
        <xdr:cNvPr id="144" name="Text Box 148"/>
        <xdr:cNvSpPr txBox="1">
          <a:spLocks noChangeArrowheads="1"/>
        </xdr:cNvSpPr>
      </xdr:nvSpPr>
      <xdr:spPr>
        <a:xfrm>
          <a:off x="14116050" y="89058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104775</xdr:rowOff>
    </xdr:from>
    <xdr:ext cx="85725" cy="209550"/>
    <xdr:sp fLocksText="0">
      <xdr:nvSpPr>
        <xdr:cNvPr id="145" name="Text Box 149"/>
        <xdr:cNvSpPr txBox="1">
          <a:spLocks noChangeArrowheads="1"/>
        </xdr:cNvSpPr>
      </xdr:nvSpPr>
      <xdr:spPr>
        <a:xfrm>
          <a:off x="14116050" y="922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52</xdr:row>
      <xdr:rowOff>104775</xdr:rowOff>
    </xdr:from>
    <xdr:ext cx="85725" cy="209550"/>
    <xdr:sp fLocksText="0">
      <xdr:nvSpPr>
        <xdr:cNvPr id="146" name="Text Box 150"/>
        <xdr:cNvSpPr txBox="1">
          <a:spLocks noChangeArrowheads="1"/>
        </xdr:cNvSpPr>
      </xdr:nvSpPr>
      <xdr:spPr>
        <a:xfrm>
          <a:off x="14116050" y="9553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54</xdr:row>
      <xdr:rowOff>104775</xdr:rowOff>
    </xdr:from>
    <xdr:ext cx="85725" cy="209550"/>
    <xdr:sp fLocksText="0">
      <xdr:nvSpPr>
        <xdr:cNvPr id="147" name="Text Box 151"/>
        <xdr:cNvSpPr txBox="1">
          <a:spLocks noChangeArrowheads="1"/>
        </xdr:cNvSpPr>
      </xdr:nvSpPr>
      <xdr:spPr>
        <a:xfrm>
          <a:off x="14116050" y="9877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58</xdr:row>
      <xdr:rowOff>104775</xdr:rowOff>
    </xdr:from>
    <xdr:ext cx="85725" cy="209550"/>
    <xdr:sp fLocksText="0">
      <xdr:nvSpPr>
        <xdr:cNvPr id="148" name="Text Box 152"/>
        <xdr:cNvSpPr txBox="1">
          <a:spLocks noChangeArrowheads="1"/>
        </xdr:cNvSpPr>
      </xdr:nvSpPr>
      <xdr:spPr>
        <a:xfrm>
          <a:off x="14116050" y="10525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60</xdr:row>
      <xdr:rowOff>104775</xdr:rowOff>
    </xdr:from>
    <xdr:ext cx="85725" cy="209550"/>
    <xdr:sp fLocksText="0">
      <xdr:nvSpPr>
        <xdr:cNvPr id="149" name="Text Box 153"/>
        <xdr:cNvSpPr txBox="1">
          <a:spLocks noChangeArrowheads="1"/>
        </xdr:cNvSpPr>
      </xdr:nvSpPr>
      <xdr:spPr>
        <a:xfrm>
          <a:off x="14116050" y="10848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27</xdr:row>
      <xdr:rowOff>104775</xdr:rowOff>
    </xdr:from>
    <xdr:ext cx="85725" cy="200025"/>
    <xdr:sp fLocksText="0">
      <xdr:nvSpPr>
        <xdr:cNvPr id="150" name="Text Box 154"/>
        <xdr:cNvSpPr txBox="1">
          <a:spLocks noChangeArrowheads="1"/>
        </xdr:cNvSpPr>
      </xdr:nvSpPr>
      <xdr:spPr>
        <a:xfrm>
          <a:off x="14116050" y="51720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28</xdr:row>
      <xdr:rowOff>0</xdr:rowOff>
    </xdr:from>
    <xdr:ext cx="85725" cy="219075"/>
    <xdr:sp fLocksText="0">
      <xdr:nvSpPr>
        <xdr:cNvPr id="151" name="Text Box 155"/>
        <xdr:cNvSpPr txBox="1">
          <a:spLocks noChangeArrowheads="1"/>
        </xdr:cNvSpPr>
      </xdr:nvSpPr>
      <xdr:spPr>
        <a:xfrm>
          <a:off x="14116050" y="52292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28</xdr:row>
      <xdr:rowOff>0</xdr:rowOff>
    </xdr:from>
    <xdr:ext cx="85725" cy="219075"/>
    <xdr:sp fLocksText="0">
      <xdr:nvSpPr>
        <xdr:cNvPr id="152" name="Text Box 156"/>
        <xdr:cNvSpPr txBox="1">
          <a:spLocks noChangeArrowheads="1"/>
        </xdr:cNvSpPr>
      </xdr:nvSpPr>
      <xdr:spPr>
        <a:xfrm>
          <a:off x="14116050" y="52292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28</xdr:row>
      <xdr:rowOff>0</xdr:rowOff>
    </xdr:from>
    <xdr:ext cx="85725" cy="219075"/>
    <xdr:sp fLocksText="0">
      <xdr:nvSpPr>
        <xdr:cNvPr id="153" name="Text Box 157"/>
        <xdr:cNvSpPr txBox="1">
          <a:spLocks noChangeArrowheads="1"/>
        </xdr:cNvSpPr>
      </xdr:nvSpPr>
      <xdr:spPr>
        <a:xfrm>
          <a:off x="14116050" y="52292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28</xdr:row>
      <xdr:rowOff>0</xdr:rowOff>
    </xdr:from>
    <xdr:ext cx="85725" cy="219075"/>
    <xdr:sp fLocksText="0">
      <xdr:nvSpPr>
        <xdr:cNvPr id="154" name="Text Box 158"/>
        <xdr:cNvSpPr txBox="1">
          <a:spLocks noChangeArrowheads="1"/>
        </xdr:cNvSpPr>
      </xdr:nvSpPr>
      <xdr:spPr>
        <a:xfrm>
          <a:off x="14116050" y="52292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28</xdr:row>
      <xdr:rowOff>0</xdr:rowOff>
    </xdr:from>
    <xdr:ext cx="85725" cy="219075"/>
    <xdr:sp fLocksText="0">
      <xdr:nvSpPr>
        <xdr:cNvPr id="155" name="Text Box 159"/>
        <xdr:cNvSpPr txBox="1">
          <a:spLocks noChangeArrowheads="1"/>
        </xdr:cNvSpPr>
      </xdr:nvSpPr>
      <xdr:spPr>
        <a:xfrm>
          <a:off x="14116050" y="52292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32</xdr:row>
      <xdr:rowOff>104775</xdr:rowOff>
    </xdr:from>
    <xdr:ext cx="85725" cy="209550"/>
    <xdr:sp fLocksText="0">
      <xdr:nvSpPr>
        <xdr:cNvPr id="156" name="Text Box 160"/>
        <xdr:cNvSpPr txBox="1">
          <a:spLocks noChangeArrowheads="1"/>
        </xdr:cNvSpPr>
      </xdr:nvSpPr>
      <xdr:spPr>
        <a:xfrm>
          <a:off x="14116050" y="6019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33</xdr:row>
      <xdr:rowOff>104775</xdr:rowOff>
    </xdr:from>
    <xdr:ext cx="85725" cy="209550"/>
    <xdr:sp fLocksText="0">
      <xdr:nvSpPr>
        <xdr:cNvPr id="157" name="Text Box 161"/>
        <xdr:cNvSpPr txBox="1">
          <a:spLocks noChangeArrowheads="1"/>
        </xdr:cNvSpPr>
      </xdr:nvSpPr>
      <xdr:spPr>
        <a:xfrm>
          <a:off x="14116050" y="6181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34</xdr:row>
      <xdr:rowOff>104775</xdr:rowOff>
    </xdr:from>
    <xdr:ext cx="85725" cy="200025"/>
    <xdr:sp fLocksText="0">
      <xdr:nvSpPr>
        <xdr:cNvPr id="158" name="Text Box 162"/>
        <xdr:cNvSpPr txBox="1">
          <a:spLocks noChangeArrowheads="1"/>
        </xdr:cNvSpPr>
      </xdr:nvSpPr>
      <xdr:spPr>
        <a:xfrm>
          <a:off x="14116050" y="63436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35</xdr:row>
      <xdr:rowOff>104775</xdr:rowOff>
    </xdr:from>
    <xdr:ext cx="85725" cy="209550"/>
    <xdr:sp fLocksText="0">
      <xdr:nvSpPr>
        <xdr:cNvPr id="159" name="Text Box 163"/>
        <xdr:cNvSpPr txBox="1">
          <a:spLocks noChangeArrowheads="1"/>
        </xdr:cNvSpPr>
      </xdr:nvSpPr>
      <xdr:spPr>
        <a:xfrm>
          <a:off x="14116050" y="6505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36</xdr:row>
      <xdr:rowOff>104775</xdr:rowOff>
    </xdr:from>
    <xdr:ext cx="85725" cy="200025"/>
    <xdr:sp fLocksText="0">
      <xdr:nvSpPr>
        <xdr:cNvPr id="160" name="Text Box 164"/>
        <xdr:cNvSpPr txBox="1">
          <a:spLocks noChangeArrowheads="1"/>
        </xdr:cNvSpPr>
      </xdr:nvSpPr>
      <xdr:spPr>
        <a:xfrm>
          <a:off x="14116050" y="66865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37</xdr:row>
      <xdr:rowOff>104775</xdr:rowOff>
    </xdr:from>
    <xdr:ext cx="85725" cy="209550"/>
    <xdr:sp fLocksText="0">
      <xdr:nvSpPr>
        <xdr:cNvPr id="161" name="Text Box 165"/>
        <xdr:cNvSpPr txBox="1">
          <a:spLocks noChangeArrowheads="1"/>
        </xdr:cNvSpPr>
      </xdr:nvSpPr>
      <xdr:spPr>
        <a:xfrm>
          <a:off x="14116050" y="68484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38</xdr:row>
      <xdr:rowOff>104775</xdr:rowOff>
    </xdr:from>
    <xdr:ext cx="85725" cy="209550"/>
    <xdr:sp fLocksText="0">
      <xdr:nvSpPr>
        <xdr:cNvPr id="162" name="Text Box 166"/>
        <xdr:cNvSpPr txBox="1">
          <a:spLocks noChangeArrowheads="1"/>
        </xdr:cNvSpPr>
      </xdr:nvSpPr>
      <xdr:spPr>
        <a:xfrm>
          <a:off x="14116050" y="7029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39</xdr:row>
      <xdr:rowOff>104775</xdr:rowOff>
    </xdr:from>
    <xdr:ext cx="85725" cy="209550"/>
    <xdr:sp fLocksText="0">
      <xdr:nvSpPr>
        <xdr:cNvPr id="163" name="Text Box 167"/>
        <xdr:cNvSpPr txBox="1">
          <a:spLocks noChangeArrowheads="1"/>
        </xdr:cNvSpPr>
      </xdr:nvSpPr>
      <xdr:spPr>
        <a:xfrm>
          <a:off x="14116050" y="7210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40</xdr:row>
      <xdr:rowOff>104775</xdr:rowOff>
    </xdr:from>
    <xdr:ext cx="85725" cy="209550"/>
    <xdr:sp fLocksText="0">
      <xdr:nvSpPr>
        <xdr:cNvPr id="164" name="Text Box 168"/>
        <xdr:cNvSpPr txBox="1">
          <a:spLocks noChangeArrowheads="1"/>
        </xdr:cNvSpPr>
      </xdr:nvSpPr>
      <xdr:spPr>
        <a:xfrm>
          <a:off x="14116050" y="7391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41</xdr:row>
      <xdr:rowOff>104775</xdr:rowOff>
    </xdr:from>
    <xdr:ext cx="85725" cy="200025"/>
    <xdr:sp fLocksText="0">
      <xdr:nvSpPr>
        <xdr:cNvPr id="165" name="Text Box 169"/>
        <xdr:cNvSpPr txBox="1">
          <a:spLocks noChangeArrowheads="1"/>
        </xdr:cNvSpPr>
      </xdr:nvSpPr>
      <xdr:spPr>
        <a:xfrm>
          <a:off x="14116050" y="75533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42</xdr:row>
      <xdr:rowOff>104775</xdr:rowOff>
    </xdr:from>
    <xdr:ext cx="85725" cy="209550"/>
    <xdr:sp fLocksText="0">
      <xdr:nvSpPr>
        <xdr:cNvPr id="166" name="Text Box 170"/>
        <xdr:cNvSpPr txBox="1">
          <a:spLocks noChangeArrowheads="1"/>
        </xdr:cNvSpPr>
      </xdr:nvSpPr>
      <xdr:spPr>
        <a:xfrm>
          <a:off x="14116050" y="7715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43</xdr:row>
      <xdr:rowOff>104775</xdr:rowOff>
    </xdr:from>
    <xdr:ext cx="85725" cy="209550"/>
    <xdr:sp fLocksText="0">
      <xdr:nvSpPr>
        <xdr:cNvPr id="167" name="Text Box 171"/>
        <xdr:cNvSpPr txBox="1">
          <a:spLocks noChangeArrowheads="1"/>
        </xdr:cNvSpPr>
      </xdr:nvSpPr>
      <xdr:spPr>
        <a:xfrm>
          <a:off x="14116050" y="7896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44</xdr:row>
      <xdr:rowOff>104775</xdr:rowOff>
    </xdr:from>
    <xdr:ext cx="85725" cy="200025"/>
    <xdr:sp fLocksText="0">
      <xdr:nvSpPr>
        <xdr:cNvPr id="168" name="Text Box 172"/>
        <xdr:cNvSpPr txBox="1">
          <a:spLocks noChangeArrowheads="1"/>
        </xdr:cNvSpPr>
      </xdr:nvSpPr>
      <xdr:spPr>
        <a:xfrm>
          <a:off x="14116050" y="80772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45</xdr:row>
      <xdr:rowOff>104775</xdr:rowOff>
    </xdr:from>
    <xdr:ext cx="85725" cy="209550"/>
    <xdr:sp fLocksText="0">
      <xdr:nvSpPr>
        <xdr:cNvPr id="169" name="Text Box 173"/>
        <xdr:cNvSpPr txBox="1">
          <a:spLocks noChangeArrowheads="1"/>
        </xdr:cNvSpPr>
      </xdr:nvSpPr>
      <xdr:spPr>
        <a:xfrm>
          <a:off x="14116050" y="8239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46</xdr:row>
      <xdr:rowOff>104775</xdr:rowOff>
    </xdr:from>
    <xdr:ext cx="85725" cy="361950"/>
    <xdr:sp fLocksText="0">
      <xdr:nvSpPr>
        <xdr:cNvPr id="170" name="Text Box 174"/>
        <xdr:cNvSpPr txBox="1">
          <a:spLocks noChangeArrowheads="1"/>
        </xdr:cNvSpPr>
      </xdr:nvSpPr>
      <xdr:spPr>
        <a:xfrm>
          <a:off x="14116050" y="8420100"/>
          <a:ext cx="85725"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47</xdr:row>
      <xdr:rowOff>209550</xdr:rowOff>
    </xdr:from>
    <xdr:ext cx="85725" cy="266700"/>
    <xdr:sp fLocksText="0">
      <xdr:nvSpPr>
        <xdr:cNvPr id="171" name="Text Box 175"/>
        <xdr:cNvSpPr txBox="1">
          <a:spLocks noChangeArrowheads="1"/>
        </xdr:cNvSpPr>
      </xdr:nvSpPr>
      <xdr:spPr>
        <a:xfrm>
          <a:off x="14116050" y="86868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48</xdr:row>
      <xdr:rowOff>104775</xdr:rowOff>
    </xdr:from>
    <xdr:ext cx="85725" cy="209550"/>
    <xdr:sp fLocksText="0">
      <xdr:nvSpPr>
        <xdr:cNvPr id="172" name="Text Box 176"/>
        <xdr:cNvSpPr txBox="1">
          <a:spLocks noChangeArrowheads="1"/>
        </xdr:cNvSpPr>
      </xdr:nvSpPr>
      <xdr:spPr>
        <a:xfrm>
          <a:off x="14116050" y="89058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49</xdr:row>
      <xdr:rowOff>104775</xdr:rowOff>
    </xdr:from>
    <xdr:ext cx="85725" cy="209550"/>
    <xdr:sp fLocksText="0">
      <xdr:nvSpPr>
        <xdr:cNvPr id="173" name="Text Box 177"/>
        <xdr:cNvSpPr txBox="1">
          <a:spLocks noChangeArrowheads="1"/>
        </xdr:cNvSpPr>
      </xdr:nvSpPr>
      <xdr:spPr>
        <a:xfrm>
          <a:off x="14116050" y="906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104775</xdr:rowOff>
    </xdr:from>
    <xdr:ext cx="85725" cy="209550"/>
    <xdr:sp fLocksText="0">
      <xdr:nvSpPr>
        <xdr:cNvPr id="174" name="Text Box 178"/>
        <xdr:cNvSpPr txBox="1">
          <a:spLocks noChangeArrowheads="1"/>
        </xdr:cNvSpPr>
      </xdr:nvSpPr>
      <xdr:spPr>
        <a:xfrm>
          <a:off x="14116050" y="922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18</xdr:row>
      <xdr:rowOff>104775</xdr:rowOff>
    </xdr:from>
    <xdr:ext cx="85725" cy="200025"/>
    <xdr:sp fLocksText="0">
      <xdr:nvSpPr>
        <xdr:cNvPr id="175" name="Text Box 179"/>
        <xdr:cNvSpPr txBox="1">
          <a:spLocks noChangeArrowheads="1"/>
        </xdr:cNvSpPr>
      </xdr:nvSpPr>
      <xdr:spPr>
        <a:xfrm>
          <a:off x="14116050" y="36004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19</xdr:row>
      <xdr:rowOff>104775</xdr:rowOff>
    </xdr:from>
    <xdr:ext cx="85725" cy="209550"/>
    <xdr:sp fLocksText="0">
      <xdr:nvSpPr>
        <xdr:cNvPr id="176" name="Text Box 180"/>
        <xdr:cNvSpPr txBox="1">
          <a:spLocks noChangeArrowheads="1"/>
        </xdr:cNvSpPr>
      </xdr:nvSpPr>
      <xdr:spPr>
        <a:xfrm>
          <a:off x="14116050" y="3762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20</xdr:row>
      <xdr:rowOff>104775</xdr:rowOff>
    </xdr:from>
    <xdr:ext cx="85725" cy="200025"/>
    <xdr:sp fLocksText="0">
      <xdr:nvSpPr>
        <xdr:cNvPr id="177" name="Text Box 181"/>
        <xdr:cNvSpPr txBox="1">
          <a:spLocks noChangeArrowheads="1"/>
        </xdr:cNvSpPr>
      </xdr:nvSpPr>
      <xdr:spPr>
        <a:xfrm>
          <a:off x="14116050" y="3943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21</xdr:row>
      <xdr:rowOff>104775</xdr:rowOff>
    </xdr:from>
    <xdr:ext cx="85725" cy="209550"/>
    <xdr:sp fLocksText="0">
      <xdr:nvSpPr>
        <xdr:cNvPr id="178" name="Text Box 182"/>
        <xdr:cNvSpPr txBox="1">
          <a:spLocks noChangeArrowheads="1"/>
        </xdr:cNvSpPr>
      </xdr:nvSpPr>
      <xdr:spPr>
        <a:xfrm>
          <a:off x="14116050" y="41052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22</xdr:row>
      <xdr:rowOff>104775</xdr:rowOff>
    </xdr:from>
    <xdr:ext cx="85725" cy="209550"/>
    <xdr:sp fLocksText="0">
      <xdr:nvSpPr>
        <xdr:cNvPr id="179" name="Text Box 183"/>
        <xdr:cNvSpPr txBox="1">
          <a:spLocks noChangeArrowheads="1"/>
        </xdr:cNvSpPr>
      </xdr:nvSpPr>
      <xdr:spPr>
        <a:xfrm>
          <a:off x="14116050" y="4286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23</xdr:row>
      <xdr:rowOff>104775</xdr:rowOff>
    </xdr:from>
    <xdr:ext cx="85725" cy="200025"/>
    <xdr:sp fLocksText="0">
      <xdr:nvSpPr>
        <xdr:cNvPr id="180" name="Text Box 184"/>
        <xdr:cNvSpPr txBox="1">
          <a:spLocks noChangeArrowheads="1"/>
        </xdr:cNvSpPr>
      </xdr:nvSpPr>
      <xdr:spPr>
        <a:xfrm>
          <a:off x="14116050" y="44672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24</xdr:row>
      <xdr:rowOff>104775</xdr:rowOff>
    </xdr:from>
    <xdr:ext cx="85725" cy="209550"/>
    <xdr:sp fLocksText="0">
      <xdr:nvSpPr>
        <xdr:cNvPr id="181" name="Text Box 185"/>
        <xdr:cNvSpPr txBox="1">
          <a:spLocks noChangeArrowheads="1"/>
        </xdr:cNvSpPr>
      </xdr:nvSpPr>
      <xdr:spPr>
        <a:xfrm>
          <a:off x="14116050" y="46291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25</xdr:row>
      <xdr:rowOff>104775</xdr:rowOff>
    </xdr:from>
    <xdr:ext cx="85725" cy="209550"/>
    <xdr:sp fLocksText="0">
      <xdr:nvSpPr>
        <xdr:cNvPr id="182" name="Text Box 186"/>
        <xdr:cNvSpPr txBox="1">
          <a:spLocks noChangeArrowheads="1"/>
        </xdr:cNvSpPr>
      </xdr:nvSpPr>
      <xdr:spPr>
        <a:xfrm>
          <a:off x="14116050" y="4810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26</xdr:row>
      <xdr:rowOff>104775</xdr:rowOff>
    </xdr:from>
    <xdr:ext cx="85725" cy="209550"/>
    <xdr:sp fLocksText="0">
      <xdr:nvSpPr>
        <xdr:cNvPr id="183" name="Text Box 187"/>
        <xdr:cNvSpPr txBox="1">
          <a:spLocks noChangeArrowheads="1"/>
        </xdr:cNvSpPr>
      </xdr:nvSpPr>
      <xdr:spPr>
        <a:xfrm>
          <a:off x="14116050" y="4991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27</xdr:row>
      <xdr:rowOff>104775</xdr:rowOff>
    </xdr:from>
    <xdr:ext cx="85725" cy="200025"/>
    <xdr:sp fLocksText="0">
      <xdr:nvSpPr>
        <xdr:cNvPr id="184" name="Text Box 188"/>
        <xdr:cNvSpPr txBox="1">
          <a:spLocks noChangeArrowheads="1"/>
        </xdr:cNvSpPr>
      </xdr:nvSpPr>
      <xdr:spPr>
        <a:xfrm>
          <a:off x="14116050" y="51720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28</xdr:row>
      <xdr:rowOff>104775</xdr:rowOff>
    </xdr:from>
    <xdr:ext cx="85725" cy="209550"/>
    <xdr:sp fLocksText="0">
      <xdr:nvSpPr>
        <xdr:cNvPr id="185" name="Text Box 189"/>
        <xdr:cNvSpPr txBox="1">
          <a:spLocks noChangeArrowheads="1"/>
        </xdr:cNvSpPr>
      </xdr:nvSpPr>
      <xdr:spPr>
        <a:xfrm>
          <a:off x="14116050" y="5334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29</xdr:row>
      <xdr:rowOff>104775</xdr:rowOff>
    </xdr:from>
    <xdr:ext cx="85725" cy="209550"/>
    <xdr:sp fLocksText="0">
      <xdr:nvSpPr>
        <xdr:cNvPr id="186" name="Text Box 190"/>
        <xdr:cNvSpPr txBox="1">
          <a:spLocks noChangeArrowheads="1"/>
        </xdr:cNvSpPr>
      </xdr:nvSpPr>
      <xdr:spPr>
        <a:xfrm>
          <a:off x="14116050" y="5514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30</xdr:row>
      <xdr:rowOff>104775</xdr:rowOff>
    </xdr:from>
    <xdr:ext cx="85725" cy="200025"/>
    <xdr:sp fLocksText="0">
      <xdr:nvSpPr>
        <xdr:cNvPr id="187" name="Text Box 191"/>
        <xdr:cNvSpPr txBox="1">
          <a:spLocks noChangeArrowheads="1"/>
        </xdr:cNvSpPr>
      </xdr:nvSpPr>
      <xdr:spPr>
        <a:xfrm>
          <a:off x="14116050" y="56769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31</xdr:row>
      <xdr:rowOff>104775</xdr:rowOff>
    </xdr:from>
    <xdr:ext cx="85725" cy="209550"/>
    <xdr:sp fLocksText="0">
      <xdr:nvSpPr>
        <xdr:cNvPr id="188" name="Text Box 192"/>
        <xdr:cNvSpPr txBox="1">
          <a:spLocks noChangeArrowheads="1"/>
        </xdr:cNvSpPr>
      </xdr:nvSpPr>
      <xdr:spPr>
        <a:xfrm>
          <a:off x="14116050" y="58388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32</xdr:row>
      <xdr:rowOff>104775</xdr:rowOff>
    </xdr:from>
    <xdr:ext cx="85725" cy="209550"/>
    <xdr:sp fLocksText="0">
      <xdr:nvSpPr>
        <xdr:cNvPr id="189" name="Text Box 193"/>
        <xdr:cNvSpPr txBox="1">
          <a:spLocks noChangeArrowheads="1"/>
        </xdr:cNvSpPr>
      </xdr:nvSpPr>
      <xdr:spPr>
        <a:xfrm>
          <a:off x="14116050" y="6019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33</xdr:row>
      <xdr:rowOff>104775</xdr:rowOff>
    </xdr:from>
    <xdr:ext cx="85725" cy="209550"/>
    <xdr:sp fLocksText="0">
      <xdr:nvSpPr>
        <xdr:cNvPr id="190" name="Text Box 194"/>
        <xdr:cNvSpPr txBox="1">
          <a:spLocks noChangeArrowheads="1"/>
        </xdr:cNvSpPr>
      </xdr:nvSpPr>
      <xdr:spPr>
        <a:xfrm>
          <a:off x="14116050" y="6181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34</xdr:row>
      <xdr:rowOff>104775</xdr:rowOff>
    </xdr:from>
    <xdr:ext cx="85725" cy="200025"/>
    <xdr:sp fLocksText="0">
      <xdr:nvSpPr>
        <xdr:cNvPr id="191" name="Text Box 195"/>
        <xdr:cNvSpPr txBox="1">
          <a:spLocks noChangeArrowheads="1"/>
        </xdr:cNvSpPr>
      </xdr:nvSpPr>
      <xdr:spPr>
        <a:xfrm>
          <a:off x="14116050" y="63436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35</xdr:row>
      <xdr:rowOff>104775</xdr:rowOff>
    </xdr:from>
    <xdr:ext cx="85725" cy="209550"/>
    <xdr:sp fLocksText="0">
      <xdr:nvSpPr>
        <xdr:cNvPr id="192" name="Text Box 196"/>
        <xdr:cNvSpPr txBox="1">
          <a:spLocks noChangeArrowheads="1"/>
        </xdr:cNvSpPr>
      </xdr:nvSpPr>
      <xdr:spPr>
        <a:xfrm>
          <a:off x="14116050" y="6505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36</xdr:row>
      <xdr:rowOff>104775</xdr:rowOff>
    </xdr:from>
    <xdr:ext cx="85725" cy="200025"/>
    <xdr:sp fLocksText="0">
      <xdr:nvSpPr>
        <xdr:cNvPr id="193" name="Text Box 197"/>
        <xdr:cNvSpPr txBox="1">
          <a:spLocks noChangeArrowheads="1"/>
        </xdr:cNvSpPr>
      </xdr:nvSpPr>
      <xdr:spPr>
        <a:xfrm>
          <a:off x="14116050" y="66865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37</xdr:row>
      <xdr:rowOff>104775</xdr:rowOff>
    </xdr:from>
    <xdr:ext cx="85725" cy="209550"/>
    <xdr:sp fLocksText="0">
      <xdr:nvSpPr>
        <xdr:cNvPr id="194" name="Text Box 198"/>
        <xdr:cNvSpPr txBox="1">
          <a:spLocks noChangeArrowheads="1"/>
        </xdr:cNvSpPr>
      </xdr:nvSpPr>
      <xdr:spPr>
        <a:xfrm>
          <a:off x="14116050" y="68484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38</xdr:row>
      <xdr:rowOff>104775</xdr:rowOff>
    </xdr:from>
    <xdr:ext cx="85725" cy="209550"/>
    <xdr:sp fLocksText="0">
      <xdr:nvSpPr>
        <xdr:cNvPr id="195" name="Text Box 199"/>
        <xdr:cNvSpPr txBox="1">
          <a:spLocks noChangeArrowheads="1"/>
        </xdr:cNvSpPr>
      </xdr:nvSpPr>
      <xdr:spPr>
        <a:xfrm>
          <a:off x="14116050" y="7029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39</xdr:row>
      <xdr:rowOff>104775</xdr:rowOff>
    </xdr:from>
    <xdr:ext cx="85725" cy="209550"/>
    <xdr:sp fLocksText="0">
      <xdr:nvSpPr>
        <xdr:cNvPr id="196" name="Text Box 200"/>
        <xdr:cNvSpPr txBox="1">
          <a:spLocks noChangeArrowheads="1"/>
        </xdr:cNvSpPr>
      </xdr:nvSpPr>
      <xdr:spPr>
        <a:xfrm>
          <a:off x="14116050" y="7210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40</xdr:row>
      <xdr:rowOff>104775</xdr:rowOff>
    </xdr:from>
    <xdr:ext cx="85725" cy="209550"/>
    <xdr:sp fLocksText="0">
      <xdr:nvSpPr>
        <xdr:cNvPr id="197" name="Text Box 201"/>
        <xdr:cNvSpPr txBox="1">
          <a:spLocks noChangeArrowheads="1"/>
        </xdr:cNvSpPr>
      </xdr:nvSpPr>
      <xdr:spPr>
        <a:xfrm>
          <a:off x="14116050" y="7391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41</xdr:row>
      <xdr:rowOff>104775</xdr:rowOff>
    </xdr:from>
    <xdr:ext cx="85725" cy="200025"/>
    <xdr:sp fLocksText="0">
      <xdr:nvSpPr>
        <xdr:cNvPr id="198" name="Text Box 202"/>
        <xdr:cNvSpPr txBox="1">
          <a:spLocks noChangeArrowheads="1"/>
        </xdr:cNvSpPr>
      </xdr:nvSpPr>
      <xdr:spPr>
        <a:xfrm>
          <a:off x="14116050" y="75533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42</xdr:row>
      <xdr:rowOff>104775</xdr:rowOff>
    </xdr:from>
    <xdr:ext cx="85725" cy="209550"/>
    <xdr:sp fLocksText="0">
      <xdr:nvSpPr>
        <xdr:cNvPr id="199" name="Text Box 203"/>
        <xdr:cNvSpPr txBox="1">
          <a:spLocks noChangeArrowheads="1"/>
        </xdr:cNvSpPr>
      </xdr:nvSpPr>
      <xdr:spPr>
        <a:xfrm>
          <a:off x="14116050" y="7715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43</xdr:row>
      <xdr:rowOff>104775</xdr:rowOff>
    </xdr:from>
    <xdr:ext cx="85725" cy="209550"/>
    <xdr:sp fLocksText="0">
      <xdr:nvSpPr>
        <xdr:cNvPr id="200" name="Text Box 204"/>
        <xdr:cNvSpPr txBox="1">
          <a:spLocks noChangeArrowheads="1"/>
        </xdr:cNvSpPr>
      </xdr:nvSpPr>
      <xdr:spPr>
        <a:xfrm>
          <a:off x="14116050" y="7896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44</xdr:row>
      <xdr:rowOff>104775</xdr:rowOff>
    </xdr:from>
    <xdr:ext cx="85725" cy="200025"/>
    <xdr:sp fLocksText="0">
      <xdr:nvSpPr>
        <xdr:cNvPr id="201" name="Text Box 205"/>
        <xdr:cNvSpPr txBox="1">
          <a:spLocks noChangeArrowheads="1"/>
        </xdr:cNvSpPr>
      </xdr:nvSpPr>
      <xdr:spPr>
        <a:xfrm>
          <a:off x="14116050" y="80772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45</xdr:row>
      <xdr:rowOff>104775</xdr:rowOff>
    </xdr:from>
    <xdr:ext cx="85725" cy="209550"/>
    <xdr:sp fLocksText="0">
      <xdr:nvSpPr>
        <xdr:cNvPr id="202" name="Text Box 206"/>
        <xdr:cNvSpPr txBox="1">
          <a:spLocks noChangeArrowheads="1"/>
        </xdr:cNvSpPr>
      </xdr:nvSpPr>
      <xdr:spPr>
        <a:xfrm>
          <a:off x="14116050" y="8239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46</xdr:row>
      <xdr:rowOff>104775</xdr:rowOff>
    </xdr:from>
    <xdr:ext cx="85725" cy="361950"/>
    <xdr:sp fLocksText="0">
      <xdr:nvSpPr>
        <xdr:cNvPr id="203" name="Text Box 207"/>
        <xdr:cNvSpPr txBox="1">
          <a:spLocks noChangeArrowheads="1"/>
        </xdr:cNvSpPr>
      </xdr:nvSpPr>
      <xdr:spPr>
        <a:xfrm>
          <a:off x="14116050" y="8420100"/>
          <a:ext cx="85725"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47</xdr:row>
      <xdr:rowOff>209550</xdr:rowOff>
    </xdr:from>
    <xdr:ext cx="85725" cy="266700"/>
    <xdr:sp fLocksText="0">
      <xdr:nvSpPr>
        <xdr:cNvPr id="204" name="Text Box 208"/>
        <xdr:cNvSpPr txBox="1">
          <a:spLocks noChangeArrowheads="1"/>
        </xdr:cNvSpPr>
      </xdr:nvSpPr>
      <xdr:spPr>
        <a:xfrm>
          <a:off x="14116050" y="86868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48</xdr:row>
      <xdr:rowOff>104775</xdr:rowOff>
    </xdr:from>
    <xdr:ext cx="85725" cy="209550"/>
    <xdr:sp fLocksText="0">
      <xdr:nvSpPr>
        <xdr:cNvPr id="205" name="Text Box 209"/>
        <xdr:cNvSpPr txBox="1">
          <a:spLocks noChangeArrowheads="1"/>
        </xdr:cNvSpPr>
      </xdr:nvSpPr>
      <xdr:spPr>
        <a:xfrm>
          <a:off x="14116050" y="89058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49</xdr:row>
      <xdr:rowOff>104775</xdr:rowOff>
    </xdr:from>
    <xdr:ext cx="85725" cy="209550"/>
    <xdr:sp fLocksText="0">
      <xdr:nvSpPr>
        <xdr:cNvPr id="206" name="Text Box 210"/>
        <xdr:cNvSpPr txBox="1">
          <a:spLocks noChangeArrowheads="1"/>
        </xdr:cNvSpPr>
      </xdr:nvSpPr>
      <xdr:spPr>
        <a:xfrm>
          <a:off x="14116050" y="906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104775</xdr:rowOff>
    </xdr:from>
    <xdr:ext cx="85725" cy="209550"/>
    <xdr:sp fLocksText="0">
      <xdr:nvSpPr>
        <xdr:cNvPr id="207" name="Text Box 211"/>
        <xdr:cNvSpPr txBox="1">
          <a:spLocks noChangeArrowheads="1"/>
        </xdr:cNvSpPr>
      </xdr:nvSpPr>
      <xdr:spPr>
        <a:xfrm>
          <a:off x="14116050" y="922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51</xdr:row>
      <xdr:rowOff>104775</xdr:rowOff>
    </xdr:from>
    <xdr:ext cx="85725" cy="209550"/>
    <xdr:sp fLocksText="0">
      <xdr:nvSpPr>
        <xdr:cNvPr id="208" name="Text Box 212"/>
        <xdr:cNvSpPr txBox="1">
          <a:spLocks noChangeArrowheads="1"/>
        </xdr:cNvSpPr>
      </xdr:nvSpPr>
      <xdr:spPr>
        <a:xfrm>
          <a:off x="14116050" y="939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52</xdr:row>
      <xdr:rowOff>104775</xdr:rowOff>
    </xdr:from>
    <xdr:ext cx="85725" cy="209550"/>
    <xdr:sp fLocksText="0">
      <xdr:nvSpPr>
        <xdr:cNvPr id="209" name="Text Box 213"/>
        <xdr:cNvSpPr txBox="1">
          <a:spLocks noChangeArrowheads="1"/>
        </xdr:cNvSpPr>
      </xdr:nvSpPr>
      <xdr:spPr>
        <a:xfrm>
          <a:off x="14116050" y="9553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53</xdr:row>
      <xdr:rowOff>104775</xdr:rowOff>
    </xdr:from>
    <xdr:ext cx="85725" cy="209550"/>
    <xdr:sp fLocksText="0">
      <xdr:nvSpPr>
        <xdr:cNvPr id="210" name="Text Box 214"/>
        <xdr:cNvSpPr txBox="1">
          <a:spLocks noChangeArrowheads="1"/>
        </xdr:cNvSpPr>
      </xdr:nvSpPr>
      <xdr:spPr>
        <a:xfrm>
          <a:off x="14116050" y="9715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54</xdr:row>
      <xdr:rowOff>104775</xdr:rowOff>
    </xdr:from>
    <xdr:ext cx="85725" cy="209550"/>
    <xdr:sp fLocksText="0">
      <xdr:nvSpPr>
        <xdr:cNvPr id="211" name="Text Box 215"/>
        <xdr:cNvSpPr txBox="1">
          <a:spLocks noChangeArrowheads="1"/>
        </xdr:cNvSpPr>
      </xdr:nvSpPr>
      <xdr:spPr>
        <a:xfrm>
          <a:off x="14116050" y="9877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55</xdr:row>
      <xdr:rowOff>104775</xdr:rowOff>
    </xdr:from>
    <xdr:ext cx="85725" cy="209550"/>
    <xdr:sp fLocksText="0">
      <xdr:nvSpPr>
        <xdr:cNvPr id="212" name="Text Box 216"/>
        <xdr:cNvSpPr txBox="1">
          <a:spLocks noChangeArrowheads="1"/>
        </xdr:cNvSpPr>
      </xdr:nvSpPr>
      <xdr:spPr>
        <a:xfrm>
          <a:off x="14116050" y="10039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56</xdr:row>
      <xdr:rowOff>104775</xdr:rowOff>
    </xdr:from>
    <xdr:ext cx="85725" cy="209550"/>
    <xdr:sp fLocksText="0">
      <xdr:nvSpPr>
        <xdr:cNvPr id="213" name="Text Box 217"/>
        <xdr:cNvSpPr txBox="1">
          <a:spLocks noChangeArrowheads="1"/>
        </xdr:cNvSpPr>
      </xdr:nvSpPr>
      <xdr:spPr>
        <a:xfrm>
          <a:off x="14116050" y="102012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57</xdr:row>
      <xdr:rowOff>104775</xdr:rowOff>
    </xdr:from>
    <xdr:ext cx="85725" cy="209550"/>
    <xdr:sp fLocksText="0">
      <xdr:nvSpPr>
        <xdr:cNvPr id="214" name="Text Box 218"/>
        <xdr:cNvSpPr txBox="1">
          <a:spLocks noChangeArrowheads="1"/>
        </xdr:cNvSpPr>
      </xdr:nvSpPr>
      <xdr:spPr>
        <a:xfrm>
          <a:off x="14116050" y="10363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58</xdr:row>
      <xdr:rowOff>104775</xdr:rowOff>
    </xdr:from>
    <xdr:ext cx="85725" cy="209550"/>
    <xdr:sp fLocksText="0">
      <xdr:nvSpPr>
        <xdr:cNvPr id="215" name="Text Box 219"/>
        <xdr:cNvSpPr txBox="1">
          <a:spLocks noChangeArrowheads="1"/>
        </xdr:cNvSpPr>
      </xdr:nvSpPr>
      <xdr:spPr>
        <a:xfrm>
          <a:off x="14116050" y="10525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59</xdr:row>
      <xdr:rowOff>104775</xdr:rowOff>
    </xdr:from>
    <xdr:ext cx="85725" cy="209550"/>
    <xdr:sp fLocksText="0">
      <xdr:nvSpPr>
        <xdr:cNvPr id="216" name="Text Box 220"/>
        <xdr:cNvSpPr txBox="1">
          <a:spLocks noChangeArrowheads="1"/>
        </xdr:cNvSpPr>
      </xdr:nvSpPr>
      <xdr:spPr>
        <a:xfrm>
          <a:off x="14116050" y="10687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60</xdr:row>
      <xdr:rowOff>104775</xdr:rowOff>
    </xdr:from>
    <xdr:ext cx="85725" cy="209550"/>
    <xdr:sp fLocksText="0">
      <xdr:nvSpPr>
        <xdr:cNvPr id="217" name="Text Box 221"/>
        <xdr:cNvSpPr txBox="1">
          <a:spLocks noChangeArrowheads="1"/>
        </xdr:cNvSpPr>
      </xdr:nvSpPr>
      <xdr:spPr>
        <a:xfrm>
          <a:off x="14116050" y="10848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Senior%20Managers%20Pac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Statistics%20and%20Reports\Annual%20and%20Quarterly%20Reports\2011-12%20Q3\MH%20and%20Specials\Specials%20tables-q3%20report-2011-12%20M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June%20MH%20Summar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Reports\Specials%20reports\Specials%20Report%20Temp%20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Specials%20Report%20Jun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Oct%202011-12\MH%20Performance%20Report%20Oct.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Rpd\Rpb\Forward%20Planning%20Packs\2000-2001\Senior%20Managers%20Pac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TEMP\LCD05%20return%20v4%2030-11-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ashh\Local%20Settings\Temporary%20Internet%20Files\OLK4D\PIs%20-%20not%20required.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Rpd\Rpb\Forward%20Planning%20Packs\2000-2001\May%2000%202nd%20Board%20Pack.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buttona\My%20Documents%20(IAAXPWS0206%20LOCAL%20DISK)\Feedback%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TEMP\LCD05%20return%20v4%2030-11-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razvin\Local%20Settings\Temporary%20Internet%20Files\OLK2F\Reports\2004-5\Feedback%20Data.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Profiles\cce21d\Local%20Settings\Temporary%20Internet%20Files\OLK3F5\AIT%20MA%20for%20AIMB.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TKILBEY\Local%20Settings\Temporary%20Internet%20Files\OLK123\Scorecard%20&amp;%20Objectives.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Statistics%20and%20Reports\Annual%20and%20Quarterly%20Reports\2011-12%20Q3\MH%20and%20Specials\Specials%20tables-q3%20report-2011-12%20MS%20v.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June%20MH%20Summary.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Reports\Specials%20reports\Specials%20Report%20Temp%20v.2.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Specials%20Report%20June.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Oct%202011-12\MH%20Performance%20Report%20O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ashh\Local%20Settings\Temporary%20Internet%20Files\OLK4D\PIs%20-%20not%20requir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May%2000%202nd%20Board%20Pac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buttona\My%20Documents%20(IAAXPWS0206%20LOCAL%20DISK)\Feedback%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razvin\Local%20Settings\Temporary%20Internet%20Files\OLK2F\Reports\2004-5\Feedback%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Profiles\cce21d\Local%20Settings\Temporary%20Internet%20Files\OLK3F5\AIT%20MA%20for%20AIM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TKILBEY\Local%20Settings\Temporary%20Internet%20Files\OLK123\Scorecard%20&amp;%20Objectiv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34">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1"/>
  <sheetViews>
    <sheetView tabSelected="1" zoomScalePageLayoutView="0" workbookViewId="0" topLeftCell="A1">
      <selection activeCell="A1" sqref="A1"/>
    </sheetView>
  </sheetViews>
  <sheetFormatPr defaultColWidth="9.140625" defaultRowHeight="12.75"/>
  <cols>
    <col min="1" max="1" width="11.140625" style="3" customWidth="1"/>
    <col min="2" max="2" width="10.140625" style="3" bestFit="1" customWidth="1"/>
    <col min="3" max="16384" width="9.140625" style="3" customWidth="1"/>
  </cols>
  <sheetData>
    <row r="1" spans="1:17" ht="15">
      <c r="A1" s="1" t="s">
        <v>317</v>
      </c>
      <c r="B1" s="2"/>
      <c r="C1" s="2"/>
      <c r="D1" s="2"/>
      <c r="E1" s="2"/>
      <c r="F1" s="2"/>
      <c r="G1" s="2"/>
      <c r="H1" s="2"/>
      <c r="I1" s="2"/>
      <c r="J1" s="2"/>
      <c r="K1" s="2"/>
      <c r="L1" s="528"/>
      <c r="M1" s="2"/>
      <c r="N1" s="2"/>
      <c r="O1" s="2"/>
      <c r="P1" s="2"/>
      <c r="Q1" s="2"/>
    </row>
    <row r="2" spans="1:17" ht="15">
      <c r="A2" s="2"/>
      <c r="B2" s="2"/>
      <c r="C2" s="2"/>
      <c r="D2" s="2"/>
      <c r="E2" s="2"/>
      <c r="F2" s="2"/>
      <c r="G2" s="2"/>
      <c r="H2" s="2"/>
      <c r="I2" s="2"/>
      <c r="J2" s="2"/>
      <c r="K2" s="2"/>
      <c r="L2" s="533"/>
      <c r="M2" s="2"/>
      <c r="N2" s="2"/>
      <c r="O2" s="2"/>
      <c r="P2" s="2"/>
      <c r="Q2" s="2"/>
    </row>
    <row r="3" spans="1:17" ht="15">
      <c r="A3" s="4" t="s">
        <v>0</v>
      </c>
      <c r="B3" s="4" t="s">
        <v>1</v>
      </c>
      <c r="C3" s="2"/>
      <c r="D3" s="2"/>
      <c r="E3" s="2"/>
      <c r="F3" s="2"/>
      <c r="G3" s="2"/>
      <c r="H3" s="2"/>
      <c r="I3" s="2"/>
      <c r="J3" s="2"/>
      <c r="K3" s="2"/>
      <c r="L3" s="533"/>
      <c r="M3" s="2"/>
      <c r="N3" s="2"/>
      <c r="O3" s="2"/>
      <c r="P3" s="2"/>
      <c r="Q3" s="2"/>
    </row>
    <row r="4" spans="1:17" ht="15">
      <c r="A4" s="4" t="s">
        <v>2</v>
      </c>
      <c r="B4" s="4"/>
      <c r="C4" s="2"/>
      <c r="D4" s="2"/>
      <c r="E4" s="2"/>
      <c r="F4" s="2"/>
      <c r="G4" s="2"/>
      <c r="H4" s="2"/>
      <c r="I4" s="2"/>
      <c r="J4" s="2"/>
      <c r="K4" s="2"/>
      <c r="L4" s="2"/>
      <c r="M4" s="2"/>
      <c r="N4" s="2"/>
      <c r="O4" s="2"/>
      <c r="P4" s="2"/>
      <c r="Q4" s="2"/>
    </row>
    <row r="5" spans="1:17" ht="15">
      <c r="A5" s="5" t="s">
        <v>3</v>
      </c>
      <c r="B5" s="700" t="s">
        <v>284</v>
      </c>
      <c r="C5" s="700"/>
      <c r="D5" s="700"/>
      <c r="E5" s="700"/>
      <c r="F5" s="700"/>
      <c r="G5" s="700"/>
      <c r="H5" s="700"/>
      <c r="I5" s="700"/>
      <c r="J5" s="700"/>
      <c r="K5" s="700"/>
      <c r="L5" s="700"/>
      <c r="M5" s="700"/>
      <c r="N5" s="700"/>
      <c r="O5" s="700"/>
      <c r="P5" s="700"/>
      <c r="Q5" s="2"/>
    </row>
    <row r="6" spans="1:17" ht="15">
      <c r="A6" s="4" t="s">
        <v>4</v>
      </c>
      <c r="B6" s="2"/>
      <c r="C6" s="2"/>
      <c r="D6" s="2"/>
      <c r="E6" s="2"/>
      <c r="F6" s="2"/>
      <c r="G6" s="2"/>
      <c r="H6" s="2"/>
      <c r="I6" s="2"/>
      <c r="J6" s="2"/>
      <c r="K6" s="2"/>
      <c r="L6" s="533"/>
      <c r="M6" s="2"/>
      <c r="N6" s="2"/>
      <c r="O6" s="2"/>
      <c r="P6" s="2"/>
      <c r="Q6" s="2"/>
    </row>
    <row r="7" spans="1:17" ht="15">
      <c r="A7" s="2">
        <v>1.1</v>
      </c>
      <c r="B7" s="6" t="s">
        <v>285</v>
      </c>
      <c r="C7" s="6"/>
      <c r="D7" s="6"/>
      <c r="E7" s="6"/>
      <c r="F7" s="6"/>
      <c r="G7" s="6"/>
      <c r="H7" s="6"/>
      <c r="I7" s="6"/>
      <c r="J7" s="6"/>
      <c r="K7" s="6"/>
      <c r="L7" s="6"/>
      <c r="M7" s="6"/>
      <c r="N7" s="6"/>
      <c r="O7" s="6"/>
      <c r="P7" s="6"/>
      <c r="Q7" s="2"/>
    </row>
    <row r="8" spans="1:17" ht="15">
      <c r="A8" s="2">
        <v>1.2</v>
      </c>
      <c r="B8" s="6" t="s">
        <v>286</v>
      </c>
      <c r="C8" s="6"/>
      <c r="D8" s="6"/>
      <c r="E8" s="6"/>
      <c r="F8" s="6"/>
      <c r="G8" s="6"/>
      <c r="H8" s="6"/>
      <c r="I8" s="6"/>
      <c r="J8" s="6"/>
      <c r="K8" s="6"/>
      <c r="L8" s="6"/>
      <c r="M8" s="6"/>
      <c r="N8" s="6"/>
      <c r="O8" s="6"/>
      <c r="P8" s="6"/>
      <c r="Q8" s="2"/>
    </row>
    <row r="9" spans="1:17" ht="15">
      <c r="A9" s="2">
        <v>1.3</v>
      </c>
      <c r="B9" s="6" t="s">
        <v>287</v>
      </c>
      <c r="C9" s="6"/>
      <c r="D9" s="6"/>
      <c r="E9" s="6"/>
      <c r="F9" s="6"/>
      <c r="G9" s="6"/>
      <c r="H9" s="6"/>
      <c r="I9" s="6"/>
      <c r="J9" s="6"/>
      <c r="K9" s="6"/>
      <c r="L9" s="6"/>
      <c r="M9" s="6"/>
      <c r="N9" s="6"/>
      <c r="O9" s="6"/>
      <c r="P9" s="6"/>
      <c r="Q9" s="2"/>
    </row>
    <row r="10" spans="1:17" ht="15">
      <c r="A10" s="2">
        <v>1.4</v>
      </c>
      <c r="B10" s="6" t="s">
        <v>288</v>
      </c>
      <c r="C10" s="6"/>
      <c r="D10" s="6"/>
      <c r="E10" s="6"/>
      <c r="F10" s="6"/>
      <c r="G10" s="6"/>
      <c r="H10" s="6"/>
      <c r="I10" s="6"/>
      <c r="J10" s="6"/>
      <c r="K10" s="6"/>
      <c r="L10" s="6"/>
      <c r="M10" s="6"/>
      <c r="N10" s="6"/>
      <c r="O10" s="6"/>
      <c r="P10" s="6"/>
      <c r="Q10" s="2"/>
    </row>
    <row r="11" spans="1:17" ht="15">
      <c r="A11" s="4" t="s">
        <v>5</v>
      </c>
      <c r="B11" s="6"/>
      <c r="C11" s="6"/>
      <c r="D11" s="6"/>
      <c r="E11" s="6"/>
      <c r="F11" s="6"/>
      <c r="G11" s="6"/>
      <c r="H11" s="6"/>
      <c r="I11" s="6"/>
      <c r="J11" s="6"/>
      <c r="K11" s="6"/>
      <c r="L11" s="6"/>
      <c r="M11" s="6"/>
      <c r="N11" s="6"/>
      <c r="O11" s="6"/>
      <c r="P11" s="6"/>
      <c r="Q11" s="2"/>
    </row>
    <row r="12" spans="1:17" ht="15">
      <c r="A12" s="2">
        <v>2.1</v>
      </c>
      <c r="B12" s="6" t="s">
        <v>289</v>
      </c>
      <c r="C12" s="6"/>
      <c r="D12" s="6"/>
      <c r="E12" s="6"/>
      <c r="F12" s="6"/>
      <c r="G12" s="6"/>
      <c r="H12" s="6"/>
      <c r="I12" s="6"/>
      <c r="J12" s="6"/>
      <c r="K12" s="6"/>
      <c r="L12" s="6"/>
      <c r="M12" s="6"/>
      <c r="N12" s="6"/>
      <c r="O12" s="6"/>
      <c r="P12" s="6"/>
      <c r="Q12" s="2"/>
    </row>
    <row r="13" spans="1:17" ht="15">
      <c r="A13" s="2">
        <v>2.2</v>
      </c>
      <c r="B13" s="6" t="s">
        <v>290</v>
      </c>
      <c r="C13" s="6"/>
      <c r="D13" s="6"/>
      <c r="E13" s="6"/>
      <c r="F13" s="6"/>
      <c r="G13" s="6"/>
      <c r="H13" s="6"/>
      <c r="I13" s="6"/>
      <c r="J13" s="6"/>
      <c r="K13" s="6"/>
      <c r="L13" s="6"/>
      <c r="M13" s="6"/>
      <c r="N13" s="6"/>
      <c r="O13" s="6"/>
      <c r="P13" s="6"/>
      <c r="Q13" s="2"/>
    </row>
    <row r="14" spans="1:17" ht="15">
      <c r="A14" s="2">
        <v>2.3</v>
      </c>
      <c r="B14" s="6" t="s">
        <v>291</v>
      </c>
      <c r="C14" s="6"/>
      <c r="D14" s="6"/>
      <c r="E14" s="6"/>
      <c r="F14" s="6"/>
      <c r="G14" s="6"/>
      <c r="H14" s="6"/>
      <c r="I14" s="6"/>
      <c r="J14" s="6"/>
      <c r="K14" s="6"/>
      <c r="L14" s="6"/>
      <c r="M14" s="6"/>
      <c r="N14" s="6"/>
      <c r="O14" s="6"/>
      <c r="P14" s="6"/>
      <c r="Q14" s="2"/>
    </row>
    <row r="15" spans="1:17" ht="15">
      <c r="A15" s="2">
        <v>2.4</v>
      </c>
      <c r="B15" s="6" t="s">
        <v>292</v>
      </c>
      <c r="C15" s="6"/>
      <c r="D15" s="6"/>
      <c r="E15" s="6"/>
      <c r="F15" s="6"/>
      <c r="G15" s="6"/>
      <c r="H15" s="6"/>
      <c r="I15" s="6"/>
      <c r="J15" s="6"/>
      <c r="K15" s="6"/>
      <c r="L15" s="6"/>
      <c r="M15" s="6"/>
      <c r="N15" s="6"/>
      <c r="O15" s="6"/>
      <c r="P15" s="6"/>
      <c r="Q15" s="2"/>
    </row>
    <row r="16" spans="1:17" ht="15">
      <c r="A16" s="2">
        <v>2.5</v>
      </c>
      <c r="B16" s="6" t="s">
        <v>293</v>
      </c>
      <c r="C16" s="6"/>
      <c r="D16" s="6"/>
      <c r="E16" s="6"/>
      <c r="F16" s="6"/>
      <c r="G16" s="6"/>
      <c r="H16" s="6"/>
      <c r="I16" s="6"/>
      <c r="J16" s="6"/>
      <c r="K16" s="6"/>
      <c r="L16" s="6"/>
      <c r="M16" s="6"/>
      <c r="N16" s="6"/>
      <c r="O16" s="6"/>
      <c r="P16" s="6"/>
      <c r="Q16" s="2"/>
    </row>
    <row r="17" spans="1:17" ht="15">
      <c r="A17" s="2">
        <v>2.6</v>
      </c>
      <c r="B17" s="6" t="s">
        <v>294</v>
      </c>
      <c r="C17" s="6"/>
      <c r="D17" s="6"/>
      <c r="E17" s="6"/>
      <c r="F17" s="6"/>
      <c r="G17" s="6"/>
      <c r="H17" s="6"/>
      <c r="I17" s="6"/>
      <c r="J17" s="6"/>
      <c r="K17" s="6"/>
      <c r="L17" s="6"/>
      <c r="M17" s="6"/>
      <c r="N17" s="6"/>
      <c r="O17" s="6"/>
      <c r="P17" s="6"/>
      <c r="Q17" s="2"/>
    </row>
    <row r="18" spans="1:17" ht="15">
      <c r="A18" s="2">
        <v>2.7</v>
      </c>
      <c r="B18" s="6" t="s">
        <v>295</v>
      </c>
      <c r="C18" s="6"/>
      <c r="D18" s="6"/>
      <c r="E18" s="6"/>
      <c r="F18" s="6"/>
      <c r="G18" s="6"/>
      <c r="H18" s="6"/>
      <c r="I18" s="6"/>
      <c r="J18" s="6"/>
      <c r="K18" s="6"/>
      <c r="L18" s="6"/>
      <c r="M18" s="6"/>
      <c r="N18" s="6"/>
      <c r="O18" s="6"/>
      <c r="P18" s="6"/>
      <c r="Q18" s="2"/>
    </row>
    <row r="19" spans="1:17" ht="15">
      <c r="A19" s="4" t="s">
        <v>6</v>
      </c>
      <c r="B19" s="6"/>
      <c r="C19" s="6"/>
      <c r="D19" s="6"/>
      <c r="E19" s="6"/>
      <c r="F19" s="6"/>
      <c r="G19" s="6"/>
      <c r="H19" s="6"/>
      <c r="I19" s="6"/>
      <c r="J19" s="6"/>
      <c r="K19" s="6"/>
      <c r="L19" s="6"/>
      <c r="M19" s="6"/>
      <c r="N19" s="6"/>
      <c r="O19" s="6"/>
      <c r="P19" s="6"/>
      <c r="Q19" s="2"/>
    </row>
    <row r="20" spans="1:17" ht="15">
      <c r="A20" s="2">
        <v>3.1</v>
      </c>
      <c r="B20" s="6" t="s">
        <v>296</v>
      </c>
      <c r="C20" s="6"/>
      <c r="D20" s="6"/>
      <c r="E20" s="6"/>
      <c r="F20" s="6"/>
      <c r="G20" s="6"/>
      <c r="H20" s="6"/>
      <c r="I20" s="6"/>
      <c r="J20" s="6"/>
      <c r="K20" s="6"/>
      <c r="L20" s="6"/>
      <c r="M20" s="6"/>
      <c r="N20" s="6"/>
      <c r="O20" s="6"/>
      <c r="P20" s="6"/>
      <c r="Q20" s="2"/>
    </row>
    <row r="21" spans="1:17" ht="15">
      <c r="A21" s="4" t="s">
        <v>7</v>
      </c>
      <c r="B21" s="6"/>
      <c r="C21" s="6"/>
      <c r="D21" s="6"/>
      <c r="E21" s="6"/>
      <c r="F21" s="6"/>
      <c r="G21" s="6"/>
      <c r="H21" s="6"/>
      <c r="I21" s="6"/>
      <c r="J21" s="6"/>
      <c r="K21" s="6"/>
      <c r="L21" s="6"/>
      <c r="M21" s="6"/>
      <c r="N21" s="6"/>
      <c r="O21" s="6"/>
      <c r="P21" s="6"/>
      <c r="Q21" s="2"/>
    </row>
    <row r="22" spans="1:17" ht="15">
      <c r="A22" s="57">
        <v>4.1</v>
      </c>
      <c r="B22" s="6" t="s">
        <v>300</v>
      </c>
      <c r="C22" s="6"/>
      <c r="D22" s="6"/>
      <c r="E22" s="6"/>
      <c r="F22" s="6"/>
      <c r="G22" s="6"/>
      <c r="H22" s="6"/>
      <c r="I22" s="6"/>
      <c r="J22" s="6"/>
      <c r="K22" s="527"/>
      <c r="L22" s="6"/>
      <c r="M22" s="6"/>
      <c r="N22" s="6"/>
      <c r="O22" s="6"/>
      <c r="P22" s="6"/>
      <c r="Q22" s="2"/>
    </row>
    <row r="23" spans="1:17" ht="15">
      <c r="A23" s="2">
        <v>4.2</v>
      </c>
      <c r="B23" s="6" t="s">
        <v>297</v>
      </c>
      <c r="C23" s="6"/>
      <c r="D23" s="6"/>
      <c r="E23" s="6"/>
      <c r="F23" s="6"/>
      <c r="G23" s="6"/>
      <c r="H23" s="6"/>
      <c r="I23" s="6"/>
      <c r="J23" s="6"/>
      <c r="K23" s="6"/>
      <c r="L23" s="6"/>
      <c r="M23" s="6"/>
      <c r="N23" s="6"/>
      <c r="O23" s="6"/>
      <c r="P23" s="6"/>
      <c r="Q23" s="2"/>
    </row>
    <row r="24" spans="1:17" ht="15">
      <c r="A24" s="2">
        <v>4.3</v>
      </c>
      <c r="B24" s="6" t="s">
        <v>298</v>
      </c>
      <c r="C24" s="6"/>
      <c r="D24" s="6"/>
      <c r="E24" s="6"/>
      <c r="F24" s="6"/>
      <c r="G24" s="6"/>
      <c r="H24" s="6"/>
      <c r="I24" s="6"/>
      <c r="J24" s="6"/>
      <c r="K24" s="6"/>
      <c r="L24" s="6"/>
      <c r="M24" s="6"/>
      <c r="N24" s="6"/>
      <c r="O24" s="6"/>
      <c r="P24" s="6"/>
      <c r="Q24" s="2"/>
    </row>
    <row r="25" spans="1:17" s="526" customFormat="1" ht="15">
      <c r="A25" s="525"/>
      <c r="B25" s="12"/>
      <c r="C25" s="12"/>
      <c r="D25" s="12"/>
      <c r="E25" s="12"/>
      <c r="F25" s="12"/>
      <c r="G25" s="12"/>
      <c r="H25" s="12"/>
      <c r="I25" s="12"/>
      <c r="J25" s="12"/>
      <c r="K25" s="12"/>
      <c r="L25" s="12"/>
      <c r="M25" s="12"/>
      <c r="N25" s="12"/>
      <c r="O25" s="12"/>
      <c r="P25" s="12"/>
      <c r="Q25" s="57"/>
    </row>
    <row r="26" spans="1:16" ht="15">
      <c r="A26" s="4" t="s">
        <v>8</v>
      </c>
      <c r="B26" s="6"/>
      <c r="C26" s="6"/>
      <c r="D26" s="6"/>
      <c r="E26" s="6"/>
      <c r="F26" s="6"/>
      <c r="G26" s="6"/>
      <c r="H26" s="6"/>
      <c r="I26" s="6"/>
      <c r="J26" s="6"/>
      <c r="K26" s="6"/>
      <c r="L26" s="6"/>
      <c r="M26" s="6"/>
      <c r="N26" s="6"/>
      <c r="O26" s="6"/>
      <c r="P26" s="6"/>
    </row>
    <row r="27" spans="1:16" ht="15">
      <c r="A27" s="5" t="s">
        <v>9</v>
      </c>
      <c r="B27" s="6" t="s">
        <v>10</v>
      </c>
      <c r="C27" s="6"/>
      <c r="D27" s="6"/>
      <c r="E27" s="6"/>
      <c r="F27" s="6"/>
      <c r="G27" s="6"/>
      <c r="H27" s="6"/>
      <c r="I27" s="6"/>
      <c r="J27" s="6"/>
      <c r="K27" s="6"/>
      <c r="L27" s="6"/>
      <c r="M27" s="6"/>
      <c r="N27" s="6"/>
      <c r="O27" s="6"/>
      <c r="P27" s="6"/>
    </row>
    <row r="28" spans="1:16" ht="15">
      <c r="A28" s="2"/>
      <c r="B28" s="2"/>
      <c r="C28" s="2"/>
      <c r="D28" s="2"/>
      <c r="E28" s="2"/>
      <c r="F28" s="2"/>
      <c r="G28" s="2"/>
      <c r="H28" s="2"/>
      <c r="I28" s="2"/>
      <c r="J28" s="2"/>
      <c r="K28" s="2"/>
      <c r="L28" s="2"/>
      <c r="M28" s="2"/>
      <c r="N28" s="2"/>
      <c r="O28" s="2"/>
      <c r="P28" s="2"/>
    </row>
    <row r="29" spans="1:16" ht="15.75">
      <c r="A29" s="658" t="s">
        <v>416</v>
      </c>
      <c r="B29" s="4"/>
      <c r="C29" s="2"/>
      <c r="D29" s="2"/>
      <c r="E29" s="2"/>
      <c r="F29" s="2"/>
      <c r="G29" s="2"/>
      <c r="H29" s="2"/>
      <c r="I29" s="2"/>
      <c r="J29" s="2"/>
      <c r="K29" s="2"/>
      <c r="L29" s="2"/>
      <c r="M29" s="2"/>
      <c r="N29" s="2"/>
      <c r="O29" s="2"/>
      <c r="P29" s="479"/>
    </row>
    <row r="30" ht="15">
      <c r="A30" s="657" t="s">
        <v>417</v>
      </c>
    </row>
    <row r="31" ht="15">
      <c r="A31" s="657" t="s">
        <v>418</v>
      </c>
    </row>
  </sheetData>
  <sheetProtection/>
  <mergeCells count="1">
    <mergeCell ref="B5:P5"/>
  </mergeCells>
  <hyperlinks>
    <hyperlink ref="B5" location="S.1!A1" display="S.1!A1"/>
    <hyperlink ref="B7" location="'1.1'!A1" display="'1.1'!A1"/>
    <hyperlink ref="B8" location="'1.2'!A1" display="'1.2'!A1"/>
    <hyperlink ref="B9" location="'1.3'!A1" display="'1.3'!A1"/>
    <hyperlink ref="B10" location="'1.4'!A1" display="'1.4'!A1"/>
    <hyperlink ref="B12" location="'2.1'!A1" display="'2.1'!A1"/>
    <hyperlink ref="B13" location="'2.2'!A1" display="'2.2'!A1"/>
    <hyperlink ref="B14" location="'2.3'!A1" display="'2.3'!A1"/>
    <hyperlink ref="B15" location="'2.4'!A1" display="'2.4'!A1"/>
    <hyperlink ref="B16" location="'2.5'!A1" display="'2.5'!A1"/>
    <hyperlink ref="B17" location="'2.6'!A1" display="'2.6'!A1"/>
    <hyperlink ref="B18" location="'2.7'!A1" display="'2.7'!A1"/>
    <hyperlink ref="B20" location="'3.1'!A1" display="'3.1'!A1"/>
    <hyperlink ref="B22" location="'4.1'!A1" display="'4.1'!A1"/>
    <hyperlink ref="B23" location="'4.2'!A1" display="'4.2'!A1"/>
    <hyperlink ref="B24" location="'4.3'!A1" display="'4.3'!A1"/>
    <hyperlink ref="B27" location="B.1!A1" display="Change of Names of Tribunals"/>
    <hyperlink ref="B5:P5" location="S.1!A1" display="Total Number of Receipts, Disposals and Caseload Outstanding by Jurisdiction, 2007/08 to 2012/13"/>
  </hyperlinks>
  <printOptions/>
  <pageMargins left="0.7480314960629921" right="0.7480314960629921" top="0.984251968503937" bottom="0.984251968503937" header="0.5118110236220472" footer="0.5118110236220472"/>
  <pageSetup fitToHeight="1" fitToWidth="1" horizontalDpi="600" verticalDpi="600" orientation="landscape" paperSize="9" scale="88" r:id="rId1"/>
  <headerFooter alignWithMargins="0">
    <oddHeader>&amp;CTribunal Statistics Quarterly
July to September 2013</oddHead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N27"/>
  <sheetViews>
    <sheetView zoomScale="85" zoomScaleNormal="85" zoomScalePageLayoutView="0" workbookViewId="0" topLeftCell="A1">
      <selection activeCell="A1" sqref="A1"/>
    </sheetView>
  </sheetViews>
  <sheetFormatPr defaultColWidth="9.140625" defaultRowHeight="12.75"/>
  <cols>
    <col min="1" max="1" width="22.7109375" style="0" customWidth="1"/>
    <col min="2" max="2" width="7.57421875" style="0" customWidth="1"/>
    <col min="3" max="5" width="5.140625" style="0" customWidth="1"/>
    <col min="6" max="6" width="7.57421875" style="0" customWidth="1"/>
    <col min="7" max="9" width="5.140625" style="0" customWidth="1"/>
    <col min="10" max="10" width="7.57421875" style="0" customWidth="1"/>
    <col min="11" max="13" width="5.140625" style="0" customWidth="1"/>
    <col min="14" max="14" width="7.57421875" style="0" customWidth="1"/>
    <col min="15" max="17" width="5.140625" style="0" customWidth="1"/>
    <col min="18" max="18" width="7.57421875" style="0" customWidth="1"/>
    <col min="19" max="21" width="5.00390625" style="0" customWidth="1"/>
    <col min="22" max="22" width="7.57421875" style="0" customWidth="1"/>
    <col min="23" max="26" width="5.00390625" style="0" customWidth="1"/>
    <col min="27" max="27" width="7.57421875" style="0" customWidth="1"/>
    <col min="28" max="31" width="5.00390625" style="132" customWidth="1"/>
    <col min="32" max="32" width="7.57421875" style="0" customWidth="1"/>
    <col min="33" max="33" width="4.421875" style="0" customWidth="1"/>
    <col min="34" max="34" width="5.421875" style="0" customWidth="1"/>
    <col min="35" max="35" width="5.57421875" style="0" customWidth="1"/>
    <col min="36" max="36" width="5.00390625" style="0" customWidth="1"/>
    <col min="38" max="38" width="11.57421875" style="0" customWidth="1"/>
    <col min="39" max="39" width="6.57421875" style="0" customWidth="1"/>
    <col min="40" max="40" width="7.00390625" style="0" customWidth="1"/>
  </cols>
  <sheetData>
    <row r="1" spans="1:36" ht="15">
      <c r="A1" s="167" t="s">
        <v>148</v>
      </c>
      <c r="B1" s="209"/>
      <c r="C1" s="209"/>
      <c r="D1" s="209"/>
      <c r="E1" s="209"/>
      <c r="F1" s="209"/>
      <c r="G1" s="209"/>
      <c r="H1" s="209"/>
      <c r="I1" s="209"/>
      <c r="J1" s="137"/>
      <c r="K1" s="137"/>
      <c r="L1" s="137"/>
      <c r="M1" s="137"/>
      <c r="N1" s="137"/>
      <c r="O1" s="137"/>
      <c r="P1" s="137"/>
      <c r="Q1" s="137"/>
      <c r="R1" s="137"/>
      <c r="S1" s="137"/>
      <c r="T1" s="137"/>
      <c r="U1" s="137"/>
      <c r="V1" s="137"/>
      <c r="W1" s="137"/>
      <c r="X1" s="137"/>
      <c r="Y1" s="137"/>
      <c r="Z1" s="137"/>
      <c r="AA1" s="137"/>
      <c r="AB1" s="137"/>
      <c r="AC1" s="137"/>
      <c r="AD1" s="137"/>
      <c r="AE1" s="137"/>
      <c r="AJ1" s="7" t="s">
        <v>12</v>
      </c>
    </row>
    <row r="2" spans="1:31" ht="15">
      <c r="A2" s="167" t="s">
        <v>292</v>
      </c>
      <c r="B2" s="209"/>
      <c r="C2" s="209"/>
      <c r="D2" s="209"/>
      <c r="E2" s="209"/>
      <c r="F2" s="209"/>
      <c r="G2" s="209"/>
      <c r="H2" s="209"/>
      <c r="I2" s="209"/>
      <c r="J2" s="137"/>
      <c r="K2" s="137"/>
      <c r="L2" s="137"/>
      <c r="M2" s="137"/>
      <c r="N2" s="137"/>
      <c r="O2" s="137"/>
      <c r="P2" s="137"/>
      <c r="Q2" s="138"/>
      <c r="R2" s="137"/>
      <c r="S2" s="137"/>
      <c r="T2" s="137"/>
      <c r="U2" s="137"/>
      <c r="V2" s="137"/>
      <c r="W2" s="137"/>
      <c r="X2" s="137"/>
      <c r="Y2" s="137"/>
      <c r="Z2" s="137"/>
      <c r="AA2" s="137"/>
      <c r="AB2" s="137"/>
      <c r="AC2" s="137"/>
      <c r="AD2" s="137"/>
      <c r="AE2" s="137"/>
    </row>
    <row r="3" spans="1:31" ht="12.75">
      <c r="A3" s="135"/>
      <c r="B3" s="135"/>
      <c r="C3" s="135"/>
      <c r="D3" s="135"/>
      <c r="E3" s="135"/>
      <c r="F3" s="135"/>
      <c r="G3" s="135"/>
      <c r="H3" s="135"/>
      <c r="I3" s="135"/>
      <c r="J3" s="137"/>
      <c r="K3" s="137"/>
      <c r="L3" s="137"/>
      <c r="M3" s="137"/>
      <c r="N3" s="137"/>
      <c r="O3" s="137"/>
      <c r="P3" s="137"/>
      <c r="Q3" s="137"/>
      <c r="R3" s="138"/>
      <c r="S3" s="138"/>
      <c r="T3" s="138"/>
      <c r="U3" s="137"/>
      <c r="V3" s="138"/>
      <c r="W3" s="138"/>
      <c r="X3" s="137"/>
      <c r="Y3" s="137"/>
      <c r="Z3" s="137"/>
      <c r="AA3" s="138"/>
      <c r="AB3" s="137"/>
      <c r="AC3" s="137"/>
      <c r="AD3" s="137"/>
      <c r="AE3" s="138"/>
    </row>
    <row r="4" spans="1:36" ht="12.75">
      <c r="A4" s="210"/>
      <c r="B4" s="771" t="s">
        <v>13</v>
      </c>
      <c r="C4" s="772"/>
      <c r="D4" s="772"/>
      <c r="E4" s="773"/>
      <c r="F4" s="774" t="s">
        <v>14</v>
      </c>
      <c r="G4" s="772"/>
      <c r="H4" s="772"/>
      <c r="I4" s="772"/>
      <c r="J4" s="771" t="s">
        <v>15</v>
      </c>
      <c r="K4" s="772"/>
      <c r="L4" s="772"/>
      <c r="M4" s="773"/>
      <c r="N4" s="771" t="s">
        <v>84</v>
      </c>
      <c r="O4" s="772"/>
      <c r="P4" s="772"/>
      <c r="Q4" s="773"/>
      <c r="R4" s="771" t="s">
        <v>17</v>
      </c>
      <c r="S4" s="774"/>
      <c r="T4" s="774"/>
      <c r="U4" s="784"/>
      <c r="V4" s="771" t="s">
        <v>18</v>
      </c>
      <c r="W4" s="774"/>
      <c r="X4" s="774"/>
      <c r="Y4" s="774"/>
      <c r="Z4" s="774"/>
      <c r="AA4" s="775"/>
      <c r="AB4" s="775"/>
      <c r="AC4" s="775"/>
      <c r="AD4" s="775"/>
      <c r="AE4" s="776"/>
      <c r="AF4" s="771" t="s">
        <v>283</v>
      </c>
      <c r="AG4" s="774"/>
      <c r="AH4" s="774"/>
      <c r="AI4" s="774"/>
      <c r="AJ4" s="784"/>
    </row>
    <row r="5" spans="1:36" ht="12.75">
      <c r="A5" s="404"/>
      <c r="B5" s="777" t="s">
        <v>23</v>
      </c>
      <c r="C5" s="778"/>
      <c r="D5" s="778"/>
      <c r="E5" s="779"/>
      <c r="F5" s="778" t="s">
        <v>23</v>
      </c>
      <c r="G5" s="778"/>
      <c r="H5" s="778"/>
      <c r="I5" s="780"/>
      <c r="J5" s="777" t="s">
        <v>23</v>
      </c>
      <c r="K5" s="778"/>
      <c r="L5" s="778"/>
      <c r="M5" s="779"/>
      <c r="N5" s="781" t="s">
        <v>23</v>
      </c>
      <c r="O5" s="782"/>
      <c r="P5" s="782"/>
      <c r="Q5" s="783"/>
      <c r="R5" s="782" t="s">
        <v>23</v>
      </c>
      <c r="S5" s="782"/>
      <c r="T5" s="782"/>
      <c r="U5" s="783"/>
      <c r="V5" s="771" t="s">
        <v>321</v>
      </c>
      <c r="W5" s="774"/>
      <c r="X5" s="774"/>
      <c r="Y5" s="774"/>
      <c r="Z5" s="774"/>
      <c r="AA5" s="771" t="s">
        <v>23</v>
      </c>
      <c r="AB5" s="774"/>
      <c r="AC5" s="774"/>
      <c r="AD5" s="774"/>
      <c r="AE5" s="784"/>
      <c r="AF5" s="782" t="s">
        <v>321</v>
      </c>
      <c r="AG5" s="782"/>
      <c r="AH5" s="782"/>
      <c r="AI5" s="782"/>
      <c r="AJ5" s="783"/>
    </row>
    <row r="6" spans="1:40" s="213" customFormat="1" ht="85.5">
      <c r="A6" s="405"/>
      <c r="B6" s="406" t="s">
        <v>5</v>
      </c>
      <c r="C6" s="407" t="s">
        <v>149</v>
      </c>
      <c r="D6" s="407" t="s">
        <v>144</v>
      </c>
      <c r="E6" s="408" t="s">
        <v>150</v>
      </c>
      <c r="F6" s="407" t="s">
        <v>5</v>
      </c>
      <c r="G6" s="407" t="s">
        <v>149</v>
      </c>
      <c r="H6" s="407" t="s">
        <v>144</v>
      </c>
      <c r="I6" s="409" t="s">
        <v>150</v>
      </c>
      <c r="J6" s="406" t="s">
        <v>5</v>
      </c>
      <c r="K6" s="407" t="s">
        <v>149</v>
      </c>
      <c r="L6" s="407" t="s">
        <v>144</v>
      </c>
      <c r="M6" s="408" t="s">
        <v>150</v>
      </c>
      <c r="N6" s="407" t="s">
        <v>5</v>
      </c>
      <c r="O6" s="407" t="s">
        <v>149</v>
      </c>
      <c r="P6" s="407" t="s">
        <v>144</v>
      </c>
      <c r="Q6" s="408" t="s">
        <v>150</v>
      </c>
      <c r="R6" s="411" t="s">
        <v>5</v>
      </c>
      <c r="S6" s="411" t="s">
        <v>149</v>
      </c>
      <c r="T6" s="411" t="s">
        <v>144</v>
      </c>
      <c r="U6" s="408" t="s">
        <v>150</v>
      </c>
      <c r="V6" s="410" t="s">
        <v>5</v>
      </c>
      <c r="W6" s="411" t="s">
        <v>149</v>
      </c>
      <c r="X6" s="411" t="s">
        <v>144</v>
      </c>
      <c r="Y6" s="411" t="s">
        <v>151</v>
      </c>
      <c r="Z6" s="409" t="s">
        <v>150</v>
      </c>
      <c r="AA6" s="410" t="s">
        <v>5</v>
      </c>
      <c r="AB6" s="411" t="s">
        <v>149</v>
      </c>
      <c r="AC6" s="411" t="s">
        <v>144</v>
      </c>
      <c r="AD6" s="411" t="s">
        <v>151</v>
      </c>
      <c r="AE6" s="408" t="s">
        <v>150</v>
      </c>
      <c r="AF6" s="411" t="s">
        <v>5</v>
      </c>
      <c r="AG6" s="411" t="s">
        <v>149</v>
      </c>
      <c r="AH6" s="411" t="s">
        <v>144</v>
      </c>
      <c r="AI6" s="411" t="s">
        <v>151</v>
      </c>
      <c r="AJ6" s="408" t="s">
        <v>150</v>
      </c>
      <c r="AL6" s="411"/>
      <c r="AM6" s="411"/>
      <c r="AN6" s="411"/>
    </row>
    <row r="7" spans="1:36" ht="12.75">
      <c r="A7" s="412"/>
      <c r="B7" s="413" t="s">
        <v>152</v>
      </c>
      <c r="C7" s="414" t="s">
        <v>153</v>
      </c>
      <c r="D7" s="414" t="s">
        <v>153</v>
      </c>
      <c r="E7" s="415" t="s">
        <v>153</v>
      </c>
      <c r="F7" s="414" t="s">
        <v>152</v>
      </c>
      <c r="G7" s="414" t="s">
        <v>153</v>
      </c>
      <c r="H7" s="414" t="s">
        <v>153</v>
      </c>
      <c r="I7" s="414" t="s">
        <v>153</v>
      </c>
      <c r="J7" s="413" t="s">
        <v>152</v>
      </c>
      <c r="K7" s="414" t="s">
        <v>153</v>
      </c>
      <c r="L7" s="414" t="s">
        <v>153</v>
      </c>
      <c r="M7" s="415" t="s">
        <v>153</v>
      </c>
      <c r="N7" s="414" t="s">
        <v>152</v>
      </c>
      <c r="O7" s="414" t="s">
        <v>153</v>
      </c>
      <c r="P7" s="414" t="s">
        <v>153</v>
      </c>
      <c r="Q7" s="415" t="s">
        <v>153</v>
      </c>
      <c r="R7" s="414"/>
      <c r="S7" s="414" t="s">
        <v>153</v>
      </c>
      <c r="T7" s="414" t="s">
        <v>153</v>
      </c>
      <c r="U7" s="415" t="s">
        <v>153</v>
      </c>
      <c r="V7" s="413"/>
      <c r="W7" s="414" t="s">
        <v>153</v>
      </c>
      <c r="X7" s="414" t="s">
        <v>153</v>
      </c>
      <c r="Y7" s="414" t="s">
        <v>153</v>
      </c>
      <c r="Z7" s="414" t="s">
        <v>153</v>
      </c>
      <c r="AA7" s="413"/>
      <c r="AB7" s="414" t="s">
        <v>153</v>
      </c>
      <c r="AC7" s="414" t="s">
        <v>153</v>
      </c>
      <c r="AD7" s="414" t="s">
        <v>153</v>
      </c>
      <c r="AE7" s="415" t="s">
        <v>153</v>
      </c>
      <c r="AF7" s="414"/>
      <c r="AG7" s="414" t="s">
        <v>153</v>
      </c>
      <c r="AH7" s="414" t="s">
        <v>153</v>
      </c>
      <c r="AI7" s="414" t="s">
        <v>153</v>
      </c>
      <c r="AJ7" s="415" t="s">
        <v>153</v>
      </c>
    </row>
    <row r="8" spans="1:40" ht="45.75" customHeight="1">
      <c r="A8" s="142" t="s">
        <v>280</v>
      </c>
      <c r="B8" s="383">
        <f>SUM(B9:B13)</f>
        <v>172093</v>
      </c>
      <c r="C8" s="416">
        <v>85</v>
      </c>
      <c r="D8" s="416">
        <v>9</v>
      </c>
      <c r="E8" s="417">
        <v>6</v>
      </c>
      <c r="F8" s="256">
        <f>SUM(F9:F13)</f>
        <v>183307</v>
      </c>
      <c r="G8" s="418">
        <v>87</v>
      </c>
      <c r="H8" s="418">
        <v>7</v>
      </c>
      <c r="I8" s="419">
        <v>6</v>
      </c>
      <c r="J8" s="451">
        <f>SUM(J9:J13)</f>
        <v>207354</v>
      </c>
      <c r="K8" s="420">
        <v>87</v>
      </c>
      <c r="L8" s="420">
        <v>8</v>
      </c>
      <c r="M8" s="452">
        <v>5</v>
      </c>
      <c r="N8" s="368">
        <f>SUM(N9:N13)</f>
        <v>162204</v>
      </c>
      <c r="O8" s="416">
        <v>81</v>
      </c>
      <c r="P8" s="416">
        <v>15</v>
      </c>
      <c r="Q8" s="417">
        <v>4</v>
      </c>
      <c r="R8" s="368">
        <f>SUM(R9:R13)</f>
        <v>132649</v>
      </c>
      <c r="S8" s="421">
        <v>76</v>
      </c>
      <c r="T8" s="422">
        <v>19</v>
      </c>
      <c r="U8" s="423">
        <v>5</v>
      </c>
      <c r="V8" s="368">
        <f>SUM(V9:V13)</f>
        <v>21889</v>
      </c>
      <c r="W8" s="594">
        <v>72</v>
      </c>
      <c r="X8" s="421">
        <v>20</v>
      </c>
      <c r="Y8" s="594">
        <v>3</v>
      </c>
      <c r="Z8" s="594">
        <v>6</v>
      </c>
      <c r="AA8" s="695">
        <v>98733</v>
      </c>
      <c r="AB8" s="421">
        <v>69</v>
      </c>
      <c r="AC8" s="421">
        <v>19</v>
      </c>
      <c r="AD8" s="421">
        <v>6</v>
      </c>
      <c r="AE8" s="425">
        <v>6</v>
      </c>
      <c r="AF8" s="368">
        <f>SUM(AF9:AF13)</f>
        <v>21750</v>
      </c>
      <c r="AG8" s="421">
        <v>67</v>
      </c>
      <c r="AH8" s="422">
        <v>22</v>
      </c>
      <c r="AI8" s="422">
        <v>5</v>
      </c>
      <c r="AJ8" s="423">
        <v>6</v>
      </c>
      <c r="AL8" s="541"/>
      <c r="AM8" s="541"/>
      <c r="AN8" s="541"/>
    </row>
    <row r="9" spans="1:40" s="2" customFormat="1" ht="22.5" customHeight="1">
      <c r="A9" s="426" t="s">
        <v>85</v>
      </c>
      <c r="B9" s="427">
        <v>13877</v>
      </c>
      <c r="C9" s="258">
        <v>93</v>
      </c>
      <c r="D9" s="258">
        <v>5</v>
      </c>
      <c r="E9" s="428">
        <v>1</v>
      </c>
      <c r="F9" s="429">
        <v>11150</v>
      </c>
      <c r="G9" s="430">
        <v>93</v>
      </c>
      <c r="H9" s="430">
        <v>6</v>
      </c>
      <c r="I9" s="431">
        <v>1</v>
      </c>
      <c r="J9" s="453">
        <v>17146</v>
      </c>
      <c r="K9" s="432">
        <v>93</v>
      </c>
      <c r="L9" s="432">
        <v>5</v>
      </c>
      <c r="M9" s="454">
        <v>2</v>
      </c>
      <c r="N9" s="366">
        <v>17471</v>
      </c>
      <c r="O9" s="258">
        <v>92</v>
      </c>
      <c r="P9" s="258">
        <v>6</v>
      </c>
      <c r="Q9" s="428">
        <v>2</v>
      </c>
      <c r="R9" s="366">
        <v>13784</v>
      </c>
      <c r="S9" s="433">
        <v>89</v>
      </c>
      <c r="T9" s="434">
        <v>9</v>
      </c>
      <c r="U9" s="435">
        <v>2</v>
      </c>
      <c r="V9" s="366">
        <v>2861</v>
      </c>
      <c r="W9" s="595">
        <v>89</v>
      </c>
      <c r="X9" s="595">
        <v>10</v>
      </c>
      <c r="Y9" s="595">
        <v>0</v>
      </c>
      <c r="Z9" s="595">
        <v>2</v>
      </c>
      <c r="AA9" s="382">
        <v>11331</v>
      </c>
      <c r="AB9" s="433">
        <v>89</v>
      </c>
      <c r="AC9" s="433">
        <v>9</v>
      </c>
      <c r="AD9" s="433">
        <v>0</v>
      </c>
      <c r="AE9" s="436">
        <v>2</v>
      </c>
      <c r="AF9" s="622">
        <v>3075</v>
      </c>
      <c r="AG9" s="433">
        <v>89</v>
      </c>
      <c r="AH9" s="434">
        <v>7</v>
      </c>
      <c r="AI9" s="434">
        <v>0</v>
      </c>
      <c r="AJ9" s="435">
        <v>3</v>
      </c>
      <c r="AK9" s="524"/>
      <c r="AL9" s="541"/>
      <c r="AM9" s="541"/>
      <c r="AN9" s="541"/>
    </row>
    <row r="10" spans="1:40" s="2" customFormat="1" ht="20.25" customHeight="1">
      <c r="A10" s="437" t="s">
        <v>86</v>
      </c>
      <c r="B10" s="382">
        <v>22523</v>
      </c>
      <c r="C10" s="258">
        <v>86</v>
      </c>
      <c r="D10" s="258">
        <v>9</v>
      </c>
      <c r="E10" s="428">
        <v>4</v>
      </c>
      <c r="F10" s="429">
        <v>21695</v>
      </c>
      <c r="G10" s="430">
        <v>87</v>
      </c>
      <c r="H10" s="430">
        <v>9</v>
      </c>
      <c r="I10" s="431">
        <v>4</v>
      </c>
      <c r="J10" s="453">
        <v>37204</v>
      </c>
      <c r="K10" s="432">
        <v>86</v>
      </c>
      <c r="L10" s="432">
        <v>8</v>
      </c>
      <c r="M10" s="454">
        <v>5</v>
      </c>
      <c r="N10" s="366">
        <v>47699</v>
      </c>
      <c r="O10" s="258">
        <v>85</v>
      </c>
      <c r="P10" s="258">
        <v>10</v>
      </c>
      <c r="Q10" s="428">
        <v>5</v>
      </c>
      <c r="R10" s="366">
        <v>34148</v>
      </c>
      <c r="S10" s="433">
        <v>84</v>
      </c>
      <c r="T10" s="434">
        <v>11</v>
      </c>
      <c r="U10" s="435">
        <v>5</v>
      </c>
      <c r="V10" s="366">
        <v>7524</v>
      </c>
      <c r="W10" s="595">
        <v>80</v>
      </c>
      <c r="X10" s="595">
        <v>11</v>
      </c>
      <c r="Y10" s="595">
        <v>5</v>
      </c>
      <c r="Z10" s="595">
        <v>4</v>
      </c>
      <c r="AA10" s="382">
        <v>28144</v>
      </c>
      <c r="AB10" s="433">
        <v>77</v>
      </c>
      <c r="AC10" s="433">
        <v>14</v>
      </c>
      <c r="AD10" s="433">
        <v>4</v>
      </c>
      <c r="AE10" s="436">
        <v>5</v>
      </c>
      <c r="AF10" s="622">
        <v>7770</v>
      </c>
      <c r="AG10" s="433">
        <v>65</v>
      </c>
      <c r="AH10" s="434">
        <v>23</v>
      </c>
      <c r="AI10" s="434">
        <v>6</v>
      </c>
      <c r="AJ10" s="435">
        <v>7</v>
      </c>
      <c r="AK10" s="524"/>
      <c r="AL10" s="541"/>
      <c r="AM10" s="541"/>
      <c r="AN10" s="541"/>
    </row>
    <row r="11" spans="1:40" s="2" customFormat="1" ht="22.5" customHeight="1">
      <c r="A11" s="437" t="s">
        <v>87</v>
      </c>
      <c r="B11" s="382">
        <v>67814</v>
      </c>
      <c r="C11" s="258">
        <v>84</v>
      </c>
      <c r="D11" s="258">
        <v>11</v>
      </c>
      <c r="E11" s="428">
        <v>5</v>
      </c>
      <c r="F11" s="429">
        <v>83019</v>
      </c>
      <c r="G11" s="430">
        <v>88</v>
      </c>
      <c r="H11" s="430">
        <v>8</v>
      </c>
      <c r="I11" s="431">
        <v>4</v>
      </c>
      <c r="J11" s="453">
        <v>81067</v>
      </c>
      <c r="K11" s="432">
        <v>89</v>
      </c>
      <c r="L11" s="432">
        <v>9</v>
      </c>
      <c r="M11" s="454">
        <v>3</v>
      </c>
      <c r="N11" s="366">
        <v>33716</v>
      </c>
      <c r="O11" s="258">
        <v>74</v>
      </c>
      <c r="P11" s="258">
        <v>23</v>
      </c>
      <c r="Q11" s="428">
        <v>3</v>
      </c>
      <c r="R11" s="366">
        <v>32645</v>
      </c>
      <c r="S11" s="433">
        <v>71</v>
      </c>
      <c r="T11" s="434">
        <v>25</v>
      </c>
      <c r="U11" s="435">
        <v>4</v>
      </c>
      <c r="V11" s="366">
        <v>4745</v>
      </c>
      <c r="W11" s="595">
        <v>72</v>
      </c>
      <c r="X11" s="595">
        <v>24</v>
      </c>
      <c r="Y11" s="595">
        <v>1</v>
      </c>
      <c r="Z11" s="595">
        <v>3</v>
      </c>
      <c r="AA11" s="382">
        <v>20475</v>
      </c>
      <c r="AB11" s="433">
        <v>63</v>
      </c>
      <c r="AC11" s="433">
        <v>30</v>
      </c>
      <c r="AD11" s="433">
        <v>5</v>
      </c>
      <c r="AE11" s="436">
        <v>3</v>
      </c>
      <c r="AF11" s="622">
        <v>5074</v>
      </c>
      <c r="AG11" s="433">
        <v>61</v>
      </c>
      <c r="AH11" s="434">
        <v>33</v>
      </c>
      <c r="AI11" s="434">
        <v>3</v>
      </c>
      <c r="AJ11" s="435">
        <v>2</v>
      </c>
      <c r="AK11" s="524"/>
      <c r="AL11" s="541"/>
      <c r="AM11" s="541"/>
      <c r="AN11" s="541"/>
    </row>
    <row r="12" spans="1:40" s="2" customFormat="1" ht="22.5" customHeight="1">
      <c r="A12" s="437" t="s">
        <v>88</v>
      </c>
      <c r="B12" s="382">
        <v>67417</v>
      </c>
      <c r="C12" s="258">
        <v>83</v>
      </c>
      <c r="D12" s="258">
        <v>9</v>
      </c>
      <c r="E12" s="428">
        <v>9</v>
      </c>
      <c r="F12" s="429">
        <v>67092</v>
      </c>
      <c r="G12" s="430">
        <v>83</v>
      </c>
      <c r="H12" s="430">
        <v>6</v>
      </c>
      <c r="I12" s="431">
        <v>10</v>
      </c>
      <c r="J12" s="453">
        <v>70957</v>
      </c>
      <c r="K12" s="432">
        <v>85</v>
      </c>
      <c r="L12" s="432">
        <v>8</v>
      </c>
      <c r="M12" s="454">
        <v>7</v>
      </c>
      <c r="N12" s="366">
        <v>62227</v>
      </c>
      <c r="O12" s="258">
        <v>78</v>
      </c>
      <c r="P12" s="258">
        <v>17</v>
      </c>
      <c r="Q12" s="428">
        <v>6</v>
      </c>
      <c r="R12" s="366">
        <v>51152</v>
      </c>
      <c r="S12" s="433">
        <v>70</v>
      </c>
      <c r="T12" s="434">
        <v>22</v>
      </c>
      <c r="U12" s="435">
        <v>8</v>
      </c>
      <c r="V12" s="366">
        <v>6522</v>
      </c>
      <c r="W12" s="595">
        <v>55</v>
      </c>
      <c r="X12" s="595">
        <v>32</v>
      </c>
      <c r="Y12" s="595">
        <v>2</v>
      </c>
      <c r="Z12" s="595">
        <v>11</v>
      </c>
      <c r="AA12" s="382">
        <v>37558</v>
      </c>
      <c r="AB12" s="433">
        <v>60</v>
      </c>
      <c r="AC12" s="433">
        <v>20</v>
      </c>
      <c r="AD12" s="433">
        <v>11</v>
      </c>
      <c r="AE12" s="436">
        <v>9</v>
      </c>
      <c r="AF12" s="622">
        <v>5291</v>
      </c>
      <c r="AG12" s="433">
        <v>60</v>
      </c>
      <c r="AH12" s="434">
        <v>21</v>
      </c>
      <c r="AI12" s="434">
        <v>8</v>
      </c>
      <c r="AJ12" s="435">
        <v>11</v>
      </c>
      <c r="AK12" s="524"/>
      <c r="AL12" s="541"/>
      <c r="AM12" s="541"/>
      <c r="AN12" s="541"/>
    </row>
    <row r="13" spans="1:40" s="2" customFormat="1" ht="22.5" customHeight="1">
      <c r="A13" s="438" t="s">
        <v>89</v>
      </c>
      <c r="B13" s="439">
        <v>462</v>
      </c>
      <c r="C13" s="440">
        <v>87</v>
      </c>
      <c r="D13" s="440">
        <v>10</v>
      </c>
      <c r="E13" s="441">
        <v>3</v>
      </c>
      <c r="F13" s="442">
        <v>351</v>
      </c>
      <c r="G13" s="443">
        <v>88</v>
      </c>
      <c r="H13" s="443">
        <v>7</v>
      </c>
      <c r="I13" s="444">
        <v>5</v>
      </c>
      <c r="J13" s="455">
        <v>980</v>
      </c>
      <c r="K13" s="445">
        <v>86</v>
      </c>
      <c r="L13" s="445">
        <v>9</v>
      </c>
      <c r="M13" s="456">
        <v>5</v>
      </c>
      <c r="N13" s="446">
        <v>1091</v>
      </c>
      <c r="O13" s="440">
        <v>88</v>
      </c>
      <c r="P13" s="440">
        <v>9</v>
      </c>
      <c r="Q13" s="441">
        <v>3</v>
      </c>
      <c r="R13" s="446">
        <v>920</v>
      </c>
      <c r="S13" s="447">
        <v>89</v>
      </c>
      <c r="T13" s="448">
        <v>9</v>
      </c>
      <c r="U13" s="449">
        <v>2</v>
      </c>
      <c r="V13" s="446">
        <v>237</v>
      </c>
      <c r="W13" s="596">
        <v>92</v>
      </c>
      <c r="X13" s="596">
        <v>6</v>
      </c>
      <c r="Y13" s="596">
        <v>0</v>
      </c>
      <c r="Z13" s="596">
        <v>3</v>
      </c>
      <c r="AA13" s="439">
        <v>1225</v>
      </c>
      <c r="AB13" s="447">
        <v>88</v>
      </c>
      <c r="AC13" s="447">
        <v>10</v>
      </c>
      <c r="AD13" s="447">
        <v>0</v>
      </c>
      <c r="AE13" s="450">
        <v>2</v>
      </c>
      <c r="AF13" s="623">
        <v>540</v>
      </c>
      <c r="AG13" s="447">
        <v>87</v>
      </c>
      <c r="AH13" s="448">
        <v>10</v>
      </c>
      <c r="AI13" s="448">
        <v>0</v>
      </c>
      <c r="AJ13" s="449">
        <v>3</v>
      </c>
      <c r="AK13" s="524"/>
      <c r="AL13" s="541"/>
      <c r="AM13" s="541"/>
      <c r="AN13" s="541"/>
    </row>
    <row r="14" spans="1:31" ht="12.75">
      <c r="A14" s="146" t="s">
        <v>34</v>
      </c>
      <c r="B14" s="147"/>
      <c r="C14" s="228"/>
      <c r="D14" s="229"/>
      <c r="E14" s="147"/>
      <c r="F14" s="230"/>
      <c r="G14" s="228"/>
      <c r="H14" s="230"/>
      <c r="I14" s="230"/>
      <c r="J14" s="230"/>
      <c r="K14" s="228"/>
      <c r="L14" s="230"/>
      <c r="M14" s="230"/>
      <c r="N14" s="230"/>
      <c r="O14" s="228"/>
      <c r="P14" s="230"/>
      <c r="Q14" s="230"/>
      <c r="R14" s="231"/>
      <c r="S14" s="228"/>
      <c r="T14" s="231"/>
      <c r="U14" s="230"/>
      <c r="V14" s="232"/>
      <c r="W14" s="228"/>
      <c r="X14" s="230"/>
      <c r="Y14" s="230"/>
      <c r="Z14" s="230"/>
      <c r="AA14" s="232"/>
      <c r="AB14" s="228"/>
      <c r="AC14" s="233"/>
      <c r="AD14" s="233"/>
      <c r="AE14" s="233"/>
    </row>
    <row r="15" spans="1:32" ht="12.75">
      <c r="A15" s="234" t="s">
        <v>35</v>
      </c>
      <c r="B15" s="234"/>
      <c r="C15" s="228"/>
      <c r="D15" s="235"/>
      <c r="E15" s="235"/>
      <c r="F15" s="230"/>
      <c r="G15" s="228"/>
      <c r="H15" s="230"/>
      <c r="I15" s="230"/>
      <c r="J15" s="230"/>
      <c r="K15" s="228"/>
      <c r="L15" s="230"/>
      <c r="M15" s="230"/>
      <c r="N15" s="230"/>
      <c r="O15" s="228"/>
      <c r="P15" s="230"/>
      <c r="Q15" s="230"/>
      <c r="R15" s="231"/>
      <c r="S15" s="228"/>
      <c r="T15" s="231"/>
      <c r="U15" s="230"/>
      <c r="V15" s="592"/>
      <c r="W15" s="228"/>
      <c r="X15" s="230"/>
      <c r="Y15" s="230"/>
      <c r="Z15" s="230"/>
      <c r="AA15" s="236"/>
      <c r="AB15" s="228"/>
      <c r="AC15" s="233"/>
      <c r="AD15" s="233"/>
      <c r="AE15" s="233"/>
      <c r="AF15" s="524"/>
    </row>
    <row r="16" spans="1:32" ht="12.75">
      <c r="A16" s="137"/>
      <c r="B16" s="137"/>
      <c r="C16" s="228"/>
      <c r="D16" s="230"/>
      <c r="E16" s="230"/>
      <c r="F16" s="230"/>
      <c r="G16" s="228"/>
      <c r="H16" s="230"/>
      <c r="I16" s="230"/>
      <c r="J16" s="230"/>
      <c r="K16" s="228"/>
      <c r="L16" s="230"/>
      <c r="M16" s="230"/>
      <c r="N16" s="230"/>
      <c r="O16" s="228"/>
      <c r="P16" s="230"/>
      <c r="Q16" s="230"/>
      <c r="R16" s="231"/>
      <c r="S16" s="228"/>
      <c r="T16" s="231"/>
      <c r="U16" s="230"/>
      <c r="V16" s="232"/>
      <c r="W16" s="228"/>
      <c r="X16" s="230"/>
      <c r="Y16" s="230"/>
      <c r="Z16" s="230"/>
      <c r="AA16" s="236"/>
      <c r="AB16" s="228"/>
      <c r="AC16" s="233"/>
      <c r="AD16" s="233"/>
      <c r="AE16" s="233"/>
      <c r="AF16" s="524"/>
    </row>
    <row r="17" spans="1:32" ht="12.75">
      <c r="A17" s="151" t="s">
        <v>36</v>
      </c>
      <c r="B17" s="137"/>
      <c r="C17" s="228"/>
      <c r="D17" s="230"/>
      <c r="E17" s="230"/>
      <c r="F17" s="230"/>
      <c r="G17" s="228"/>
      <c r="H17" s="230"/>
      <c r="I17" s="230"/>
      <c r="J17" s="230"/>
      <c r="K17" s="228"/>
      <c r="L17" s="230"/>
      <c r="M17" s="230"/>
      <c r="N17" s="230"/>
      <c r="O17" s="228"/>
      <c r="P17" s="230"/>
      <c r="Q17" s="230"/>
      <c r="R17" s="231"/>
      <c r="S17" s="228"/>
      <c r="T17" s="231"/>
      <c r="U17" s="230"/>
      <c r="V17" s="232"/>
      <c r="W17" s="228"/>
      <c r="X17" s="230"/>
      <c r="Y17" s="230"/>
      <c r="Z17" s="230"/>
      <c r="AA17" s="236"/>
      <c r="AB17" s="228"/>
      <c r="AC17" s="233"/>
      <c r="AD17" s="233"/>
      <c r="AE17" s="233"/>
      <c r="AF17" s="524"/>
    </row>
    <row r="18" spans="1:32" ht="12.75">
      <c r="A18" s="152" t="s">
        <v>178</v>
      </c>
      <c r="B18" s="152"/>
      <c r="C18" s="152"/>
      <c r="D18" s="152"/>
      <c r="E18" s="152"/>
      <c r="F18" s="137"/>
      <c r="G18" s="137"/>
      <c r="H18" s="137"/>
      <c r="I18" s="137"/>
      <c r="J18" s="137"/>
      <c r="K18" s="137"/>
      <c r="L18" s="137"/>
      <c r="M18" s="137"/>
      <c r="N18" s="17"/>
      <c r="O18" s="17"/>
      <c r="P18" s="17"/>
      <c r="AB18"/>
      <c r="AC18"/>
      <c r="AD18"/>
      <c r="AE18"/>
      <c r="AF18" s="524"/>
    </row>
    <row r="19" spans="1:32" ht="12.75">
      <c r="A19" s="152" t="s">
        <v>179</v>
      </c>
      <c r="B19" s="152"/>
      <c r="C19" s="152"/>
      <c r="D19" s="152"/>
      <c r="E19" s="152"/>
      <c r="F19" s="137"/>
      <c r="G19" s="137"/>
      <c r="H19" s="137"/>
      <c r="I19" s="137"/>
      <c r="J19" s="137"/>
      <c r="K19" s="137"/>
      <c r="L19" s="137"/>
      <c r="M19" s="137"/>
      <c r="N19" s="17"/>
      <c r="O19" s="17"/>
      <c r="P19" s="17"/>
      <c r="AB19"/>
      <c r="AC19"/>
      <c r="AD19"/>
      <c r="AE19"/>
      <c r="AF19" s="524"/>
    </row>
    <row r="20" spans="1:31" ht="12.75">
      <c r="A20" s="29" t="s">
        <v>154</v>
      </c>
      <c r="B20" s="154"/>
      <c r="C20" s="154"/>
      <c r="D20" s="154"/>
      <c r="E20" s="154"/>
      <c r="F20" s="237"/>
      <c r="G20" s="154"/>
      <c r="H20" s="154"/>
      <c r="I20" s="154"/>
      <c r="J20" s="237"/>
      <c r="K20" s="137"/>
      <c r="L20" s="137"/>
      <c r="M20" s="137"/>
      <c r="N20" s="237"/>
      <c r="O20" s="137"/>
      <c r="P20" s="137"/>
      <c r="Q20" s="137"/>
      <c r="R20" s="237"/>
      <c r="S20" s="138"/>
      <c r="T20" s="138"/>
      <c r="U20" s="138"/>
      <c r="V20" s="138"/>
      <c r="W20" s="138"/>
      <c r="X20" s="138"/>
      <c r="Y20" s="138"/>
      <c r="Z20" s="138"/>
      <c r="AA20" s="238"/>
      <c r="AB20" s="219"/>
      <c r="AC20" s="219"/>
      <c r="AD20" s="219"/>
      <c r="AE20" s="219"/>
    </row>
    <row r="21" spans="1:31" ht="12.75">
      <c r="A21" s="29" t="s">
        <v>155</v>
      </c>
      <c r="B21" s="154"/>
      <c r="C21" s="154"/>
      <c r="D21" s="154"/>
      <c r="E21" s="154"/>
      <c r="F21" s="154"/>
      <c r="G21" s="154"/>
      <c r="H21" s="154"/>
      <c r="I21" s="154"/>
      <c r="J21" s="137"/>
      <c r="K21" s="137"/>
      <c r="L21" s="137"/>
      <c r="M21" s="137"/>
      <c r="N21" s="137"/>
      <c r="O21" s="137"/>
      <c r="P21" s="137"/>
      <c r="Q21" s="137"/>
      <c r="R21" s="137"/>
      <c r="S21" s="137"/>
      <c r="T21" s="137"/>
      <c r="U21" s="137"/>
      <c r="V21" s="137"/>
      <c r="W21" s="137"/>
      <c r="X21" s="137"/>
      <c r="Y21" s="137"/>
      <c r="Z21" s="137"/>
      <c r="AA21" s="238"/>
      <c r="AB21" s="219"/>
      <c r="AC21" s="219"/>
      <c r="AD21" s="219"/>
      <c r="AE21" s="219"/>
    </row>
    <row r="22" spans="1:31" ht="12.75">
      <c r="A22" s="29" t="s">
        <v>156</v>
      </c>
      <c r="B22" s="154"/>
      <c r="C22" s="154"/>
      <c r="D22" s="154"/>
      <c r="E22" s="154"/>
      <c r="F22" s="154"/>
      <c r="G22" s="154"/>
      <c r="H22" s="154"/>
      <c r="I22" s="154"/>
      <c r="J22" s="137"/>
      <c r="K22" s="137"/>
      <c r="L22" s="137"/>
      <c r="M22" s="137"/>
      <c r="N22" s="137"/>
      <c r="O22" s="137"/>
      <c r="P22" s="137"/>
      <c r="Q22" s="137"/>
      <c r="R22" s="137"/>
      <c r="S22" s="137"/>
      <c r="T22" s="137"/>
      <c r="U22" s="137"/>
      <c r="V22" s="137"/>
      <c r="W22" s="137"/>
      <c r="X22" s="137"/>
      <c r="Y22" s="137"/>
      <c r="Z22" s="137"/>
      <c r="AA22" s="238"/>
      <c r="AB22" s="219"/>
      <c r="AC22" s="219"/>
      <c r="AD22" s="219"/>
      <c r="AE22" s="219"/>
    </row>
    <row r="23" spans="1:31" ht="12.75">
      <c r="A23" s="154"/>
      <c r="B23" s="154"/>
      <c r="C23" s="154"/>
      <c r="D23" s="154"/>
      <c r="E23" s="154"/>
      <c r="F23" s="154"/>
      <c r="G23" s="154"/>
      <c r="H23" s="154"/>
      <c r="I23" s="154"/>
      <c r="J23" s="137"/>
      <c r="K23" s="137"/>
      <c r="L23" s="137"/>
      <c r="M23" s="137"/>
      <c r="N23" s="137"/>
      <c r="O23" s="137"/>
      <c r="P23" s="137"/>
      <c r="Q23" s="137"/>
      <c r="R23" s="137"/>
      <c r="S23" s="137"/>
      <c r="T23" s="137"/>
      <c r="U23" s="137"/>
      <c r="V23" s="137"/>
      <c r="W23" s="137"/>
      <c r="X23" s="137"/>
      <c r="Y23" s="137"/>
      <c r="Z23" s="137"/>
      <c r="AA23" s="238"/>
      <c r="AB23" s="137"/>
      <c r="AC23" s="137"/>
      <c r="AD23" s="137"/>
      <c r="AE23" s="137"/>
    </row>
    <row r="24" spans="1:31" ht="12.75">
      <c r="A24" s="153" t="s">
        <v>90</v>
      </c>
      <c r="B24" s="154"/>
      <c r="C24" s="154"/>
      <c r="D24" s="154"/>
      <c r="E24" s="154"/>
      <c r="F24" s="66"/>
      <c r="G24" s="66"/>
      <c r="H24" s="66"/>
      <c r="I24" s="66"/>
      <c r="J24" s="66"/>
      <c r="K24" s="66"/>
      <c r="L24" s="66"/>
      <c r="M24" s="137"/>
      <c r="N24" s="137"/>
      <c r="O24" s="137"/>
      <c r="P24" s="137"/>
      <c r="Q24" s="137"/>
      <c r="R24" s="137"/>
      <c r="S24" s="137"/>
      <c r="T24" s="137"/>
      <c r="U24" s="137"/>
      <c r="V24" s="137"/>
      <c r="W24" s="137"/>
      <c r="X24" s="137"/>
      <c r="Y24" s="137"/>
      <c r="Z24" s="137"/>
      <c r="AA24" s="137"/>
      <c r="AB24" s="137"/>
      <c r="AC24" s="137"/>
      <c r="AD24" s="137"/>
      <c r="AE24" s="137"/>
    </row>
    <row r="25" spans="1:31" ht="12.75">
      <c r="A25" s="173" t="s">
        <v>91</v>
      </c>
      <c r="B25" s="76"/>
      <c r="C25" s="76"/>
      <c r="D25" s="76"/>
      <c r="E25" s="76"/>
      <c r="F25" s="76"/>
      <c r="G25" s="76"/>
      <c r="H25" s="76"/>
      <c r="I25" s="76"/>
      <c r="J25" s="76"/>
      <c r="K25" s="76"/>
      <c r="L25" s="155"/>
      <c r="M25" s="137"/>
      <c r="N25" s="137"/>
      <c r="O25" s="137"/>
      <c r="P25" s="137"/>
      <c r="Q25" s="137"/>
      <c r="R25" s="137"/>
      <c r="S25" s="137"/>
      <c r="T25" s="137"/>
      <c r="U25" s="137"/>
      <c r="V25" s="137"/>
      <c r="W25" s="137"/>
      <c r="X25" s="137"/>
      <c r="Y25" s="137"/>
      <c r="Z25" s="137"/>
      <c r="AA25" s="137"/>
      <c r="AB25" s="137"/>
      <c r="AC25" s="137"/>
      <c r="AD25" s="137"/>
      <c r="AE25" s="137"/>
    </row>
    <row r="26" spans="1:31" ht="12.75">
      <c r="A26" s="239"/>
      <c r="B26" s="239"/>
      <c r="C26" s="239"/>
      <c r="D26" s="239"/>
      <c r="E26" s="239"/>
      <c r="F26" s="239"/>
      <c r="G26" s="239"/>
      <c r="H26" s="239"/>
      <c r="I26" s="239"/>
      <c r="J26" s="137"/>
      <c r="K26" s="137"/>
      <c r="L26" s="137"/>
      <c r="M26" s="137"/>
      <c r="N26" s="137"/>
      <c r="O26" s="137"/>
      <c r="P26" s="137"/>
      <c r="Q26" s="137"/>
      <c r="R26" s="137"/>
      <c r="S26" s="137"/>
      <c r="T26" s="137"/>
      <c r="U26" s="137"/>
      <c r="V26" s="137"/>
      <c r="W26" s="137"/>
      <c r="X26" s="137"/>
      <c r="Y26" s="137"/>
      <c r="Z26" s="137"/>
      <c r="AA26" s="137"/>
      <c r="AB26" s="137"/>
      <c r="AC26" s="137"/>
      <c r="AD26" s="137"/>
      <c r="AE26" s="137"/>
    </row>
    <row r="27" spans="1:31" ht="12.75">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row>
  </sheetData>
  <sheetProtection/>
  <protectedRanges>
    <protectedRange sqref="AA14:AA17 AA20:AA23 V14:V17" name="Range1_1"/>
  </protectedRanges>
  <mergeCells count="15">
    <mergeCell ref="AF4:AJ4"/>
    <mergeCell ref="AF5:AJ5"/>
    <mergeCell ref="R4:U4"/>
    <mergeCell ref="F4:I4"/>
    <mergeCell ref="J4:M4"/>
    <mergeCell ref="N4:Q4"/>
    <mergeCell ref="B4:E4"/>
    <mergeCell ref="V4:AE4"/>
    <mergeCell ref="B5:E5"/>
    <mergeCell ref="F5:I5"/>
    <mergeCell ref="J5:M5"/>
    <mergeCell ref="N5:Q5"/>
    <mergeCell ref="R5:U5"/>
    <mergeCell ref="V5:Z5"/>
    <mergeCell ref="AA5:AE5"/>
  </mergeCells>
  <printOptions/>
  <pageMargins left="0.5905511811023623" right="0.5905511811023623" top="0.7874015748031497" bottom="0.7874015748031497" header="0.3937007874015748" footer="0.3937007874015748"/>
  <pageSetup fitToHeight="1" fitToWidth="1" horizontalDpi="600" verticalDpi="600" orientation="landscape" paperSize="9" scale="71" r:id="rId1"/>
  <headerFooter alignWithMargins="0">
    <oddHeader>&amp;CTribunal Statistics Quarterly
July to September 2013</oddHead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B19"/>
  <sheetViews>
    <sheetView zoomScale="85" zoomScaleNormal="85" zoomScalePageLayoutView="0" workbookViewId="0" topLeftCell="A1">
      <selection activeCell="A1" sqref="A1"/>
    </sheetView>
  </sheetViews>
  <sheetFormatPr defaultColWidth="9.140625" defaultRowHeight="12.75"/>
  <cols>
    <col min="1" max="1" width="22.140625" style="132" customWidth="1"/>
    <col min="2" max="2" width="10.421875" style="132" bestFit="1" customWidth="1"/>
    <col min="3" max="4" width="4.8515625" style="132" customWidth="1"/>
    <col min="5" max="5" width="10.421875" style="132" bestFit="1" customWidth="1"/>
    <col min="6" max="7" width="4.8515625" style="132" customWidth="1"/>
    <col min="8" max="8" width="10.8515625" style="132" customWidth="1"/>
    <col min="9" max="10" width="4.8515625" style="132" customWidth="1"/>
    <col min="11" max="11" width="10.421875" style="132" bestFit="1" customWidth="1"/>
    <col min="12" max="13" width="4.8515625" style="132" customWidth="1"/>
    <col min="14" max="14" width="10.421875" style="132" bestFit="1" customWidth="1"/>
    <col min="15" max="16" width="4.8515625" style="132" customWidth="1"/>
    <col min="17" max="17" width="10.421875" style="132" bestFit="1" customWidth="1"/>
    <col min="18" max="19" width="4.8515625" style="132" customWidth="1"/>
    <col min="20" max="20" width="10.28125" style="132" customWidth="1"/>
    <col min="21" max="22" width="4.8515625" style="132" customWidth="1"/>
    <col min="23" max="23" width="10.57421875" style="132" customWidth="1"/>
    <col min="24" max="25" width="5.00390625" style="132" customWidth="1"/>
    <col min="26" max="16384" width="9.140625" style="132" customWidth="1"/>
  </cols>
  <sheetData>
    <row r="1" spans="1:26" ht="15">
      <c r="A1" s="167" t="s">
        <v>157</v>
      </c>
      <c r="B1" s="209"/>
      <c r="C1" s="209"/>
      <c r="D1" s="209"/>
      <c r="E1" s="209"/>
      <c r="F1" s="209"/>
      <c r="G1" s="209"/>
      <c r="H1" s="137"/>
      <c r="I1" s="137"/>
      <c r="J1" s="137"/>
      <c r="K1" s="137"/>
      <c r="L1" s="137"/>
      <c r="M1" s="137"/>
      <c r="N1" s="137"/>
      <c r="O1" s="137"/>
      <c r="P1" s="137"/>
      <c r="Q1" s="137"/>
      <c r="R1" s="137"/>
      <c r="S1" s="137"/>
      <c r="T1" s="137"/>
      <c r="U1" s="137"/>
      <c r="V1" s="137"/>
      <c r="Y1" s="7" t="s">
        <v>12</v>
      </c>
      <c r="Z1" s="209"/>
    </row>
    <row r="2" spans="1:22" ht="15">
      <c r="A2" s="167" t="s">
        <v>293</v>
      </c>
      <c r="B2" s="209"/>
      <c r="C2" s="209"/>
      <c r="D2" s="209"/>
      <c r="E2" s="209"/>
      <c r="F2" s="209"/>
      <c r="G2" s="209"/>
      <c r="H2" s="137"/>
      <c r="I2" s="137"/>
      <c r="J2" s="137"/>
      <c r="K2" s="137"/>
      <c r="L2" s="137"/>
      <c r="M2" s="138"/>
      <c r="N2" s="137"/>
      <c r="O2" s="137"/>
      <c r="P2" s="137"/>
      <c r="Q2" s="137"/>
      <c r="R2" s="137"/>
      <c r="S2" s="137"/>
      <c r="T2" s="137"/>
      <c r="U2" s="137"/>
      <c r="V2" s="137"/>
    </row>
    <row r="3" spans="1:22" ht="12.75">
      <c r="A3" s="135"/>
      <c r="B3" s="135"/>
      <c r="C3" s="135"/>
      <c r="D3" s="135"/>
      <c r="E3" s="135"/>
      <c r="F3" s="135"/>
      <c r="G3" s="135"/>
      <c r="H3" s="137"/>
      <c r="I3" s="137"/>
      <c r="J3" s="137"/>
      <c r="K3" s="137"/>
      <c r="L3" s="137"/>
      <c r="M3" s="137"/>
      <c r="N3" s="138"/>
      <c r="O3" s="138"/>
      <c r="P3" s="137"/>
      <c r="Q3" s="138"/>
      <c r="R3" s="138"/>
      <c r="S3" s="137"/>
      <c r="T3" s="138"/>
      <c r="U3" s="137"/>
      <c r="V3" s="138"/>
    </row>
    <row r="4" spans="1:25" ht="12.75">
      <c r="A4" s="210"/>
      <c r="B4" s="785" t="s">
        <v>13</v>
      </c>
      <c r="C4" s="786"/>
      <c r="D4" s="787"/>
      <c r="E4" s="774" t="s">
        <v>14</v>
      </c>
      <c r="F4" s="790"/>
      <c r="G4" s="790"/>
      <c r="H4" s="771" t="s">
        <v>15</v>
      </c>
      <c r="I4" s="790"/>
      <c r="J4" s="794"/>
      <c r="K4" s="771" t="s">
        <v>84</v>
      </c>
      <c r="L4" s="790"/>
      <c r="M4" s="794"/>
      <c r="N4" s="793" t="s">
        <v>17</v>
      </c>
      <c r="O4" s="793"/>
      <c r="P4" s="725"/>
      <c r="Q4" s="785" t="s">
        <v>18</v>
      </c>
      <c r="R4" s="798"/>
      <c r="S4" s="798"/>
      <c r="T4" s="799"/>
      <c r="U4" s="799"/>
      <c r="V4" s="800"/>
      <c r="W4" s="793" t="s">
        <v>283</v>
      </c>
      <c r="X4" s="793"/>
      <c r="Y4" s="725"/>
    </row>
    <row r="5" spans="1:25" ht="12.75">
      <c r="A5" s="211"/>
      <c r="B5" s="781" t="s">
        <v>23</v>
      </c>
      <c r="C5" s="788"/>
      <c r="D5" s="789"/>
      <c r="E5" s="782" t="s">
        <v>23</v>
      </c>
      <c r="F5" s="788"/>
      <c r="G5" s="788"/>
      <c r="H5" s="781" t="s">
        <v>23</v>
      </c>
      <c r="I5" s="788"/>
      <c r="J5" s="789"/>
      <c r="K5" s="781" t="s">
        <v>23</v>
      </c>
      <c r="L5" s="788"/>
      <c r="M5" s="789"/>
      <c r="N5" s="774" t="s">
        <v>23</v>
      </c>
      <c r="O5" s="791"/>
      <c r="P5" s="792"/>
      <c r="Q5" s="771" t="s">
        <v>321</v>
      </c>
      <c r="R5" s="774"/>
      <c r="S5" s="774"/>
      <c r="T5" s="774" t="s">
        <v>23</v>
      </c>
      <c r="U5" s="791"/>
      <c r="V5" s="792"/>
      <c r="W5" s="774" t="s">
        <v>321</v>
      </c>
      <c r="X5" s="791"/>
      <c r="Y5" s="792"/>
    </row>
    <row r="6" spans="1:25" ht="51">
      <c r="A6" s="211"/>
      <c r="B6" s="796" t="s">
        <v>158</v>
      </c>
      <c r="C6" s="212" t="s">
        <v>159</v>
      </c>
      <c r="D6" s="457" t="s">
        <v>160</v>
      </c>
      <c r="E6" s="795" t="s">
        <v>158</v>
      </c>
      <c r="F6" s="212" t="s">
        <v>159</v>
      </c>
      <c r="G6" s="212" t="s">
        <v>160</v>
      </c>
      <c r="H6" s="796" t="s">
        <v>158</v>
      </c>
      <c r="I6" s="212" t="s">
        <v>159</v>
      </c>
      <c r="J6" s="457" t="s">
        <v>160</v>
      </c>
      <c r="K6" s="795" t="s">
        <v>158</v>
      </c>
      <c r="L6" s="212" t="s">
        <v>159</v>
      </c>
      <c r="M6" s="510" t="s">
        <v>160</v>
      </c>
      <c r="N6" s="795" t="s">
        <v>158</v>
      </c>
      <c r="O6" s="212" t="s">
        <v>159</v>
      </c>
      <c r="P6" s="457" t="s">
        <v>160</v>
      </c>
      <c r="Q6" s="796" t="s">
        <v>158</v>
      </c>
      <c r="R6" s="212" t="s">
        <v>159</v>
      </c>
      <c r="S6" s="212" t="s">
        <v>160</v>
      </c>
      <c r="T6" s="795" t="s">
        <v>158</v>
      </c>
      <c r="U6" s="212" t="s">
        <v>159</v>
      </c>
      <c r="V6" s="457" t="s">
        <v>160</v>
      </c>
      <c r="W6" s="795" t="s">
        <v>158</v>
      </c>
      <c r="X6" s="212" t="s">
        <v>159</v>
      </c>
      <c r="Y6" s="457" t="s">
        <v>160</v>
      </c>
    </row>
    <row r="7" spans="1:25" ht="12.75">
      <c r="A7" s="214"/>
      <c r="B7" s="797"/>
      <c r="C7" s="215" t="s">
        <v>153</v>
      </c>
      <c r="D7" s="399" t="s">
        <v>153</v>
      </c>
      <c r="E7" s="730"/>
      <c r="F7" s="215" t="s">
        <v>153</v>
      </c>
      <c r="G7" s="215" t="s">
        <v>153</v>
      </c>
      <c r="H7" s="797"/>
      <c r="I7" s="215" t="s">
        <v>153</v>
      </c>
      <c r="J7" s="399" t="s">
        <v>153</v>
      </c>
      <c r="K7" s="730"/>
      <c r="L7" s="215" t="s">
        <v>153</v>
      </c>
      <c r="M7" s="399" t="s">
        <v>153</v>
      </c>
      <c r="N7" s="730"/>
      <c r="O7" s="215" t="s">
        <v>153</v>
      </c>
      <c r="P7" s="399" t="s">
        <v>153</v>
      </c>
      <c r="Q7" s="797"/>
      <c r="R7" s="215" t="s">
        <v>153</v>
      </c>
      <c r="S7" s="215" t="s">
        <v>153</v>
      </c>
      <c r="T7" s="730"/>
      <c r="U7" s="215" t="s">
        <v>153</v>
      </c>
      <c r="V7" s="399" t="s">
        <v>153</v>
      </c>
      <c r="W7" s="730"/>
      <c r="X7" s="215" t="s">
        <v>153</v>
      </c>
      <c r="Y7" s="399" t="s">
        <v>153</v>
      </c>
    </row>
    <row r="8" spans="1:28" ht="45.75" customHeight="1">
      <c r="A8" s="142" t="s">
        <v>177</v>
      </c>
      <c r="B8" s="458">
        <v>145702</v>
      </c>
      <c r="C8" s="241">
        <v>34</v>
      </c>
      <c r="D8" s="459">
        <v>66</v>
      </c>
      <c r="E8" s="240">
        <v>158573</v>
      </c>
      <c r="F8" s="241">
        <v>39</v>
      </c>
      <c r="G8" s="241">
        <v>61</v>
      </c>
      <c r="H8" s="458">
        <v>180936</v>
      </c>
      <c r="I8" s="218">
        <v>41</v>
      </c>
      <c r="J8" s="464">
        <v>59</v>
      </c>
      <c r="K8" s="217">
        <v>130880</v>
      </c>
      <c r="L8" s="216">
        <v>48.495268035497915</v>
      </c>
      <c r="M8" s="401">
        <v>51.504731964502085</v>
      </c>
      <c r="N8" s="217">
        <v>100720</v>
      </c>
      <c r="O8" s="216">
        <v>45.069499602859416</v>
      </c>
      <c r="P8" s="401">
        <v>54.93050039714059</v>
      </c>
      <c r="Q8" s="217">
        <f>SUM(Q9:Q13)</f>
        <v>15763</v>
      </c>
      <c r="R8" s="216">
        <v>46</v>
      </c>
      <c r="S8" s="401">
        <v>54</v>
      </c>
      <c r="T8" s="217">
        <v>68187</v>
      </c>
      <c r="U8" s="216">
        <v>44</v>
      </c>
      <c r="V8" s="401">
        <v>56</v>
      </c>
      <c r="W8" s="217">
        <f>SUM(W9:W13)</f>
        <v>14546</v>
      </c>
      <c r="X8" s="216">
        <v>45</v>
      </c>
      <c r="Y8" s="401">
        <v>55</v>
      </c>
      <c r="AA8" s="542"/>
      <c r="AB8" s="542"/>
    </row>
    <row r="9" spans="1:28" s="57" customFormat="1" ht="15" customHeight="1">
      <c r="A9" s="220" t="s">
        <v>85</v>
      </c>
      <c r="B9" s="460">
        <v>12943</v>
      </c>
      <c r="C9" s="243">
        <v>24</v>
      </c>
      <c r="D9" s="461">
        <v>76</v>
      </c>
      <c r="E9" s="242">
        <v>10358</v>
      </c>
      <c r="F9" s="243">
        <v>26</v>
      </c>
      <c r="G9" s="243">
        <v>74</v>
      </c>
      <c r="H9" s="460">
        <v>15873</v>
      </c>
      <c r="I9" s="223">
        <v>29.804019785861875</v>
      </c>
      <c r="J9" s="465">
        <v>70.19598021413812</v>
      </c>
      <c r="K9" s="222">
        <v>16056</v>
      </c>
      <c r="L9" s="221">
        <v>29</v>
      </c>
      <c r="M9" s="402">
        <v>71</v>
      </c>
      <c r="N9" s="222">
        <v>12329</v>
      </c>
      <c r="O9" s="221">
        <v>28.88312109660151</v>
      </c>
      <c r="P9" s="402">
        <v>71.1168789033985</v>
      </c>
      <c r="Q9" s="222">
        <v>2537</v>
      </c>
      <c r="R9" s="221">
        <v>30</v>
      </c>
      <c r="S9" s="402">
        <v>70</v>
      </c>
      <c r="T9" s="222">
        <v>10106</v>
      </c>
      <c r="U9" s="221">
        <v>30</v>
      </c>
      <c r="V9" s="402">
        <v>70</v>
      </c>
      <c r="W9" s="222">
        <v>2743</v>
      </c>
      <c r="X9" s="221">
        <v>28</v>
      </c>
      <c r="Y9" s="402">
        <v>72</v>
      </c>
      <c r="AA9" s="542"/>
      <c r="AB9" s="542"/>
    </row>
    <row r="10" spans="1:28" s="57" customFormat="1" ht="15" customHeight="1">
      <c r="A10" s="220" t="s">
        <v>86</v>
      </c>
      <c r="B10" s="460">
        <v>19470</v>
      </c>
      <c r="C10" s="243">
        <v>34</v>
      </c>
      <c r="D10" s="461">
        <v>66</v>
      </c>
      <c r="E10" s="242">
        <v>18805</v>
      </c>
      <c r="F10" s="243">
        <v>43</v>
      </c>
      <c r="G10" s="243">
        <v>57</v>
      </c>
      <c r="H10" s="460">
        <v>32158</v>
      </c>
      <c r="I10" s="223">
        <v>52</v>
      </c>
      <c r="J10" s="465">
        <v>48</v>
      </c>
      <c r="K10" s="222">
        <v>40609</v>
      </c>
      <c r="L10" s="221">
        <v>56</v>
      </c>
      <c r="M10" s="402">
        <v>44</v>
      </c>
      <c r="N10" s="222">
        <v>28626</v>
      </c>
      <c r="O10" s="221">
        <v>51.42527771955565</v>
      </c>
      <c r="P10" s="402">
        <v>48.57472228044435</v>
      </c>
      <c r="Q10" s="222">
        <v>5994</v>
      </c>
      <c r="R10" s="221">
        <v>52</v>
      </c>
      <c r="S10" s="402">
        <v>48</v>
      </c>
      <c r="T10" s="222">
        <v>21669</v>
      </c>
      <c r="U10" s="221">
        <v>49</v>
      </c>
      <c r="V10" s="402">
        <v>51</v>
      </c>
      <c r="W10" s="222">
        <v>5043</v>
      </c>
      <c r="X10" s="221">
        <v>54</v>
      </c>
      <c r="Y10" s="402">
        <v>46</v>
      </c>
      <c r="AA10" s="542"/>
      <c r="AB10" s="542"/>
    </row>
    <row r="11" spans="1:28" s="57" customFormat="1" ht="15" customHeight="1">
      <c r="A11" s="220" t="s">
        <v>87</v>
      </c>
      <c r="B11" s="460">
        <v>57056</v>
      </c>
      <c r="C11" s="243">
        <v>32</v>
      </c>
      <c r="D11" s="461">
        <v>68</v>
      </c>
      <c r="E11" s="242">
        <v>73256</v>
      </c>
      <c r="F11" s="243">
        <v>36</v>
      </c>
      <c r="G11" s="243">
        <v>64</v>
      </c>
      <c r="H11" s="460">
        <v>71779</v>
      </c>
      <c r="I11" s="223">
        <v>36</v>
      </c>
      <c r="J11" s="465">
        <v>64</v>
      </c>
      <c r="K11" s="222">
        <v>25009</v>
      </c>
      <c r="L11" s="221">
        <v>51</v>
      </c>
      <c r="M11" s="402">
        <v>49</v>
      </c>
      <c r="N11" s="222">
        <v>23090</v>
      </c>
      <c r="O11" s="221">
        <v>50.935469900389776</v>
      </c>
      <c r="P11" s="402">
        <v>49.064530099610224</v>
      </c>
      <c r="Q11" s="222">
        <v>3427</v>
      </c>
      <c r="R11" s="221">
        <v>52</v>
      </c>
      <c r="S11" s="402">
        <v>48</v>
      </c>
      <c r="T11" s="222">
        <v>12815</v>
      </c>
      <c r="U11" s="221">
        <v>50</v>
      </c>
      <c r="V11" s="402">
        <v>50</v>
      </c>
      <c r="W11" s="222">
        <v>3107</v>
      </c>
      <c r="X11" s="221">
        <v>50</v>
      </c>
      <c r="Y11" s="402">
        <v>50</v>
      </c>
      <c r="AA11" s="542"/>
      <c r="AB11" s="542"/>
    </row>
    <row r="12" spans="1:28" s="57" customFormat="1" ht="15" customHeight="1">
      <c r="A12" s="220" t="s">
        <v>88</v>
      </c>
      <c r="B12" s="460">
        <v>55831</v>
      </c>
      <c r="C12" s="243">
        <v>39</v>
      </c>
      <c r="D12" s="461">
        <v>61</v>
      </c>
      <c r="E12" s="242">
        <v>55844</v>
      </c>
      <c r="F12" s="243">
        <v>44</v>
      </c>
      <c r="G12" s="243">
        <v>56</v>
      </c>
      <c r="H12" s="460">
        <v>60287</v>
      </c>
      <c r="I12" s="223">
        <v>43.58915853121893</v>
      </c>
      <c r="J12" s="465">
        <v>56.41084146878107</v>
      </c>
      <c r="K12" s="222">
        <v>48247</v>
      </c>
      <c r="L12" s="221">
        <v>46</v>
      </c>
      <c r="M12" s="402">
        <v>54</v>
      </c>
      <c r="N12" s="222">
        <v>35856</v>
      </c>
      <c r="O12" s="221">
        <v>42.05153949129853</v>
      </c>
      <c r="P12" s="402">
        <v>57.94846050870147</v>
      </c>
      <c r="Q12" s="222">
        <v>3588</v>
      </c>
      <c r="R12" s="221">
        <v>45</v>
      </c>
      <c r="S12" s="402">
        <v>55</v>
      </c>
      <c r="T12" s="222">
        <v>22525</v>
      </c>
      <c r="U12" s="221">
        <v>43</v>
      </c>
      <c r="V12" s="402">
        <v>57</v>
      </c>
      <c r="W12" s="222">
        <v>3181</v>
      </c>
      <c r="X12" s="221">
        <v>42</v>
      </c>
      <c r="Y12" s="402">
        <v>58</v>
      </c>
      <c r="AA12" s="542"/>
      <c r="AB12" s="542"/>
    </row>
    <row r="13" spans="1:28" s="57" customFormat="1" ht="15" customHeight="1">
      <c r="A13" s="224" t="s">
        <v>89</v>
      </c>
      <c r="B13" s="462">
        <v>402</v>
      </c>
      <c r="C13" s="245">
        <v>24</v>
      </c>
      <c r="D13" s="463">
        <v>76</v>
      </c>
      <c r="E13" s="244">
        <v>310</v>
      </c>
      <c r="F13" s="245">
        <v>30</v>
      </c>
      <c r="G13" s="245">
        <v>70</v>
      </c>
      <c r="H13" s="462">
        <v>839</v>
      </c>
      <c r="I13" s="227">
        <v>22.632794457274827</v>
      </c>
      <c r="J13" s="466">
        <v>77.36720554272517</v>
      </c>
      <c r="K13" s="226">
        <v>959</v>
      </c>
      <c r="L13" s="225">
        <v>30</v>
      </c>
      <c r="M13" s="403">
        <v>70</v>
      </c>
      <c r="N13" s="226">
        <v>819</v>
      </c>
      <c r="O13" s="225">
        <v>33.33333333333333</v>
      </c>
      <c r="P13" s="403">
        <v>66.66666666666666</v>
      </c>
      <c r="Q13" s="226">
        <v>217</v>
      </c>
      <c r="R13" s="225">
        <v>23</v>
      </c>
      <c r="S13" s="403">
        <v>77</v>
      </c>
      <c r="T13" s="226">
        <v>1072</v>
      </c>
      <c r="U13" s="225">
        <v>32</v>
      </c>
      <c r="V13" s="403">
        <v>68</v>
      </c>
      <c r="W13" s="226">
        <v>472</v>
      </c>
      <c r="X13" s="225">
        <v>37</v>
      </c>
      <c r="Y13" s="403">
        <v>63</v>
      </c>
      <c r="AA13" s="542"/>
      <c r="AB13" s="542"/>
    </row>
    <row r="14" spans="1:23" ht="12.75">
      <c r="A14" s="205" t="s">
        <v>34</v>
      </c>
      <c r="B14" s="246"/>
      <c r="C14" s="247"/>
      <c r="D14" s="248"/>
      <c r="E14" s="242"/>
      <c r="F14" s="249"/>
      <c r="G14" s="249"/>
      <c r="H14" s="242"/>
      <c r="I14" s="249"/>
      <c r="J14" s="249"/>
      <c r="K14" s="242"/>
      <c r="L14" s="249"/>
      <c r="M14" s="249"/>
      <c r="N14" s="240"/>
      <c r="O14" s="249"/>
      <c r="P14" s="249"/>
      <c r="Q14" s="242"/>
      <c r="R14" s="249"/>
      <c r="S14" s="249"/>
      <c r="T14" s="242"/>
      <c r="U14" s="249"/>
      <c r="V14" s="249"/>
      <c r="W14" s="601"/>
    </row>
    <row r="15" spans="1:22" ht="12.75">
      <c r="A15" s="152" t="s">
        <v>35</v>
      </c>
      <c r="B15" s="152"/>
      <c r="C15" s="152"/>
      <c r="D15" s="152"/>
      <c r="E15" s="242"/>
      <c r="F15" s="249"/>
      <c r="G15" s="249"/>
      <c r="H15" s="242"/>
      <c r="I15" s="249"/>
      <c r="J15" s="249"/>
      <c r="K15" s="242"/>
      <c r="L15" s="249"/>
      <c r="M15" s="249"/>
      <c r="N15" s="240"/>
      <c r="O15" s="249"/>
      <c r="P15" s="249"/>
      <c r="Q15" s="592"/>
      <c r="R15" s="249"/>
      <c r="S15" s="249"/>
      <c r="T15" s="242"/>
      <c r="U15" s="249"/>
      <c r="V15" s="249"/>
    </row>
    <row r="16" spans="1:22" ht="12.75">
      <c r="A16" s="137"/>
      <c r="B16" s="137"/>
      <c r="C16" s="137"/>
      <c r="D16" s="137"/>
      <c r="E16" s="137"/>
      <c r="F16" s="249"/>
      <c r="G16" s="249"/>
      <c r="H16" s="137"/>
      <c r="I16" s="249"/>
      <c r="J16" s="249"/>
      <c r="K16" s="137"/>
      <c r="L16" s="249"/>
      <c r="M16" s="249"/>
      <c r="N16" s="138"/>
      <c r="O16" s="249"/>
      <c r="P16" s="249"/>
      <c r="Q16" s="165"/>
      <c r="R16" s="249"/>
      <c r="S16" s="249"/>
      <c r="T16" s="165"/>
      <c r="U16" s="249"/>
      <c r="V16" s="249"/>
    </row>
    <row r="17" spans="1:22" ht="12.75">
      <c r="A17" s="151" t="s">
        <v>36</v>
      </c>
      <c r="B17" s="137"/>
      <c r="C17" s="137"/>
      <c r="D17" s="137"/>
      <c r="E17" s="152"/>
      <c r="F17" s="249"/>
      <c r="G17" s="249"/>
      <c r="H17" s="137"/>
      <c r="I17" s="249"/>
      <c r="J17" s="249"/>
      <c r="K17" s="137"/>
      <c r="L17" s="249"/>
      <c r="M17" s="249"/>
      <c r="N17" s="138"/>
      <c r="O17" s="249"/>
      <c r="P17" s="249"/>
      <c r="Q17" s="138"/>
      <c r="R17" s="249"/>
      <c r="S17" s="249"/>
      <c r="T17" s="138"/>
      <c r="U17" s="249"/>
      <c r="V17" s="249"/>
    </row>
    <row r="18" spans="1:13" ht="12.75">
      <c r="A18" s="152" t="s">
        <v>178</v>
      </c>
      <c r="B18" s="152"/>
      <c r="C18" s="152"/>
      <c r="D18" s="152"/>
      <c r="E18" s="137"/>
      <c r="F18" s="137"/>
      <c r="G18" s="137"/>
      <c r="H18" s="137"/>
      <c r="I18" s="137"/>
      <c r="J18" s="137"/>
      <c r="K18" s="137"/>
      <c r="L18" s="137"/>
      <c r="M18" s="17"/>
    </row>
    <row r="19" spans="1:13" ht="12.75">
      <c r="A19" s="152" t="s">
        <v>179</v>
      </c>
      <c r="B19" s="152"/>
      <c r="C19" s="152"/>
      <c r="D19" s="152"/>
      <c r="E19" s="137"/>
      <c r="F19" s="137"/>
      <c r="G19" s="137"/>
      <c r="H19" s="137"/>
      <c r="I19" s="137"/>
      <c r="J19" s="137"/>
      <c r="K19" s="137"/>
      <c r="L19" s="137"/>
      <c r="M19" s="17"/>
    </row>
  </sheetData>
  <sheetProtection/>
  <protectedRanges>
    <protectedRange sqref="Q15" name="Range1_1"/>
  </protectedRanges>
  <mergeCells count="23">
    <mergeCell ref="W4:Y4"/>
    <mergeCell ref="W5:Y5"/>
    <mergeCell ref="W6:W7"/>
    <mergeCell ref="T6:T7"/>
    <mergeCell ref="T5:V5"/>
    <mergeCell ref="Q4:V4"/>
    <mergeCell ref="K4:M4"/>
    <mergeCell ref="N6:N7"/>
    <mergeCell ref="Q6:Q7"/>
    <mergeCell ref="B6:B7"/>
    <mergeCell ref="E6:E7"/>
    <mergeCell ref="H6:H7"/>
    <mergeCell ref="K6:K7"/>
    <mergeCell ref="B4:D4"/>
    <mergeCell ref="B5:D5"/>
    <mergeCell ref="E4:G4"/>
    <mergeCell ref="E5:G5"/>
    <mergeCell ref="N5:P5"/>
    <mergeCell ref="Q5:S5"/>
    <mergeCell ref="N4:P4"/>
    <mergeCell ref="H4:J4"/>
    <mergeCell ref="H5:J5"/>
    <mergeCell ref="K5:M5"/>
  </mergeCells>
  <printOptions/>
  <pageMargins left="0.5905511811023623" right="0.5905511811023623" top="0.7874015748031497" bottom="0.7874015748031497" header="0.3937007874015748" footer="0.3937007874015748"/>
  <pageSetup fitToHeight="1" fitToWidth="1" horizontalDpi="600" verticalDpi="600" orientation="landscape" paperSize="9" scale="74" r:id="rId1"/>
  <headerFooter alignWithMargins="0">
    <oddHeader>&amp;CTribunal Statistics Quarterly
July to September 2013</oddHead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V47"/>
  <sheetViews>
    <sheetView zoomScale="85" zoomScaleNormal="85" zoomScalePageLayoutView="0" workbookViewId="0" topLeftCell="A1">
      <selection activeCell="A1" sqref="A1"/>
    </sheetView>
  </sheetViews>
  <sheetFormatPr defaultColWidth="9.140625" defaultRowHeight="12.75"/>
  <cols>
    <col min="1" max="1" width="33.421875" style="0" customWidth="1"/>
    <col min="2" max="2" width="11.421875" style="0" bestFit="1" customWidth="1"/>
    <col min="3" max="3" width="8.7109375" style="0" customWidth="1"/>
    <col min="4" max="4" width="9.8515625" style="0" bestFit="1" customWidth="1"/>
    <col min="5" max="5" width="10.57421875" style="0" bestFit="1" customWidth="1"/>
    <col min="6" max="7" width="9.421875" style="0" customWidth="1"/>
    <col min="8" max="8" width="11.421875" style="0" bestFit="1" customWidth="1"/>
    <col min="9" max="10" width="9.00390625" style="0" customWidth="1"/>
    <col min="11" max="11" width="11.421875" style="0" bestFit="1" customWidth="1"/>
    <col min="12" max="13" width="9.8515625" style="0" customWidth="1"/>
    <col min="14" max="14" width="11.421875" style="132" bestFit="1" customWidth="1"/>
    <col min="15" max="15" width="9.00390625" style="132" customWidth="1"/>
    <col min="16" max="16" width="9.7109375" style="132" bestFit="1" customWidth="1"/>
    <col min="17" max="17" width="10.140625" style="132" customWidth="1"/>
    <col min="18" max="19" width="9.140625" style="132" customWidth="1"/>
  </cols>
  <sheetData>
    <row r="1" spans="1:20" ht="15">
      <c r="A1" s="156" t="s">
        <v>161</v>
      </c>
      <c r="B1" s="157"/>
      <c r="C1" s="157"/>
      <c r="D1" s="157"/>
      <c r="E1" s="137"/>
      <c r="F1" s="137"/>
      <c r="G1" s="137"/>
      <c r="H1" s="137"/>
      <c r="I1" s="137"/>
      <c r="J1" s="137"/>
      <c r="K1" s="137"/>
      <c r="L1" s="137"/>
      <c r="M1" s="137"/>
      <c r="N1" s="137"/>
      <c r="O1" s="137"/>
      <c r="P1" s="137"/>
      <c r="S1" s="7" t="s">
        <v>12</v>
      </c>
      <c r="T1" s="157"/>
    </row>
    <row r="2" spans="1:16" ht="15">
      <c r="A2" s="156" t="s">
        <v>294</v>
      </c>
      <c r="B2" s="157"/>
      <c r="C2" s="157"/>
      <c r="D2" s="157"/>
      <c r="E2" s="137"/>
      <c r="F2" s="137"/>
      <c r="G2" s="137"/>
      <c r="H2" s="137"/>
      <c r="I2" s="137"/>
      <c r="J2" s="137"/>
      <c r="K2" s="137"/>
      <c r="L2" s="137"/>
      <c r="M2" s="137"/>
      <c r="N2" s="137"/>
      <c r="O2" s="137"/>
      <c r="P2" s="137"/>
    </row>
    <row r="3" spans="1:16" ht="12.75">
      <c r="A3" s="190"/>
      <c r="B3" s="190"/>
      <c r="C3" s="190"/>
      <c r="D3" s="136"/>
      <c r="E3" s="137"/>
      <c r="F3" s="137"/>
      <c r="G3" s="136"/>
      <c r="H3" s="137"/>
      <c r="I3" s="137"/>
      <c r="J3" s="137"/>
      <c r="K3" s="137"/>
      <c r="L3" s="137"/>
      <c r="M3" s="137"/>
      <c r="N3" s="137"/>
      <c r="O3" s="137"/>
      <c r="P3" s="250"/>
    </row>
    <row r="4" spans="1:19" ht="12.75">
      <c r="A4" s="741" t="s">
        <v>93</v>
      </c>
      <c r="B4" s="748" t="s">
        <v>15</v>
      </c>
      <c r="C4" s="801"/>
      <c r="D4" s="749"/>
      <c r="E4" s="801" t="s">
        <v>84</v>
      </c>
      <c r="F4" s="801"/>
      <c r="G4" s="801"/>
      <c r="H4" s="731" t="s">
        <v>17</v>
      </c>
      <c r="I4" s="731"/>
      <c r="J4" s="732"/>
      <c r="K4" s="726" t="s">
        <v>18</v>
      </c>
      <c r="L4" s="737"/>
      <c r="M4" s="737"/>
      <c r="N4" s="806"/>
      <c r="O4" s="806"/>
      <c r="P4" s="807"/>
      <c r="Q4" s="737" t="s">
        <v>283</v>
      </c>
      <c r="R4" s="737"/>
      <c r="S4" s="740"/>
    </row>
    <row r="5" spans="1:19" ht="12.75">
      <c r="A5" s="802"/>
      <c r="B5" s="803" t="s">
        <v>23</v>
      </c>
      <c r="C5" s="804"/>
      <c r="D5" s="805"/>
      <c r="E5" s="804" t="s">
        <v>23</v>
      </c>
      <c r="F5" s="804"/>
      <c r="G5" s="804"/>
      <c r="H5" s="737" t="s">
        <v>23</v>
      </c>
      <c r="I5" s="737"/>
      <c r="J5" s="740"/>
      <c r="K5" s="808" t="s">
        <v>321</v>
      </c>
      <c r="L5" s="809"/>
      <c r="M5" s="810"/>
      <c r="N5" s="737" t="s">
        <v>23</v>
      </c>
      <c r="O5" s="737"/>
      <c r="P5" s="740"/>
      <c r="Q5" s="737" t="s">
        <v>321</v>
      </c>
      <c r="R5" s="737"/>
      <c r="S5" s="740"/>
    </row>
    <row r="6" spans="1:21" ht="61.5" customHeight="1">
      <c r="A6" s="730"/>
      <c r="B6" s="468" t="s">
        <v>5</v>
      </c>
      <c r="C6" s="43" t="s">
        <v>172</v>
      </c>
      <c r="D6" s="287" t="s">
        <v>173</v>
      </c>
      <c r="E6" s="251" t="s">
        <v>5</v>
      </c>
      <c r="F6" s="43" t="s">
        <v>172</v>
      </c>
      <c r="G6" s="43" t="s">
        <v>173</v>
      </c>
      <c r="H6" s="251" t="s">
        <v>5</v>
      </c>
      <c r="I6" s="43" t="s">
        <v>172</v>
      </c>
      <c r="J6" s="287" t="s">
        <v>173</v>
      </c>
      <c r="K6" s="468" t="s">
        <v>5</v>
      </c>
      <c r="L6" s="43" t="s">
        <v>172</v>
      </c>
      <c r="M6" s="287" t="s">
        <v>173</v>
      </c>
      <c r="N6" s="251" t="s">
        <v>5</v>
      </c>
      <c r="O6" s="43" t="s">
        <v>172</v>
      </c>
      <c r="P6" s="287" t="s">
        <v>173</v>
      </c>
      <c r="Q6" s="251" t="s">
        <v>5</v>
      </c>
      <c r="R6" s="43" t="s">
        <v>172</v>
      </c>
      <c r="S6" s="287" t="s">
        <v>173</v>
      </c>
      <c r="T6" s="591"/>
      <c r="U6" s="591"/>
    </row>
    <row r="7" spans="1:21" ht="21" customHeight="1">
      <c r="A7" s="252" t="s">
        <v>94</v>
      </c>
      <c r="B7" s="467">
        <v>3543</v>
      </c>
      <c r="C7" s="221">
        <v>70</v>
      </c>
      <c r="D7" s="402">
        <v>30</v>
      </c>
      <c r="E7" s="217">
        <v>3573</v>
      </c>
      <c r="F7" s="243">
        <v>67.31092436974791</v>
      </c>
      <c r="G7" s="243">
        <v>32.6890756302521</v>
      </c>
      <c r="H7" s="217">
        <v>4915</v>
      </c>
      <c r="I7" s="221">
        <v>73.06205493387588</v>
      </c>
      <c r="J7" s="402">
        <v>26.937945066124108</v>
      </c>
      <c r="K7" s="467">
        <v>1308</v>
      </c>
      <c r="L7" s="198">
        <v>74</v>
      </c>
      <c r="M7" s="397">
        <v>26</v>
      </c>
      <c r="N7" s="217">
        <v>5231</v>
      </c>
      <c r="O7" s="198">
        <v>73</v>
      </c>
      <c r="P7" s="397">
        <v>27</v>
      </c>
      <c r="Q7" s="217">
        <v>1410</v>
      </c>
      <c r="R7" s="221">
        <v>71.48936170212767</v>
      </c>
      <c r="S7" s="402">
        <v>28.510638297872344</v>
      </c>
      <c r="T7" s="524"/>
      <c r="U7" s="524"/>
    </row>
    <row r="8" spans="1:21" ht="12.75">
      <c r="A8" s="190" t="s">
        <v>95</v>
      </c>
      <c r="B8" s="467">
        <v>65437</v>
      </c>
      <c r="C8" s="221">
        <v>80.18474055269235</v>
      </c>
      <c r="D8" s="402">
        <v>19.81525944730765</v>
      </c>
      <c r="E8" s="217">
        <v>65138</v>
      </c>
      <c r="F8" s="243">
        <v>78.13320235153263</v>
      </c>
      <c r="G8" s="243">
        <v>21.866797648467358</v>
      </c>
      <c r="H8" s="217">
        <v>92231</v>
      </c>
      <c r="I8" s="221">
        <v>81.81847751840488</v>
      </c>
      <c r="J8" s="402">
        <v>18.181522481595124</v>
      </c>
      <c r="K8" s="467">
        <v>21909</v>
      </c>
      <c r="L8" s="198">
        <v>84</v>
      </c>
      <c r="M8" s="397">
        <v>16</v>
      </c>
      <c r="N8" s="217">
        <v>86906</v>
      </c>
      <c r="O8" s="198">
        <v>84</v>
      </c>
      <c r="P8" s="397">
        <v>16</v>
      </c>
      <c r="Q8" s="217">
        <v>18152</v>
      </c>
      <c r="R8" s="221">
        <v>86.4477743499339</v>
      </c>
      <c r="S8" s="402">
        <v>13.552225650066108</v>
      </c>
      <c r="T8" s="524"/>
      <c r="U8" s="524"/>
    </row>
    <row r="9" spans="1:21" ht="12.75">
      <c r="A9" s="190" t="s">
        <v>96</v>
      </c>
      <c r="B9" s="467">
        <v>523</v>
      </c>
      <c r="C9" s="221">
        <v>72.11538461538461</v>
      </c>
      <c r="D9" s="402">
        <v>27.884615384615387</v>
      </c>
      <c r="E9" s="217">
        <v>478</v>
      </c>
      <c r="F9" s="243">
        <v>71</v>
      </c>
      <c r="G9" s="243">
        <v>29</v>
      </c>
      <c r="H9" s="217">
        <v>503</v>
      </c>
      <c r="I9" s="221">
        <v>73.1610337972167</v>
      </c>
      <c r="J9" s="402">
        <v>26.838966202783297</v>
      </c>
      <c r="K9" s="467">
        <v>121</v>
      </c>
      <c r="L9" s="198">
        <v>71</v>
      </c>
      <c r="M9" s="397">
        <v>29</v>
      </c>
      <c r="N9" s="217">
        <v>492</v>
      </c>
      <c r="O9" s="198">
        <v>70</v>
      </c>
      <c r="P9" s="397">
        <v>30</v>
      </c>
      <c r="Q9" s="217">
        <v>86</v>
      </c>
      <c r="R9" s="221">
        <v>65.11627906976744</v>
      </c>
      <c r="S9" s="402">
        <v>34.883720930232556</v>
      </c>
      <c r="T9" s="524"/>
      <c r="U9" s="524"/>
    </row>
    <row r="10" spans="1:21" ht="12.75">
      <c r="A10" s="190" t="s">
        <v>97</v>
      </c>
      <c r="B10" s="467">
        <v>1195</v>
      </c>
      <c r="C10" s="221">
        <v>63.63636363636363</v>
      </c>
      <c r="D10" s="402">
        <v>36.36363636363637</v>
      </c>
      <c r="E10" s="217">
        <v>1334</v>
      </c>
      <c r="F10" s="243">
        <v>63.465866466616646</v>
      </c>
      <c r="G10" s="243">
        <v>36.53413353338335</v>
      </c>
      <c r="H10" s="217">
        <v>2167</v>
      </c>
      <c r="I10" s="221">
        <v>64.9746192893401</v>
      </c>
      <c r="J10" s="402">
        <v>35.025380710659896</v>
      </c>
      <c r="K10" s="467">
        <v>587</v>
      </c>
      <c r="L10" s="198">
        <v>74</v>
      </c>
      <c r="M10" s="397">
        <v>26</v>
      </c>
      <c r="N10" s="217">
        <v>2071</v>
      </c>
      <c r="O10" s="198">
        <v>72</v>
      </c>
      <c r="P10" s="397">
        <v>28</v>
      </c>
      <c r="Q10" s="217">
        <v>495</v>
      </c>
      <c r="R10" s="221">
        <v>71.91919191919192</v>
      </c>
      <c r="S10" s="402">
        <v>28.08080808080808</v>
      </c>
      <c r="T10" s="524"/>
      <c r="U10" s="524"/>
    </row>
    <row r="11" spans="1:21" ht="12.75">
      <c r="A11" s="190" t="s">
        <v>98</v>
      </c>
      <c r="B11" s="467">
        <v>1650</v>
      </c>
      <c r="C11" s="221">
        <v>64.50635978195032</v>
      </c>
      <c r="D11" s="402">
        <v>35.49364021804966</v>
      </c>
      <c r="E11" s="217">
        <v>1790</v>
      </c>
      <c r="F11" s="243">
        <v>61.98993851313583</v>
      </c>
      <c r="G11" s="243">
        <v>38.010061486864174</v>
      </c>
      <c r="H11" s="217">
        <v>1529</v>
      </c>
      <c r="I11" s="221">
        <v>70.69980379332897</v>
      </c>
      <c r="J11" s="402">
        <v>29.300196206671025</v>
      </c>
      <c r="K11" s="467">
        <v>366</v>
      </c>
      <c r="L11" s="198">
        <v>72</v>
      </c>
      <c r="M11" s="397">
        <v>28</v>
      </c>
      <c r="N11" s="217">
        <v>1404</v>
      </c>
      <c r="O11" s="198">
        <v>71</v>
      </c>
      <c r="P11" s="397">
        <v>29</v>
      </c>
      <c r="Q11" s="217">
        <v>467</v>
      </c>
      <c r="R11" s="221">
        <v>68.73661670235546</v>
      </c>
      <c r="S11" s="402">
        <v>31.263383297644538</v>
      </c>
      <c r="T11" s="524"/>
      <c r="U11" s="524"/>
    </row>
    <row r="12" spans="1:21" ht="12.75">
      <c r="A12" s="190" t="s">
        <v>99</v>
      </c>
      <c r="B12" s="467">
        <v>4263</v>
      </c>
      <c r="C12" s="221">
        <v>74</v>
      </c>
      <c r="D12" s="402">
        <v>26</v>
      </c>
      <c r="E12" s="217">
        <v>3582</v>
      </c>
      <c r="F12" s="243">
        <v>71.1377579475739</v>
      </c>
      <c r="G12" s="243">
        <v>28.8622420524261</v>
      </c>
      <c r="H12" s="217">
        <v>4527</v>
      </c>
      <c r="I12" s="221">
        <v>70.09056770488182</v>
      </c>
      <c r="J12" s="402">
        <v>29.909432295118183</v>
      </c>
      <c r="K12" s="467">
        <v>1045</v>
      </c>
      <c r="L12" s="198">
        <v>73</v>
      </c>
      <c r="M12" s="397">
        <v>27</v>
      </c>
      <c r="N12" s="217">
        <v>4219</v>
      </c>
      <c r="O12" s="198">
        <v>70</v>
      </c>
      <c r="P12" s="397">
        <v>30</v>
      </c>
      <c r="Q12" s="217">
        <v>979</v>
      </c>
      <c r="R12" s="221">
        <v>71.50153217568948</v>
      </c>
      <c r="S12" s="402">
        <v>28.49846782431052</v>
      </c>
      <c r="T12" s="524"/>
      <c r="U12" s="524"/>
    </row>
    <row r="13" spans="1:21" ht="12.75">
      <c r="A13" s="190" t="s">
        <v>162</v>
      </c>
      <c r="B13" s="467">
        <v>1429</v>
      </c>
      <c r="C13" s="221">
        <v>60.924369747899156</v>
      </c>
      <c r="D13" s="402">
        <v>39.075630252100844</v>
      </c>
      <c r="E13" s="217">
        <v>2795</v>
      </c>
      <c r="F13" s="243">
        <v>58.03220035778175</v>
      </c>
      <c r="G13" s="243">
        <v>41.967799642218246</v>
      </c>
      <c r="H13" s="217">
        <v>4389</v>
      </c>
      <c r="I13" s="221">
        <v>60.67441330599226</v>
      </c>
      <c r="J13" s="402">
        <v>39.32558669400775</v>
      </c>
      <c r="K13" s="467">
        <v>858</v>
      </c>
      <c r="L13" s="198">
        <v>69</v>
      </c>
      <c r="M13" s="397">
        <v>31</v>
      </c>
      <c r="N13" s="217">
        <v>3446</v>
      </c>
      <c r="O13" s="198">
        <v>69</v>
      </c>
      <c r="P13" s="397">
        <v>31</v>
      </c>
      <c r="Q13" s="217">
        <v>1013</v>
      </c>
      <c r="R13" s="221">
        <v>54.49160908193485</v>
      </c>
      <c r="S13" s="402">
        <v>45.50839091806515</v>
      </c>
      <c r="T13" s="524"/>
      <c r="U13" s="524"/>
    </row>
    <row r="14" spans="1:21" ht="12.75">
      <c r="A14" s="190" t="s">
        <v>101</v>
      </c>
      <c r="B14" s="400">
        <v>0</v>
      </c>
      <c r="C14" s="221" t="s">
        <v>41</v>
      </c>
      <c r="D14" s="402" t="s">
        <v>41</v>
      </c>
      <c r="E14" s="217">
        <v>3</v>
      </c>
      <c r="F14" s="243">
        <v>33.33333333333333</v>
      </c>
      <c r="G14" s="243">
        <v>66.66666666666666</v>
      </c>
      <c r="H14" s="217">
        <v>4</v>
      </c>
      <c r="I14" s="221">
        <v>25</v>
      </c>
      <c r="J14" s="402">
        <v>75</v>
      </c>
      <c r="K14" s="467">
        <v>1</v>
      </c>
      <c r="L14" s="198">
        <v>0</v>
      </c>
      <c r="M14" s="397">
        <v>100</v>
      </c>
      <c r="N14" s="217">
        <v>8</v>
      </c>
      <c r="O14" s="198">
        <v>63</v>
      </c>
      <c r="P14" s="397">
        <v>38</v>
      </c>
      <c r="Q14" s="217">
        <v>1</v>
      </c>
      <c r="R14" s="221">
        <v>0</v>
      </c>
      <c r="S14" s="402">
        <v>100</v>
      </c>
      <c r="T14" s="524"/>
      <c r="U14" s="524"/>
    </row>
    <row r="15" spans="1:21" ht="12.75">
      <c r="A15" s="190" t="s">
        <v>102</v>
      </c>
      <c r="B15" s="467">
        <v>3</v>
      </c>
      <c r="C15" s="221">
        <v>33.33333333333333</v>
      </c>
      <c r="D15" s="402">
        <v>66.66666666666666</v>
      </c>
      <c r="E15" s="217">
        <v>1</v>
      </c>
      <c r="F15" s="243">
        <v>100</v>
      </c>
      <c r="G15" s="253">
        <v>0</v>
      </c>
      <c r="H15" s="217">
        <v>5</v>
      </c>
      <c r="I15" s="221">
        <v>100</v>
      </c>
      <c r="J15" s="469">
        <v>0</v>
      </c>
      <c r="K15" s="467">
        <v>1</v>
      </c>
      <c r="L15" s="198">
        <v>0</v>
      </c>
      <c r="M15" s="397">
        <v>100</v>
      </c>
      <c r="N15" s="217">
        <v>4</v>
      </c>
      <c r="O15" s="198">
        <v>75</v>
      </c>
      <c r="P15" s="397">
        <v>25</v>
      </c>
      <c r="Q15" s="217">
        <v>1</v>
      </c>
      <c r="R15" s="221">
        <v>0</v>
      </c>
      <c r="S15" s="402">
        <v>100</v>
      </c>
      <c r="T15" s="524"/>
      <c r="U15" s="524"/>
    </row>
    <row r="16" spans="1:21" ht="12.75">
      <c r="A16" s="190" t="s">
        <v>103</v>
      </c>
      <c r="B16" s="467">
        <v>359</v>
      </c>
      <c r="C16" s="221">
        <v>62.67409470752089</v>
      </c>
      <c r="D16" s="402">
        <v>37.32590529247911</v>
      </c>
      <c r="E16" s="217">
        <v>339</v>
      </c>
      <c r="F16" s="243">
        <v>56.04719764011799</v>
      </c>
      <c r="G16" s="243">
        <v>43.95280235988201</v>
      </c>
      <c r="H16" s="217">
        <v>480</v>
      </c>
      <c r="I16" s="221">
        <v>51.45833333333333</v>
      </c>
      <c r="J16" s="402">
        <v>48.541666666666664</v>
      </c>
      <c r="K16" s="467">
        <v>89</v>
      </c>
      <c r="L16" s="198">
        <v>45</v>
      </c>
      <c r="M16" s="397">
        <v>55</v>
      </c>
      <c r="N16" s="217">
        <v>316</v>
      </c>
      <c r="O16" s="198">
        <v>47</v>
      </c>
      <c r="P16" s="397">
        <v>53</v>
      </c>
      <c r="Q16" s="217">
        <v>32</v>
      </c>
      <c r="R16" s="221">
        <v>56.25</v>
      </c>
      <c r="S16" s="402">
        <v>43.75</v>
      </c>
      <c r="T16" s="524"/>
      <c r="U16" s="524"/>
    </row>
    <row r="17" spans="1:21" ht="12.75">
      <c r="A17" s="190" t="s">
        <v>163</v>
      </c>
      <c r="B17" s="467">
        <v>12879</v>
      </c>
      <c r="C17" s="221">
        <v>67</v>
      </c>
      <c r="D17" s="402">
        <v>33</v>
      </c>
      <c r="E17" s="217">
        <v>12307</v>
      </c>
      <c r="F17" s="243">
        <v>67.58340113913751</v>
      </c>
      <c r="G17" s="243">
        <v>32.416598860862486</v>
      </c>
      <c r="H17" s="217">
        <v>12821</v>
      </c>
      <c r="I17" s="221">
        <v>67.19444661102878</v>
      </c>
      <c r="J17" s="402">
        <v>32.80555338897122</v>
      </c>
      <c r="K17" s="467">
        <v>3383</v>
      </c>
      <c r="L17" s="198">
        <v>73</v>
      </c>
      <c r="M17" s="397">
        <v>27</v>
      </c>
      <c r="N17" s="217">
        <v>12502</v>
      </c>
      <c r="O17" s="198">
        <v>72</v>
      </c>
      <c r="P17" s="397">
        <v>28</v>
      </c>
      <c r="Q17" s="217">
        <v>2693</v>
      </c>
      <c r="R17" s="221">
        <v>70.40475306349796</v>
      </c>
      <c r="S17" s="402">
        <v>29.59524693650204</v>
      </c>
      <c r="T17" s="524"/>
      <c r="U17" s="524"/>
    </row>
    <row r="18" spans="1:21" ht="12.75">
      <c r="A18" s="190" t="s">
        <v>105</v>
      </c>
      <c r="B18" s="467">
        <v>1</v>
      </c>
      <c r="C18" s="221">
        <v>100</v>
      </c>
      <c r="D18" s="469">
        <v>0</v>
      </c>
      <c r="E18" s="217">
        <v>2</v>
      </c>
      <c r="F18" s="243">
        <v>100</v>
      </c>
      <c r="G18" s="253">
        <v>0</v>
      </c>
      <c r="H18" s="217">
        <v>2</v>
      </c>
      <c r="I18" s="221">
        <v>50</v>
      </c>
      <c r="J18" s="402">
        <v>50</v>
      </c>
      <c r="K18" s="467">
        <v>1</v>
      </c>
      <c r="L18" s="198">
        <v>0</v>
      </c>
      <c r="M18" s="397">
        <v>100</v>
      </c>
      <c r="N18" s="217">
        <v>1</v>
      </c>
      <c r="O18" s="198">
        <v>0</v>
      </c>
      <c r="P18" s="397">
        <v>100</v>
      </c>
      <c r="Q18" s="217">
        <v>0</v>
      </c>
      <c r="R18" s="221">
        <v>0</v>
      </c>
      <c r="S18" s="402">
        <v>0</v>
      </c>
      <c r="T18" s="524"/>
      <c r="U18" s="524"/>
    </row>
    <row r="19" spans="1:21" ht="12.75">
      <c r="A19" s="190" t="s">
        <v>164</v>
      </c>
      <c r="B19" s="467">
        <v>70535</v>
      </c>
      <c r="C19" s="221">
        <v>72.00918940382324</v>
      </c>
      <c r="D19" s="402">
        <v>27.99081059617675</v>
      </c>
      <c r="E19" s="217">
        <v>176567</v>
      </c>
      <c r="F19" s="243">
        <v>72.03528092179056</v>
      </c>
      <c r="G19" s="243">
        <v>27.964719078209445</v>
      </c>
      <c r="H19" s="217">
        <v>204321</v>
      </c>
      <c r="I19" s="221">
        <v>82.23334850553785</v>
      </c>
      <c r="J19" s="402">
        <v>17.766651494462145</v>
      </c>
      <c r="K19" s="467">
        <v>63376</v>
      </c>
      <c r="L19" s="198">
        <v>84</v>
      </c>
      <c r="M19" s="397">
        <v>16</v>
      </c>
      <c r="N19" s="217">
        <v>268137</v>
      </c>
      <c r="O19" s="198">
        <v>84</v>
      </c>
      <c r="P19" s="397">
        <v>16</v>
      </c>
      <c r="Q19" s="217">
        <v>100114</v>
      </c>
      <c r="R19" s="221">
        <v>86.27464690253112</v>
      </c>
      <c r="S19" s="402">
        <v>13.725353097468885</v>
      </c>
      <c r="T19" s="524"/>
      <c r="U19" s="524"/>
    </row>
    <row r="20" spans="1:21" ht="12.75">
      <c r="A20" s="190" t="s">
        <v>106</v>
      </c>
      <c r="B20" s="467">
        <v>418</v>
      </c>
      <c r="C20" s="221">
        <v>55.50239234449761</v>
      </c>
      <c r="D20" s="402">
        <v>44.49760765550239</v>
      </c>
      <c r="E20" s="217">
        <v>483</v>
      </c>
      <c r="F20" s="243">
        <v>59.175257731958766</v>
      </c>
      <c r="G20" s="243">
        <v>40.824742268041234</v>
      </c>
      <c r="H20" s="217">
        <v>209</v>
      </c>
      <c r="I20" s="221">
        <v>69.85645933014354</v>
      </c>
      <c r="J20" s="402">
        <v>30.14354066985646</v>
      </c>
      <c r="K20" s="467">
        <v>0</v>
      </c>
      <c r="L20" s="198"/>
      <c r="M20" s="397"/>
      <c r="N20" s="217">
        <v>2</v>
      </c>
      <c r="O20" s="198">
        <v>100</v>
      </c>
      <c r="P20" s="397">
        <v>0</v>
      </c>
      <c r="Q20" s="217">
        <v>0</v>
      </c>
      <c r="R20" s="221">
        <v>0</v>
      </c>
      <c r="S20" s="402">
        <v>0</v>
      </c>
      <c r="T20" s="524"/>
      <c r="U20" s="524"/>
    </row>
    <row r="21" spans="1:21" ht="12.75">
      <c r="A21" s="190" t="s">
        <v>107</v>
      </c>
      <c r="B21" s="467">
        <v>16</v>
      </c>
      <c r="C21" s="221">
        <v>88</v>
      </c>
      <c r="D21" s="402">
        <v>13</v>
      </c>
      <c r="E21" s="217">
        <v>30</v>
      </c>
      <c r="F21" s="243">
        <v>70</v>
      </c>
      <c r="G21" s="243">
        <v>30</v>
      </c>
      <c r="H21" s="217">
        <v>15</v>
      </c>
      <c r="I21" s="221">
        <v>93.33333333333333</v>
      </c>
      <c r="J21" s="402">
        <v>6.666666666666667</v>
      </c>
      <c r="K21" s="467">
        <v>4</v>
      </c>
      <c r="L21" s="198">
        <v>50</v>
      </c>
      <c r="M21" s="397">
        <v>50</v>
      </c>
      <c r="N21" s="217">
        <v>12</v>
      </c>
      <c r="O21" s="198">
        <v>67</v>
      </c>
      <c r="P21" s="397">
        <v>33</v>
      </c>
      <c r="Q21" s="217">
        <v>6</v>
      </c>
      <c r="R21" s="221">
        <v>66.66666666666666</v>
      </c>
      <c r="S21" s="402">
        <v>33.33333333333333</v>
      </c>
      <c r="T21" s="524"/>
      <c r="U21" s="524"/>
    </row>
    <row r="22" spans="1:21" ht="12.75">
      <c r="A22" s="190" t="s">
        <v>108</v>
      </c>
      <c r="B22" s="467">
        <v>56816</v>
      </c>
      <c r="C22" s="221">
        <v>83.03341902313625</v>
      </c>
      <c r="D22" s="402">
        <v>16.966580976863753</v>
      </c>
      <c r="E22" s="217">
        <v>37382</v>
      </c>
      <c r="F22" s="243">
        <v>83.46926224028665</v>
      </c>
      <c r="G22" s="243">
        <v>16.530737759713347</v>
      </c>
      <c r="H22" s="217">
        <v>20431</v>
      </c>
      <c r="I22" s="221">
        <v>88.7670696490627</v>
      </c>
      <c r="J22" s="402">
        <v>11.2329303509373</v>
      </c>
      <c r="K22" s="467">
        <v>377</v>
      </c>
      <c r="L22" s="198">
        <v>80</v>
      </c>
      <c r="M22" s="397">
        <v>20</v>
      </c>
      <c r="N22" s="217">
        <v>1573</v>
      </c>
      <c r="O22" s="198">
        <v>80</v>
      </c>
      <c r="P22" s="397">
        <v>20</v>
      </c>
      <c r="Q22" s="217">
        <v>247</v>
      </c>
      <c r="R22" s="221">
        <v>72.46963562753037</v>
      </c>
      <c r="S22" s="402">
        <v>27.530364372469634</v>
      </c>
      <c r="T22" s="524"/>
      <c r="U22" s="524"/>
    </row>
    <row r="23" spans="1:21" ht="12.75">
      <c r="A23" s="190" t="s">
        <v>109</v>
      </c>
      <c r="B23" s="467">
        <v>17721</v>
      </c>
      <c r="C23" s="221">
        <v>66.60658969304421</v>
      </c>
      <c r="D23" s="402">
        <v>33.393410306955786</v>
      </c>
      <c r="E23" s="217">
        <v>15749</v>
      </c>
      <c r="F23" s="243">
        <v>66.85471602434076</v>
      </c>
      <c r="G23" s="243">
        <v>33.145283975659225</v>
      </c>
      <c r="H23" s="217">
        <v>14192</v>
      </c>
      <c r="I23" s="221">
        <v>67.67192784667418</v>
      </c>
      <c r="J23" s="402">
        <v>32.32807215332581</v>
      </c>
      <c r="K23" s="467">
        <v>3329</v>
      </c>
      <c r="L23" s="198">
        <v>71</v>
      </c>
      <c r="M23" s="397">
        <v>29</v>
      </c>
      <c r="N23" s="217">
        <v>13528</v>
      </c>
      <c r="O23" s="198">
        <v>70</v>
      </c>
      <c r="P23" s="397">
        <v>30</v>
      </c>
      <c r="Q23" s="217">
        <v>3715</v>
      </c>
      <c r="R23" s="221">
        <v>68.2099596231494</v>
      </c>
      <c r="S23" s="402">
        <v>31.790040376850605</v>
      </c>
      <c r="T23" s="524"/>
      <c r="U23" s="524"/>
    </row>
    <row r="24" spans="1:21" ht="12.75">
      <c r="A24" s="190" t="s">
        <v>110</v>
      </c>
      <c r="B24" s="467">
        <v>0</v>
      </c>
      <c r="C24" s="221" t="s">
        <v>41</v>
      </c>
      <c r="D24" s="402" t="s">
        <v>41</v>
      </c>
      <c r="E24" s="217">
        <v>3</v>
      </c>
      <c r="F24" s="243">
        <v>100</v>
      </c>
      <c r="G24" s="253">
        <v>0</v>
      </c>
      <c r="H24" s="217">
        <v>0</v>
      </c>
      <c r="I24" s="221" t="s">
        <v>41</v>
      </c>
      <c r="J24" s="402" t="s">
        <v>41</v>
      </c>
      <c r="K24" s="467">
        <v>0</v>
      </c>
      <c r="L24" s="198"/>
      <c r="M24" s="397"/>
      <c r="N24" s="217">
        <v>2</v>
      </c>
      <c r="O24" s="198">
        <v>100</v>
      </c>
      <c r="P24" s="397">
        <v>0</v>
      </c>
      <c r="Q24" s="217">
        <v>0</v>
      </c>
      <c r="R24" s="221">
        <v>0</v>
      </c>
      <c r="S24" s="402">
        <v>0</v>
      </c>
      <c r="T24" s="524"/>
      <c r="U24" s="524"/>
    </row>
    <row r="25" spans="1:21" ht="12.75">
      <c r="A25" s="190" t="s">
        <v>111</v>
      </c>
      <c r="B25" s="467">
        <v>6032</v>
      </c>
      <c r="C25" s="221">
        <v>81</v>
      </c>
      <c r="D25" s="402">
        <v>19</v>
      </c>
      <c r="E25" s="217">
        <v>8101</v>
      </c>
      <c r="F25" s="243">
        <v>77.2417214436314</v>
      </c>
      <c r="G25" s="243">
        <v>22.758278556368598</v>
      </c>
      <c r="H25" s="217">
        <v>7743</v>
      </c>
      <c r="I25" s="221">
        <v>83.946790649619</v>
      </c>
      <c r="J25" s="402">
        <v>16.05320935038099</v>
      </c>
      <c r="K25" s="467">
        <v>1033</v>
      </c>
      <c r="L25" s="198">
        <v>84</v>
      </c>
      <c r="M25" s="397">
        <v>16</v>
      </c>
      <c r="N25" s="217">
        <v>4150</v>
      </c>
      <c r="O25" s="198">
        <v>83</v>
      </c>
      <c r="P25" s="397">
        <v>17</v>
      </c>
      <c r="Q25" s="217">
        <v>1117</v>
      </c>
      <c r="R25" s="221">
        <v>84.95971351835273</v>
      </c>
      <c r="S25" s="402">
        <v>15.04028648164727</v>
      </c>
      <c r="T25" s="524"/>
      <c r="U25" s="524"/>
    </row>
    <row r="26" spans="1:21" ht="12.75">
      <c r="A26" s="190" t="s">
        <v>112</v>
      </c>
      <c r="B26" s="467">
        <v>28786</v>
      </c>
      <c r="C26" s="221">
        <v>60.88313850636512</v>
      </c>
      <c r="D26" s="402">
        <v>39.11686149363488</v>
      </c>
      <c r="E26" s="217">
        <v>43081</v>
      </c>
      <c r="F26" s="243">
        <v>63.717122048522526</v>
      </c>
      <c r="G26" s="243">
        <v>36.282877951477474</v>
      </c>
      <c r="H26" s="217">
        <v>51868</v>
      </c>
      <c r="I26" s="221">
        <v>65.1634919410812</v>
      </c>
      <c r="J26" s="402">
        <v>34.83650805891879</v>
      </c>
      <c r="K26" s="467">
        <v>12768</v>
      </c>
      <c r="L26" s="198">
        <v>68</v>
      </c>
      <c r="M26" s="397">
        <v>32</v>
      </c>
      <c r="N26" s="217">
        <v>50271</v>
      </c>
      <c r="O26" s="198">
        <v>68</v>
      </c>
      <c r="P26" s="397">
        <v>32</v>
      </c>
      <c r="Q26" s="217">
        <v>17160</v>
      </c>
      <c r="R26" s="221">
        <v>62.94871794871795</v>
      </c>
      <c r="S26" s="402">
        <v>37.05128205128205</v>
      </c>
      <c r="T26" s="524"/>
      <c r="U26" s="524"/>
    </row>
    <row r="27" spans="1:21" ht="12.75">
      <c r="A27" s="190" t="s">
        <v>113</v>
      </c>
      <c r="B27" s="467">
        <v>2</v>
      </c>
      <c r="C27" s="221">
        <v>50</v>
      </c>
      <c r="D27" s="402">
        <v>50</v>
      </c>
      <c r="E27" s="217">
        <v>6</v>
      </c>
      <c r="F27" s="243">
        <v>83</v>
      </c>
      <c r="G27" s="243">
        <v>17</v>
      </c>
      <c r="H27" s="217">
        <v>2</v>
      </c>
      <c r="I27" s="221">
        <v>100</v>
      </c>
      <c r="J27" s="469">
        <v>0</v>
      </c>
      <c r="K27" s="467">
        <v>1</v>
      </c>
      <c r="L27" s="198">
        <v>100</v>
      </c>
      <c r="M27" s="397">
        <v>0</v>
      </c>
      <c r="N27" s="217">
        <v>6</v>
      </c>
      <c r="O27" s="198">
        <v>83</v>
      </c>
      <c r="P27" s="397">
        <v>17</v>
      </c>
      <c r="Q27" s="217">
        <v>8</v>
      </c>
      <c r="R27" s="221">
        <v>25</v>
      </c>
      <c r="S27" s="402">
        <v>75</v>
      </c>
      <c r="T27" s="524"/>
      <c r="U27" s="524"/>
    </row>
    <row r="28" spans="1:21" ht="12.75">
      <c r="A28" s="190" t="s">
        <v>114</v>
      </c>
      <c r="B28" s="467">
        <v>241</v>
      </c>
      <c r="C28" s="221">
        <v>61.82572614107884</v>
      </c>
      <c r="D28" s="402">
        <v>38.17427385892116</v>
      </c>
      <c r="E28" s="217">
        <v>234</v>
      </c>
      <c r="F28" s="243">
        <v>63.67521367521367</v>
      </c>
      <c r="G28" s="243">
        <v>36.324786324786324</v>
      </c>
      <c r="H28" s="217">
        <v>243</v>
      </c>
      <c r="I28" s="221">
        <v>63.37448559670782</v>
      </c>
      <c r="J28" s="402">
        <v>36.62551440329218</v>
      </c>
      <c r="K28" s="467">
        <v>59</v>
      </c>
      <c r="L28" s="198">
        <v>68</v>
      </c>
      <c r="M28" s="397">
        <v>32</v>
      </c>
      <c r="N28" s="217">
        <v>205</v>
      </c>
      <c r="O28" s="198">
        <v>64</v>
      </c>
      <c r="P28" s="397">
        <v>36</v>
      </c>
      <c r="Q28" s="217">
        <v>86</v>
      </c>
      <c r="R28" s="221">
        <v>56.97674418604651</v>
      </c>
      <c r="S28" s="402">
        <v>43.02325581395349</v>
      </c>
      <c r="T28" s="524"/>
      <c r="U28" s="524"/>
    </row>
    <row r="29" spans="1:21" ht="12.75">
      <c r="A29" s="190" t="s">
        <v>115</v>
      </c>
      <c r="B29" s="467">
        <v>78</v>
      </c>
      <c r="C29" s="221">
        <v>55.12820512820513</v>
      </c>
      <c r="D29" s="402">
        <v>44.871794871794876</v>
      </c>
      <c r="E29" s="217">
        <v>79</v>
      </c>
      <c r="F29" s="243">
        <v>67.90123456790124</v>
      </c>
      <c r="G29" s="243">
        <v>32.098765432098766</v>
      </c>
      <c r="H29" s="217">
        <v>110</v>
      </c>
      <c r="I29" s="221">
        <v>43.63636363636363</v>
      </c>
      <c r="J29" s="402">
        <v>56.36363636363636</v>
      </c>
      <c r="K29" s="467">
        <v>27</v>
      </c>
      <c r="L29" s="198">
        <v>59</v>
      </c>
      <c r="M29" s="397">
        <v>41</v>
      </c>
      <c r="N29" s="217">
        <v>120</v>
      </c>
      <c r="O29" s="198">
        <v>45</v>
      </c>
      <c r="P29" s="397">
        <v>55</v>
      </c>
      <c r="Q29" s="217">
        <v>21</v>
      </c>
      <c r="R29" s="221">
        <v>61.904761904761905</v>
      </c>
      <c r="S29" s="402">
        <v>38.095238095238095</v>
      </c>
      <c r="T29" s="524"/>
      <c r="U29" s="524"/>
    </row>
    <row r="30" spans="1:22" ht="12.75">
      <c r="A30" s="190" t="s">
        <v>116</v>
      </c>
      <c r="B30" s="467">
        <v>0</v>
      </c>
      <c r="C30" s="221" t="s">
        <v>41</v>
      </c>
      <c r="D30" s="402" t="s">
        <v>41</v>
      </c>
      <c r="E30" s="217">
        <v>1</v>
      </c>
      <c r="F30" s="243">
        <v>100</v>
      </c>
      <c r="G30" s="253">
        <v>0</v>
      </c>
      <c r="H30" s="217">
        <v>1</v>
      </c>
      <c r="I30" s="221">
        <v>100</v>
      </c>
      <c r="J30" s="469">
        <v>0</v>
      </c>
      <c r="K30" s="467">
        <v>0</v>
      </c>
      <c r="L30" s="198"/>
      <c r="M30" s="397"/>
      <c r="N30" s="217">
        <v>17</v>
      </c>
      <c r="O30" s="198">
        <v>53</v>
      </c>
      <c r="P30" s="397">
        <v>47</v>
      </c>
      <c r="Q30" s="217">
        <v>9</v>
      </c>
      <c r="R30" s="221">
        <v>44.44444444444444</v>
      </c>
      <c r="S30" s="402">
        <v>55.55555555555556</v>
      </c>
      <c r="T30" s="524"/>
      <c r="U30" s="524"/>
      <c r="V30" s="17"/>
    </row>
    <row r="31" spans="1:22" ht="12.75">
      <c r="A31" s="190" t="s">
        <v>165</v>
      </c>
      <c r="B31" s="560">
        <v>1645</v>
      </c>
      <c r="C31" s="258">
        <v>59.7323600973236</v>
      </c>
      <c r="D31" s="428">
        <v>40.2676399026764</v>
      </c>
      <c r="E31" s="256">
        <v>1658</v>
      </c>
      <c r="F31" s="431">
        <v>62.839879154078545</v>
      </c>
      <c r="G31" s="431">
        <v>37.160120845921455</v>
      </c>
      <c r="H31" s="256">
        <v>2302</v>
      </c>
      <c r="I31" s="258">
        <v>56.68983492615117</v>
      </c>
      <c r="J31" s="428">
        <v>43.31016507384883</v>
      </c>
      <c r="K31" s="560">
        <v>762</v>
      </c>
      <c r="L31" s="198">
        <v>63</v>
      </c>
      <c r="M31" s="397">
        <v>37</v>
      </c>
      <c r="N31" s="217">
        <v>2966</v>
      </c>
      <c r="O31" s="198">
        <v>61</v>
      </c>
      <c r="P31" s="397">
        <v>39</v>
      </c>
      <c r="Q31" s="217">
        <v>657</v>
      </c>
      <c r="R31" s="221">
        <v>58.44748858447488</v>
      </c>
      <c r="S31" s="402">
        <v>41.55251141552511</v>
      </c>
      <c r="T31" s="524"/>
      <c r="U31" s="524"/>
      <c r="V31" s="17"/>
    </row>
    <row r="32" spans="1:22" ht="14.25">
      <c r="A32" s="561" t="s">
        <v>331</v>
      </c>
      <c r="B32" s="383" t="s">
        <v>41</v>
      </c>
      <c r="C32" s="258" t="s">
        <v>41</v>
      </c>
      <c r="D32" s="428" t="s">
        <v>41</v>
      </c>
      <c r="E32" s="368" t="s">
        <v>41</v>
      </c>
      <c r="F32" s="258" t="s">
        <v>41</v>
      </c>
      <c r="G32" s="258" t="s">
        <v>41</v>
      </c>
      <c r="H32" s="368" t="s">
        <v>41</v>
      </c>
      <c r="I32" s="258" t="s">
        <v>41</v>
      </c>
      <c r="J32" s="428" t="s">
        <v>41</v>
      </c>
      <c r="K32" s="368" t="s">
        <v>41</v>
      </c>
      <c r="L32" s="258" t="s">
        <v>41</v>
      </c>
      <c r="M32" s="428" t="s">
        <v>41</v>
      </c>
      <c r="N32" s="39" t="s">
        <v>41</v>
      </c>
      <c r="O32" s="197" t="s">
        <v>41</v>
      </c>
      <c r="P32" s="625" t="s">
        <v>41</v>
      </c>
      <c r="Q32" s="217">
        <v>0</v>
      </c>
      <c r="R32" s="221">
        <v>0</v>
      </c>
      <c r="S32" s="402">
        <v>0</v>
      </c>
      <c r="T32" s="524"/>
      <c r="U32" s="524"/>
      <c r="V32" s="17"/>
    </row>
    <row r="33" spans="1:22" ht="12.75">
      <c r="A33" s="561" t="s">
        <v>118</v>
      </c>
      <c r="B33" s="560">
        <v>845</v>
      </c>
      <c r="C33" s="258">
        <v>71.76749703440095</v>
      </c>
      <c r="D33" s="428">
        <v>28.23250296559905</v>
      </c>
      <c r="E33" s="256">
        <v>869</v>
      </c>
      <c r="F33" s="431">
        <v>68.58457997698504</v>
      </c>
      <c r="G33" s="431">
        <v>31.41542002301496</v>
      </c>
      <c r="H33" s="256">
        <v>1073</v>
      </c>
      <c r="I33" s="258">
        <v>64.77166821994408</v>
      </c>
      <c r="J33" s="428">
        <v>35.22833178005592</v>
      </c>
      <c r="K33" s="560">
        <v>265</v>
      </c>
      <c r="L33" s="198">
        <v>63</v>
      </c>
      <c r="M33" s="397">
        <v>37</v>
      </c>
      <c r="N33" s="217">
        <v>981</v>
      </c>
      <c r="O33" s="198">
        <v>62</v>
      </c>
      <c r="P33" s="397">
        <v>38</v>
      </c>
      <c r="Q33" s="217">
        <v>157</v>
      </c>
      <c r="R33" s="221">
        <v>63.69426751592356</v>
      </c>
      <c r="S33" s="402">
        <v>36.30573248407643</v>
      </c>
      <c r="T33" s="524"/>
      <c r="U33" s="524"/>
      <c r="V33" s="17"/>
    </row>
    <row r="34" spans="1:22" ht="12.75">
      <c r="A34" s="561" t="s">
        <v>119</v>
      </c>
      <c r="B34" s="560">
        <v>119</v>
      </c>
      <c r="C34" s="258">
        <v>83.19327731092437</v>
      </c>
      <c r="D34" s="428">
        <v>16.80672268907563</v>
      </c>
      <c r="E34" s="256">
        <v>118</v>
      </c>
      <c r="F34" s="431">
        <v>74.57627118644068</v>
      </c>
      <c r="G34" s="431">
        <v>25.423728813559322</v>
      </c>
      <c r="H34" s="256">
        <v>136</v>
      </c>
      <c r="I34" s="258">
        <v>71.32352941176471</v>
      </c>
      <c r="J34" s="428">
        <v>28.676470588235293</v>
      </c>
      <c r="K34" s="560">
        <v>17</v>
      </c>
      <c r="L34" s="198">
        <v>76</v>
      </c>
      <c r="M34" s="397">
        <v>24</v>
      </c>
      <c r="N34" s="217">
        <v>56</v>
      </c>
      <c r="O34" s="198">
        <v>63</v>
      </c>
      <c r="P34" s="397">
        <v>38</v>
      </c>
      <c r="Q34" s="217">
        <v>7</v>
      </c>
      <c r="R34" s="221">
        <v>57.14285714285714</v>
      </c>
      <c r="S34" s="402">
        <v>42.857142857142854</v>
      </c>
      <c r="T34" s="524"/>
      <c r="U34" s="524"/>
      <c r="V34" s="17"/>
    </row>
    <row r="35" spans="1:22" ht="12.75">
      <c r="A35" s="561" t="s">
        <v>120</v>
      </c>
      <c r="B35" s="560">
        <v>4725</v>
      </c>
      <c r="C35" s="258">
        <v>71.36170212765958</v>
      </c>
      <c r="D35" s="428">
        <v>28.638297872340424</v>
      </c>
      <c r="E35" s="256">
        <v>4509</v>
      </c>
      <c r="F35" s="431">
        <v>73</v>
      </c>
      <c r="G35" s="431">
        <v>27</v>
      </c>
      <c r="H35" s="256">
        <v>7408</v>
      </c>
      <c r="I35" s="258">
        <v>71.4767818574514</v>
      </c>
      <c r="J35" s="428">
        <v>28.523218142548597</v>
      </c>
      <c r="K35" s="560">
        <v>1926</v>
      </c>
      <c r="L35" s="198">
        <v>74</v>
      </c>
      <c r="M35" s="397">
        <v>26</v>
      </c>
      <c r="N35" s="217">
        <v>6859</v>
      </c>
      <c r="O35" s="198">
        <v>74</v>
      </c>
      <c r="P35" s="397">
        <v>26</v>
      </c>
      <c r="Q35" s="217">
        <v>1700</v>
      </c>
      <c r="R35" s="221">
        <v>69.11764705882352</v>
      </c>
      <c r="S35" s="402">
        <v>30.88235294117647</v>
      </c>
      <c r="T35" s="524"/>
      <c r="U35" s="524"/>
      <c r="V35" s="17"/>
    </row>
    <row r="36" spans="1:22" ht="14.25">
      <c r="A36" s="561" t="s">
        <v>332</v>
      </c>
      <c r="B36" s="383" t="s">
        <v>41</v>
      </c>
      <c r="C36" s="258" t="s">
        <v>41</v>
      </c>
      <c r="D36" s="428" t="s">
        <v>41</v>
      </c>
      <c r="E36" s="368" t="s">
        <v>41</v>
      </c>
      <c r="F36" s="258" t="s">
        <v>41</v>
      </c>
      <c r="G36" s="258" t="s">
        <v>41</v>
      </c>
      <c r="H36" s="368" t="s">
        <v>41</v>
      </c>
      <c r="I36" s="258" t="s">
        <v>41</v>
      </c>
      <c r="J36" s="428" t="s">
        <v>41</v>
      </c>
      <c r="K36" s="368" t="s">
        <v>41</v>
      </c>
      <c r="L36" s="258" t="s">
        <v>41</v>
      </c>
      <c r="M36" s="428" t="s">
        <v>41</v>
      </c>
      <c r="N36" s="39" t="s">
        <v>41</v>
      </c>
      <c r="O36" s="197" t="s">
        <v>41</v>
      </c>
      <c r="P36" s="625" t="s">
        <v>41</v>
      </c>
      <c r="Q36" s="217">
        <v>0</v>
      </c>
      <c r="R36" s="221">
        <v>0</v>
      </c>
      <c r="S36" s="402">
        <v>0</v>
      </c>
      <c r="T36" s="524"/>
      <c r="U36" s="524"/>
      <c r="V36" s="17"/>
    </row>
    <row r="37" spans="1:22" ht="12.75">
      <c r="A37" s="561" t="s">
        <v>121</v>
      </c>
      <c r="B37" s="560">
        <v>3</v>
      </c>
      <c r="C37" s="258">
        <v>100</v>
      </c>
      <c r="D37" s="473">
        <v>0</v>
      </c>
      <c r="E37" s="256">
        <v>8</v>
      </c>
      <c r="F37" s="431">
        <v>75</v>
      </c>
      <c r="G37" s="431">
        <v>25</v>
      </c>
      <c r="H37" s="256">
        <v>6</v>
      </c>
      <c r="I37" s="258">
        <v>83.33333333333334</v>
      </c>
      <c r="J37" s="428">
        <v>16.666666666666664</v>
      </c>
      <c r="K37" s="560">
        <v>3</v>
      </c>
      <c r="L37" s="198">
        <v>100</v>
      </c>
      <c r="M37" s="397">
        <v>0</v>
      </c>
      <c r="N37" s="217">
        <v>12</v>
      </c>
      <c r="O37" s="198">
        <v>92</v>
      </c>
      <c r="P37" s="397">
        <v>8</v>
      </c>
      <c r="Q37" s="217">
        <v>3</v>
      </c>
      <c r="R37" s="221">
        <v>33.33333333333333</v>
      </c>
      <c r="S37" s="402">
        <v>66.66666666666666</v>
      </c>
      <c r="T37" s="524"/>
      <c r="U37" s="524"/>
      <c r="V37" s="17"/>
    </row>
    <row r="38" spans="1:22" s="255" customFormat="1" ht="20.25" customHeight="1">
      <c r="A38" s="260" t="s">
        <v>78</v>
      </c>
      <c r="B38" s="562">
        <f>SUM(B7:B37)</f>
        <v>279264</v>
      </c>
      <c r="C38" s="563">
        <v>74</v>
      </c>
      <c r="D38" s="564">
        <v>26</v>
      </c>
      <c r="E38" s="565">
        <f>SUM(E7:E37)</f>
        <v>380220</v>
      </c>
      <c r="F38" s="563">
        <v>73</v>
      </c>
      <c r="G38" s="563">
        <v>27</v>
      </c>
      <c r="H38" s="565">
        <v>433633</v>
      </c>
      <c r="I38" s="566">
        <v>79</v>
      </c>
      <c r="J38" s="567">
        <v>21</v>
      </c>
      <c r="K38" s="474">
        <v>113616</v>
      </c>
      <c r="L38" s="204">
        <v>81</v>
      </c>
      <c r="M38" s="398">
        <v>19</v>
      </c>
      <c r="N38" s="254">
        <f>SUM(N7:N37)</f>
        <v>465497</v>
      </c>
      <c r="O38" s="204">
        <v>80</v>
      </c>
      <c r="P38" s="398">
        <v>20</v>
      </c>
      <c r="Q38" s="254">
        <v>150336</v>
      </c>
      <c r="R38" s="225">
        <v>81.93114091102596</v>
      </c>
      <c r="S38" s="403">
        <v>18.068859088974033</v>
      </c>
      <c r="T38" s="524"/>
      <c r="U38" s="524"/>
      <c r="V38" s="531"/>
    </row>
    <row r="39" spans="1:16" ht="12.75">
      <c r="A39" s="568" t="s">
        <v>34</v>
      </c>
      <c r="B39" s="569"/>
      <c r="C39" s="569"/>
      <c r="D39" s="570"/>
      <c r="E39" s="569"/>
      <c r="F39" s="569"/>
      <c r="G39" s="570"/>
      <c r="H39" s="569"/>
      <c r="I39" s="569"/>
      <c r="J39" s="570"/>
      <c r="K39" s="571"/>
      <c r="L39" s="166"/>
      <c r="M39" s="166"/>
      <c r="N39" s="137"/>
      <c r="O39" s="166"/>
      <c r="P39" s="238"/>
    </row>
    <row r="40" spans="1:11" ht="12.75">
      <c r="A40" s="572" t="s">
        <v>35</v>
      </c>
      <c r="B40" s="479"/>
      <c r="C40" s="479"/>
      <c r="D40" s="479"/>
      <c r="E40" s="479"/>
      <c r="F40" s="479"/>
      <c r="G40" s="479"/>
      <c r="H40" s="479"/>
      <c r="I40" s="479"/>
      <c r="J40" s="479"/>
      <c r="K40" s="479"/>
    </row>
    <row r="41" spans="1:17" ht="12.75">
      <c r="A41" s="479"/>
      <c r="B41" s="479"/>
      <c r="C41" s="479"/>
      <c r="D41" s="479"/>
      <c r="E41" s="479"/>
      <c r="F41" s="479"/>
      <c r="G41" s="479"/>
      <c r="H41" s="479"/>
      <c r="I41" s="479"/>
      <c r="J41" s="479"/>
      <c r="K41" s="573"/>
      <c r="L41" s="524"/>
      <c r="M41" s="524"/>
      <c r="N41" s="524"/>
      <c r="O41" s="524"/>
      <c r="P41" s="524"/>
      <c r="Q41" s="601"/>
    </row>
    <row r="42" spans="1:16" ht="12.75">
      <c r="A42" s="574" t="s">
        <v>36</v>
      </c>
      <c r="B42" s="256"/>
      <c r="C42" s="575"/>
      <c r="D42" s="575"/>
      <c r="E42" s="424"/>
      <c r="F42" s="424"/>
      <c r="G42" s="576"/>
      <c r="H42" s="256"/>
      <c r="I42" s="577"/>
      <c r="J42" s="577"/>
      <c r="K42" s="577"/>
      <c r="L42" s="257"/>
      <c r="M42" s="217"/>
      <c r="N42" s="198"/>
      <c r="O42" s="137"/>
      <c r="P42" s="137"/>
    </row>
    <row r="43" spans="1:16" ht="12.75">
      <c r="A43" s="135" t="s">
        <v>166</v>
      </c>
      <c r="B43" s="135"/>
      <c r="C43" s="135"/>
      <c r="D43" s="135"/>
      <c r="E43" s="561"/>
      <c r="F43" s="561"/>
      <c r="G43" s="561"/>
      <c r="H43" s="561"/>
      <c r="I43" s="577"/>
      <c r="J43" s="577"/>
      <c r="K43" s="577"/>
      <c r="L43" s="257"/>
      <c r="M43" s="137"/>
      <c r="N43" s="198"/>
      <c r="O43" s="137"/>
      <c r="P43" s="137"/>
    </row>
    <row r="44" spans="1:11" ht="12.75">
      <c r="A44" s="133" t="s">
        <v>167</v>
      </c>
      <c r="B44" s="479"/>
      <c r="C44" s="479"/>
      <c r="D44" s="479"/>
      <c r="E44" s="479"/>
      <c r="F44" s="479"/>
      <c r="G44" s="479"/>
      <c r="H44" s="479"/>
      <c r="I44" s="479"/>
      <c r="J44" s="479"/>
      <c r="K44" s="479"/>
    </row>
    <row r="45" spans="1:11" ht="12.75">
      <c r="A45" s="133" t="s">
        <v>310</v>
      </c>
      <c r="B45" s="479"/>
      <c r="C45" s="479"/>
      <c r="D45" s="479"/>
      <c r="E45" s="479"/>
      <c r="F45" s="479"/>
      <c r="G45" s="479"/>
      <c r="H45" s="479"/>
      <c r="I45" s="479"/>
      <c r="J45" s="479"/>
      <c r="K45" s="479"/>
    </row>
    <row r="46" spans="1:11" ht="12.75">
      <c r="A46" s="133" t="s">
        <v>311</v>
      </c>
      <c r="B46" s="479"/>
      <c r="C46" s="479"/>
      <c r="D46" s="479"/>
      <c r="E46" s="479"/>
      <c r="F46" s="479"/>
      <c r="G46" s="479"/>
      <c r="H46" s="479"/>
      <c r="I46" s="479"/>
      <c r="J46" s="479"/>
      <c r="K46" s="479"/>
    </row>
    <row r="47" spans="1:11" ht="12.75">
      <c r="A47" s="479"/>
      <c r="B47" s="479"/>
      <c r="C47" s="479"/>
      <c r="D47" s="479"/>
      <c r="E47" s="479"/>
      <c r="F47" s="479"/>
      <c r="G47" s="479"/>
      <c r="H47" s="479"/>
      <c r="I47" s="479"/>
      <c r="J47" s="479"/>
      <c r="K47" s="479"/>
    </row>
  </sheetData>
  <sheetProtection/>
  <protectedRanges>
    <protectedRange sqref="P39" name="Range1_1_1"/>
  </protectedRanges>
  <mergeCells count="12">
    <mergeCell ref="Q4:S4"/>
    <mergeCell ref="Q5:S5"/>
    <mergeCell ref="N5:P5"/>
    <mergeCell ref="H4:J4"/>
    <mergeCell ref="K4:P4"/>
    <mergeCell ref="K5:M5"/>
    <mergeCell ref="B4:D4"/>
    <mergeCell ref="E4:G4"/>
    <mergeCell ref="A4:A6"/>
    <mergeCell ref="H5:J5"/>
    <mergeCell ref="B5:D5"/>
    <mergeCell ref="E5:G5"/>
  </mergeCells>
  <printOptions/>
  <pageMargins left="0.5905511811023623" right="0.5905511811023623" top="0.7874015748031497" bottom="0.7874015748031497" header="0.3937007874015748" footer="0.3937007874015748"/>
  <pageSetup fitToHeight="1" fitToWidth="1" horizontalDpi="600" verticalDpi="600" orientation="landscape" paperSize="9" scale="64" r:id="rId1"/>
  <headerFooter alignWithMargins="0">
    <oddHeader>&amp;CTribunal Statistics Quarterly
July to September 2013</oddHead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U48"/>
  <sheetViews>
    <sheetView zoomScale="85" zoomScaleNormal="85" zoomScalePageLayoutView="0" workbookViewId="0" topLeftCell="A1">
      <selection activeCell="A1" sqref="A1"/>
    </sheetView>
  </sheetViews>
  <sheetFormatPr defaultColWidth="9.140625" defaultRowHeight="12.75"/>
  <cols>
    <col min="1" max="1" width="33.28125" style="0" customWidth="1"/>
    <col min="2" max="2" width="10.8515625" style="0" customWidth="1"/>
    <col min="3" max="4" width="9.00390625" style="0" customWidth="1"/>
    <col min="5" max="5" width="10.8515625" style="0" customWidth="1"/>
    <col min="6" max="7" width="9.00390625" style="0" customWidth="1"/>
    <col min="8" max="8" width="10.8515625" style="0" customWidth="1"/>
    <col min="9" max="10" width="9.00390625" style="0" customWidth="1"/>
    <col min="11" max="11" width="10.8515625" style="0" customWidth="1"/>
    <col min="12" max="13" width="9.00390625" style="0" customWidth="1"/>
    <col min="14" max="14" width="10.8515625" style="0" customWidth="1"/>
    <col min="15" max="16" width="9.00390625" style="0" customWidth="1"/>
    <col min="18" max="19" width="9.00390625" style="0" customWidth="1"/>
  </cols>
  <sheetData>
    <row r="1" spans="1:20" ht="15">
      <c r="A1" s="156" t="s">
        <v>168</v>
      </c>
      <c r="B1" s="157"/>
      <c r="C1" s="157"/>
      <c r="D1" s="157"/>
      <c r="E1" s="137"/>
      <c r="F1" s="137"/>
      <c r="G1" s="137"/>
      <c r="H1" s="137"/>
      <c r="I1" s="137"/>
      <c r="J1" s="137"/>
      <c r="K1" s="137"/>
      <c r="L1" s="137"/>
      <c r="M1" s="137"/>
      <c r="N1" s="137"/>
      <c r="S1" s="7" t="s">
        <v>12</v>
      </c>
      <c r="T1" s="157"/>
    </row>
    <row r="2" spans="1:14" ht="15">
      <c r="A2" s="156" t="s">
        <v>295</v>
      </c>
      <c r="B2" s="157"/>
      <c r="C2" s="157"/>
      <c r="D2" s="157"/>
      <c r="E2" s="137"/>
      <c r="F2" s="137"/>
      <c r="G2" s="137"/>
      <c r="H2" s="137"/>
      <c r="I2" s="137"/>
      <c r="J2" s="137"/>
      <c r="K2" s="137"/>
      <c r="L2" s="137"/>
      <c r="M2" s="137"/>
      <c r="N2" s="137"/>
    </row>
    <row r="3" spans="1:14" ht="15">
      <c r="A3" s="263"/>
      <c r="B3" s="190"/>
      <c r="C3" s="136"/>
      <c r="D3" s="190"/>
      <c r="E3" s="137"/>
      <c r="F3" s="136"/>
      <c r="G3" s="137"/>
      <c r="H3" s="137"/>
      <c r="I3" s="137"/>
      <c r="J3" s="137"/>
      <c r="K3" s="137"/>
      <c r="L3" s="137"/>
      <c r="M3" s="137"/>
      <c r="N3" s="137"/>
    </row>
    <row r="4" spans="1:19" ht="12.75">
      <c r="A4" s="826" t="s">
        <v>93</v>
      </c>
      <c r="B4" s="821" t="s">
        <v>15</v>
      </c>
      <c r="C4" s="822"/>
      <c r="D4" s="823"/>
      <c r="E4" s="715" t="s">
        <v>84</v>
      </c>
      <c r="F4" s="716"/>
      <c r="G4" s="716"/>
      <c r="H4" s="793" t="s">
        <v>17</v>
      </c>
      <c r="I4" s="793"/>
      <c r="J4" s="725"/>
      <c r="K4" s="715" t="s">
        <v>18</v>
      </c>
      <c r="L4" s="716"/>
      <c r="M4" s="716"/>
      <c r="N4" s="716"/>
      <c r="O4" s="716"/>
      <c r="P4" s="717"/>
      <c r="Q4" s="793" t="s">
        <v>283</v>
      </c>
      <c r="R4" s="793"/>
      <c r="S4" s="725"/>
    </row>
    <row r="5" spans="1:19" ht="12.75">
      <c r="A5" s="827"/>
      <c r="B5" s="814" t="s">
        <v>23</v>
      </c>
      <c r="C5" s="815"/>
      <c r="D5" s="829"/>
      <c r="E5" s="830" t="s">
        <v>23</v>
      </c>
      <c r="F5" s="830"/>
      <c r="G5" s="830"/>
      <c r="H5" s="716" t="s">
        <v>23</v>
      </c>
      <c r="I5" s="716"/>
      <c r="J5" s="717"/>
      <c r="K5" s="814" t="s">
        <v>321</v>
      </c>
      <c r="L5" s="815"/>
      <c r="M5" s="815"/>
      <c r="N5" s="716" t="s">
        <v>23</v>
      </c>
      <c r="O5" s="716"/>
      <c r="P5" s="717"/>
      <c r="Q5" s="716" t="s">
        <v>321</v>
      </c>
      <c r="R5" s="716"/>
      <c r="S5" s="717"/>
    </row>
    <row r="6" spans="1:19" ht="12.75" customHeight="1">
      <c r="A6" s="827"/>
      <c r="B6" s="818" t="s">
        <v>172</v>
      </c>
      <c r="C6" s="813" t="s">
        <v>174</v>
      </c>
      <c r="D6" s="817" t="s">
        <v>175</v>
      </c>
      <c r="E6" s="811" t="s">
        <v>172</v>
      </c>
      <c r="F6" s="813" t="s">
        <v>174</v>
      </c>
      <c r="G6" s="813" t="s">
        <v>175</v>
      </c>
      <c r="H6" s="811" t="s">
        <v>176</v>
      </c>
      <c r="I6" s="813" t="s">
        <v>174</v>
      </c>
      <c r="J6" s="817" t="s">
        <v>175</v>
      </c>
      <c r="K6" s="820" t="s">
        <v>172</v>
      </c>
      <c r="L6" s="705" t="s">
        <v>174</v>
      </c>
      <c r="M6" s="707" t="s">
        <v>175</v>
      </c>
      <c r="N6" s="811" t="s">
        <v>176</v>
      </c>
      <c r="O6" s="813" t="s">
        <v>174</v>
      </c>
      <c r="P6" s="817" t="s">
        <v>175</v>
      </c>
      <c r="Q6" s="811" t="s">
        <v>176</v>
      </c>
      <c r="R6" s="813" t="s">
        <v>174</v>
      </c>
      <c r="S6" s="817" t="s">
        <v>175</v>
      </c>
    </row>
    <row r="7" spans="1:19" ht="42.75" customHeight="1">
      <c r="A7" s="828"/>
      <c r="B7" s="819"/>
      <c r="C7" s="730"/>
      <c r="D7" s="816"/>
      <c r="E7" s="812"/>
      <c r="F7" s="730"/>
      <c r="G7" s="730"/>
      <c r="H7" s="812"/>
      <c r="I7" s="730"/>
      <c r="J7" s="816"/>
      <c r="K7" s="819"/>
      <c r="L7" s="730"/>
      <c r="M7" s="816"/>
      <c r="N7" s="812"/>
      <c r="O7" s="730"/>
      <c r="P7" s="816"/>
      <c r="Q7" s="812"/>
      <c r="R7" s="831"/>
      <c r="S7" s="832"/>
    </row>
    <row r="8" spans="1:21" ht="12.75">
      <c r="A8" s="252" t="s">
        <v>94</v>
      </c>
      <c r="B8" s="471">
        <v>2488</v>
      </c>
      <c r="C8" s="265">
        <v>70</v>
      </c>
      <c r="D8" s="472">
        <v>29</v>
      </c>
      <c r="E8" s="266">
        <v>2406</v>
      </c>
      <c r="F8" s="265">
        <v>74</v>
      </c>
      <c r="G8" s="265">
        <v>24</v>
      </c>
      <c r="H8" s="266">
        <v>3591</v>
      </c>
      <c r="I8" s="267">
        <v>73</v>
      </c>
      <c r="J8" s="475">
        <v>26</v>
      </c>
      <c r="K8" s="696">
        <v>970</v>
      </c>
      <c r="L8" s="267">
        <v>71</v>
      </c>
      <c r="M8" s="475">
        <v>27</v>
      </c>
      <c r="N8" s="264">
        <v>3820</v>
      </c>
      <c r="O8" s="268">
        <v>71.8848167539267</v>
      </c>
      <c r="P8" s="476">
        <v>27.146596858638745</v>
      </c>
      <c r="Q8" s="266">
        <v>1008</v>
      </c>
      <c r="R8" s="608">
        <v>72.51984126984127</v>
      </c>
      <c r="S8" s="624">
        <v>26.984126984126984</v>
      </c>
      <c r="T8" s="532"/>
      <c r="U8" s="532"/>
    </row>
    <row r="9" spans="1:21" s="132" customFormat="1" ht="12.75">
      <c r="A9" s="190" t="s">
        <v>95</v>
      </c>
      <c r="B9" s="467">
        <v>52435</v>
      </c>
      <c r="C9" s="258">
        <v>57</v>
      </c>
      <c r="D9" s="428">
        <v>41</v>
      </c>
      <c r="E9" s="39">
        <v>50879</v>
      </c>
      <c r="F9" s="258">
        <v>60</v>
      </c>
      <c r="G9" s="258">
        <v>38</v>
      </c>
      <c r="H9" s="39">
        <v>75462</v>
      </c>
      <c r="I9" s="196">
        <v>59</v>
      </c>
      <c r="J9" s="389">
        <v>40</v>
      </c>
      <c r="K9" s="696">
        <v>18502</v>
      </c>
      <c r="L9" s="196">
        <v>58</v>
      </c>
      <c r="M9" s="389">
        <v>41</v>
      </c>
      <c r="N9" s="217">
        <v>72892</v>
      </c>
      <c r="O9" s="198">
        <v>57.51522800856061</v>
      </c>
      <c r="P9" s="397">
        <v>41.23634966800198</v>
      </c>
      <c r="Q9" s="39">
        <v>15692</v>
      </c>
      <c r="R9" s="197">
        <v>58.45653836349732</v>
      </c>
      <c r="S9" s="625">
        <v>40.237063471832776</v>
      </c>
      <c r="T9" s="532"/>
      <c r="U9" s="532"/>
    </row>
    <row r="10" spans="1:21" s="132" customFormat="1" ht="12.75">
      <c r="A10" s="190" t="s">
        <v>96</v>
      </c>
      <c r="B10" s="467">
        <v>375</v>
      </c>
      <c r="C10" s="258">
        <v>91</v>
      </c>
      <c r="D10" s="428">
        <v>8</v>
      </c>
      <c r="E10" s="39">
        <v>337</v>
      </c>
      <c r="F10" s="258">
        <v>90</v>
      </c>
      <c r="G10" s="258">
        <v>10</v>
      </c>
      <c r="H10" s="39">
        <v>368</v>
      </c>
      <c r="I10" s="196">
        <v>86</v>
      </c>
      <c r="J10" s="389">
        <v>14</v>
      </c>
      <c r="K10" s="696">
        <v>86</v>
      </c>
      <c r="L10" s="196">
        <v>79</v>
      </c>
      <c r="M10" s="389">
        <v>21</v>
      </c>
      <c r="N10" s="217">
        <v>344</v>
      </c>
      <c r="O10" s="198">
        <v>81.97674418604652</v>
      </c>
      <c r="P10" s="397">
        <v>17.151162790697676</v>
      </c>
      <c r="Q10" s="39">
        <v>56</v>
      </c>
      <c r="R10" s="197">
        <v>82.14285714285714</v>
      </c>
      <c r="S10" s="625">
        <v>17.857142857142858</v>
      </c>
      <c r="T10" s="532"/>
      <c r="U10" s="532"/>
    </row>
    <row r="11" spans="1:21" s="132" customFormat="1" ht="12.75">
      <c r="A11" s="190" t="s">
        <v>97</v>
      </c>
      <c r="B11" s="467">
        <v>762</v>
      </c>
      <c r="C11" s="258">
        <v>85</v>
      </c>
      <c r="D11" s="428">
        <v>14</v>
      </c>
      <c r="E11" s="39">
        <v>846</v>
      </c>
      <c r="F11" s="258">
        <v>88</v>
      </c>
      <c r="G11" s="258">
        <v>11</v>
      </c>
      <c r="H11" s="39">
        <v>1408</v>
      </c>
      <c r="I11" s="196">
        <v>86</v>
      </c>
      <c r="J11" s="389">
        <v>13</v>
      </c>
      <c r="K11" s="696">
        <v>435</v>
      </c>
      <c r="L11" s="196">
        <v>81</v>
      </c>
      <c r="M11" s="389">
        <v>19</v>
      </c>
      <c r="N11" s="217">
        <v>1487</v>
      </c>
      <c r="O11" s="198">
        <v>83.38937457969065</v>
      </c>
      <c r="P11" s="397">
        <v>15.870880968392736</v>
      </c>
      <c r="Q11" s="39">
        <v>356</v>
      </c>
      <c r="R11" s="197">
        <v>85.39325842696628</v>
      </c>
      <c r="S11" s="625">
        <v>13.764044943820226</v>
      </c>
      <c r="T11" s="532"/>
      <c r="U11" s="532"/>
    </row>
    <row r="12" spans="1:21" s="132" customFormat="1" ht="12.75">
      <c r="A12" s="190" t="s">
        <v>98</v>
      </c>
      <c r="B12" s="467">
        <v>1066</v>
      </c>
      <c r="C12" s="258">
        <v>88</v>
      </c>
      <c r="D12" s="428">
        <v>11</v>
      </c>
      <c r="E12" s="39">
        <v>1112</v>
      </c>
      <c r="F12" s="258">
        <v>91</v>
      </c>
      <c r="G12" s="258">
        <v>8</v>
      </c>
      <c r="H12" s="39">
        <v>1081</v>
      </c>
      <c r="I12" s="196">
        <v>88</v>
      </c>
      <c r="J12" s="389">
        <v>11</v>
      </c>
      <c r="K12" s="696">
        <v>262</v>
      </c>
      <c r="L12" s="196">
        <v>91</v>
      </c>
      <c r="M12" s="389">
        <v>9</v>
      </c>
      <c r="N12" s="217">
        <v>994</v>
      </c>
      <c r="O12" s="198">
        <v>88.02816901408451</v>
      </c>
      <c r="P12" s="397">
        <v>11.368209255533198</v>
      </c>
      <c r="Q12" s="39">
        <v>321</v>
      </c>
      <c r="R12" s="197">
        <v>88.47352024922118</v>
      </c>
      <c r="S12" s="625">
        <v>11.214953271028037</v>
      </c>
      <c r="T12" s="532"/>
      <c r="U12" s="532"/>
    </row>
    <row r="13" spans="1:21" s="132" customFormat="1" ht="12.75">
      <c r="A13" s="190" t="s">
        <v>99</v>
      </c>
      <c r="B13" s="467">
        <v>3163</v>
      </c>
      <c r="C13" s="258">
        <v>54</v>
      </c>
      <c r="D13" s="428">
        <v>43</v>
      </c>
      <c r="E13" s="39">
        <v>2554</v>
      </c>
      <c r="F13" s="258">
        <v>55</v>
      </c>
      <c r="G13" s="258">
        <v>42</v>
      </c>
      <c r="H13" s="39">
        <v>3173</v>
      </c>
      <c r="I13" s="196">
        <v>56</v>
      </c>
      <c r="J13" s="389">
        <v>40</v>
      </c>
      <c r="K13" s="696">
        <v>768</v>
      </c>
      <c r="L13" s="196">
        <v>57</v>
      </c>
      <c r="M13" s="389">
        <v>39</v>
      </c>
      <c r="N13" s="217">
        <v>2950</v>
      </c>
      <c r="O13" s="198">
        <v>55.254237288135585</v>
      </c>
      <c r="P13" s="397">
        <v>40.88135593220339</v>
      </c>
      <c r="Q13" s="39">
        <v>700</v>
      </c>
      <c r="R13" s="197">
        <v>55.42857142857143</v>
      </c>
      <c r="S13" s="625">
        <v>42</v>
      </c>
      <c r="T13" s="532"/>
      <c r="U13" s="532"/>
    </row>
    <row r="14" spans="1:21" s="132" customFormat="1" ht="12.75">
      <c r="A14" s="190" t="s">
        <v>162</v>
      </c>
      <c r="B14" s="467">
        <v>873</v>
      </c>
      <c r="C14" s="258">
        <v>84</v>
      </c>
      <c r="D14" s="428">
        <v>15</v>
      </c>
      <c r="E14" s="39">
        <v>1621</v>
      </c>
      <c r="F14" s="258">
        <v>89</v>
      </c>
      <c r="G14" s="258">
        <v>10</v>
      </c>
      <c r="H14" s="39">
        <v>2663</v>
      </c>
      <c r="I14" s="196">
        <v>87</v>
      </c>
      <c r="J14" s="389">
        <v>12</v>
      </c>
      <c r="K14" s="696">
        <v>0</v>
      </c>
      <c r="L14" s="196"/>
      <c r="M14" s="389"/>
      <c r="N14" s="217">
        <v>2392</v>
      </c>
      <c r="O14" s="198">
        <v>76.12876254180601</v>
      </c>
      <c r="P14" s="397">
        <v>22.5752508361204</v>
      </c>
      <c r="Q14" s="39">
        <v>552</v>
      </c>
      <c r="R14" s="197">
        <v>82.2463768115942</v>
      </c>
      <c r="S14" s="625">
        <v>16.1231884057971</v>
      </c>
      <c r="T14" s="532"/>
      <c r="U14" s="532"/>
    </row>
    <row r="15" spans="1:21" s="132" customFormat="1" ht="12.75">
      <c r="A15" s="190" t="s">
        <v>101</v>
      </c>
      <c r="B15" s="400">
        <v>0</v>
      </c>
      <c r="C15" s="258">
        <v>0</v>
      </c>
      <c r="D15" s="428">
        <v>0</v>
      </c>
      <c r="E15" s="39">
        <v>1</v>
      </c>
      <c r="F15" s="258">
        <v>100</v>
      </c>
      <c r="G15" s="259">
        <v>0</v>
      </c>
      <c r="H15" s="39">
        <v>1</v>
      </c>
      <c r="I15" s="196">
        <v>100</v>
      </c>
      <c r="J15" s="389">
        <v>0</v>
      </c>
      <c r="K15" s="696">
        <v>593</v>
      </c>
      <c r="L15" s="196">
        <v>77</v>
      </c>
      <c r="M15" s="389">
        <v>21</v>
      </c>
      <c r="N15" s="217">
        <v>5</v>
      </c>
      <c r="O15" s="198">
        <v>100</v>
      </c>
      <c r="P15" s="397">
        <v>0</v>
      </c>
      <c r="Q15" s="39">
        <v>0</v>
      </c>
      <c r="R15" s="197">
        <v>0</v>
      </c>
      <c r="S15" s="625">
        <v>0</v>
      </c>
      <c r="T15" s="532"/>
      <c r="U15" s="532"/>
    </row>
    <row r="16" spans="1:21" s="132" customFormat="1" ht="12.75">
      <c r="A16" s="190" t="s">
        <v>169</v>
      </c>
      <c r="B16" s="400">
        <v>1</v>
      </c>
      <c r="C16" s="258">
        <v>100</v>
      </c>
      <c r="D16" s="473">
        <v>0</v>
      </c>
      <c r="E16" s="39">
        <v>1</v>
      </c>
      <c r="F16" s="258">
        <v>100</v>
      </c>
      <c r="G16" s="259">
        <v>0</v>
      </c>
      <c r="H16" s="39">
        <v>5</v>
      </c>
      <c r="I16" s="196">
        <v>100</v>
      </c>
      <c r="J16" s="389">
        <v>0</v>
      </c>
      <c r="K16" s="696">
        <v>0</v>
      </c>
      <c r="L16" s="196"/>
      <c r="M16" s="389"/>
      <c r="N16" s="217">
        <v>3</v>
      </c>
      <c r="O16" s="198">
        <v>100</v>
      </c>
      <c r="P16" s="397">
        <v>0</v>
      </c>
      <c r="Q16" s="39">
        <v>0</v>
      </c>
      <c r="R16" s="197">
        <v>0</v>
      </c>
      <c r="S16" s="625">
        <v>0</v>
      </c>
      <c r="T16" s="532"/>
      <c r="U16" s="532"/>
    </row>
    <row r="17" spans="1:21" s="132" customFormat="1" ht="12.75">
      <c r="A17" s="190" t="s">
        <v>103</v>
      </c>
      <c r="B17" s="467">
        <v>225</v>
      </c>
      <c r="C17" s="258">
        <v>54</v>
      </c>
      <c r="D17" s="428">
        <v>45</v>
      </c>
      <c r="E17" s="39">
        <v>190</v>
      </c>
      <c r="F17" s="258">
        <v>62</v>
      </c>
      <c r="G17" s="258">
        <v>38</v>
      </c>
      <c r="H17" s="39">
        <v>247</v>
      </c>
      <c r="I17" s="196">
        <v>53</v>
      </c>
      <c r="J17" s="389">
        <v>47</v>
      </c>
      <c r="K17" s="696">
        <v>40</v>
      </c>
      <c r="L17" s="196">
        <v>63</v>
      </c>
      <c r="M17" s="389">
        <v>38</v>
      </c>
      <c r="N17" s="217">
        <v>150</v>
      </c>
      <c r="O17" s="198">
        <v>68</v>
      </c>
      <c r="P17" s="397">
        <v>30</v>
      </c>
      <c r="Q17" s="39">
        <v>18</v>
      </c>
      <c r="R17" s="197">
        <v>66.66666666666666</v>
      </c>
      <c r="S17" s="625">
        <v>27.77777777777778</v>
      </c>
      <c r="T17" s="532"/>
      <c r="U17" s="532"/>
    </row>
    <row r="18" spans="1:21" s="132" customFormat="1" ht="12.75">
      <c r="A18" s="190" t="s">
        <v>163</v>
      </c>
      <c r="B18" s="467">
        <v>8576</v>
      </c>
      <c r="C18" s="258">
        <v>74</v>
      </c>
      <c r="D18" s="428">
        <v>25</v>
      </c>
      <c r="E18" s="39">
        <v>8310</v>
      </c>
      <c r="F18" s="258">
        <v>76</v>
      </c>
      <c r="G18" s="258">
        <v>23</v>
      </c>
      <c r="H18" s="39">
        <v>8615</v>
      </c>
      <c r="I18" s="196">
        <v>78</v>
      </c>
      <c r="J18" s="389">
        <v>21</v>
      </c>
      <c r="K18" s="696">
        <v>2472</v>
      </c>
      <c r="L18" s="196">
        <v>77</v>
      </c>
      <c r="M18" s="389">
        <v>21</v>
      </c>
      <c r="N18" s="217">
        <v>9058</v>
      </c>
      <c r="O18" s="198">
        <v>77</v>
      </c>
      <c r="P18" s="397">
        <v>21</v>
      </c>
      <c r="Q18" s="39">
        <v>1896</v>
      </c>
      <c r="R18" s="197">
        <v>76.00210970464136</v>
      </c>
      <c r="S18" s="625">
        <v>22.679324894514767</v>
      </c>
      <c r="T18" s="532"/>
      <c r="U18" s="532"/>
    </row>
    <row r="19" spans="1:21" s="132" customFormat="1" ht="12.75">
      <c r="A19" s="190" t="s">
        <v>105</v>
      </c>
      <c r="B19" s="400">
        <v>1</v>
      </c>
      <c r="C19" s="258">
        <v>100</v>
      </c>
      <c r="D19" s="473">
        <v>0</v>
      </c>
      <c r="E19" s="39">
        <v>2</v>
      </c>
      <c r="F19" s="258">
        <v>50</v>
      </c>
      <c r="G19" s="258">
        <v>50</v>
      </c>
      <c r="H19" s="39">
        <v>1</v>
      </c>
      <c r="I19" s="196">
        <v>100</v>
      </c>
      <c r="J19" s="389">
        <v>0</v>
      </c>
      <c r="K19" s="696">
        <v>0</v>
      </c>
      <c r="L19" s="196"/>
      <c r="M19" s="389"/>
      <c r="N19" s="217">
        <v>0</v>
      </c>
      <c r="O19" s="198">
        <v>0</v>
      </c>
      <c r="P19" s="397">
        <v>0</v>
      </c>
      <c r="Q19" s="39">
        <v>0</v>
      </c>
      <c r="R19" s="197">
        <v>0</v>
      </c>
      <c r="S19" s="625">
        <v>0</v>
      </c>
      <c r="T19" s="532"/>
      <c r="U19" s="532"/>
    </row>
    <row r="20" spans="1:21" s="132" customFormat="1" ht="12.75">
      <c r="A20" s="190" t="s">
        <v>164</v>
      </c>
      <c r="B20" s="467">
        <v>50791</v>
      </c>
      <c r="C20" s="258">
        <v>62</v>
      </c>
      <c r="D20" s="428">
        <v>37</v>
      </c>
      <c r="E20" s="39">
        <v>127114</v>
      </c>
      <c r="F20" s="258">
        <v>62</v>
      </c>
      <c r="G20" s="258">
        <v>37</v>
      </c>
      <c r="H20" s="39">
        <v>168020</v>
      </c>
      <c r="I20" s="196">
        <v>60</v>
      </c>
      <c r="J20" s="389">
        <v>39</v>
      </c>
      <c r="K20" s="696">
        <v>53256</v>
      </c>
      <c r="L20" s="196">
        <v>57</v>
      </c>
      <c r="M20" s="389">
        <v>42</v>
      </c>
      <c r="N20" s="217">
        <v>224375</v>
      </c>
      <c r="O20" s="198">
        <v>57</v>
      </c>
      <c r="P20" s="397">
        <v>43</v>
      </c>
      <c r="Q20" s="39">
        <v>86373</v>
      </c>
      <c r="R20" s="197">
        <v>56.40188484827434</v>
      </c>
      <c r="S20" s="625">
        <v>43.23689115811654</v>
      </c>
      <c r="T20" s="532"/>
      <c r="U20" s="532"/>
    </row>
    <row r="21" spans="1:21" s="132" customFormat="1" ht="12.75">
      <c r="A21" s="190" t="s">
        <v>106</v>
      </c>
      <c r="B21" s="400">
        <v>232</v>
      </c>
      <c r="C21" s="258">
        <v>95</v>
      </c>
      <c r="D21" s="428">
        <v>5</v>
      </c>
      <c r="E21" s="39">
        <v>287</v>
      </c>
      <c r="F21" s="258">
        <v>93</v>
      </c>
      <c r="G21" s="258">
        <v>7</v>
      </c>
      <c r="H21" s="39">
        <v>146</v>
      </c>
      <c r="I21" s="196">
        <v>93</v>
      </c>
      <c r="J21" s="389">
        <v>7</v>
      </c>
      <c r="K21" s="696">
        <v>0</v>
      </c>
      <c r="L21" s="196"/>
      <c r="M21" s="389"/>
      <c r="N21" s="217">
        <v>2</v>
      </c>
      <c r="O21" s="198">
        <v>100</v>
      </c>
      <c r="P21" s="397">
        <v>0</v>
      </c>
      <c r="Q21" s="39">
        <v>0</v>
      </c>
      <c r="R21" s="197">
        <v>0</v>
      </c>
      <c r="S21" s="625">
        <v>0</v>
      </c>
      <c r="T21" s="532"/>
      <c r="U21" s="532"/>
    </row>
    <row r="22" spans="1:21" s="132" customFormat="1" ht="12.75">
      <c r="A22" s="190" t="s">
        <v>107</v>
      </c>
      <c r="B22" s="467">
        <v>14</v>
      </c>
      <c r="C22" s="258">
        <v>93</v>
      </c>
      <c r="D22" s="473">
        <v>0</v>
      </c>
      <c r="E22" s="39">
        <v>21</v>
      </c>
      <c r="F22" s="258">
        <v>100</v>
      </c>
      <c r="G22" s="259">
        <v>0</v>
      </c>
      <c r="H22" s="39">
        <v>14</v>
      </c>
      <c r="I22" s="196">
        <v>79</v>
      </c>
      <c r="J22" s="389">
        <v>21</v>
      </c>
      <c r="K22" s="696">
        <v>2</v>
      </c>
      <c r="L22" s="196">
        <v>100</v>
      </c>
      <c r="M22" s="389">
        <f>L22/K22</f>
        <v>50</v>
      </c>
      <c r="N22" s="217">
        <v>8</v>
      </c>
      <c r="O22" s="198">
        <v>87.5</v>
      </c>
      <c r="P22" s="397">
        <v>12.5</v>
      </c>
      <c r="Q22" s="39">
        <v>4</v>
      </c>
      <c r="R22" s="197">
        <v>100</v>
      </c>
      <c r="S22" s="625">
        <v>0</v>
      </c>
      <c r="T22" s="532"/>
      <c r="U22" s="532"/>
    </row>
    <row r="23" spans="1:21" s="132" customFormat="1" ht="12.75">
      <c r="A23" s="190" t="s">
        <v>108</v>
      </c>
      <c r="B23" s="467">
        <v>47201</v>
      </c>
      <c r="C23" s="258">
        <v>49</v>
      </c>
      <c r="D23" s="428">
        <v>51</v>
      </c>
      <c r="E23" s="39">
        <v>31198</v>
      </c>
      <c r="F23" s="258">
        <v>50</v>
      </c>
      <c r="G23" s="259">
        <v>50</v>
      </c>
      <c r="H23" s="39">
        <v>18136</v>
      </c>
      <c r="I23" s="196">
        <v>49</v>
      </c>
      <c r="J23" s="389">
        <v>51</v>
      </c>
      <c r="K23" s="696">
        <v>302</v>
      </c>
      <c r="L23" s="196">
        <v>58</v>
      </c>
      <c r="M23" s="389">
        <v>41</v>
      </c>
      <c r="N23" s="217">
        <v>1264</v>
      </c>
      <c r="O23" s="198">
        <v>58.38607594936709</v>
      </c>
      <c r="P23" s="397">
        <v>40.26898734177215</v>
      </c>
      <c r="Q23" s="39">
        <v>179</v>
      </c>
      <c r="R23" s="197">
        <v>61.452513966480446</v>
      </c>
      <c r="S23" s="625">
        <v>38.547486033519554</v>
      </c>
      <c r="T23" s="532"/>
      <c r="U23" s="532"/>
    </row>
    <row r="24" spans="1:21" s="132" customFormat="1" ht="12.75">
      <c r="A24" s="190" t="s">
        <v>109</v>
      </c>
      <c r="B24" s="467">
        <v>11794</v>
      </c>
      <c r="C24" s="258">
        <v>70</v>
      </c>
      <c r="D24" s="428">
        <v>29</v>
      </c>
      <c r="E24" s="39">
        <v>10504</v>
      </c>
      <c r="F24" s="258">
        <v>71</v>
      </c>
      <c r="G24" s="258">
        <v>28</v>
      </c>
      <c r="H24" s="39">
        <v>9604</v>
      </c>
      <c r="I24" s="196">
        <v>73</v>
      </c>
      <c r="J24" s="389">
        <v>26</v>
      </c>
      <c r="K24" s="696">
        <v>2366</v>
      </c>
      <c r="L24" s="196">
        <v>74</v>
      </c>
      <c r="M24" s="389">
        <v>26</v>
      </c>
      <c r="N24" s="217">
        <v>9503</v>
      </c>
      <c r="O24" s="198">
        <v>72.34557508155319</v>
      </c>
      <c r="P24" s="397">
        <v>26.549510680837628</v>
      </c>
      <c r="Q24" s="39">
        <v>2534</v>
      </c>
      <c r="R24" s="197">
        <v>71.7837411207577</v>
      </c>
      <c r="S24" s="625">
        <v>26.677190213101813</v>
      </c>
      <c r="T24" s="532"/>
      <c r="U24" s="532"/>
    </row>
    <row r="25" spans="1:21" s="132" customFormat="1" ht="12.75">
      <c r="A25" s="190" t="s">
        <v>110</v>
      </c>
      <c r="B25" s="400">
        <v>0</v>
      </c>
      <c r="C25" s="258"/>
      <c r="D25" s="428"/>
      <c r="E25" s="39">
        <v>3</v>
      </c>
      <c r="F25" s="258">
        <v>67</v>
      </c>
      <c r="G25" s="258">
        <v>33</v>
      </c>
      <c r="H25" s="39">
        <v>0</v>
      </c>
      <c r="I25" s="196">
        <v>0</v>
      </c>
      <c r="J25" s="389">
        <v>0</v>
      </c>
      <c r="K25" s="696">
        <v>0</v>
      </c>
      <c r="L25" s="196"/>
      <c r="M25" s="389"/>
      <c r="N25" s="217">
        <v>2</v>
      </c>
      <c r="O25" s="198">
        <v>50</v>
      </c>
      <c r="P25" s="397">
        <v>50</v>
      </c>
      <c r="Q25" s="39">
        <v>0</v>
      </c>
      <c r="R25" s="197">
        <v>0</v>
      </c>
      <c r="S25" s="625">
        <v>0</v>
      </c>
      <c r="T25" s="532"/>
      <c r="U25" s="532"/>
    </row>
    <row r="26" spans="1:21" s="132" customFormat="1" ht="12.75">
      <c r="A26" s="190" t="s">
        <v>111</v>
      </c>
      <c r="B26" s="467">
        <v>4870</v>
      </c>
      <c r="C26" s="258">
        <v>60</v>
      </c>
      <c r="D26" s="428">
        <v>38</v>
      </c>
      <c r="E26" s="39">
        <v>6253</v>
      </c>
      <c r="F26" s="258">
        <v>62</v>
      </c>
      <c r="G26" s="258">
        <v>35</v>
      </c>
      <c r="H26" s="39">
        <v>6500</v>
      </c>
      <c r="I26" s="196">
        <v>64</v>
      </c>
      <c r="J26" s="389">
        <v>33</v>
      </c>
      <c r="K26" s="696">
        <v>865</v>
      </c>
      <c r="L26" s="196">
        <v>71</v>
      </c>
      <c r="M26" s="389">
        <v>26</v>
      </c>
      <c r="N26" s="217">
        <v>3427</v>
      </c>
      <c r="O26" s="198">
        <v>66.44295302013423</v>
      </c>
      <c r="P26" s="397">
        <v>30.726583017216225</v>
      </c>
      <c r="Q26" s="39">
        <v>949</v>
      </c>
      <c r="R26" s="197">
        <v>66.7017913593256</v>
      </c>
      <c r="S26" s="625">
        <v>31.29610115911486</v>
      </c>
      <c r="T26" s="532"/>
      <c r="U26" s="532"/>
    </row>
    <row r="27" spans="1:21" s="132" customFormat="1" ht="12.75">
      <c r="A27" s="190" t="s">
        <v>112</v>
      </c>
      <c r="B27" s="467">
        <v>17534</v>
      </c>
      <c r="C27" s="258">
        <v>82</v>
      </c>
      <c r="D27" s="428">
        <v>18</v>
      </c>
      <c r="E27" s="39">
        <v>27493</v>
      </c>
      <c r="F27" s="258">
        <v>86</v>
      </c>
      <c r="G27" s="258">
        <v>13</v>
      </c>
      <c r="H27" s="39">
        <v>33799</v>
      </c>
      <c r="I27" s="196">
        <v>85</v>
      </c>
      <c r="J27" s="389">
        <v>15</v>
      </c>
      <c r="K27" s="696">
        <v>8727</v>
      </c>
      <c r="L27" s="196">
        <v>84</v>
      </c>
      <c r="M27" s="389">
        <v>16</v>
      </c>
      <c r="N27" s="217">
        <v>33976</v>
      </c>
      <c r="O27" s="198">
        <v>82.74075818224628</v>
      </c>
      <c r="P27" s="397">
        <v>16.93842712502943</v>
      </c>
      <c r="Q27" s="39">
        <v>10802</v>
      </c>
      <c r="R27" s="197">
        <v>81.41084984262173</v>
      </c>
      <c r="S27" s="625">
        <v>18.024439918533606</v>
      </c>
      <c r="T27" s="532"/>
      <c r="U27" s="532"/>
    </row>
    <row r="28" spans="1:21" ht="12.75">
      <c r="A28" s="190" t="s">
        <v>113</v>
      </c>
      <c r="B28" s="400">
        <v>1</v>
      </c>
      <c r="C28" s="258">
        <v>100</v>
      </c>
      <c r="D28" s="473">
        <v>0</v>
      </c>
      <c r="E28" s="39">
        <v>5</v>
      </c>
      <c r="F28" s="258">
        <v>60</v>
      </c>
      <c r="G28" s="258">
        <v>40</v>
      </c>
      <c r="H28" s="39">
        <v>2</v>
      </c>
      <c r="I28" s="196">
        <v>50</v>
      </c>
      <c r="J28" s="389">
        <v>50</v>
      </c>
      <c r="K28" s="696">
        <v>1</v>
      </c>
      <c r="L28" s="196">
        <v>100</v>
      </c>
      <c r="M28" s="389">
        <f>L28/K28</f>
        <v>100</v>
      </c>
      <c r="N28" s="217">
        <v>5</v>
      </c>
      <c r="O28" s="198">
        <v>100</v>
      </c>
      <c r="P28" s="397">
        <v>0</v>
      </c>
      <c r="Q28" s="39">
        <v>2</v>
      </c>
      <c r="R28" s="197">
        <v>50</v>
      </c>
      <c r="S28" s="625">
        <v>50</v>
      </c>
      <c r="T28" s="532"/>
      <c r="U28" s="532"/>
    </row>
    <row r="29" spans="1:21" ht="12.75">
      <c r="A29" s="190" t="s">
        <v>114</v>
      </c>
      <c r="B29" s="467">
        <v>149</v>
      </c>
      <c r="C29" s="258">
        <v>85</v>
      </c>
      <c r="D29" s="428">
        <v>15</v>
      </c>
      <c r="E29" s="39">
        <v>149</v>
      </c>
      <c r="F29" s="258">
        <v>89</v>
      </c>
      <c r="G29" s="258">
        <v>11</v>
      </c>
      <c r="H29" s="39">
        <v>154</v>
      </c>
      <c r="I29" s="196">
        <v>90</v>
      </c>
      <c r="J29" s="389">
        <v>8</v>
      </c>
      <c r="K29" s="696">
        <v>40</v>
      </c>
      <c r="L29" s="196">
        <v>88</v>
      </c>
      <c r="M29" s="389">
        <v>13</v>
      </c>
      <c r="N29" s="217">
        <v>131</v>
      </c>
      <c r="O29" s="198">
        <v>90.07633587786259</v>
      </c>
      <c r="P29" s="397">
        <v>9.923664122137405</v>
      </c>
      <c r="Q29" s="39">
        <v>49</v>
      </c>
      <c r="R29" s="197">
        <v>81.63265306122449</v>
      </c>
      <c r="S29" s="625">
        <v>18.367346938775512</v>
      </c>
      <c r="T29" s="532"/>
      <c r="U29" s="532"/>
    </row>
    <row r="30" spans="1:21" ht="12.75">
      <c r="A30" s="190" t="s">
        <v>115</v>
      </c>
      <c r="B30" s="467">
        <v>43</v>
      </c>
      <c r="C30" s="258">
        <v>56</v>
      </c>
      <c r="D30" s="428">
        <v>42</v>
      </c>
      <c r="E30" s="39">
        <v>54</v>
      </c>
      <c r="F30" s="258">
        <v>59</v>
      </c>
      <c r="G30" s="258">
        <v>35</v>
      </c>
      <c r="H30" s="39">
        <v>48</v>
      </c>
      <c r="I30" s="196">
        <v>67</v>
      </c>
      <c r="J30" s="389">
        <v>29</v>
      </c>
      <c r="K30" s="696">
        <v>16</v>
      </c>
      <c r="L30" s="196">
        <v>38</v>
      </c>
      <c r="M30" s="389">
        <v>63</v>
      </c>
      <c r="N30" s="217">
        <v>54</v>
      </c>
      <c r="O30" s="198">
        <v>55.55555555555556</v>
      </c>
      <c r="P30" s="397">
        <v>42.592592592592595</v>
      </c>
      <c r="Q30" s="39">
        <v>13</v>
      </c>
      <c r="R30" s="197">
        <v>76.92307692307693</v>
      </c>
      <c r="S30" s="625">
        <v>23.076923076923077</v>
      </c>
      <c r="T30" s="532"/>
      <c r="U30" s="532"/>
    </row>
    <row r="31" spans="1:21" ht="12.75">
      <c r="A31" s="190" t="s">
        <v>116</v>
      </c>
      <c r="B31" s="400">
        <v>0</v>
      </c>
      <c r="C31" s="258">
        <v>0</v>
      </c>
      <c r="D31" s="428">
        <v>0</v>
      </c>
      <c r="E31" s="39">
        <v>1</v>
      </c>
      <c r="F31" s="259">
        <v>0</v>
      </c>
      <c r="G31" s="258">
        <v>100</v>
      </c>
      <c r="H31" s="39">
        <v>1</v>
      </c>
      <c r="I31" s="196">
        <v>100</v>
      </c>
      <c r="J31" s="389">
        <v>0</v>
      </c>
      <c r="K31" s="696">
        <v>0</v>
      </c>
      <c r="L31" s="196"/>
      <c r="M31" s="389"/>
      <c r="N31" s="217">
        <v>9</v>
      </c>
      <c r="O31" s="198">
        <v>88.88888888888889</v>
      </c>
      <c r="P31" s="397">
        <v>11.11111111111111</v>
      </c>
      <c r="Q31" s="39">
        <v>4</v>
      </c>
      <c r="R31" s="197">
        <v>75</v>
      </c>
      <c r="S31" s="625">
        <v>25</v>
      </c>
      <c r="T31" s="532"/>
      <c r="U31" s="532"/>
    </row>
    <row r="32" spans="1:21" ht="12.75">
      <c r="A32" s="190" t="s">
        <v>165</v>
      </c>
      <c r="B32" s="560">
        <v>985</v>
      </c>
      <c r="C32" s="258">
        <v>75</v>
      </c>
      <c r="D32" s="428">
        <v>23</v>
      </c>
      <c r="E32" s="368">
        <v>1044</v>
      </c>
      <c r="F32" s="258">
        <v>75</v>
      </c>
      <c r="G32" s="258">
        <v>23</v>
      </c>
      <c r="H32" s="368">
        <v>1305</v>
      </c>
      <c r="I32" s="393">
        <v>76</v>
      </c>
      <c r="J32" s="578">
        <v>23</v>
      </c>
      <c r="K32" s="696">
        <v>479</v>
      </c>
      <c r="L32" s="196">
        <v>75</v>
      </c>
      <c r="M32" s="389">
        <v>23</v>
      </c>
      <c r="N32" s="217">
        <v>1820</v>
      </c>
      <c r="O32" s="198">
        <v>73</v>
      </c>
      <c r="P32" s="397">
        <v>25</v>
      </c>
      <c r="Q32" s="39">
        <v>384</v>
      </c>
      <c r="R32" s="197">
        <v>73.17708333333334</v>
      </c>
      <c r="S32" s="625">
        <v>25</v>
      </c>
      <c r="T32" s="532"/>
      <c r="U32" s="532"/>
    </row>
    <row r="33" spans="1:21" ht="14.25">
      <c r="A33" s="561" t="s">
        <v>333</v>
      </c>
      <c r="B33" s="383" t="s">
        <v>41</v>
      </c>
      <c r="C33" s="258" t="s">
        <v>41</v>
      </c>
      <c r="D33" s="428" t="s">
        <v>41</v>
      </c>
      <c r="E33" s="368" t="s">
        <v>41</v>
      </c>
      <c r="F33" s="258" t="s">
        <v>41</v>
      </c>
      <c r="G33" s="258" t="s">
        <v>41</v>
      </c>
      <c r="H33" s="368" t="s">
        <v>41</v>
      </c>
      <c r="I33" s="393" t="s">
        <v>41</v>
      </c>
      <c r="J33" s="578" t="s">
        <v>41</v>
      </c>
      <c r="K33" s="368" t="s">
        <v>41</v>
      </c>
      <c r="L33" s="393" t="s">
        <v>41</v>
      </c>
      <c r="M33" s="578" t="s">
        <v>41</v>
      </c>
      <c r="N33" s="368" t="s">
        <v>41</v>
      </c>
      <c r="O33" s="393" t="s">
        <v>41</v>
      </c>
      <c r="P33" s="578" t="s">
        <v>41</v>
      </c>
      <c r="Q33" s="39">
        <v>0</v>
      </c>
      <c r="R33" s="197">
        <v>0</v>
      </c>
      <c r="S33" s="625">
        <v>0</v>
      </c>
      <c r="T33" s="532"/>
      <c r="U33" s="532"/>
    </row>
    <row r="34" spans="1:21" ht="12.75">
      <c r="A34" s="561" t="s">
        <v>118</v>
      </c>
      <c r="B34" s="560">
        <v>608</v>
      </c>
      <c r="C34" s="258">
        <v>94</v>
      </c>
      <c r="D34" s="428">
        <v>6</v>
      </c>
      <c r="E34" s="368">
        <v>599</v>
      </c>
      <c r="F34" s="258">
        <v>92</v>
      </c>
      <c r="G34" s="258">
        <v>7</v>
      </c>
      <c r="H34" s="368">
        <v>695</v>
      </c>
      <c r="I34" s="393">
        <v>91</v>
      </c>
      <c r="J34" s="578">
        <v>8</v>
      </c>
      <c r="K34" s="696">
        <v>168</v>
      </c>
      <c r="L34" s="196">
        <v>95</v>
      </c>
      <c r="M34" s="389">
        <v>5</v>
      </c>
      <c r="N34" s="217">
        <v>610</v>
      </c>
      <c r="O34" s="198">
        <v>92.62295081967213</v>
      </c>
      <c r="P34" s="397">
        <v>6.229508196721312</v>
      </c>
      <c r="Q34" s="39">
        <v>100</v>
      </c>
      <c r="R34" s="197">
        <v>84</v>
      </c>
      <c r="S34" s="625">
        <v>14</v>
      </c>
      <c r="T34" s="532"/>
      <c r="U34" s="532"/>
    </row>
    <row r="35" spans="1:21" ht="12.75">
      <c r="A35" s="561" t="s">
        <v>119</v>
      </c>
      <c r="B35" s="560">
        <v>99</v>
      </c>
      <c r="C35" s="258">
        <v>55</v>
      </c>
      <c r="D35" s="428">
        <v>45</v>
      </c>
      <c r="E35" s="368">
        <v>88</v>
      </c>
      <c r="F35" s="258">
        <v>63</v>
      </c>
      <c r="G35" s="258">
        <v>36</v>
      </c>
      <c r="H35" s="368">
        <v>97</v>
      </c>
      <c r="I35" s="393">
        <v>56</v>
      </c>
      <c r="J35" s="578">
        <v>43</v>
      </c>
      <c r="K35" s="696">
        <v>13</v>
      </c>
      <c r="L35" s="196">
        <v>69</v>
      </c>
      <c r="M35" s="389">
        <v>31</v>
      </c>
      <c r="N35" s="217">
        <v>35</v>
      </c>
      <c r="O35" s="198">
        <v>65.71428571428571</v>
      </c>
      <c r="P35" s="397">
        <v>34.285714285714285</v>
      </c>
      <c r="Q35" s="39">
        <v>4</v>
      </c>
      <c r="R35" s="197">
        <v>100</v>
      </c>
      <c r="S35" s="625">
        <v>0</v>
      </c>
      <c r="T35" s="532"/>
      <c r="U35" s="532"/>
    </row>
    <row r="36" spans="1:21" ht="12.75">
      <c r="A36" s="561" t="s">
        <v>120</v>
      </c>
      <c r="B36" s="560">
        <v>3350</v>
      </c>
      <c r="C36" s="258">
        <v>87</v>
      </c>
      <c r="D36" s="428">
        <v>12</v>
      </c>
      <c r="E36" s="368">
        <v>3272</v>
      </c>
      <c r="F36" s="258">
        <v>91</v>
      </c>
      <c r="G36" s="258">
        <v>9</v>
      </c>
      <c r="H36" s="368">
        <v>5295</v>
      </c>
      <c r="I36" s="393">
        <v>92</v>
      </c>
      <c r="J36" s="578">
        <v>7</v>
      </c>
      <c r="K36" s="696">
        <v>1431</v>
      </c>
      <c r="L36" s="196">
        <v>93</v>
      </c>
      <c r="M36" s="389">
        <v>7</v>
      </c>
      <c r="N36" s="217">
        <v>5068</v>
      </c>
      <c r="O36" s="198">
        <v>91.85082872928176</v>
      </c>
      <c r="P36" s="397">
        <v>7.853196527229676</v>
      </c>
      <c r="Q36" s="39">
        <v>1175</v>
      </c>
      <c r="R36" s="197">
        <v>91.57446808510639</v>
      </c>
      <c r="S36" s="625">
        <v>7.914893617021276</v>
      </c>
      <c r="T36" s="532"/>
      <c r="U36" s="532"/>
    </row>
    <row r="37" spans="1:21" ht="14.25">
      <c r="A37" s="561" t="s">
        <v>334</v>
      </c>
      <c r="B37" s="383" t="s">
        <v>41</v>
      </c>
      <c r="C37" s="258" t="s">
        <v>41</v>
      </c>
      <c r="D37" s="428" t="s">
        <v>41</v>
      </c>
      <c r="E37" s="368" t="s">
        <v>41</v>
      </c>
      <c r="F37" s="258" t="s">
        <v>41</v>
      </c>
      <c r="G37" s="258" t="s">
        <v>41</v>
      </c>
      <c r="H37" s="368" t="s">
        <v>41</v>
      </c>
      <c r="I37" s="393" t="s">
        <v>41</v>
      </c>
      <c r="J37" s="578" t="s">
        <v>41</v>
      </c>
      <c r="K37" s="368" t="s">
        <v>41</v>
      </c>
      <c r="L37" s="393" t="s">
        <v>41</v>
      </c>
      <c r="M37" s="578" t="s">
        <v>41</v>
      </c>
      <c r="N37" s="368" t="s">
        <v>41</v>
      </c>
      <c r="O37" s="393" t="s">
        <v>41</v>
      </c>
      <c r="P37" s="578" t="s">
        <v>41</v>
      </c>
      <c r="Q37" s="39">
        <v>0</v>
      </c>
      <c r="R37" s="197">
        <v>0</v>
      </c>
      <c r="S37" s="625">
        <v>0</v>
      </c>
      <c r="T37" s="532"/>
      <c r="U37" s="532"/>
    </row>
    <row r="38" spans="1:21" ht="12.75">
      <c r="A38" s="561" t="s">
        <v>121</v>
      </c>
      <c r="B38" s="560">
        <v>3</v>
      </c>
      <c r="C38" s="258">
        <v>67</v>
      </c>
      <c r="D38" s="428">
        <v>33</v>
      </c>
      <c r="E38" s="368">
        <v>6</v>
      </c>
      <c r="F38" s="258">
        <v>83</v>
      </c>
      <c r="G38" s="258">
        <v>17</v>
      </c>
      <c r="H38" s="368">
        <v>5</v>
      </c>
      <c r="I38" s="393">
        <v>100</v>
      </c>
      <c r="J38" s="578">
        <v>0</v>
      </c>
      <c r="K38" s="696">
        <v>3</v>
      </c>
      <c r="L38" s="196">
        <v>100</v>
      </c>
      <c r="M38" s="389">
        <v>0</v>
      </c>
      <c r="N38" s="217">
        <v>11</v>
      </c>
      <c r="O38" s="198">
        <v>100</v>
      </c>
      <c r="P38" s="397">
        <v>0</v>
      </c>
      <c r="Q38" s="39">
        <v>1</v>
      </c>
      <c r="R38" s="197">
        <v>100</v>
      </c>
      <c r="S38" s="625">
        <v>0</v>
      </c>
      <c r="T38" s="532"/>
      <c r="U38" s="532"/>
    </row>
    <row r="39" spans="1:21" ht="25.5" customHeight="1">
      <c r="A39" s="260" t="s">
        <v>78</v>
      </c>
      <c r="B39" s="474">
        <v>207639</v>
      </c>
      <c r="C39" s="566">
        <v>61</v>
      </c>
      <c r="D39" s="567">
        <v>38</v>
      </c>
      <c r="E39" s="579">
        <v>276350</v>
      </c>
      <c r="F39" s="566">
        <v>64</v>
      </c>
      <c r="G39" s="566">
        <v>35</v>
      </c>
      <c r="H39" s="580">
        <v>340436</v>
      </c>
      <c r="I39" s="394">
        <v>64</v>
      </c>
      <c r="J39" s="581">
        <v>35</v>
      </c>
      <c r="K39" s="470">
        <v>91797</v>
      </c>
      <c r="L39" s="203">
        <v>62</v>
      </c>
      <c r="M39" s="597">
        <v>37</v>
      </c>
      <c r="N39" s="261">
        <f>SUM(N8:N38)</f>
        <v>374395</v>
      </c>
      <c r="O39" s="204">
        <v>61.52806527864956</v>
      </c>
      <c r="P39" s="398">
        <v>37.812203688617636</v>
      </c>
      <c r="Q39" s="626">
        <v>123172</v>
      </c>
      <c r="R39" s="627">
        <v>60.41064527652389</v>
      </c>
      <c r="S39" s="628">
        <v>39.01048939694086</v>
      </c>
      <c r="T39" s="532"/>
      <c r="U39" s="532"/>
    </row>
    <row r="40" spans="1:16" ht="12.75">
      <c r="A40" s="568" t="s">
        <v>34</v>
      </c>
      <c r="B40" s="256"/>
      <c r="C40" s="575"/>
      <c r="D40" s="575"/>
      <c r="E40" s="368"/>
      <c r="F40" s="424"/>
      <c r="G40" s="424"/>
      <c r="H40" s="576"/>
      <c r="I40" s="582"/>
      <c r="J40" s="582"/>
      <c r="K40" s="217"/>
      <c r="L40" s="257"/>
      <c r="M40" s="257"/>
      <c r="N40" s="137"/>
      <c r="O40" s="137"/>
      <c r="P40" s="137"/>
    </row>
    <row r="41" spans="1:16" ht="12.75">
      <c r="A41" s="824" t="s">
        <v>35</v>
      </c>
      <c r="B41" s="825"/>
      <c r="C41" s="825"/>
      <c r="D41" s="825"/>
      <c r="E41" s="825"/>
      <c r="F41" s="825"/>
      <c r="G41" s="825"/>
      <c r="H41" s="576"/>
      <c r="I41" s="582"/>
      <c r="J41" s="582"/>
      <c r="K41" s="217"/>
      <c r="L41" s="593"/>
      <c r="M41" s="257"/>
      <c r="N41" s="137"/>
      <c r="O41" s="137"/>
      <c r="P41" s="137"/>
    </row>
    <row r="42" spans="1:16" ht="12.75">
      <c r="A42" s="395"/>
      <c r="B42" s="256"/>
      <c r="C42" s="575"/>
      <c r="D42" s="575"/>
      <c r="E42" s="368"/>
      <c r="F42" s="424"/>
      <c r="G42" s="424"/>
      <c r="H42" s="576"/>
      <c r="I42" s="582"/>
      <c r="J42" s="582"/>
      <c r="K42" s="217"/>
      <c r="L42" s="257"/>
      <c r="M42" s="257"/>
      <c r="N42" s="137"/>
      <c r="O42" s="137"/>
      <c r="P42" s="137"/>
    </row>
    <row r="43" spans="1:16" ht="12.75">
      <c r="A43" s="583" t="s">
        <v>36</v>
      </c>
      <c r="B43" s="256"/>
      <c r="C43" s="575"/>
      <c r="D43" s="575"/>
      <c r="E43" s="368"/>
      <c r="F43" s="424"/>
      <c r="G43" s="424"/>
      <c r="H43" s="576"/>
      <c r="I43" s="582"/>
      <c r="J43" s="582"/>
      <c r="K43" s="217"/>
      <c r="L43" s="257"/>
      <c r="M43" s="257"/>
      <c r="N43" s="137"/>
      <c r="O43" s="137"/>
      <c r="P43" s="137"/>
    </row>
    <row r="44" spans="1:16" ht="12.75">
      <c r="A44" s="135" t="s">
        <v>196</v>
      </c>
      <c r="B44" s="135"/>
      <c r="C44" s="135"/>
      <c r="D44" s="135"/>
      <c r="E44" s="561"/>
      <c r="F44" s="561"/>
      <c r="G44" s="561"/>
      <c r="H44" s="561"/>
      <c r="I44" s="561"/>
      <c r="J44" s="561"/>
      <c r="K44" s="137"/>
      <c r="L44" s="257"/>
      <c r="M44" s="257"/>
      <c r="N44" s="137"/>
      <c r="O44" s="137"/>
      <c r="P44" s="137"/>
    </row>
    <row r="45" spans="1:16" ht="12.75">
      <c r="A45" s="135" t="s">
        <v>170</v>
      </c>
      <c r="B45" s="262"/>
      <c r="C45" s="262"/>
      <c r="D45" s="262"/>
      <c r="E45" s="561"/>
      <c r="F45" s="561"/>
      <c r="G45" s="561"/>
      <c r="H45" s="561"/>
      <c r="I45" s="561"/>
      <c r="J45" s="561"/>
      <c r="K45" s="137"/>
      <c r="L45" s="257"/>
      <c r="M45" s="257"/>
      <c r="N45" s="137"/>
      <c r="O45" s="137"/>
      <c r="P45" s="137"/>
    </row>
    <row r="46" spans="1:16" ht="12.75">
      <c r="A46" s="135" t="s">
        <v>171</v>
      </c>
      <c r="B46" s="262"/>
      <c r="C46" s="262"/>
      <c r="D46" s="262"/>
      <c r="E46" s="561"/>
      <c r="F46" s="561"/>
      <c r="G46" s="561"/>
      <c r="H46" s="561"/>
      <c r="I46" s="561"/>
      <c r="J46" s="561"/>
      <c r="K46" s="137"/>
      <c r="L46" s="257"/>
      <c r="M46" s="257"/>
      <c r="N46" s="137"/>
      <c r="O46" s="137"/>
      <c r="P46" s="137"/>
    </row>
    <row r="47" spans="1:16" ht="12.75">
      <c r="A47" s="135" t="s">
        <v>312</v>
      </c>
      <c r="B47" s="584"/>
      <c r="C47" s="584"/>
      <c r="D47" s="584"/>
      <c r="E47" s="584"/>
      <c r="F47" s="584"/>
      <c r="G47" s="584"/>
      <c r="H47" s="584"/>
      <c r="I47" s="584"/>
      <c r="J47" s="584"/>
      <c r="K47" s="17"/>
      <c r="L47" s="17"/>
      <c r="M47" s="17"/>
      <c r="N47" s="17"/>
      <c r="O47" s="17"/>
      <c r="P47" s="17"/>
    </row>
    <row r="48" spans="1:10" ht="12.75">
      <c r="A48" s="135" t="s">
        <v>313</v>
      </c>
      <c r="B48" s="479"/>
      <c r="C48" s="479"/>
      <c r="D48" s="479"/>
      <c r="E48" s="479"/>
      <c r="F48" s="479"/>
      <c r="G48" s="479"/>
      <c r="H48" s="479"/>
      <c r="I48" s="479"/>
      <c r="J48" s="479"/>
    </row>
  </sheetData>
  <sheetProtection/>
  <mergeCells count="31">
    <mergeCell ref="Q4:S4"/>
    <mergeCell ref="Q6:Q7"/>
    <mergeCell ref="R6:R7"/>
    <mergeCell ref="S6:S7"/>
    <mergeCell ref="Q5:S5"/>
    <mergeCell ref="B4:D4"/>
    <mergeCell ref="E4:G4"/>
    <mergeCell ref="A41:G41"/>
    <mergeCell ref="C6:C7"/>
    <mergeCell ref="D6:D7"/>
    <mergeCell ref="F6:F7"/>
    <mergeCell ref="E6:E7"/>
    <mergeCell ref="A4:A7"/>
    <mergeCell ref="B5:D5"/>
    <mergeCell ref="E5:G5"/>
    <mergeCell ref="B6:B7"/>
    <mergeCell ref="G6:G7"/>
    <mergeCell ref="H6:H7"/>
    <mergeCell ref="K6:K7"/>
    <mergeCell ref="I6:I7"/>
    <mergeCell ref="J6:J7"/>
    <mergeCell ref="K4:P4"/>
    <mergeCell ref="N5:P5"/>
    <mergeCell ref="N6:N7"/>
    <mergeCell ref="H5:J5"/>
    <mergeCell ref="O6:O7"/>
    <mergeCell ref="K5:M5"/>
    <mergeCell ref="M6:M7"/>
    <mergeCell ref="L6:L7"/>
    <mergeCell ref="H4:J4"/>
    <mergeCell ref="P6:P7"/>
  </mergeCells>
  <printOptions/>
  <pageMargins left="0.5905511811023623" right="0.5905511811023623" top="0.7874015748031497" bottom="0.7874015748031497" header="0.5118110236220472" footer="0.5118110236220472"/>
  <pageSetup fitToHeight="1" fitToWidth="1" horizontalDpi="600" verticalDpi="600" orientation="landscape" paperSize="9" scale="66" r:id="rId1"/>
  <headerFooter alignWithMargins="0">
    <oddHeader>&amp;CTribunal Statistics Quarterly
July to September 2013</oddHead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T86"/>
  <sheetViews>
    <sheetView zoomScale="85" zoomScaleNormal="85" zoomScalePageLayoutView="0" workbookViewId="0" topLeftCell="A1">
      <selection activeCell="A1" sqref="A1:E1"/>
    </sheetView>
  </sheetViews>
  <sheetFormatPr defaultColWidth="9.140625" defaultRowHeight="12.75"/>
  <cols>
    <col min="1" max="1" width="53.421875" style="2" customWidth="1"/>
    <col min="2" max="2" width="9.140625" style="2" customWidth="1"/>
    <col min="3" max="4" width="9.421875" style="2" customWidth="1"/>
    <col min="5" max="6" width="9.421875" style="4" customWidth="1"/>
    <col min="7" max="7" width="9.421875" style="2" bestFit="1" customWidth="1"/>
    <col min="8" max="8" width="9.421875" style="57" bestFit="1" customWidth="1"/>
    <col min="9" max="10" width="9.421875" style="57" customWidth="1"/>
    <col min="11" max="12" width="12.28125" style="2" customWidth="1"/>
    <col min="13" max="13" width="11.57421875" style="2" customWidth="1"/>
    <col min="14" max="14" width="10.140625" style="2" customWidth="1"/>
    <col min="15" max="15" width="9.140625" style="13" customWidth="1"/>
    <col min="16" max="16384" width="9.140625" style="2" customWidth="1"/>
  </cols>
  <sheetData>
    <row r="1" spans="1:15" ht="12.75" customHeight="1">
      <c r="A1" s="713" t="s">
        <v>202</v>
      </c>
      <c r="B1" s="713"/>
      <c r="C1" s="713"/>
      <c r="D1" s="714"/>
      <c r="E1" s="714"/>
      <c r="F1" s="56"/>
      <c r="G1" s="57"/>
      <c r="K1" s="57"/>
      <c r="L1" s="57"/>
      <c r="M1" s="57"/>
      <c r="N1" s="12" t="s">
        <v>12</v>
      </c>
      <c r="O1" s="10"/>
    </row>
    <row r="2" spans="1:14" ht="12.75">
      <c r="A2" s="167" t="s">
        <v>296</v>
      </c>
      <c r="B2" s="10"/>
      <c r="C2" s="10"/>
      <c r="D2" s="9"/>
      <c r="E2" s="56"/>
      <c r="F2" s="56"/>
      <c r="G2" s="11"/>
      <c r="H2" s="11"/>
      <c r="I2" s="11"/>
      <c r="J2" s="11"/>
      <c r="K2" s="58"/>
      <c r="L2" s="58"/>
      <c r="M2" s="60"/>
      <c r="N2" s="57"/>
    </row>
    <row r="3" spans="1:14" ht="12.75">
      <c r="A3" s="90"/>
      <c r="B3" s="61"/>
      <c r="C3" s="61"/>
      <c r="D3" s="61"/>
      <c r="E3" s="62"/>
      <c r="F3" s="64"/>
      <c r="G3" s="63"/>
      <c r="H3" s="65"/>
      <c r="I3" s="65"/>
      <c r="J3" s="65"/>
      <c r="K3" s="63"/>
      <c r="L3" s="66"/>
      <c r="M3" s="67"/>
      <c r="N3" s="63"/>
    </row>
    <row r="4" spans="1:14" ht="12.75" customHeight="1">
      <c r="A4" s="719"/>
      <c r="B4" s="14" t="s">
        <v>13</v>
      </c>
      <c r="C4" s="14" t="s">
        <v>14</v>
      </c>
      <c r="D4" s="14" t="s">
        <v>15</v>
      </c>
      <c r="E4" s="15" t="s">
        <v>16</v>
      </c>
      <c r="F4" s="15" t="s">
        <v>17</v>
      </c>
      <c r="G4" s="833" t="s">
        <v>18</v>
      </c>
      <c r="H4" s="833"/>
      <c r="I4" s="793" t="s">
        <v>283</v>
      </c>
      <c r="J4" s="725"/>
      <c r="K4" s="703" t="s">
        <v>318</v>
      </c>
      <c r="L4" s="705" t="s">
        <v>423</v>
      </c>
      <c r="M4" s="705" t="s">
        <v>319</v>
      </c>
      <c r="N4" s="707" t="s">
        <v>21</v>
      </c>
    </row>
    <row r="5" spans="1:14" ht="25.5">
      <c r="A5" s="702"/>
      <c r="B5" s="16" t="s">
        <v>23</v>
      </c>
      <c r="C5" s="16" t="s">
        <v>24</v>
      </c>
      <c r="D5" s="16" t="s">
        <v>24</v>
      </c>
      <c r="E5" s="16" t="s">
        <v>24</v>
      </c>
      <c r="F5" s="16" t="s">
        <v>23</v>
      </c>
      <c r="G5" s="22" t="s">
        <v>321</v>
      </c>
      <c r="H5" s="16" t="s">
        <v>23</v>
      </c>
      <c r="I5" s="68" t="s">
        <v>320</v>
      </c>
      <c r="J5" s="68" t="s">
        <v>321</v>
      </c>
      <c r="K5" s="704"/>
      <c r="L5" s="706"/>
      <c r="M5" s="706"/>
      <c r="N5" s="708"/>
    </row>
    <row r="6" spans="1:15" ht="21" customHeight="1">
      <c r="A6" s="94" t="s">
        <v>25</v>
      </c>
      <c r="B6" s="477">
        <v>364557</v>
      </c>
      <c r="C6" s="477">
        <v>462526</v>
      </c>
      <c r="D6" s="477">
        <v>627688</v>
      </c>
      <c r="E6" s="477">
        <v>751284</v>
      </c>
      <c r="F6" s="477">
        <v>756176</v>
      </c>
      <c r="G6" s="477">
        <v>813775</v>
      </c>
      <c r="H6" s="517">
        <v>897821</v>
      </c>
      <c r="I6" s="555">
        <f>SUM(I8:I10,I13:I48)</f>
        <v>927729</v>
      </c>
      <c r="J6" s="555">
        <f>SUM(J8:J10,J13:J48)</f>
        <v>938316</v>
      </c>
      <c r="K6" s="295">
        <f>(J6-G6)/G6</f>
        <v>0.15304107400694295</v>
      </c>
      <c r="L6" s="70">
        <f>(J6-I6)/I6</f>
        <v>0.011411737694951867</v>
      </c>
      <c r="M6" s="296">
        <f>J6/J$6</f>
        <v>1</v>
      </c>
      <c r="N6" s="491">
        <v>1</v>
      </c>
      <c r="O6" s="477"/>
    </row>
    <row r="7" spans="1:14" ht="12.75">
      <c r="A7" s="44"/>
      <c r="B7" s="69"/>
      <c r="C7" s="69"/>
      <c r="D7" s="69"/>
      <c r="E7" s="69"/>
      <c r="F7" s="69"/>
      <c r="G7" s="69"/>
      <c r="H7" s="69"/>
      <c r="I7" s="69"/>
      <c r="J7" s="69"/>
      <c r="K7" s="295"/>
      <c r="L7" s="70"/>
      <c r="M7" s="296"/>
      <c r="N7" s="491"/>
    </row>
    <row r="8" spans="1:14" ht="27" customHeight="1">
      <c r="A8" s="44" t="s">
        <v>177</v>
      </c>
      <c r="B8" s="116">
        <v>63384</v>
      </c>
      <c r="C8" s="69">
        <v>88434</v>
      </c>
      <c r="D8" s="116">
        <v>58019</v>
      </c>
      <c r="E8" s="69">
        <v>42394</v>
      </c>
      <c r="F8" s="69">
        <v>28911</v>
      </c>
      <c r="G8" s="72">
        <v>41003</v>
      </c>
      <c r="H8" s="69">
        <v>40322</v>
      </c>
      <c r="I8" s="72">
        <v>45043</v>
      </c>
      <c r="J8" s="69">
        <v>53605</v>
      </c>
      <c r="K8" s="297">
        <f aca="true" t="shared" si="0" ref="K8:K15">(J8-G8)/G8</f>
        <v>0.3073433651196254</v>
      </c>
      <c r="L8" s="73">
        <f>(J8-I8)/I8</f>
        <v>0.19008502986035566</v>
      </c>
      <c r="M8" s="298">
        <f>J8/J$6</f>
        <v>0.057128941635866806</v>
      </c>
      <c r="N8" s="483">
        <v>0.04491095663834996</v>
      </c>
    </row>
    <row r="9" spans="1:14" ht="12.75">
      <c r="A9" s="44" t="s">
        <v>26</v>
      </c>
      <c r="B9" s="271" t="s">
        <v>41</v>
      </c>
      <c r="C9" s="489" t="s">
        <v>41</v>
      </c>
      <c r="D9" s="489" t="s">
        <v>41</v>
      </c>
      <c r="E9" s="60">
        <v>369</v>
      </c>
      <c r="F9" s="270">
        <v>358</v>
      </c>
      <c r="G9" s="518">
        <v>393</v>
      </c>
      <c r="H9" s="60">
        <v>417</v>
      </c>
      <c r="I9" s="113">
        <v>442</v>
      </c>
      <c r="J9" s="60">
        <v>420</v>
      </c>
      <c r="K9" s="297">
        <f t="shared" si="0"/>
        <v>0.06870229007633588</v>
      </c>
      <c r="L9" s="73">
        <f aca="true" t="shared" si="1" ref="L9:L48">(J9-I9)/I9</f>
        <v>-0.049773755656108594</v>
      </c>
      <c r="M9" s="298">
        <f aca="true" t="shared" si="2" ref="M9:M48">J9/J$6</f>
        <v>0.0004476103999079201</v>
      </c>
      <c r="N9" s="483">
        <v>0.000464457837364018</v>
      </c>
    </row>
    <row r="10" spans="1:14" ht="12.75">
      <c r="A10" s="44" t="s">
        <v>27</v>
      </c>
      <c r="B10" s="116">
        <v>239255</v>
      </c>
      <c r="C10" s="69">
        <v>290248</v>
      </c>
      <c r="D10" s="116">
        <v>404835</v>
      </c>
      <c r="E10" s="69">
        <v>484255</v>
      </c>
      <c r="F10" s="69">
        <v>540765</v>
      </c>
      <c r="G10" s="72">
        <v>570218</v>
      </c>
      <c r="H10" s="69">
        <v>609251</v>
      </c>
      <c r="I10" s="72">
        <v>617054</v>
      </c>
      <c r="J10" s="69">
        <v>625371</v>
      </c>
      <c r="K10" s="297">
        <f t="shared" si="0"/>
        <v>0.09672265694874592</v>
      </c>
      <c r="L10" s="73">
        <f t="shared" si="1"/>
        <v>0.01347856103355622</v>
      </c>
      <c r="M10" s="298">
        <f>J10/J$6</f>
        <v>0.6664822938114665</v>
      </c>
      <c r="N10" s="483">
        <v>0.6785884936975187</v>
      </c>
    </row>
    <row r="11" spans="1:16" ht="12.75">
      <c r="A11" s="91" t="s">
        <v>28</v>
      </c>
      <c r="B11" s="116">
        <v>22463</v>
      </c>
      <c r="C11" s="69">
        <v>29822</v>
      </c>
      <c r="D11" s="116">
        <v>33845</v>
      </c>
      <c r="E11" s="69">
        <v>28455</v>
      </c>
      <c r="F11" s="69">
        <v>26502</v>
      </c>
      <c r="G11" s="72">
        <v>24019</v>
      </c>
      <c r="H11" s="69">
        <v>23529</v>
      </c>
      <c r="I11" s="72">
        <v>22526</v>
      </c>
      <c r="J11" s="69">
        <v>20301</v>
      </c>
      <c r="K11" s="297">
        <f t="shared" si="0"/>
        <v>-0.15479412132062118</v>
      </c>
      <c r="L11" s="73">
        <f t="shared" si="1"/>
        <v>-0.0987747491787268</v>
      </c>
      <c r="M11" s="298">
        <f t="shared" si="2"/>
        <v>0.02163556840126354</v>
      </c>
      <c r="N11" s="483">
        <v>0.026206782866517935</v>
      </c>
      <c r="P11" s="13"/>
    </row>
    <row r="12" spans="1:16" ht="12.75">
      <c r="A12" s="91" t="s">
        <v>30</v>
      </c>
      <c r="B12" s="116">
        <v>216792</v>
      </c>
      <c r="C12" s="69">
        <v>260426</v>
      </c>
      <c r="D12" s="116">
        <v>370990</v>
      </c>
      <c r="E12" s="69">
        <v>455800</v>
      </c>
      <c r="F12" s="69">
        <v>514263</v>
      </c>
      <c r="G12" s="72">
        <v>546199</v>
      </c>
      <c r="H12" s="69">
        <v>585722</v>
      </c>
      <c r="I12" s="72">
        <v>594528</v>
      </c>
      <c r="J12" s="69">
        <v>605070</v>
      </c>
      <c r="K12" s="297">
        <f t="shared" si="0"/>
        <v>0.10778306075258284</v>
      </c>
      <c r="L12" s="73">
        <f t="shared" si="1"/>
        <v>0.01773171322460843</v>
      </c>
      <c r="M12" s="298">
        <f>J12/J$6</f>
        <v>0.6448467254102029</v>
      </c>
      <c r="N12" s="483">
        <v>0.6523817108310008</v>
      </c>
      <c r="P12" s="19"/>
    </row>
    <row r="13" spans="1:14" ht="12.75">
      <c r="A13" s="92" t="s">
        <v>31</v>
      </c>
      <c r="B13" s="116">
        <v>44516</v>
      </c>
      <c r="C13" s="69">
        <v>66383</v>
      </c>
      <c r="D13" s="116">
        <v>138822</v>
      </c>
      <c r="E13" s="69">
        <v>194150</v>
      </c>
      <c r="F13" s="69">
        <v>145208</v>
      </c>
      <c r="G13" s="72">
        <v>158701</v>
      </c>
      <c r="H13" s="69">
        <v>204304</v>
      </c>
      <c r="I13" s="72">
        <v>221601</v>
      </c>
      <c r="J13" s="69">
        <v>215208</v>
      </c>
      <c r="K13" s="297">
        <f>(J13-G13)/G13</f>
        <v>0.3560595081316438</v>
      </c>
      <c r="L13" s="73">
        <f t="shared" si="1"/>
        <v>-0.028849147792654364</v>
      </c>
      <c r="M13" s="298">
        <f t="shared" si="2"/>
        <v>0.22935556891281828</v>
      </c>
      <c r="N13" s="483">
        <v>0.22755538130651878</v>
      </c>
    </row>
    <row r="14" spans="1:14" ht="12.75">
      <c r="A14" s="44" t="s">
        <v>32</v>
      </c>
      <c r="B14" s="271" t="s">
        <v>41</v>
      </c>
      <c r="C14" s="489" t="s">
        <v>41</v>
      </c>
      <c r="D14" s="116">
        <v>4836</v>
      </c>
      <c r="E14" s="69">
        <v>4457</v>
      </c>
      <c r="F14" s="69">
        <v>4356</v>
      </c>
      <c r="G14" s="72">
        <v>4846</v>
      </c>
      <c r="H14" s="69">
        <v>4139</v>
      </c>
      <c r="I14" s="72">
        <v>3872</v>
      </c>
      <c r="J14" s="69">
        <v>3949</v>
      </c>
      <c r="K14" s="297">
        <f t="shared" si="0"/>
        <v>-0.18510111432108955</v>
      </c>
      <c r="L14" s="73">
        <f t="shared" si="1"/>
        <v>0.019886363636363636</v>
      </c>
      <c r="M14" s="298">
        <f t="shared" si="2"/>
        <v>0.004208603498181849</v>
      </c>
      <c r="N14" s="483">
        <v>0.004610050332972831</v>
      </c>
    </row>
    <row r="15" spans="1:18" ht="20.25" customHeight="1">
      <c r="A15" s="77" t="s">
        <v>335</v>
      </c>
      <c r="B15" s="116">
        <v>1960</v>
      </c>
      <c r="C15" s="69">
        <v>1637</v>
      </c>
      <c r="D15" s="116">
        <v>1469</v>
      </c>
      <c r="E15" s="69">
        <v>1196</v>
      </c>
      <c r="F15" s="69">
        <v>1092</v>
      </c>
      <c r="G15" s="74">
        <v>1107</v>
      </c>
      <c r="H15" s="69">
        <v>1029</v>
      </c>
      <c r="I15" s="72">
        <v>1034</v>
      </c>
      <c r="J15" s="69">
        <v>1029</v>
      </c>
      <c r="K15" s="297">
        <f t="shared" si="0"/>
        <v>-0.07046070460704607</v>
      </c>
      <c r="L15" s="73">
        <f t="shared" si="1"/>
        <v>-0.004835589941972921</v>
      </c>
      <c r="M15" s="298">
        <f t="shared" si="2"/>
        <v>0.0010966454797744043</v>
      </c>
      <c r="N15" s="483">
        <v>0.0011461081886033</v>
      </c>
      <c r="Q15" s="57"/>
      <c r="R15" s="57"/>
    </row>
    <row r="16" spans="1:18" ht="14.25">
      <c r="A16" s="77" t="s">
        <v>336</v>
      </c>
      <c r="B16" s="271" t="s">
        <v>41</v>
      </c>
      <c r="C16" s="489" t="s">
        <v>41</v>
      </c>
      <c r="D16" s="271" t="s">
        <v>41</v>
      </c>
      <c r="E16" s="489" t="s">
        <v>41</v>
      </c>
      <c r="F16" s="60">
        <v>310</v>
      </c>
      <c r="G16" s="74">
        <v>363</v>
      </c>
      <c r="H16" s="60">
        <v>311</v>
      </c>
      <c r="I16" s="72">
        <v>319</v>
      </c>
      <c r="J16" s="69">
        <v>303</v>
      </c>
      <c r="K16" s="297">
        <f aca="true" t="shared" si="3" ref="K16:K48">(J16-G16)/G16</f>
        <v>-0.1652892561983471</v>
      </c>
      <c r="L16" s="73">
        <f t="shared" si="1"/>
        <v>-0.050156739811912224</v>
      </c>
      <c r="M16" s="298">
        <f t="shared" si="2"/>
        <v>0.0003229189313621424</v>
      </c>
      <c r="N16" s="483">
        <v>0.00034639421443695347</v>
      </c>
      <c r="Q16" s="57"/>
      <c r="R16" s="57"/>
    </row>
    <row r="17" spans="1:18" ht="14.25">
      <c r="A17" s="77" t="s">
        <v>343</v>
      </c>
      <c r="B17" s="271" t="s">
        <v>41</v>
      </c>
      <c r="C17" s="489" t="s">
        <v>41</v>
      </c>
      <c r="D17" s="271" t="s">
        <v>41</v>
      </c>
      <c r="E17" s="489" t="s">
        <v>41</v>
      </c>
      <c r="F17" s="489" t="s">
        <v>41</v>
      </c>
      <c r="G17" s="74">
        <v>0</v>
      </c>
      <c r="H17" s="60">
        <v>0</v>
      </c>
      <c r="I17" s="72">
        <v>0</v>
      </c>
      <c r="J17" s="69">
        <v>0</v>
      </c>
      <c r="K17" s="297"/>
      <c r="L17" s="73"/>
      <c r="M17" s="298">
        <f t="shared" si="2"/>
        <v>0</v>
      </c>
      <c r="N17" s="483" t="s">
        <v>282</v>
      </c>
      <c r="Q17" s="57"/>
      <c r="R17" s="57"/>
    </row>
    <row r="18" spans="1:20" ht="12.75">
      <c r="A18" s="77" t="s">
        <v>42</v>
      </c>
      <c r="B18" s="44">
        <v>80</v>
      </c>
      <c r="C18" s="60">
        <v>43</v>
      </c>
      <c r="D18" s="44">
        <v>319</v>
      </c>
      <c r="E18" s="60">
        <v>137</v>
      </c>
      <c r="F18" s="60">
        <v>96</v>
      </c>
      <c r="G18" s="74">
        <v>72</v>
      </c>
      <c r="H18" s="60">
        <v>131</v>
      </c>
      <c r="I18" s="72">
        <v>43</v>
      </c>
      <c r="J18" s="69">
        <v>14</v>
      </c>
      <c r="K18" s="297">
        <f t="shared" si="3"/>
        <v>-0.8055555555555556</v>
      </c>
      <c r="L18" s="73">
        <f t="shared" si="1"/>
        <v>-0.6744186046511628</v>
      </c>
      <c r="M18" s="298">
        <f t="shared" si="2"/>
        <v>1.4920346663597338E-05</v>
      </c>
      <c r="N18" s="483">
        <v>0.00014590881701363634</v>
      </c>
      <c r="P18" s="13"/>
      <c r="Q18" s="66"/>
      <c r="R18" s="66"/>
      <c r="S18" s="13"/>
      <c r="T18" s="13"/>
    </row>
    <row r="19" spans="1:20" ht="12.75">
      <c r="A19" s="77" t="s">
        <v>43</v>
      </c>
      <c r="B19" s="44">
        <v>147</v>
      </c>
      <c r="C19" s="60">
        <v>96</v>
      </c>
      <c r="D19" s="44">
        <v>109</v>
      </c>
      <c r="E19" s="60">
        <v>45</v>
      </c>
      <c r="F19" s="60">
        <v>27</v>
      </c>
      <c r="G19" s="74">
        <v>24</v>
      </c>
      <c r="H19" s="60">
        <v>15</v>
      </c>
      <c r="I19" s="72">
        <v>21</v>
      </c>
      <c r="J19" s="69">
        <v>23</v>
      </c>
      <c r="K19" s="297">
        <f t="shared" si="3"/>
        <v>-0.041666666666666664</v>
      </c>
      <c r="L19" s="73">
        <f t="shared" si="1"/>
        <v>0.09523809523809523</v>
      </c>
      <c r="M19" s="298">
        <f t="shared" si="2"/>
        <v>2.4511998090195625E-05</v>
      </c>
      <c r="N19" s="483">
        <v>1.6707116451943094E-05</v>
      </c>
      <c r="P19" s="13"/>
      <c r="Q19" s="520"/>
      <c r="R19" s="518"/>
      <c r="S19" s="13"/>
      <c r="T19" s="13"/>
    </row>
    <row r="20" spans="1:20" ht="14.25">
      <c r="A20" s="77" t="s">
        <v>180</v>
      </c>
      <c r="B20" s="44">
        <v>0</v>
      </c>
      <c r="C20" s="60">
        <v>3</v>
      </c>
      <c r="D20" s="44">
        <v>0</v>
      </c>
      <c r="E20" s="60">
        <v>4</v>
      </c>
      <c r="F20" s="60">
        <v>1</v>
      </c>
      <c r="G20" s="74">
        <v>3</v>
      </c>
      <c r="H20" s="60">
        <v>4</v>
      </c>
      <c r="I20" s="72">
        <v>6</v>
      </c>
      <c r="J20" s="69">
        <v>6</v>
      </c>
      <c r="K20" s="297">
        <f t="shared" si="3"/>
        <v>1</v>
      </c>
      <c r="L20" s="73">
        <f t="shared" si="1"/>
        <v>0</v>
      </c>
      <c r="M20" s="298">
        <f t="shared" si="2"/>
        <v>6.394434284398859E-06</v>
      </c>
      <c r="N20" s="483" t="s">
        <v>282</v>
      </c>
      <c r="P20" s="13"/>
      <c r="Q20" s="504"/>
      <c r="R20" s="518"/>
      <c r="S20" s="13"/>
      <c r="T20" s="13"/>
    </row>
    <row r="21" spans="1:20" ht="12.75">
      <c r="A21" s="77" t="s">
        <v>44</v>
      </c>
      <c r="B21" s="44">
        <v>0</v>
      </c>
      <c r="C21" s="60">
        <v>0</v>
      </c>
      <c r="D21" s="44">
        <v>2</v>
      </c>
      <c r="E21" s="60">
        <v>5</v>
      </c>
      <c r="F21" s="60">
        <v>0</v>
      </c>
      <c r="G21" s="74">
        <v>0</v>
      </c>
      <c r="H21" s="60">
        <v>4</v>
      </c>
      <c r="I21" s="72">
        <v>0</v>
      </c>
      <c r="J21" s="69">
        <v>0</v>
      </c>
      <c r="K21" s="297"/>
      <c r="L21" s="73"/>
      <c r="M21" s="298">
        <f t="shared" si="2"/>
        <v>0</v>
      </c>
      <c r="N21" s="483" t="s">
        <v>282</v>
      </c>
      <c r="P21" s="13"/>
      <c r="Q21" s="520"/>
      <c r="R21" s="518"/>
      <c r="S21" s="13"/>
      <c r="T21" s="13"/>
    </row>
    <row r="22" spans="1:20" ht="14.25">
      <c r="A22" s="77" t="s">
        <v>181</v>
      </c>
      <c r="B22" s="271" t="s">
        <v>41</v>
      </c>
      <c r="C22" s="489" t="s">
        <v>41</v>
      </c>
      <c r="D22" s="271" t="s">
        <v>41</v>
      </c>
      <c r="E22" s="489" t="s">
        <v>41</v>
      </c>
      <c r="F22" s="489" t="s">
        <v>41</v>
      </c>
      <c r="G22" s="74">
        <v>0</v>
      </c>
      <c r="H22" s="60">
        <v>1</v>
      </c>
      <c r="I22" s="72">
        <v>2</v>
      </c>
      <c r="J22" s="69">
        <v>6</v>
      </c>
      <c r="K22" s="297"/>
      <c r="L22" s="73">
        <f t="shared" si="1"/>
        <v>2</v>
      </c>
      <c r="M22" s="298">
        <f t="shared" si="2"/>
        <v>6.394434284398859E-06</v>
      </c>
      <c r="N22" s="483" t="s">
        <v>282</v>
      </c>
      <c r="P22" s="13"/>
      <c r="Q22" s="504"/>
      <c r="R22" s="518"/>
      <c r="S22" s="13"/>
      <c r="T22" s="13"/>
    </row>
    <row r="23" spans="1:20" ht="14.25">
      <c r="A23" s="77" t="s">
        <v>182</v>
      </c>
      <c r="B23" s="44">
        <v>0</v>
      </c>
      <c r="C23" s="60">
        <v>5</v>
      </c>
      <c r="D23" s="44">
        <v>0</v>
      </c>
      <c r="E23" s="60">
        <v>8</v>
      </c>
      <c r="F23" s="60">
        <v>15</v>
      </c>
      <c r="G23" s="49">
        <v>13</v>
      </c>
      <c r="H23" s="60">
        <v>14</v>
      </c>
      <c r="I23" s="72">
        <v>6</v>
      </c>
      <c r="J23" s="69">
        <v>7</v>
      </c>
      <c r="K23" s="297">
        <f t="shared" si="3"/>
        <v>-0.46153846153846156</v>
      </c>
      <c r="L23" s="73">
        <f t="shared" si="1"/>
        <v>0.16666666666666666</v>
      </c>
      <c r="M23" s="298">
        <f t="shared" si="2"/>
        <v>7.460173331798669E-06</v>
      </c>
      <c r="N23" s="483" t="s">
        <v>282</v>
      </c>
      <c r="P23" s="13"/>
      <c r="Q23" s="520"/>
      <c r="R23" s="518"/>
      <c r="S23" s="13"/>
      <c r="T23" s="13"/>
    </row>
    <row r="24" spans="1:20" ht="12.75">
      <c r="A24" s="77" t="s">
        <v>45</v>
      </c>
      <c r="B24" s="116">
        <v>2094</v>
      </c>
      <c r="C24" s="69">
        <v>1704</v>
      </c>
      <c r="D24" s="116">
        <v>2751</v>
      </c>
      <c r="E24" s="69">
        <v>1887</v>
      </c>
      <c r="F24" s="69">
        <v>2252</v>
      </c>
      <c r="G24" s="74">
        <v>2100</v>
      </c>
      <c r="H24" s="69">
        <v>2135</v>
      </c>
      <c r="I24" s="72">
        <v>2072</v>
      </c>
      <c r="J24" s="69">
        <v>2072</v>
      </c>
      <c r="K24" s="297">
        <f t="shared" si="3"/>
        <v>-0.013333333333333334</v>
      </c>
      <c r="L24" s="73">
        <f t="shared" si="1"/>
        <v>0</v>
      </c>
      <c r="M24" s="298">
        <f t="shared" si="2"/>
        <v>0.002208211306212406</v>
      </c>
      <c r="N24" s="483">
        <v>0.0023779795749932337</v>
      </c>
      <c r="P24" s="13"/>
      <c r="Q24" s="520"/>
      <c r="R24" s="518"/>
      <c r="S24" s="13"/>
      <c r="T24" s="13"/>
    </row>
    <row r="25" spans="1:20" ht="14.25">
      <c r="A25" s="77" t="s">
        <v>183</v>
      </c>
      <c r="B25" s="44">
        <v>0</v>
      </c>
      <c r="C25" s="60">
        <v>0</v>
      </c>
      <c r="D25" s="44">
        <v>0</v>
      </c>
      <c r="E25" s="60">
        <v>0</v>
      </c>
      <c r="F25" s="60">
        <v>0</v>
      </c>
      <c r="G25" s="74">
        <v>439</v>
      </c>
      <c r="H25" s="60">
        <v>32</v>
      </c>
      <c r="I25" s="72">
        <v>3</v>
      </c>
      <c r="J25" s="69">
        <v>0</v>
      </c>
      <c r="K25" s="297">
        <f t="shared" si="3"/>
        <v>-1</v>
      </c>
      <c r="L25" s="73">
        <f t="shared" si="1"/>
        <v>-1</v>
      </c>
      <c r="M25" s="298">
        <f t="shared" si="2"/>
        <v>0</v>
      </c>
      <c r="N25" s="483" t="s">
        <v>282</v>
      </c>
      <c r="P25" s="13"/>
      <c r="Q25" s="520"/>
      <c r="R25" s="518"/>
      <c r="S25" s="13"/>
      <c r="T25" s="13"/>
    </row>
    <row r="26" spans="1:20" ht="14.25">
      <c r="A26" s="77" t="s">
        <v>184</v>
      </c>
      <c r="B26" s="44">
        <v>0</v>
      </c>
      <c r="C26" s="60">
        <v>1</v>
      </c>
      <c r="D26" s="44">
        <v>3</v>
      </c>
      <c r="E26" s="60">
        <v>0</v>
      </c>
      <c r="F26" s="60">
        <v>0</v>
      </c>
      <c r="G26" s="74">
        <v>2</v>
      </c>
      <c r="H26" s="60">
        <v>0</v>
      </c>
      <c r="I26" s="72">
        <v>0</v>
      </c>
      <c r="J26" s="69">
        <v>0</v>
      </c>
      <c r="K26" s="297">
        <f t="shared" si="3"/>
        <v>-1</v>
      </c>
      <c r="L26" s="73"/>
      <c r="M26" s="298">
        <f t="shared" si="2"/>
        <v>0</v>
      </c>
      <c r="N26" s="483" t="s">
        <v>282</v>
      </c>
      <c r="P26" s="13"/>
      <c r="Q26" s="520"/>
      <c r="R26" s="518"/>
      <c r="S26" s="13"/>
      <c r="T26" s="13"/>
    </row>
    <row r="27" spans="1:20" ht="14.25">
      <c r="A27" s="77" t="s">
        <v>344</v>
      </c>
      <c r="B27" s="271" t="s">
        <v>41</v>
      </c>
      <c r="C27" s="489" t="s">
        <v>41</v>
      </c>
      <c r="D27" s="271" t="s">
        <v>41</v>
      </c>
      <c r="E27" s="489" t="s">
        <v>41</v>
      </c>
      <c r="F27" s="489" t="s">
        <v>41</v>
      </c>
      <c r="G27" s="74">
        <v>0</v>
      </c>
      <c r="H27" s="60">
        <v>0</v>
      </c>
      <c r="I27" s="72">
        <v>0</v>
      </c>
      <c r="J27" s="69">
        <v>0</v>
      </c>
      <c r="K27" s="297"/>
      <c r="L27" s="73"/>
      <c r="M27" s="298">
        <f t="shared" si="2"/>
        <v>0</v>
      </c>
      <c r="N27" s="483" t="s">
        <v>282</v>
      </c>
      <c r="P27" s="13"/>
      <c r="Q27" s="520"/>
      <c r="R27" s="518"/>
      <c r="S27" s="13"/>
      <c r="T27" s="13"/>
    </row>
    <row r="28" spans="1:20" ht="12.75">
      <c r="A28" s="77" t="s">
        <v>46</v>
      </c>
      <c r="B28" s="44">
        <v>13</v>
      </c>
      <c r="C28" s="60">
        <v>18</v>
      </c>
      <c r="D28" s="44">
        <v>19</v>
      </c>
      <c r="E28" s="60">
        <v>708</v>
      </c>
      <c r="F28" s="60">
        <v>771</v>
      </c>
      <c r="G28" s="74">
        <v>38</v>
      </c>
      <c r="H28" s="60">
        <v>38</v>
      </c>
      <c r="I28" s="72">
        <v>40</v>
      </c>
      <c r="J28" s="69">
        <v>42</v>
      </c>
      <c r="K28" s="297">
        <f t="shared" si="3"/>
        <v>0.10526315789473684</v>
      </c>
      <c r="L28" s="73">
        <f t="shared" si="1"/>
        <v>0.05</v>
      </c>
      <c r="M28" s="298">
        <f t="shared" si="2"/>
        <v>4.4761039990792017E-05</v>
      </c>
      <c r="N28" s="483">
        <v>4.232469501158917E-05</v>
      </c>
      <c r="P28" s="13"/>
      <c r="Q28" s="520"/>
      <c r="R28" s="518"/>
      <c r="S28" s="13"/>
      <c r="T28" s="13"/>
    </row>
    <row r="29" spans="1:20" ht="14.25">
      <c r="A29" s="77" t="s">
        <v>186</v>
      </c>
      <c r="B29" s="271" t="s">
        <v>41</v>
      </c>
      <c r="C29" s="271" t="s">
        <v>41</v>
      </c>
      <c r="D29" s="271" t="s">
        <v>41</v>
      </c>
      <c r="E29" s="271" t="s">
        <v>41</v>
      </c>
      <c r="F29" s="271" t="s">
        <v>41</v>
      </c>
      <c r="G29" s="113"/>
      <c r="H29" s="60">
        <v>0</v>
      </c>
      <c r="I29" s="72">
        <v>0</v>
      </c>
      <c r="J29" s="69">
        <v>0</v>
      </c>
      <c r="K29" s="297"/>
      <c r="L29" s="73"/>
      <c r="M29" s="298">
        <f t="shared" si="2"/>
        <v>0</v>
      </c>
      <c r="N29" s="483" t="s">
        <v>282</v>
      </c>
      <c r="P29" s="13"/>
      <c r="Q29" s="520"/>
      <c r="R29" s="518"/>
      <c r="S29" s="13"/>
      <c r="T29" s="13"/>
    </row>
    <row r="30" spans="1:20" ht="12.75">
      <c r="A30" s="77" t="s">
        <v>47</v>
      </c>
      <c r="B30" s="44">
        <v>1</v>
      </c>
      <c r="C30" s="60">
        <v>1</v>
      </c>
      <c r="D30" s="44">
        <v>1</v>
      </c>
      <c r="E30" s="60">
        <v>4</v>
      </c>
      <c r="F30" s="60">
        <v>7</v>
      </c>
      <c r="G30" s="113">
        <v>1</v>
      </c>
      <c r="H30" s="60">
        <v>6</v>
      </c>
      <c r="I30" s="72">
        <v>2</v>
      </c>
      <c r="J30" s="69">
        <v>3</v>
      </c>
      <c r="K30" s="297">
        <f t="shared" si="3"/>
        <v>2</v>
      </c>
      <c r="L30" s="73">
        <f t="shared" si="1"/>
        <v>0.5</v>
      </c>
      <c r="M30" s="298">
        <f t="shared" si="2"/>
        <v>3.1972171421994295E-06</v>
      </c>
      <c r="N30" s="483" t="s">
        <v>282</v>
      </c>
      <c r="P30" s="13"/>
      <c r="Q30" s="520"/>
      <c r="R30" s="518"/>
      <c r="S30" s="13"/>
      <c r="T30" s="13"/>
    </row>
    <row r="31" spans="1:20" ht="12.75">
      <c r="A31" s="77" t="s">
        <v>48</v>
      </c>
      <c r="B31" s="44">
        <v>0</v>
      </c>
      <c r="C31" s="60">
        <v>0</v>
      </c>
      <c r="D31" s="44">
        <v>0</v>
      </c>
      <c r="E31" s="60">
        <v>1</v>
      </c>
      <c r="F31" s="60">
        <v>3</v>
      </c>
      <c r="G31" s="74">
        <v>4</v>
      </c>
      <c r="H31" s="60">
        <v>2</v>
      </c>
      <c r="I31" s="72">
        <v>1</v>
      </c>
      <c r="J31" s="69">
        <v>2</v>
      </c>
      <c r="K31" s="297">
        <f t="shared" si="3"/>
        <v>-0.5</v>
      </c>
      <c r="L31" s="73">
        <f t="shared" si="1"/>
        <v>1</v>
      </c>
      <c r="M31" s="298">
        <f t="shared" si="2"/>
        <v>2.1314780947996196E-06</v>
      </c>
      <c r="N31" s="483" t="s">
        <v>282</v>
      </c>
      <c r="P31" s="13"/>
      <c r="Q31" s="520"/>
      <c r="R31" s="518"/>
      <c r="S31" s="13"/>
      <c r="T31" s="13"/>
    </row>
    <row r="32" spans="1:20" ht="14.25">
      <c r="A32" s="77" t="s">
        <v>187</v>
      </c>
      <c r="B32" s="44">
        <v>0</v>
      </c>
      <c r="C32" s="60">
        <v>0</v>
      </c>
      <c r="D32" s="44">
        <v>0</v>
      </c>
      <c r="E32" s="60">
        <v>0</v>
      </c>
      <c r="F32" s="60">
        <v>15</v>
      </c>
      <c r="G32" s="74">
        <v>18</v>
      </c>
      <c r="H32" s="60">
        <v>14</v>
      </c>
      <c r="I32" s="72">
        <v>19</v>
      </c>
      <c r="J32" s="69">
        <v>14</v>
      </c>
      <c r="K32" s="297">
        <f t="shared" si="3"/>
        <v>-0.2222222222222222</v>
      </c>
      <c r="L32" s="73">
        <f t="shared" si="1"/>
        <v>-0.2631578947368421</v>
      </c>
      <c r="M32" s="298">
        <f t="shared" si="2"/>
        <v>1.4920346663597338E-05</v>
      </c>
      <c r="N32" s="483" t="s">
        <v>282</v>
      </c>
      <c r="P32" s="13"/>
      <c r="Q32" s="520"/>
      <c r="R32" s="518"/>
      <c r="S32" s="13"/>
      <c r="T32" s="13"/>
    </row>
    <row r="33" spans="1:20" ht="12.75">
      <c r="A33" s="77" t="s">
        <v>49</v>
      </c>
      <c r="B33" s="44">
        <v>76</v>
      </c>
      <c r="C33" s="60">
        <v>65</v>
      </c>
      <c r="D33" s="44">
        <v>90</v>
      </c>
      <c r="E33" s="60">
        <v>80</v>
      </c>
      <c r="F33" s="60">
        <v>89</v>
      </c>
      <c r="G33" s="74">
        <v>88</v>
      </c>
      <c r="H33" s="60">
        <v>113</v>
      </c>
      <c r="I33" s="72">
        <v>80</v>
      </c>
      <c r="J33" s="69">
        <v>46</v>
      </c>
      <c r="K33" s="297">
        <f t="shared" si="3"/>
        <v>-0.4772727272727273</v>
      </c>
      <c r="L33" s="73">
        <f t="shared" si="1"/>
        <v>-0.425</v>
      </c>
      <c r="M33" s="298">
        <f t="shared" si="2"/>
        <v>4.902399618039125E-05</v>
      </c>
      <c r="N33" s="483">
        <v>0.00012586027727130465</v>
      </c>
      <c r="P33" s="13"/>
      <c r="Q33" s="520"/>
      <c r="R33" s="519"/>
      <c r="S33" s="13"/>
      <c r="T33" s="13"/>
    </row>
    <row r="34" spans="1:20" ht="12.75">
      <c r="A34" s="77" t="s">
        <v>50</v>
      </c>
      <c r="B34" s="44">
        <v>86</v>
      </c>
      <c r="C34" s="60">
        <v>145</v>
      </c>
      <c r="D34" s="44">
        <v>94</v>
      </c>
      <c r="E34" s="60">
        <v>127</v>
      </c>
      <c r="F34" s="60">
        <v>168</v>
      </c>
      <c r="G34" s="74">
        <v>161</v>
      </c>
      <c r="H34" s="60">
        <v>127</v>
      </c>
      <c r="I34" s="72">
        <v>136</v>
      </c>
      <c r="J34" s="69">
        <v>172</v>
      </c>
      <c r="K34" s="297">
        <f t="shared" si="3"/>
        <v>0.06832298136645963</v>
      </c>
      <c r="L34" s="73">
        <f t="shared" si="1"/>
        <v>0.2647058823529412</v>
      </c>
      <c r="M34" s="298">
        <f t="shared" si="2"/>
        <v>0.0001833071161527673</v>
      </c>
      <c r="N34" s="483">
        <v>0.00014145358595978486</v>
      </c>
      <c r="P34" s="13"/>
      <c r="Q34" s="520"/>
      <c r="R34" s="518"/>
      <c r="S34" s="13"/>
      <c r="T34" s="13"/>
    </row>
    <row r="35" spans="1:20" ht="12.75">
      <c r="A35" s="77" t="s">
        <v>51</v>
      </c>
      <c r="B35" s="116">
        <v>1191</v>
      </c>
      <c r="C35" s="69">
        <v>1384</v>
      </c>
      <c r="D35" s="116">
        <v>1472</v>
      </c>
      <c r="E35" s="60">
        <v>636</v>
      </c>
      <c r="F35" s="60">
        <v>738</v>
      </c>
      <c r="G35" s="74">
        <v>744</v>
      </c>
      <c r="H35" s="60">
        <v>740</v>
      </c>
      <c r="I35" s="72">
        <v>762</v>
      </c>
      <c r="J35" s="69">
        <v>702</v>
      </c>
      <c r="K35" s="297">
        <f t="shared" si="3"/>
        <v>-0.056451612903225805</v>
      </c>
      <c r="L35" s="73">
        <f t="shared" si="1"/>
        <v>-0.07874015748031496</v>
      </c>
      <c r="M35" s="298">
        <f t="shared" si="2"/>
        <v>0.0007481488112746665</v>
      </c>
      <c r="N35" s="483">
        <v>0.0008242177449625259</v>
      </c>
      <c r="P35" s="13"/>
      <c r="Q35" s="520"/>
      <c r="R35" s="518"/>
      <c r="S35" s="13"/>
      <c r="T35" s="13"/>
    </row>
    <row r="36" spans="1:20" ht="14.25">
      <c r="A36" s="77" t="s">
        <v>188</v>
      </c>
      <c r="B36" s="44" t="s">
        <v>41</v>
      </c>
      <c r="C36" s="60" t="s">
        <v>41</v>
      </c>
      <c r="D36" s="44">
        <v>14</v>
      </c>
      <c r="E36" s="60">
        <v>6</v>
      </c>
      <c r="F36" s="60">
        <v>54</v>
      </c>
      <c r="G36" s="271">
        <v>13</v>
      </c>
      <c r="H36" s="60">
        <v>1</v>
      </c>
      <c r="I36" s="72">
        <v>0</v>
      </c>
      <c r="J36" s="69">
        <v>0</v>
      </c>
      <c r="K36" s="297">
        <f t="shared" si="3"/>
        <v>-1</v>
      </c>
      <c r="L36" s="73"/>
      <c r="M36" s="298">
        <f t="shared" si="2"/>
        <v>0</v>
      </c>
      <c r="N36" s="483" t="s">
        <v>282</v>
      </c>
      <c r="P36" s="13"/>
      <c r="Q36" s="520"/>
      <c r="R36" s="518"/>
      <c r="S36" s="13"/>
      <c r="T36" s="13"/>
    </row>
    <row r="37" spans="1:20" ht="12.75">
      <c r="A37" s="77" t="s">
        <v>52</v>
      </c>
      <c r="B37" s="44">
        <v>4</v>
      </c>
      <c r="C37" s="60">
        <v>0</v>
      </c>
      <c r="D37" s="44">
        <v>1</v>
      </c>
      <c r="E37" s="60">
        <v>8</v>
      </c>
      <c r="F37" s="271" t="s">
        <v>41</v>
      </c>
      <c r="G37" s="74" t="s">
        <v>41</v>
      </c>
      <c r="H37" s="271" t="s">
        <v>41</v>
      </c>
      <c r="I37" s="49" t="s">
        <v>41</v>
      </c>
      <c r="J37" s="39" t="s">
        <v>41</v>
      </c>
      <c r="K37" s="297"/>
      <c r="L37" s="73"/>
      <c r="M37" s="298"/>
      <c r="N37" s="483" t="s">
        <v>282</v>
      </c>
      <c r="P37" s="13"/>
      <c r="Q37" s="521"/>
      <c r="R37" s="518"/>
      <c r="S37" s="13"/>
      <c r="T37" s="13"/>
    </row>
    <row r="38" spans="1:20" ht="14.25">
      <c r="A38" s="77" t="s">
        <v>189</v>
      </c>
      <c r="B38" s="271" t="s">
        <v>41</v>
      </c>
      <c r="C38" s="489" t="s">
        <v>41</v>
      </c>
      <c r="D38" s="44">
        <v>57</v>
      </c>
      <c r="E38" s="60">
        <v>42</v>
      </c>
      <c r="F38" s="60">
        <v>18</v>
      </c>
      <c r="G38" s="74">
        <v>29</v>
      </c>
      <c r="H38" s="60">
        <v>20</v>
      </c>
      <c r="I38" s="72">
        <v>13</v>
      </c>
      <c r="J38" s="69">
        <v>9</v>
      </c>
      <c r="K38" s="297">
        <f t="shared" si="3"/>
        <v>-0.6896551724137931</v>
      </c>
      <c r="L38" s="73">
        <f t="shared" si="1"/>
        <v>-0.3076923076923077</v>
      </c>
      <c r="M38" s="298">
        <f t="shared" si="2"/>
        <v>9.591651426598289E-06</v>
      </c>
      <c r="N38" s="483" t="s">
        <v>282</v>
      </c>
      <c r="P38" s="13"/>
      <c r="Q38" s="520"/>
      <c r="R38" s="518"/>
      <c r="S38" s="13"/>
      <c r="T38" s="13"/>
    </row>
    <row r="39" spans="1:20" ht="14.25">
      <c r="A39" s="77" t="s">
        <v>190</v>
      </c>
      <c r="B39" s="271" t="s">
        <v>41</v>
      </c>
      <c r="C39" s="489" t="s">
        <v>41</v>
      </c>
      <c r="D39" s="44">
        <v>4</v>
      </c>
      <c r="E39" s="60">
        <v>1</v>
      </c>
      <c r="F39" s="60">
        <v>2</v>
      </c>
      <c r="G39" s="72">
        <v>2</v>
      </c>
      <c r="H39" s="60">
        <v>2</v>
      </c>
      <c r="I39" s="72">
        <v>4</v>
      </c>
      <c r="J39" s="69">
        <v>3</v>
      </c>
      <c r="K39" s="297">
        <f t="shared" si="3"/>
        <v>0.5</v>
      </c>
      <c r="L39" s="73">
        <f t="shared" si="1"/>
        <v>-0.25</v>
      </c>
      <c r="M39" s="298">
        <f t="shared" si="2"/>
        <v>3.1972171421994295E-06</v>
      </c>
      <c r="N39" s="483" t="s">
        <v>282</v>
      </c>
      <c r="P39" s="13"/>
      <c r="Q39" s="520"/>
      <c r="R39" s="23"/>
      <c r="S39" s="13"/>
      <c r="T39" s="13"/>
    </row>
    <row r="40" spans="1:20" ht="14.25">
      <c r="A40" s="77" t="s">
        <v>191</v>
      </c>
      <c r="B40" s="271" t="s">
        <v>41</v>
      </c>
      <c r="C40" s="489" t="s">
        <v>41</v>
      </c>
      <c r="D40" s="271" t="s">
        <v>41</v>
      </c>
      <c r="E40" s="489" t="s">
        <v>41</v>
      </c>
      <c r="F40" s="69">
        <v>3270</v>
      </c>
      <c r="G40" s="271">
        <v>3578</v>
      </c>
      <c r="H40" s="69">
        <v>3535</v>
      </c>
      <c r="I40" s="72">
        <v>3554</v>
      </c>
      <c r="J40" s="69">
        <v>3394</v>
      </c>
      <c r="K40" s="297">
        <f t="shared" si="3"/>
        <v>-0.05142537730575741</v>
      </c>
      <c r="L40" s="73">
        <f t="shared" si="1"/>
        <v>-0.04501969611705121</v>
      </c>
      <c r="M40" s="298">
        <f t="shared" si="2"/>
        <v>0.0036171183268749545</v>
      </c>
      <c r="N40" s="483">
        <v>0.003937310443841256</v>
      </c>
      <c r="P40" s="13"/>
      <c r="Q40" s="275"/>
      <c r="R40" s="518"/>
      <c r="S40" s="13"/>
      <c r="T40" s="13"/>
    </row>
    <row r="41" spans="1:20" ht="12.75">
      <c r="A41" s="77" t="s">
        <v>53</v>
      </c>
      <c r="B41" s="44">
        <v>397</v>
      </c>
      <c r="C41" s="60">
        <v>535</v>
      </c>
      <c r="D41" s="271" t="s">
        <v>41</v>
      </c>
      <c r="E41" s="489" t="s">
        <v>41</v>
      </c>
      <c r="F41" s="489" t="s">
        <v>41</v>
      </c>
      <c r="G41" s="72" t="s">
        <v>41</v>
      </c>
      <c r="H41" s="489" t="s">
        <v>41</v>
      </c>
      <c r="I41" s="49" t="s">
        <v>41</v>
      </c>
      <c r="J41" s="39" t="s">
        <v>41</v>
      </c>
      <c r="K41" s="297"/>
      <c r="L41" s="73"/>
      <c r="M41" s="298"/>
      <c r="N41" s="493" t="s">
        <v>282</v>
      </c>
      <c r="P41" s="13"/>
      <c r="Q41" s="83"/>
      <c r="R41" s="518"/>
      <c r="S41" s="13"/>
      <c r="T41" s="13"/>
    </row>
    <row r="42" spans="1:20" ht="12.75">
      <c r="A42" s="77" t="s">
        <v>54</v>
      </c>
      <c r="B42" s="116">
        <v>1405</v>
      </c>
      <c r="C42" s="60">
        <v>935</v>
      </c>
      <c r="D42" s="44" t="s">
        <v>41</v>
      </c>
      <c r="E42" s="69">
        <v>1048</v>
      </c>
      <c r="F42" s="69">
        <v>1034</v>
      </c>
      <c r="G42" s="72">
        <v>1264</v>
      </c>
      <c r="H42" s="69">
        <v>1054</v>
      </c>
      <c r="I42" s="72">
        <v>1115</v>
      </c>
      <c r="J42" s="69">
        <v>1325</v>
      </c>
      <c r="K42" s="297">
        <f t="shared" si="3"/>
        <v>0.048259493670886076</v>
      </c>
      <c r="L42" s="73">
        <f t="shared" si="1"/>
        <v>0.18834080717488788</v>
      </c>
      <c r="M42" s="298">
        <f t="shared" si="2"/>
        <v>0.001412104237804748</v>
      </c>
      <c r="N42" s="483">
        <v>0.001173953382689868</v>
      </c>
      <c r="P42" s="13"/>
      <c r="Q42" s="275"/>
      <c r="R42" s="518"/>
      <c r="S42" s="13"/>
      <c r="T42" s="13"/>
    </row>
    <row r="43" spans="1:20" ht="14.25">
      <c r="A43" s="77" t="s">
        <v>192</v>
      </c>
      <c r="B43" s="44" t="s">
        <v>41</v>
      </c>
      <c r="C43" s="60" t="s">
        <v>41</v>
      </c>
      <c r="D43" s="116">
        <v>13456</v>
      </c>
      <c r="E43" s="69">
        <v>17556</v>
      </c>
      <c r="F43" s="69">
        <v>24273</v>
      </c>
      <c r="G43" s="72">
        <v>25408</v>
      </c>
      <c r="H43" s="69">
        <v>26965</v>
      </c>
      <c r="I43" s="72">
        <v>27459</v>
      </c>
      <c r="J43" s="69">
        <v>27659</v>
      </c>
      <c r="K43" s="297">
        <f t="shared" si="3"/>
        <v>0.0885941435768262</v>
      </c>
      <c r="L43" s="73">
        <f t="shared" si="1"/>
        <v>0.007283586437962053</v>
      </c>
      <c r="M43" s="298">
        <f t="shared" si="2"/>
        <v>0.029477276312031342</v>
      </c>
      <c r="N43" s="483">
        <v>0.030033826341776367</v>
      </c>
      <c r="P43" s="13"/>
      <c r="Q43" s="83"/>
      <c r="R43" s="518"/>
      <c r="S43" s="13"/>
      <c r="T43" s="13"/>
    </row>
    <row r="44" spans="1:20" ht="14.25">
      <c r="A44" s="77" t="s">
        <v>193</v>
      </c>
      <c r="B44" s="44">
        <v>194</v>
      </c>
      <c r="C44" s="60">
        <v>145</v>
      </c>
      <c r="D44" s="44">
        <v>123</v>
      </c>
      <c r="E44" s="60">
        <v>115</v>
      </c>
      <c r="F44" s="60">
        <v>87</v>
      </c>
      <c r="G44" s="72">
        <v>134</v>
      </c>
      <c r="H44" s="60">
        <v>98</v>
      </c>
      <c r="I44" s="72">
        <v>88</v>
      </c>
      <c r="J44" s="69">
        <v>77</v>
      </c>
      <c r="K44" s="297">
        <f t="shared" si="3"/>
        <v>-0.4253731343283582</v>
      </c>
      <c r="L44" s="73">
        <f t="shared" si="1"/>
        <v>-0.125</v>
      </c>
      <c r="M44" s="298">
        <f t="shared" si="2"/>
        <v>8.206190664978536E-05</v>
      </c>
      <c r="N44" s="483" t="s">
        <v>282</v>
      </c>
      <c r="P44" s="13"/>
      <c r="Q44" s="83"/>
      <c r="R44" s="518"/>
      <c r="S44" s="13"/>
      <c r="T44" s="13"/>
    </row>
    <row r="45" spans="1:20" ht="12.75">
      <c r="A45" s="77" t="s">
        <v>55</v>
      </c>
      <c r="B45" s="116">
        <v>1727</v>
      </c>
      <c r="C45" s="60">
        <v>922</v>
      </c>
      <c r="D45" s="116">
        <v>1070</v>
      </c>
      <c r="E45" s="69">
        <v>1099</v>
      </c>
      <c r="F45" s="69">
        <v>1617</v>
      </c>
      <c r="G45" s="72">
        <v>2213</v>
      </c>
      <c r="H45" s="69">
        <v>2078</v>
      </c>
      <c r="I45" s="72">
        <v>1951</v>
      </c>
      <c r="J45" s="69">
        <v>1877</v>
      </c>
      <c r="K45" s="297">
        <f t="shared" si="3"/>
        <v>-0.1518300948938093</v>
      </c>
      <c r="L45" s="73">
        <f t="shared" si="1"/>
        <v>-0.037929267042542285</v>
      </c>
      <c r="M45" s="298">
        <f t="shared" si="2"/>
        <v>0.002000392191969443</v>
      </c>
      <c r="N45" s="483">
        <v>0.00231449253247585</v>
      </c>
      <c r="P45" s="13"/>
      <c r="Q45" s="520"/>
      <c r="R45" s="518"/>
      <c r="S45" s="13"/>
      <c r="T45" s="13"/>
    </row>
    <row r="46" spans="1:20" ht="14.25">
      <c r="A46" s="77" t="s">
        <v>194</v>
      </c>
      <c r="B46" s="271" t="s">
        <v>41</v>
      </c>
      <c r="C46" s="271" t="s">
        <v>41</v>
      </c>
      <c r="D46" s="271" t="s">
        <v>41</v>
      </c>
      <c r="E46" s="271" t="s">
        <v>41</v>
      </c>
      <c r="F46" s="44" t="s">
        <v>41</v>
      </c>
      <c r="G46" s="271">
        <v>189</v>
      </c>
      <c r="H46" s="60">
        <v>222</v>
      </c>
      <c r="I46" s="72">
        <v>235</v>
      </c>
      <c r="J46" s="69">
        <v>274</v>
      </c>
      <c r="K46" s="297">
        <f t="shared" si="3"/>
        <v>0.4497354497354497</v>
      </c>
      <c r="L46" s="73">
        <f t="shared" si="1"/>
        <v>0.16595744680851063</v>
      </c>
      <c r="M46" s="298">
        <f t="shared" si="2"/>
        <v>0.0002920124989875479</v>
      </c>
      <c r="N46" s="493" t="s">
        <v>41</v>
      </c>
      <c r="P46" s="13"/>
      <c r="Q46" s="357"/>
      <c r="R46" s="518"/>
      <c r="S46" s="13"/>
      <c r="T46" s="13"/>
    </row>
    <row r="47" spans="1:20" ht="12.75">
      <c r="A47" s="77" t="s">
        <v>56</v>
      </c>
      <c r="B47" s="116">
        <v>7012</v>
      </c>
      <c r="C47" s="69">
        <v>8969</v>
      </c>
      <c r="D47" s="271" t="s">
        <v>41</v>
      </c>
      <c r="E47" s="271" t="s">
        <v>41</v>
      </c>
      <c r="F47" s="271" t="s">
        <v>41</v>
      </c>
      <c r="G47" s="271" t="s">
        <v>41</v>
      </c>
      <c r="H47" s="271" t="s">
        <v>41</v>
      </c>
      <c r="I47" s="49" t="s">
        <v>41</v>
      </c>
      <c r="J47" s="39" t="s">
        <v>41</v>
      </c>
      <c r="K47" s="297"/>
      <c r="L47" s="73"/>
      <c r="M47" s="298"/>
      <c r="N47" s="490" t="s">
        <v>282</v>
      </c>
      <c r="P47" s="13"/>
      <c r="Q47" s="522"/>
      <c r="R47" s="23"/>
      <c r="S47" s="13"/>
      <c r="T47" s="13"/>
    </row>
    <row r="48" spans="1:20" ht="25.5">
      <c r="A48" s="95" t="s">
        <v>57</v>
      </c>
      <c r="B48" s="322">
        <v>1015</v>
      </c>
      <c r="C48" s="163">
        <v>853</v>
      </c>
      <c r="D48" s="478">
        <v>122</v>
      </c>
      <c r="E48" s="163">
        <v>946</v>
      </c>
      <c r="F48" s="163">
        <v>639</v>
      </c>
      <c r="G48" s="163">
        <v>504</v>
      </c>
      <c r="H48" s="163">
        <v>697</v>
      </c>
      <c r="I48" s="79">
        <v>752</v>
      </c>
      <c r="J48" s="333">
        <v>704</v>
      </c>
      <c r="K48" s="299">
        <f t="shared" si="3"/>
        <v>0.3968253968253968</v>
      </c>
      <c r="L48" s="81">
        <f t="shared" si="1"/>
        <v>-0.06382978723404255</v>
      </c>
      <c r="M48" s="298">
        <f t="shared" si="2"/>
        <v>0.0007502802893694662</v>
      </c>
      <c r="N48" s="492">
        <v>0.0007763240111336225</v>
      </c>
      <c r="P48" s="13"/>
      <c r="Q48" s="357"/>
      <c r="R48" s="518"/>
      <c r="S48" s="13"/>
      <c r="T48" s="13"/>
    </row>
    <row r="49" spans="1:20" ht="12.75">
      <c r="A49" s="24" t="s">
        <v>34</v>
      </c>
      <c r="B49" s="25"/>
      <c r="C49" s="25"/>
      <c r="D49" s="26"/>
      <c r="E49" s="82"/>
      <c r="F49" s="28"/>
      <c r="H49" s="23"/>
      <c r="I49" s="23"/>
      <c r="J49" s="23"/>
      <c r="K49" s="57"/>
      <c r="L49" s="57"/>
      <c r="M49" s="556"/>
      <c r="N49" s="57"/>
      <c r="P49" s="13"/>
      <c r="Q49" s="520"/>
      <c r="R49" s="518"/>
      <c r="S49" s="13"/>
      <c r="T49" s="13"/>
    </row>
    <row r="50" spans="1:20" ht="12.75">
      <c r="A50" s="712" t="s">
        <v>35</v>
      </c>
      <c r="B50" s="712"/>
      <c r="C50" s="712"/>
      <c r="D50" s="712"/>
      <c r="E50" s="712"/>
      <c r="F50" s="83"/>
      <c r="G50" s="29"/>
      <c r="H50" s="589"/>
      <c r="I50" s="589"/>
      <c r="J50" s="589"/>
      <c r="K50" s="57"/>
      <c r="L50" s="57"/>
      <c r="M50" s="57"/>
      <c r="N50" s="57"/>
      <c r="P50" s="13"/>
      <c r="Q50" s="357"/>
      <c r="R50" s="518"/>
      <c r="S50" s="13"/>
      <c r="T50" s="13"/>
    </row>
    <row r="51" spans="1:20" ht="12.75">
      <c r="A51" s="33"/>
      <c r="B51" s="33"/>
      <c r="C51" s="33"/>
      <c r="D51" s="33"/>
      <c r="E51" s="85"/>
      <c r="F51" s="33"/>
      <c r="G51" s="35"/>
      <c r="K51" s="57"/>
      <c r="L51" s="57"/>
      <c r="M51" s="57"/>
      <c r="N51" s="57"/>
      <c r="P51" s="13"/>
      <c r="Q51" s="520"/>
      <c r="R51" s="518"/>
      <c r="S51" s="13"/>
      <c r="T51" s="13"/>
    </row>
    <row r="52" spans="1:20" ht="12.75">
      <c r="A52" s="33" t="s">
        <v>36</v>
      </c>
      <c r="B52" s="33"/>
      <c r="C52" s="33"/>
      <c r="D52" s="33"/>
      <c r="E52" s="85"/>
      <c r="F52" s="33"/>
      <c r="G52" s="35"/>
      <c r="K52" s="57"/>
      <c r="L52" s="57"/>
      <c r="M52" s="57"/>
      <c r="N52" s="57"/>
      <c r="P52" s="13"/>
      <c r="Q52" s="520"/>
      <c r="R52" s="518"/>
      <c r="S52" s="13"/>
      <c r="T52" s="13"/>
    </row>
    <row r="53" spans="1:20" ht="12.75">
      <c r="A53" s="709" t="s">
        <v>178</v>
      </c>
      <c r="B53" s="723"/>
      <c r="C53" s="723"/>
      <c r="D53" s="723"/>
      <c r="E53" s="723"/>
      <c r="F53" s="723"/>
      <c r="G53" s="736"/>
      <c r="H53" s="736"/>
      <c r="I53" s="736"/>
      <c r="J53" s="736"/>
      <c r="K53" s="736"/>
      <c r="L53" s="736"/>
      <c r="M53" s="736"/>
      <c r="N53" s="736"/>
      <c r="P53" s="13"/>
      <c r="Q53" s="520"/>
      <c r="R53" s="519"/>
      <c r="S53" s="13"/>
      <c r="T53" s="13"/>
    </row>
    <row r="54" spans="1:20" ht="12.75">
      <c r="A54" s="709" t="s">
        <v>179</v>
      </c>
      <c r="B54" s="723"/>
      <c r="C54" s="723"/>
      <c r="D54" s="723"/>
      <c r="E54" s="723"/>
      <c r="F54" s="723"/>
      <c r="G54" s="736"/>
      <c r="H54" s="736"/>
      <c r="I54" s="736"/>
      <c r="J54" s="736"/>
      <c r="K54" s="736"/>
      <c r="L54" s="736"/>
      <c r="M54" s="736"/>
      <c r="N54" s="736"/>
      <c r="P54" s="13"/>
      <c r="Q54" s="275"/>
      <c r="R54" s="518"/>
      <c r="S54" s="13"/>
      <c r="T54" s="13"/>
    </row>
    <row r="55" spans="1:20" ht="12.75">
      <c r="A55" s="721" t="s">
        <v>200</v>
      </c>
      <c r="B55" s="721"/>
      <c r="C55" s="721"/>
      <c r="D55" s="721"/>
      <c r="E55" s="721"/>
      <c r="F55" s="721"/>
      <c r="G55" s="87"/>
      <c r="K55" s="57"/>
      <c r="L55" s="57"/>
      <c r="M55" s="57"/>
      <c r="N55" s="57"/>
      <c r="P55" s="13"/>
      <c r="Q55" s="520"/>
      <c r="R55" s="518"/>
      <c r="S55" s="13"/>
      <c r="T55" s="13"/>
    </row>
    <row r="56" spans="1:20" ht="12.75">
      <c r="A56" s="721" t="s">
        <v>201</v>
      </c>
      <c r="B56" s="721"/>
      <c r="C56" s="721"/>
      <c r="D56" s="721"/>
      <c r="E56" s="721"/>
      <c r="F56" s="721"/>
      <c r="G56" s="87"/>
      <c r="K56" s="57"/>
      <c r="L56" s="57"/>
      <c r="M56" s="57"/>
      <c r="N56" s="57"/>
      <c r="P56" s="13"/>
      <c r="Q56" s="523"/>
      <c r="R56" s="518"/>
      <c r="S56" s="13"/>
      <c r="T56" s="13"/>
    </row>
    <row r="57" spans="1:20" ht="12.75">
      <c r="A57" s="590" t="s">
        <v>197</v>
      </c>
      <c r="B57" s="87"/>
      <c r="C57" s="87"/>
      <c r="D57" s="87"/>
      <c r="E57" s="87"/>
      <c r="F57" s="87"/>
      <c r="G57" s="37"/>
      <c r="K57" s="57"/>
      <c r="L57" s="57"/>
      <c r="M57" s="57"/>
      <c r="N57" s="57"/>
      <c r="P57" s="13"/>
      <c r="Q57" s="520"/>
      <c r="R57" s="518"/>
      <c r="S57" s="13"/>
      <c r="T57" s="13"/>
    </row>
    <row r="58" spans="1:20" ht="12.75">
      <c r="A58" s="709" t="s">
        <v>198</v>
      </c>
      <c r="B58" s="736"/>
      <c r="C58" s="736"/>
      <c r="D58" s="736"/>
      <c r="E58" s="736"/>
      <c r="F58" s="736"/>
      <c r="G58" s="736"/>
      <c r="H58" s="736"/>
      <c r="I58" s="736"/>
      <c r="J58" s="736"/>
      <c r="K58" s="736"/>
      <c r="L58" s="736"/>
      <c r="M58" s="736"/>
      <c r="N58" s="736"/>
      <c r="P58" s="13"/>
      <c r="Q58" s="523"/>
      <c r="R58" s="518"/>
      <c r="S58" s="13"/>
      <c r="T58" s="13"/>
    </row>
    <row r="59" spans="1:20" ht="12.75">
      <c r="A59" s="87" t="s">
        <v>199</v>
      </c>
      <c r="B59" s="155"/>
      <c r="C59" s="155"/>
      <c r="D59" s="155"/>
      <c r="E59" s="155"/>
      <c r="F59" s="155"/>
      <c r="G59" s="155"/>
      <c r="H59" s="155"/>
      <c r="I59" s="155"/>
      <c r="J59" s="629"/>
      <c r="K59" s="155"/>
      <c r="L59" s="155"/>
      <c r="M59" s="155"/>
      <c r="N59" s="155"/>
      <c r="P59" s="13"/>
      <c r="Q59" s="522"/>
      <c r="R59" s="23"/>
      <c r="S59" s="13"/>
      <c r="T59" s="13"/>
    </row>
    <row r="60" spans="1:20" ht="12.75">
      <c r="A60" s="709" t="s">
        <v>339</v>
      </c>
      <c r="B60" s="723"/>
      <c r="C60" s="723"/>
      <c r="D60" s="723"/>
      <c r="E60" s="723"/>
      <c r="F60" s="723"/>
      <c r="G60" s="723"/>
      <c r="H60" s="723"/>
      <c r="I60" s="723"/>
      <c r="J60" s="723"/>
      <c r="K60" s="723"/>
      <c r="L60" s="723"/>
      <c r="M60" s="723"/>
      <c r="N60" s="723"/>
      <c r="O60" s="587"/>
      <c r="P60" s="587"/>
      <c r="Q60" s="587"/>
      <c r="R60" s="587"/>
      <c r="S60" s="13"/>
      <c r="T60" s="13"/>
    </row>
    <row r="61" spans="1:20" ht="12.75">
      <c r="A61" s="709" t="s">
        <v>37</v>
      </c>
      <c r="B61" s="710"/>
      <c r="C61" s="710"/>
      <c r="D61" s="710"/>
      <c r="E61" s="710"/>
      <c r="F61" s="710"/>
      <c r="G61" s="38"/>
      <c r="K61" s="57"/>
      <c r="L61" s="57"/>
      <c r="M61" s="57"/>
      <c r="N61" s="57"/>
      <c r="P61" s="13"/>
      <c r="Q61" s="520"/>
      <c r="R61" s="518"/>
      <c r="S61" s="13"/>
      <c r="T61" s="13"/>
    </row>
    <row r="62" spans="1:20" ht="12.75">
      <c r="A62" s="37"/>
      <c r="B62" s="37"/>
      <c r="C62" s="37"/>
      <c r="D62" s="37"/>
      <c r="E62" s="89"/>
      <c r="F62" s="89"/>
      <c r="G62" s="35"/>
      <c r="K62" s="57"/>
      <c r="L62" s="57"/>
      <c r="M62" s="57"/>
      <c r="N62" s="57"/>
      <c r="P62" s="13"/>
      <c r="Q62" s="66"/>
      <c r="R62" s="66"/>
      <c r="S62" s="13"/>
      <c r="T62" s="13"/>
    </row>
    <row r="63" spans="16:20" ht="12.75">
      <c r="P63" s="13"/>
      <c r="Q63" s="66"/>
      <c r="R63" s="66"/>
      <c r="S63" s="13"/>
      <c r="T63" s="13"/>
    </row>
    <row r="64" spans="16:20" ht="12.75">
      <c r="P64" s="13"/>
      <c r="Q64" s="66"/>
      <c r="R64" s="66"/>
      <c r="S64" s="13"/>
      <c r="T64" s="13"/>
    </row>
    <row r="65" spans="16:20" ht="12.75">
      <c r="P65" s="13"/>
      <c r="Q65" s="66"/>
      <c r="R65" s="66"/>
      <c r="S65" s="13"/>
      <c r="T65" s="13"/>
    </row>
    <row r="66" spans="16:20" ht="12.75">
      <c r="P66" s="13"/>
      <c r="Q66" s="66"/>
      <c r="R66" s="66"/>
      <c r="S66" s="13"/>
      <c r="T66" s="13"/>
    </row>
    <row r="67" spans="16:20" ht="12.75">
      <c r="P67" s="13"/>
      <c r="Q67" s="66"/>
      <c r="R67" s="66"/>
      <c r="S67" s="13"/>
      <c r="T67" s="13"/>
    </row>
    <row r="68" spans="16:20" ht="12.75">
      <c r="P68" s="13"/>
      <c r="Q68" s="66"/>
      <c r="R68" s="66"/>
      <c r="S68" s="13"/>
      <c r="T68" s="13"/>
    </row>
    <row r="69" spans="16:20" ht="12.75">
      <c r="P69" s="13"/>
      <c r="Q69" s="66"/>
      <c r="R69" s="66"/>
      <c r="S69" s="13"/>
      <c r="T69" s="13"/>
    </row>
    <row r="70" spans="16:20" ht="12.75">
      <c r="P70" s="13"/>
      <c r="Q70" s="66"/>
      <c r="R70" s="66"/>
      <c r="S70" s="13"/>
      <c r="T70" s="13"/>
    </row>
    <row r="71" spans="16:20" ht="12.75">
      <c r="P71" s="13"/>
      <c r="Q71" s="66"/>
      <c r="R71" s="66"/>
      <c r="S71" s="13"/>
      <c r="T71" s="13"/>
    </row>
    <row r="72" spans="16:20" ht="12.75">
      <c r="P72" s="13"/>
      <c r="Q72" s="66"/>
      <c r="R72" s="66"/>
      <c r="S72" s="13"/>
      <c r="T72" s="13"/>
    </row>
    <row r="73" spans="16:20" ht="12.75">
      <c r="P73" s="13"/>
      <c r="Q73" s="66"/>
      <c r="R73" s="66"/>
      <c r="S73" s="13"/>
      <c r="T73" s="13"/>
    </row>
    <row r="74" spans="16:20" ht="12.75">
      <c r="P74" s="13"/>
      <c r="Q74" s="66"/>
      <c r="R74" s="66"/>
      <c r="S74" s="13"/>
      <c r="T74" s="13"/>
    </row>
    <row r="75" spans="16:20" ht="12.75">
      <c r="P75" s="13"/>
      <c r="Q75" s="66"/>
      <c r="R75" s="66"/>
      <c r="S75" s="13"/>
      <c r="T75" s="13"/>
    </row>
    <row r="76" spans="16:20" ht="12.75">
      <c r="P76" s="13"/>
      <c r="Q76" s="66"/>
      <c r="R76" s="66"/>
      <c r="S76" s="13"/>
      <c r="T76" s="13"/>
    </row>
    <row r="77" spans="16:20" ht="12.75">
      <c r="P77" s="13"/>
      <c r="Q77" s="66"/>
      <c r="R77" s="66"/>
      <c r="S77" s="13"/>
      <c r="T77" s="13"/>
    </row>
    <row r="78" spans="16:20" ht="12.75">
      <c r="P78" s="13"/>
      <c r="Q78" s="66"/>
      <c r="R78" s="66"/>
      <c r="S78" s="13"/>
      <c r="T78" s="13"/>
    </row>
    <row r="79" spans="16:20" ht="12.75">
      <c r="P79" s="13"/>
      <c r="Q79" s="66"/>
      <c r="R79" s="66"/>
      <c r="S79" s="13"/>
      <c r="T79" s="13"/>
    </row>
    <row r="80" spans="16:20" ht="12.75">
      <c r="P80" s="13"/>
      <c r="Q80" s="66"/>
      <c r="R80" s="66"/>
      <c r="S80" s="13"/>
      <c r="T80" s="13"/>
    </row>
    <row r="81" spans="16:20" ht="12.75">
      <c r="P81" s="13"/>
      <c r="Q81" s="66"/>
      <c r="R81" s="66"/>
      <c r="S81" s="13"/>
      <c r="T81" s="13"/>
    </row>
    <row r="82" spans="17:18" ht="12.75">
      <c r="Q82" s="57"/>
      <c r="R82" s="57"/>
    </row>
    <row r="83" spans="17:18" ht="12.75">
      <c r="Q83" s="57"/>
      <c r="R83" s="57"/>
    </row>
    <row r="84" spans="17:18" ht="12.75">
      <c r="Q84" s="57"/>
      <c r="R84" s="57"/>
    </row>
    <row r="85" spans="17:18" ht="12.75">
      <c r="Q85" s="57"/>
      <c r="R85" s="57"/>
    </row>
    <row r="86" spans="17:18" ht="12.75">
      <c r="Q86" s="57"/>
      <c r="R86" s="57"/>
    </row>
  </sheetData>
  <sheetProtection/>
  <protectedRanges>
    <protectedRange sqref="E4 B5:F5 E51:E52 H50:J50 H3:J3 H5 J5" name="Range1"/>
    <protectedRange sqref="D56:E56" name="Range1_1_2"/>
    <protectedRange sqref="E53:E54" name="Range1_1_1"/>
    <protectedRange sqref="E8:E14" name="Range1_4"/>
    <protectedRange sqref="F27 E48 F41 F22 F17 E15:E28 E30:E45 H41" name="Range1_5"/>
    <protectedRange sqref="I5" name="Range1_1"/>
  </protectedRanges>
  <mergeCells count="16">
    <mergeCell ref="A60:N60"/>
    <mergeCell ref="A1:E1"/>
    <mergeCell ref="G4:H4"/>
    <mergeCell ref="A61:F61"/>
    <mergeCell ref="A58:N58"/>
    <mergeCell ref="A50:E50"/>
    <mergeCell ref="A4:A5"/>
    <mergeCell ref="L4:L5"/>
    <mergeCell ref="K4:K5"/>
    <mergeCell ref="A55:F55"/>
    <mergeCell ref="A56:F56"/>
    <mergeCell ref="A53:N53"/>
    <mergeCell ref="M4:M5"/>
    <mergeCell ref="N4:N5"/>
    <mergeCell ref="A54:N54"/>
    <mergeCell ref="I4:J4"/>
  </mergeCells>
  <hyperlinks>
    <hyperlink ref="N1"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scale="58" r:id="rId2"/>
  <headerFooter alignWithMargins="0">
    <oddHeader>&amp;CTribunal Statistics Quarterly
July to September 2013</oddHeader>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A1">
      <selection activeCell="A1" sqref="A1:F1"/>
    </sheetView>
  </sheetViews>
  <sheetFormatPr defaultColWidth="9.140625" defaultRowHeight="12.75"/>
  <cols>
    <col min="1" max="1" width="34.8515625" style="0" customWidth="1"/>
    <col min="2" max="2" width="15.140625" style="0" bestFit="1" customWidth="1"/>
    <col min="3" max="3" width="16.28125" style="0" bestFit="1" customWidth="1"/>
    <col min="4" max="4" width="15.28125" style="0" bestFit="1" customWidth="1"/>
    <col min="5" max="5" width="14.7109375" style="0" customWidth="1"/>
  </cols>
  <sheetData>
    <row r="1" spans="1:6" ht="12.75">
      <c r="A1" s="743" t="s">
        <v>203</v>
      </c>
      <c r="B1" s="743"/>
      <c r="C1" s="743"/>
      <c r="D1" s="744"/>
      <c r="E1" s="744"/>
      <c r="F1" s="744"/>
    </row>
    <row r="2" spans="1:7" ht="12.75">
      <c r="A2" s="167" t="s">
        <v>330</v>
      </c>
      <c r="B2" s="168"/>
      <c r="C2" s="168"/>
      <c r="D2" s="113"/>
      <c r="E2" s="113"/>
      <c r="F2" s="113"/>
      <c r="G2" s="536"/>
    </row>
    <row r="3" spans="1:6" ht="12.75">
      <c r="A3" s="12" t="s">
        <v>12</v>
      </c>
      <c r="B3" s="132"/>
      <c r="C3" s="132"/>
      <c r="D3" s="132"/>
      <c r="E3" s="132"/>
      <c r="F3" s="132"/>
    </row>
    <row r="4" spans="2:6" ht="12.75">
      <c r="B4" s="132"/>
      <c r="C4" s="132"/>
      <c r="D4" s="132"/>
      <c r="E4" s="132"/>
      <c r="F4" s="132"/>
    </row>
    <row r="5" spans="1:6" ht="25.5">
      <c r="A5" s="277" t="s">
        <v>204</v>
      </c>
      <c r="B5" s="41" t="s">
        <v>205</v>
      </c>
      <c r="C5" s="41" t="s">
        <v>314</v>
      </c>
      <c r="D5" s="41" t="s">
        <v>206</v>
      </c>
      <c r="E5" s="41" t="s">
        <v>315</v>
      </c>
      <c r="F5" s="137"/>
    </row>
    <row r="6" spans="1:6" ht="15" customHeight="1">
      <c r="A6" s="94" t="s">
        <v>207</v>
      </c>
      <c r="B6" s="278"/>
      <c r="C6" s="278"/>
      <c r="D6" s="278"/>
      <c r="E6" s="278"/>
      <c r="F6" s="137"/>
    </row>
    <row r="7" spans="1:6" ht="15" customHeight="1">
      <c r="A7" s="77" t="s">
        <v>328</v>
      </c>
      <c r="B7" s="494" t="s">
        <v>346</v>
      </c>
      <c r="C7" s="494" t="s">
        <v>347</v>
      </c>
      <c r="D7" s="494" t="s">
        <v>348</v>
      </c>
      <c r="E7" s="495" t="s">
        <v>379</v>
      </c>
      <c r="F7" s="137"/>
    </row>
    <row r="8" spans="1:6" ht="15" customHeight="1">
      <c r="A8" s="77" t="s">
        <v>329</v>
      </c>
      <c r="B8" s="494" t="s">
        <v>349</v>
      </c>
      <c r="C8" s="494" t="s">
        <v>350</v>
      </c>
      <c r="D8" s="494" t="s">
        <v>351</v>
      </c>
      <c r="E8" s="495" t="s">
        <v>372</v>
      </c>
      <c r="F8" s="137"/>
    </row>
    <row r="9" spans="1:6" ht="15" customHeight="1">
      <c r="A9" s="499" t="s">
        <v>208</v>
      </c>
      <c r="B9" s="496"/>
      <c r="C9" s="496"/>
      <c r="D9" s="496"/>
      <c r="E9" s="497"/>
      <c r="F9" s="137"/>
    </row>
    <row r="10" spans="1:6" ht="15" customHeight="1">
      <c r="A10" s="77"/>
      <c r="B10" s="494"/>
      <c r="C10" s="494"/>
      <c r="D10" s="494"/>
      <c r="E10" s="495"/>
      <c r="F10" s="137"/>
    </row>
    <row r="11" spans="1:6" ht="15" customHeight="1">
      <c r="A11" s="44" t="s">
        <v>209</v>
      </c>
      <c r="B11" s="495"/>
      <c r="C11" s="495"/>
      <c r="D11" s="495"/>
      <c r="E11" s="495"/>
      <c r="F11" s="137"/>
    </row>
    <row r="12" spans="1:6" ht="15" customHeight="1">
      <c r="A12" s="77" t="s">
        <v>328</v>
      </c>
      <c r="B12" s="495" t="s">
        <v>350</v>
      </c>
      <c r="C12" s="495" t="s">
        <v>348</v>
      </c>
      <c r="D12" s="495" t="s">
        <v>386</v>
      </c>
      <c r="E12" s="495" t="s">
        <v>388</v>
      </c>
      <c r="F12" s="137"/>
    </row>
    <row r="13" spans="1:6" ht="15" customHeight="1">
      <c r="A13" s="77" t="s">
        <v>329</v>
      </c>
      <c r="B13" s="495" t="s">
        <v>366</v>
      </c>
      <c r="C13" s="495" t="s">
        <v>367</v>
      </c>
      <c r="D13" s="495" t="s">
        <v>387</v>
      </c>
      <c r="E13" s="495" t="s">
        <v>389</v>
      </c>
      <c r="F13" s="137"/>
    </row>
    <row r="14" spans="1:6" ht="15" customHeight="1">
      <c r="A14" s="499" t="s">
        <v>208</v>
      </c>
      <c r="B14" s="497"/>
      <c r="C14" s="497"/>
      <c r="D14" s="497"/>
      <c r="E14" s="497"/>
      <c r="F14" s="137"/>
    </row>
    <row r="15" spans="1:6" ht="15" customHeight="1">
      <c r="A15" s="77"/>
      <c r="B15" s="495"/>
      <c r="C15" s="495"/>
      <c r="D15" s="495"/>
      <c r="E15" s="495"/>
      <c r="F15" s="137"/>
    </row>
    <row r="16" spans="1:6" ht="15" customHeight="1">
      <c r="A16" s="44" t="s">
        <v>210</v>
      </c>
      <c r="B16" s="495"/>
      <c r="C16" s="495"/>
      <c r="D16" s="495"/>
      <c r="E16" s="495"/>
      <c r="F16" s="137"/>
    </row>
    <row r="17" spans="1:6" ht="15" customHeight="1">
      <c r="A17" s="77" t="s">
        <v>328</v>
      </c>
      <c r="B17" s="495" t="s">
        <v>355</v>
      </c>
      <c r="C17" s="495" t="s">
        <v>350</v>
      </c>
      <c r="D17" s="495" t="s">
        <v>356</v>
      </c>
      <c r="E17" s="630" t="s">
        <v>372</v>
      </c>
      <c r="F17" s="137"/>
    </row>
    <row r="18" spans="1:6" ht="15" customHeight="1">
      <c r="A18" s="77" t="s">
        <v>329</v>
      </c>
      <c r="B18" s="631" t="s">
        <v>349</v>
      </c>
      <c r="C18" s="495" t="s">
        <v>350</v>
      </c>
      <c r="D18" s="631" t="s">
        <v>363</v>
      </c>
      <c r="E18" s="631" t="s">
        <v>373</v>
      </c>
      <c r="F18" s="137"/>
    </row>
    <row r="19" spans="1:6" ht="15" customHeight="1">
      <c r="A19" s="500" t="s">
        <v>208</v>
      </c>
      <c r="B19" s="498"/>
      <c r="C19" s="498"/>
      <c r="D19" s="498"/>
      <c r="E19" s="498"/>
      <c r="F19" s="137"/>
    </row>
    <row r="20" spans="1:6" ht="12.75">
      <c r="A20" s="17"/>
      <c r="B20" s="137"/>
      <c r="C20" s="137"/>
      <c r="D20" s="137"/>
      <c r="E20" s="137"/>
      <c r="F20" s="17"/>
    </row>
    <row r="21" spans="2:5" ht="12.75">
      <c r="B21" s="132"/>
      <c r="C21" s="132"/>
      <c r="D21" s="132"/>
      <c r="E21" s="132"/>
    </row>
    <row r="22" spans="1:5" ht="12.75">
      <c r="A22" s="132"/>
      <c r="B22" s="132"/>
      <c r="C22" s="132"/>
      <c r="D22" s="132"/>
      <c r="E22" s="132"/>
    </row>
  </sheetData>
  <sheetProtection/>
  <mergeCells count="1">
    <mergeCell ref="A1:F1"/>
  </mergeCells>
  <hyperlinks>
    <hyperlink ref="A3" location="Index!A1" display="Index"/>
  </hyperlinks>
  <printOptions/>
  <pageMargins left="0.75" right="0.75" top="1" bottom="1" header="0.5" footer="0.5"/>
  <pageSetup fitToHeight="1" fitToWidth="1" horizontalDpi="600" verticalDpi="600" orientation="landscape" paperSize="9" r:id="rId1"/>
  <headerFooter alignWithMargins="0">
    <oddHeader>&amp;CTribunal Statistics Quarterly
July to September 2013</oddHead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A1" sqref="A1:F1"/>
    </sheetView>
  </sheetViews>
  <sheetFormatPr defaultColWidth="9.140625" defaultRowHeight="12.75"/>
  <cols>
    <col min="1" max="1" width="33.00390625" style="0" customWidth="1"/>
    <col min="2" max="4" width="17.140625" style="0" customWidth="1"/>
    <col min="5" max="5" width="11.421875" style="0" customWidth="1"/>
  </cols>
  <sheetData>
    <row r="1" spans="1:7" ht="12.75">
      <c r="A1" s="743" t="s">
        <v>211</v>
      </c>
      <c r="B1" s="743"/>
      <c r="C1" s="743"/>
      <c r="D1" s="744"/>
      <c r="E1" s="744"/>
      <c r="F1" s="744"/>
      <c r="G1" s="12"/>
    </row>
    <row r="2" spans="1:7" ht="12.75">
      <c r="A2" s="167" t="s">
        <v>324</v>
      </c>
      <c r="B2" s="168"/>
      <c r="C2" s="168"/>
      <c r="D2" s="113"/>
      <c r="E2" s="113"/>
      <c r="F2" s="113"/>
      <c r="G2" s="57"/>
    </row>
    <row r="3" spans="1:7" ht="12.75">
      <c r="A3" s="12" t="s">
        <v>12</v>
      </c>
      <c r="B3" s="168"/>
      <c r="C3" s="168"/>
      <c r="D3" s="113"/>
      <c r="E3" s="113"/>
      <c r="F3" s="113"/>
      <c r="G3" s="57"/>
    </row>
    <row r="5" spans="1:5" ht="25.5">
      <c r="A5" s="41" t="s">
        <v>204</v>
      </c>
      <c r="B5" s="41" t="s">
        <v>205</v>
      </c>
      <c r="C5" s="41" t="s">
        <v>314</v>
      </c>
      <c r="D5" s="41" t="s">
        <v>206</v>
      </c>
      <c r="E5" s="41" t="s">
        <v>315</v>
      </c>
    </row>
    <row r="6" spans="1:5" ht="20.25" customHeight="1">
      <c r="A6" s="275" t="s">
        <v>207</v>
      </c>
      <c r="B6" s="273"/>
      <c r="C6" s="273"/>
      <c r="D6" s="273"/>
      <c r="E6" s="273"/>
    </row>
    <row r="7" spans="1:6" ht="12.75">
      <c r="A7" s="276" t="s">
        <v>326</v>
      </c>
      <c r="B7" s="274" t="s">
        <v>352</v>
      </c>
      <c r="C7" s="274" t="s">
        <v>353</v>
      </c>
      <c r="D7" s="274" t="s">
        <v>354</v>
      </c>
      <c r="E7" s="273" t="s">
        <v>378</v>
      </c>
      <c r="F7" s="274"/>
    </row>
    <row r="8" spans="1:6" ht="12.75">
      <c r="A8" s="276" t="s">
        <v>327</v>
      </c>
      <c r="B8" s="274" t="s">
        <v>355</v>
      </c>
      <c r="C8" s="274" t="s">
        <v>350</v>
      </c>
      <c r="D8" s="274" t="s">
        <v>356</v>
      </c>
      <c r="E8" s="273" t="s">
        <v>374</v>
      </c>
      <c r="F8" s="274"/>
    </row>
    <row r="9" spans="1:6" ht="20.25" customHeight="1">
      <c r="A9" s="275" t="s">
        <v>209</v>
      </c>
      <c r="B9" s="279"/>
      <c r="C9" s="279"/>
      <c r="D9" s="279"/>
      <c r="E9" s="279"/>
      <c r="F9" s="132"/>
    </row>
    <row r="10" spans="1:7" ht="12.75">
      <c r="A10" s="276" t="s">
        <v>326</v>
      </c>
      <c r="B10" s="273" t="s">
        <v>361</v>
      </c>
      <c r="C10" s="273" t="s">
        <v>390</v>
      </c>
      <c r="D10" s="273" t="s">
        <v>392</v>
      </c>
      <c r="E10" s="273" t="s">
        <v>393</v>
      </c>
      <c r="F10" s="273"/>
      <c r="G10" s="17"/>
    </row>
    <row r="11" spans="1:7" ht="12.75">
      <c r="A11" s="276" t="s">
        <v>327</v>
      </c>
      <c r="B11" s="273" t="s">
        <v>371</v>
      </c>
      <c r="C11" s="273" t="s">
        <v>391</v>
      </c>
      <c r="D11" s="273" t="s">
        <v>387</v>
      </c>
      <c r="E11" s="273" t="s">
        <v>394</v>
      </c>
      <c r="F11" s="537"/>
      <c r="G11" s="17"/>
    </row>
    <row r="12" spans="1:6" ht="20.25" customHeight="1">
      <c r="A12" s="275" t="s">
        <v>210</v>
      </c>
      <c r="B12" s="279"/>
      <c r="C12" s="279"/>
      <c r="D12" s="279"/>
      <c r="E12" s="279"/>
      <c r="F12" s="137"/>
    </row>
    <row r="13" spans="1:6" ht="12" customHeight="1">
      <c r="A13" s="276" t="s">
        <v>326</v>
      </c>
      <c r="B13" s="495" t="s">
        <v>355</v>
      </c>
      <c r="C13" s="632" t="s">
        <v>366</v>
      </c>
      <c r="D13" s="495" t="s">
        <v>356</v>
      </c>
      <c r="E13" s="633" t="s">
        <v>374</v>
      </c>
      <c r="F13" s="137"/>
    </row>
    <row r="14" spans="1:7" ht="12.75">
      <c r="A14" s="637" t="s">
        <v>327</v>
      </c>
      <c r="B14" s="636" t="s">
        <v>349</v>
      </c>
      <c r="C14" s="634" t="s">
        <v>352</v>
      </c>
      <c r="D14" s="634" t="s">
        <v>351</v>
      </c>
      <c r="E14" s="635" t="s">
        <v>374</v>
      </c>
      <c r="F14" s="273"/>
      <c r="G14" s="17"/>
    </row>
    <row r="15" spans="1:6" ht="12.75">
      <c r="A15" s="17"/>
      <c r="B15" s="137"/>
      <c r="C15" s="137"/>
      <c r="D15" s="137"/>
      <c r="E15" s="137"/>
      <c r="F15" s="132"/>
    </row>
    <row r="16" spans="2:6" ht="12.75">
      <c r="B16" s="132"/>
      <c r="C16" s="132"/>
      <c r="D16" s="132"/>
      <c r="E16" s="132"/>
      <c r="F16" s="132"/>
    </row>
  </sheetData>
  <sheetProtection/>
  <mergeCells count="1">
    <mergeCell ref="A1:F1"/>
  </mergeCells>
  <hyperlinks>
    <hyperlink ref="A3" location="Index!A1" display="Index"/>
  </hyperlinks>
  <printOptions/>
  <pageMargins left="0.75" right="0.75" top="1" bottom="1" header="0.5" footer="0.5"/>
  <pageSetup fitToHeight="1" fitToWidth="1" horizontalDpi="600" verticalDpi="600" orientation="landscape" paperSize="9" r:id="rId1"/>
  <headerFooter alignWithMargins="0">
    <oddHeader>&amp;CTribunal Statistics Quarterly
July to September 2013</oddHeader>
    <oddFooter>&amp;C&amp;P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1">
      <selection activeCell="A1" sqref="A1"/>
    </sheetView>
  </sheetViews>
  <sheetFormatPr defaultColWidth="9.140625" defaultRowHeight="12.75"/>
  <cols>
    <col min="1" max="1" width="36.57421875" style="17" customWidth="1"/>
    <col min="2" max="4" width="17.8515625" style="137" customWidth="1"/>
    <col min="5" max="5" width="14.7109375" style="137" customWidth="1"/>
    <col min="6" max="6" width="19.28125" style="17" customWidth="1"/>
    <col min="7" max="16384" width="9.140625" style="17" customWidth="1"/>
  </cols>
  <sheetData>
    <row r="1" spans="1:7" ht="12.75">
      <c r="A1" s="167" t="s">
        <v>212</v>
      </c>
      <c r="B1" s="167"/>
      <c r="C1" s="167"/>
      <c r="D1" s="113"/>
      <c r="E1" s="113"/>
      <c r="F1" s="113"/>
      <c r="G1" s="7"/>
    </row>
    <row r="2" spans="1:7" ht="12.75">
      <c r="A2" s="167" t="s">
        <v>325</v>
      </c>
      <c r="B2" s="168"/>
      <c r="C2" s="168"/>
      <c r="D2" s="113"/>
      <c r="E2" s="113"/>
      <c r="F2" s="113"/>
      <c r="G2" s="66"/>
    </row>
    <row r="3" spans="1:7" ht="12.75">
      <c r="A3" s="7" t="s">
        <v>12</v>
      </c>
      <c r="B3" s="168"/>
      <c r="C3" s="168"/>
      <c r="D3" s="113"/>
      <c r="E3" s="113"/>
      <c r="F3" s="113"/>
      <c r="G3" s="66"/>
    </row>
    <row r="5" spans="1:5" ht="25.5">
      <c r="A5" s="280" t="s">
        <v>233</v>
      </c>
      <c r="B5" s="41" t="s">
        <v>205</v>
      </c>
      <c r="C5" s="41" t="s">
        <v>314</v>
      </c>
      <c r="D5" s="41" t="s">
        <v>206</v>
      </c>
      <c r="E5" s="41" t="s">
        <v>315</v>
      </c>
    </row>
    <row r="6" spans="1:6" ht="20.25" customHeight="1">
      <c r="A6" s="281" t="s">
        <v>207</v>
      </c>
      <c r="B6" s="274" t="s">
        <v>352</v>
      </c>
      <c r="C6" s="274" t="s">
        <v>353</v>
      </c>
      <c r="D6" s="274" t="s">
        <v>354</v>
      </c>
      <c r="E6" s="273" t="s">
        <v>378</v>
      </c>
      <c r="F6" s="274"/>
    </row>
    <row r="7" spans="1:6" ht="20.25" customHeight="1">
      <c r="A7" s="544" t="s">
        <v>85</v>
      </c>
      <c r="B7" s="494" t="s">
        <v>357</v>
      </c>
      <c r="C7" s="494" t="s">
        <v>358</v>
      </c>
      <c r="D7" s="494" t="s">
        <v>359</v>
      </c>
      <c r="E7" s="495" t="s">
        <v>380</v>
      </c>
      <c r="F7" s="274"/>
    </row>
    <row r="8" spans="1:6" ht="20.25" customHeight="1">
      <c r="A8" s="557" t="s">
        <v>86</v>
      </c>
      <c r="B8" s="494" t="s">
        <v>360</v>
      </c>
      <c r="C8" s="494" t="s">
        <v>361</v>
      </c>
      <c r="D8" s="494" t="s">
        <v>362</v>
      </c>
      <c r="E8" s="495" t="s">
        <v>374</v>
      </c>
      <c r="F8" s="274"/>
    </row>
    <row r="9" spans="1:6" ht="20.25" customHeight="1">
      <c r="A9" s="544" t="s">
        <v>213</v>
      </c>
      <c r="B9" s="494" t="s">
        <v>363</v>
      </c>
      <c r="C9" s="494" t="s">
        <v>364</v>
      </c>
      <c r="D9" s="494" t="s">
        <v>365</v>
      </c>
      <c r="E9" s="495" t="s">
        <v>381</v>
      </c>
      <c r="F9" s="274"/>
    </row>
    <row r="10" spans="1:6" ht="20.25" customHeight="1">
      <c r="A10" s="282" t="s">
        <v>88</v>
      </c>
      <c r="B10" s="638" t="s">
        <v>366</v>
      </c>
      <c r="C10" s="638" t="s">
        <v>348</v>
      </c>
      <c r="D10" s="638" t="s">
        <v>367</v>
      </c>
      <c r="E10" s="639" t="s">
        <v>382</v>
      </c>
      <c r="F10" s="274"/>
    </row>
    <row r="12" spans="1:5" ht="21" customHeight="1">
      <c r="A12" s="511" t="s">
        <v>299</v>
      </c>
      <c r="B12" s="132"/>
      <c r="C12" s="132"/>
      <c r="D12" s="132"/>
      <c r="E12" s="132"/>
    </row>
    <row r="13" spans="1:5" ht="30.75" customHeight="1">
      <c r="A13" s="512" t="s">
        <v>204</v>
      </c>
      <c r="B13" s="640" t="s">
        <v>205</v>
      </c>
      <c r="C13" s="41" t="s">
        <v>314</v>
      </c>
      <c r="D13" s="640" t="s">
        <v>206</v>
      </c>
      <c r="E13" s="301" t="s">
        <v>315</v>
      </c>
    </row>
    <row r="14" spans="1:5" ht="21" customHeight="1">
      <c r="A14" s="513" t="s">
        <v>209</v>
      </c>
      <c r="B14" s="641" t="s">
        <v>361</v>
      </c>
      <c r="C14" s="642" t="s">
        <v>390</v>
      </c>
      <c r="D14" s="641" t="s">
        <v>392</v>
      </c>
      <c r="E14" s="641" t="s">
        <v>393</v>
      </c>
    </row>
    <row r="15" spans="1:5" ht="21" customHeight="1">
      <c r="A15" s="558" t="s">
        <v>214</v>
      </c>
      <c r="B15" s="274" t="s">
        <v>346</v>
      </c>
      <c r="C15" s="643" t="s">
        <v>366</v>
      </c>
      <c r="D15" s="274" t="s">
        <v>399</v>
      </c>
      <c r="E15" s="641" t="s">
        <v>378</v>
      </c>
    </row>
    <row r="16" spans="1:5" ht="21" customHeight="1">
      <c r="A16" s="559" t="s">
        <v>215</v>
      </c>
      <c r="B16" s="644" t="s">
        <v>397</v>
      </c>
      <c r="C16" s="645" t="s">
        <v>387</v>
      </c>
      <c r="D16" s="515" t="s">
        <v>398</v>
      </c>
      <c r="E16" s="646" t="s">
        <v>396</v>
      </c>
    </row>
    <row r="17" spans="1:5" ht="21" customHeight="1">
      <c r="A17" s="514"/>
      <c r="B17" s="515"/>
      <c r="C17" s="515"/>
      <c r="D17" s="515"/>
      <c r="E17" s="516"/>
    </row>
    <row r="18" spans="1:5" ht="25.5">
      <c r="A18" s="680" t="s">
        <v>234</v>
      </c>
      <c r="B18" s="647" t="s">
        <v>205</v>
      </c>
      <c r="C18" s="41" t="s">
        <v>314</v>
      </c>
      <c r="D18" s="647" t="s">
        <v>206</v>
      </c>
      <c r="E18" s="681" t="s">
        <v>315</v>
      </c>
    </row>
    <row r="19" spans="1:6" ht="20.25" customHeight="1">
      <c r="A19" s="682" t="s">
        <v>216</v>
      </c>
      <c r="B19" s="494" t="s">
        <v>387</v>
      </c>
      <c r="C19" s="494" t="s">
        <v>392</v>
      </c>
      <c r="D19" s="494" t="s">
        <v>398</v>
      </c>
      <c r="E19" s="683" t="s">
        <v>405</v>
      </c>
      <c r="F19" s="543"/>
    </row>
    <row r="20" spans="1:5" ht="20.25" customHeight="1">
      <c r="A20" s="682" t="s">
        <v>217</v>
      </c>
      <c r="B20" s="494" t="s">
        <v>361</v>
      </c>
      <c r="C20" s="494" t="s">
        <v>400</v>
      </c>
      <c r="D20" s="494" t="s">
        <v>401</v>
      </c>
      <c r="E20" s="683" t="s">
        <v>381</v>
      </c>
    </row>
    <row r="21" spans="1:5" ht="20.25" customHeight="1">
      <c r="A21" s="682" t="s">
        <v>218</v>
      </c>
      <c r="B21" s="494" t="s">
        <v>386</v>
      </c>
      <c r="C21" s="494" t="s">
        <v>387</v>
      </c>
      <c r="D21" s="494" t="s">
        <v>392</v>
      </c>
      <c r="E21" s="683" t="s">
        <v>406</v>
      </c>
    </row>
    <row r="22" spans="1:5" ht="20.25" customHeight="1">
      <c r="A22" s="682" t="s">
        <v>219</v>
      </c>
      <c r="B22" s="494" t="s">
        <v>371</v>
      </c>
      <c r="C22" s="494" t="s">
        <v>399</v>
      </c>
      <c r="D22" s="494" t="s">
        <v>402</v>
      </c>
      <c r="E22" s="683" t="s">
        <v>407</v>
      </c>
    </row>
    <row r="23" spans="1:5" ht="20.25" customHeight="1">
      <c r="A23" s="682" t="s">
        <v>76</v>
      </c>
      <c r="B23" s="494" t="s">
        <v>386</v>
      </c>
      <c r="C23" s="494" t="s">
        <v>387</v>
      </c>
      <c r="D23" s="494" t="s">
        <v>387</v>
      </c>
      <c r="E23" s="683" t="s">
        <v>408</v>
      </c>
    </row>
    <row r="24" spans="1:5" ht="20.25" customHeight="1">
      <c r="A24" s="684" t="s">
        <v>220</v>
      </c>
      <c r="B24" s="494" t="s">
        <v>346</v>
      </c>
      <c r="C24" s="494" t="s">
        <v>361</v>
      </c>
      <c r="D24" s="494" t="s">
        <v>403</v>
      </c>
      <c r="E24" s="683" t="s">
        <v>395</v>
      </c>
    </row>
    <row r="25" spans="1:5" ht="20.25" customHeight="1">
      <c r="A25" s="682" t="s">
        <v>221</v>
      </c>
      <c r="B25" s="494" t="s">
        <v>352</v>
      </c>
      <c r="C25" s="494" t="s">
        <v>404</v>
      </c>
      <c r="D25" s="494" t="s">
        <v>369</v>
      </c>
      <c r="E25" s="683" t="s">
        <v>409</v>
      </c>
    </row>
    <row r="26" spans="1:5" ht="20.25" customHeight="1">
      <c r="A26" s="682" t="s">
        <v>222</v>
      </c>
      <c r="B26" s="494" t="s">
        <v>350</v>
      </c>
      <c r="C26" s="494" t="s">
        <v>351</v>
      </c>
      <c r="D26" s="494" t="s">
        <v>364</v>
      </c>
      <c r="E26" s="683" t="s">
        <v>395</v>
      </c>
    </row>
    <row r="27" spans="1:5" ht="20.25" customHeight="1">
      <c r="A27" s="682" t="s">
        <v>223</v>
      </c>
      <c r="B27" s="494" t="s">
        <v>371</v>
      </c>
      <c r="C27" s="494" t="s">
        <v>402</v>
      </c>
      <c r="D27" s="494" t="s">
        <v>387</v>
      </c>
      <c r="E27" s="683" t="s">
        <v>411</v>
      </c>
    </row>
    <row r="28" spans="1:5" ht="20.25" customHeight="1">
      <c r="A28" s="685" t="s">
        <v>77</v>
      </c>
      <c r="B28" s="638" t="s">
        <v>360</v>
      </c>
      <c r="C28" s="638" t="s">
        <v>356</v>
      </c>
      <c r="D28" s="638" t="s">
        <v>402</v>
      </c>
      <c r="E28" s="686" t="s">
        <v>410</v>
      </c>
    </row>
    <row r="30" spans="1:5" ht="25.5">
      <c r="A30" s="41" t="s">
        <v>235</v>
      </c>
      <c r="B30" s="41" t="s">
        <v>205</v>
      </c>
      <c r="C30" s="41" t="s">
        <v>314</v>
      </c>
      <c r="D30" s="41" t="s">
        <v>206</v>
      </c>
      <c r="E30" s="41" t="s">
        <v>315</v>
      </c>
    </row>
    <row r="31" spans="1:5" s="53" customFormat="1" ht="20.25" customHeight="1">
      <c r="A31" s="283" t="s">
        <v>210</v>
      </c>
      <c r="B31" s="495" t="s">
        <v>355</v>
      </c>
      <c r="C31" s="632" t="s">
        <v>366</v>
      </c>
      <c r="D31" s="495" t="s">
        <v>356</v>
      </c>
      <c r="E31" s="648" t="s">
        <v>374</v>
      </c>
    </row>
    <row r="32" spans="1:5" s="53" customFormat="1" ht="51">
      <c r="A32" s="93" t="s">
        <v>224</v>
      </c>
      <c r="B32" s="649" t="s">
        <v>358</v>
      </c>
      <c r="C32" s="649" t="s">
        <v>368</v>
      </c>
      <c r="D32" s="649" t="s">
        <v>371</v>
      </c>
      <c r="E32" s="648" t="s">
        <v>375</v>
      </c>
    </row>
    <row r="33" spans="1:5" s="53" customFormat="1" ht="51">
      <c r="A33" s="93" t="s">
        <v>225</v>
      </c>
      <c r="B33" s="649" t="s">
        <v>368</v>
      </c>
      <c r="C33" s="649" t="s">
        <v>361</v>
      </c>
      <c r="D33" s="649" t="s">
        <v>370</v>
      </c>
      <c r="E33" s="648" t="s">
        <v>376</v>
      </c>
    </row>
    <row r="34" spans="1:5" s="53" customFormat="1" ht="25.5">
      <c r="A34" s="93" t="s">
        <v>226</v>
      </c>
      <c r="B34" s="649" t="s">
        <v>359</v>
      </c>
      <c r="C34" s="649" t="s">
        <v>347</v>
      </c>
      <c r="D34" s="649" t="s">
        <v>370</v>
      </c>
      <c r="E34" s="648" t="s">
        <v>373</v>
      </c>
    </row>
    <row r="35" spans="1:5" s="53" customFormat="1" ht="38.25">
      <c r="A35" s="284" t="s">
        <v>227</v>
      </c>
      <c r="B35" s="697" t="s">
        <v>346</v>
      </c>
      <c r="C35" s="697" t="s">
        <v>361</v>
      </c>
      <c r="D35" s="697" t="s">
        <v>363</v>
      </c>
      <c r="E35" s="698" t="s">
        <v>377</v>
      </c>
    </row>
    <row r="36" ht="21" customHeight="1"/>
    <row r="37" spans="1:6" ht="30.75" customHeight="1">
      <c r="A37" s="22" t="s">
        <v>236</v>
      </c>
      <c r="B37" s="41" t="s">
        <v>205</v>
      </c>
      <c r="C37" s="41" t="s">
        <v>314</v>
      </c>
      <c r="D37" s="41" t="s">
        <v>206</v>
      </c>
      <c r="E37" s="41" t="s">
        <v>315</v>
      </c>
      <c r="F37" s="591"/>
    </row>
    <row r="38" spans="1:5" ht="20.25" customHeight="1">
      <c r="A38" s="283" t="s">
        <v>228</v>
      </c>
      <c r="B38" s="650"/>
      <c r="C38" s="650"/>
      <c r="D38" s="650"/>
      <c r="E38" s="651"/>
    </row>
    <row r="39" spans="1:5" ht="25.5" customHeight="1">
      <c r="A39" s="93" t="s">
        <v>229</v>
      </c>
      <c r="B39" s="652" t="s">
        <v>419</v>
      </c>
      <c r="C39" s="653" t="s">
        <v>419</v>
      </c>
      <c r="D39" s="653" t="s">
        <v>419</v>
      </c>
      <c r="E39" s="654" t="s">
        <v>420</v>
      </c>
    </row>
    <row r="40" spans="1:5" ht="25.5" customHeight="1">
      <c r="A40" s="93" t="s">
        <v>230</v>
      </c>
      <c r="B40" s="653" t="s">
        <v>350</v>
      </c>
      <c r="C40" s="653" t="s">
        <v>350</v>
      </c>
      <c r="D40" s="653" t="s">
        <v>371</v>
      </c>
      <c r="E40" s="654" t="s">
        <v>380</v>
      </c>
    </row>
    <row r="41" spans="1:5" ht="25.5" customHeight="1">
      <c r="A41" s="284" t="s">
        <v>231</v>
      </c>
      <c r="B41" s="655" t="s">
        <v>421</v>
      </c>
      <c r="C41" s="655" t="s">
        <v>355</v>
      </c>
      <c r="D41" s="655" t="s">
        <v>359</v>
      </c>
      <c r="E41" s="656" t="s">
        <v>422</v>
      </c>
    </row>
    <row r="42" spans="1:5" ht="12.75">
      <c r="A42" s="93"/>
      <c r="B42" s="78"/>
      <c r="C42" s="78"/>
      <c r="D42" s="78"/>
      <c r="E42" s="285"/>
    </row>
    <row r="43" spans="1:5" ht="25.5" customHeight="1">
      <c r="A43" s="834" t="s">
        <v>232</v>
      </c>
      <c r="B43" s="718"/>
      <c r="C43" s="718"/>
      <c r="D43" s="718"/>
      <c r="E43" s="718"/>
    </row>
  </sheetData>
  <sheetProtection/>
  <mergeCells count="1">
    <mergeCell ref="A43:E43"/>
  </mergeCells>
  <hyperlinks>
    <hyperlink ref="A3" location="Index!A1" display="Index"/>
  </hyperlinks>
  <printOptions/>
  <pageMargins left="0.75" right="0.75" top="1" bottom="1" header="0.5" footer="0.5"/>
  <pageSetup fitToHeight="1" fitToWidth="1" horizontalDpi="600" verticalDpi="600" orientation="portrait" paperSize="9" scale="74" r:id="rId1"/>
  <headerFooter alignWithMargins="0">
    <oddHeader>&amp;CTribunal Statistics Quarterly
July to September 2013</oddHeader>
    <oddFooter>&amp;C&amp;P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C31"/>
  <sheetViews>
    <sheetView zoomScale="75" zoomScaleNormal="75" zoomScalePageLayoutView="0" workbookViewId="0" topLeftCell="A1">
      <selection activeCell="A1" sqref="A1"/>
    </sheetView>
  </sheetViews>
  <sheetFormatPr defaultColWidth="9.140625" defaultRowHeight="12.75"/>
  <cols>
    <col min="1" max="1" width="42.421875" style="0" customWidth="1"/>
    <col min="2" max="2" width="103.140625" style="0" customWidth="1"/>
    <col min="3" max="3" width="21.00390625" style="0" customWidth="1"/>
  </cols>
  <sheetData>
    <row r="1" spans="1:3" ht="12.75">
      <c r="A1" s="167" t="s">
        <v>240</v>
      </c>
      <c r="B1" s="167"/>
      <c r="C1" s="12"/>
    </row>
    <row r="2" spans="1:3" ht="12.75">
      <c r="A2" s="167" t="s">
        <v>10</v>
      </c>
      <c r="B2" s="168"/>
      <c r="C2" s="57"/>
    </row>
    <row r="3" spans="1:3" ht="12.75">
      <c r="A3" s="12" t="s">
        <v>12</v>
      </c>
      <c r="B3" s="168"/>
      <c r="C3" s="57"/>
    </row>
    <row r="5" spans="1:3" s="2" customFormat="1" ht="51" customHeight="1">
      <c r="A5" s="538" t="s">
        <v>241</v>
      </c>
      <c r="B5" s="538" t="s">
        <v>242</v>
      </c>
      <c r="C5" s="538" t="s">
        <v>243</v>
      </c>
    </row>
    <row r="6" spans="1:3" s="2" customFormat="1" ht="33.75" customHeight="1">
      <c r="A6" s="539" t="s">
        <v>301</v>
      </c>
      <c r="B6" s="539" t="s">
        <v>302</v>
      </c>
      <c r="C6" s="540">
        <v>41456</v>
      </c>
    </row>
    <row r="7" spans="1:3" s="2" customFormat="1" ht="48.75" customHeight="1">
      <c r="A7" s="539" t="s">
        <v>341</v>
      </c>
      <c r="B7" s="539" t="s">
        <v>342</v>
      </c>
      <c r="C7" s="540" t="s">
        <v>345</v>
      </c>
    </row>
    <row r="8" spans="1:3" s="2" customFormat="1" ht="33.75" customHeight="1">
      <c r="A8" s="539" t="s">
        <v>245</v>
      </c>
      <c r="B8" s="539" t="s">
        <v>246</v>
      </c>
      <c r="C8" s="540">
        <v>39173</v>
      </c>
    </row>
    <row r="9" spans="1:3" s="2" customFormat="1" ht="33.75" customHeight="1">
      <c r="A9" s="539" t="s">
        <v>247</v>
      </c>
      <c r="B9" s="539" t="s">
        <v>248</v>
      </c>
      <c r="C9" s="540">
        <v>39173</v>
      </c>
    </row>
    <row r="10" spans="1:3" s="2" customFormat="1" ht="33.75" customHeight="1">
      <c r="A10" s="539" t="s">
        <v>249</v>
      </c>
      <c r="B10" s="539" t="s">
        <v>244</v>
      </c>
      <c r="C10" s="540">
        <v>39508</v>
      </c>
    </row>
    <row r="11" spans="1:3" s="2" customFormat="1" ht="33.75" customHeight="1">
      <c r="A11" s="539" t="s">
        <v>237</v>
      </c>
      <c r="B11" s="539" t="s">
        <v>244</v>
      </c>
      <c r="C11" s="540">
        <v>41183</v>
      </c>
    </row>
    <row r="12" spans="1:3" s="2" customFormat="1" ht="33.75" customHeight="1">
      <c r="A12" s="539" t="s">
        <v>250</v>
      </c>
      <c r="B12" s="539" t="s">
        <v>251</v>
      </c>
      <c r="C12" s="540">
        <v>39539</v>
      </c>
    </row>
    <row r="13" spans="1:3" s="2" customFormat="1" ht="33.75" customHeight="1">
      <c r="A13" s="539" t="s">
        <v>252</v>
      </c>
      <c r="B13" s="539" t="s">
        <v>244</v>
      </c>
      <c r="C13" s="540">
        <v>40274</v>
      </c>
    </row>
    <row r="14" spans="1:3" s="2" customFormat="1" ht="33.75" customHeight="1">
      <c r="A14" s="539" t="s">
        <v>253</v>
      </c>
      <c r="B14" s="539" t="s">
        <v>254</v>
      </c>
      <c r="C14" s="540">
        <v>39539</v>
      </c>
    </row>
    <row r="15" spans="1:3" s="2" customFormat="1" ht="33.75" customHeight="1">
      <c r="A15" s="539" t="s">
        <v>238</v>
      </c>
      <c r="B15" s="539" t="s">
        <v>255</v>
      </c>
      <c r="C15" s="540">
        <v>41030</v>
      </c>
    </row>
    <row r="16" spans="1:3" s="2" customFormat="1" ht="33.75" customHeight="1">
      <c r="A16" s="539" t="s">
        <v>239</v>
      </c>
      <c r="B16" s="539" t="s">
        <v>256</v>
      </c>
      <c r="C16" s="540">
        <v>41275</v>
      </c>
    </row>
    <row r="17" spans="1:3" s="2" customFormat="1" ht="46.5" customHeight="1">
      <c r="A17" s="539" t="s">
        <v>257</v>
      </c>
      <c r="B17" s="539" t="s">
        <v>258</v>
      </c>
      <c r="C17" s="540">
        <v>40224</v>
      </c>
    </row>
    <row r="18" spans="1:3" s="2" customFormat="1" ht="33.75" customHeight="1">
      <c r="A18" s="539" t="s">
        <v>259</v>
      </c>
      <c r="B18" s="539" t="s">
        <v>244</v>
      </c>
      <c r="C18" s="540">
        <v>40805</v>
      </c>
    </row>
    <row r="19" spans="1:3" s="2" customFormat="1" ht="33.75" customHeight="1">
      <c r="A19" s="539" t="s">
        <v>47</v>
      </c>
      <c r="B19" s="539" t="s">
        <v>260</v>
      </c>
      <c r="C19" s="540">
        <v>40179</v>
      </c>
    </row>
    <row r="20" spans="1:3" s="2" customFormat="1" ht="33.75" customHeight="1">
      <c r="A20" s="539" t="s">
        <v>303</v>
      </c>
      <c r="B20" s="539" t="s">
        <v>316</v>
      </c>
      <c r="C20" s="540">
        <v>41456</v>
      </c>
    </row>
    <row r="21" spans="1:3" s="2" customFormat="1" ht="33.75" customHeight="1">
      <c r="A21" s="539" t="s">
        <v>261</v>
      </c>
      <c r="B21" s="539" t="s">
        <v>262</v>
      </c>
      <c r="C21" s="540">
        <v>39904</v>
      </c>
    </row>
    <row r="22" spans="1:3" s="2" customFormat="1" ht="33.75" customHeight="1">
      <c r="A22" s="539" t="s">
        <v>304</v>
      </c>
      <c r="B22" s="539" t="s">
        <v>244</v>
      </c>
      <c r="C22" s="540" t="s">
        <v>306</v>
      </c>
    </row>
    <row r="23" spans="1:3" s="2" customFormat="1" ht="33.75" customHeight="1">
      <c r="A23" s="539" t="s">
        <v>263</v>
      </c>
      <c r="B23" s="539" t="s">
        <v>264</v>
      </c>
      <c r="C23" s="540">
        <v>39904</v>
      </c>
    </row>
    <row r="24" spans="1:3" s="2" customFormat="1" ht="33.75" customHeight="1">
      <c r="A24" s="539" t="s">
        <v>265</v>
      </c>
      <c r="B24" s="539" t="s">
        <v>266</v>
      </c>
      <c r="C24" s="540">
        <v>39904</v>
      </c>
    </row>
    <row r="25" spans="1:3" s="2" customFormat="1" ht="33.75" customHeight="1">
      <c r="A25" s="539" t="s">
        <v>267</v>
      </c>
      <c r="B25" s="539" t="s">
        <v>268</v>
      </c>
      <c r="C25" s="540">
        <v>40755</v>
      </c>
    </row>
    <row r="26" spans="1:3" s="2" customFormat="1" ht="48.75" customHeight="1">
      <c r="A26" s="539" t="s">
        <v>269</v>
      </c>
      <c r="B26" s="539" t="s">
        <v>270</v>
      </c>
      <c r="C26" s="540">
        <v>39904</v>
      </c>
    </row>
    <row r="27" spans="1:3" s="2" customFormat="1" ht="33.75" customHeight="1">
      <c r="A27" s="539" t="s">
        <v>305</v>
      </c>
      <c r="B27" s="539" t="s">
        <v>244</v>
      </c>
      <c r="C27" s="540" t="s">
        <v>307</v>
      </c>
    </row>
    <row r="28" spans="1:3" s="2" customFormat="1" ht="33.75" customHeight="1">
      <c r="A28" s="835" t="s">
        <v>271</v>
      </c>
      <c r="B28" s="539" t="s">
        <v>275</v>
      </c>
      <c r="C28" s="836" t="s">
        <v>272</v>
      </c>
    </row>
    <row r="29" spans="1:3" s="2" customFormat="1" ht="33.75" customHeight="1">
      <c r="A29" s="835"/>
      <c r="B29" s="539" t="s">
        <v>276</v>
      </c>
      <c r="C29" s="836"/>
    </row>
    <row r="30" spans="1:3" s="2" customFormat="1" ht="48.75" customHeight="1">
      <c r="A30" s="539" t="s">
        <v>273</v>
      </c>
      <c r="B30" s="539" t="s">
        <v>277</v>
      </c>
      <c r="C30" s="540">
        <v>41000</v>
      </c>
    </row>
    <row r="31" spans="1:3" s="2" customFormat="1" ht="33.75" customHeight="1">
      <c r="A31" s="539" t="s">
        <v>57</v>
      </c>
      <c r="B31" s="539" t="s">
        <v>274</v>
      </c>
      <c r="C31" s="540">
        <v>39753</v>
      </c>
    </row>
    <row r="32" s="2" customFormat="1" ht="12.75"/>
  </sheetData>
  <sheetProtection/>
  <mergeCells count="2">
    <mergeCell ref="A28:A29"/>
    <mergeCell ref="C28:C29"/>
  </mergeCells>
  <hyperlinks>
    <hyperlink ref="A3" location="Index!A1" display="Index"/>
  </hyperlinks>
  <printOptions/>
  <pageMargins left="0.75" right="0.75" top="1" bottom="1" header="0.5" footer="0.5"/>
  <pageSetup fitToHeight="1" fitToWidth="1" horizontalDpi="600" verticalDpi="600" orientation="landscape" paperSize="9" scale="44" r:id="rId1"/>
  <headerFooter alignWithMargins="0">
    <oddHeader>&amp;CTribunal Statistics Quarterly
July to September 2013</oddHead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zoomScale="85" zoomScaleNormal="85" zoomScalePageLayoutView="0" workbookViewId="0" topLeftCell="A1">
      <selection activeCell="A1" sqref="A1"/>
    </sheetView>
  </sheetViews>
  <sheetFormatPr defaultColWidth="9.140625" defaultRowHeight="12.75"/>
  <cols>
    <col min="1" max="1" width="57.28125" style="0" customWidth="1"/>
    <col min="2" max="7" width="9.140625" style="2" bestFit="1" customWidth="1"/>
    <col min="8" max="8" width="12.57421875" style="2" customWidth="1"/>
    <col min="9" max="9" width="12.57421875" style="0" customWidth="1"/>
    <col min="10" max="10" width="10.8515625" style="0" customWidth="1"/>
  </cols>
  <sheetData>
    <row r="1" spans="1:11" ht="12.75">
      <c r="A1" s="8" t="s">
        <v>11</v>
      </c>
      <c r="B1" s="8"/>
      <c r="C1" s="8"/>
      <c r="D1" s="8"/>
      <c r="E1" s="9"/>
      <c r="F1" s="9"/>
      <c r="G1" s="9"/>
      <c r="J1" s="687" t="s">
        <v>12</v>
      </c>
      <c r="K1" s="688"/>
    </row>
    <row r="2" spans="1:7" ht="12.75">
      <c r="A2" s="4" t="s">
        <v>284</v>
      </c>
      <c r="C2" s="10"/>
      <c r="D2" s="10"/>
      <c r="E2" s="9"/>
      <c r="F2" s="9"/>
      <c r="G2" s="11"/>
    </row>
    <row r="3" spans="1:8" ht="12.75">
      <c r="A3" s="12"/>
      <c r="B3" s="10"/>
      <c r="H3" s="13"/>
    </row>
    <row r="4" spans="1:10" ht="15" customHeight="1">
      <c r="A4" s="701" t="s">
        <v>22</v>
      </c>
      <c r="B4" s="301" t="s">
        <v>13</v>
      </c>
      <c r="C4" s="41" t="s">
        <v>14</v>
      </c>
      <c r="D4" s="301" t="s">
        <v>15</v>
      </c>
      <c r="E4" s="22" t="s">
        <v>16</v>
      </c>
      <c r="F4" s="306" t="s">
        <v>17</v>
      </c>
      <c r="G4" s="22" t="s">
        <v>18</v>
      </c>
      <c r="H4" s="703" t="s">
        <v>19</v>
      </c>
      <c r="I4" s="705" t="s">
        <v>20</v>
      </c>
      <c r="J4" s="707" t="s">
        <v>21</v>
      </c>
    </row>
    <row r="5" spans="1:10" ht="25.5">
      <c r="A5" s="702"/>
      <c r="B5" s="293" t="s">
        <v>23</v>
      </c>
      <c r="C5" s="43" t="s">
        <v>24</v>
      </c>
      <c r="D5" s="293" t="s">
        <v>24</v>
      </c>
      <c r="E5" s="43" t="s">
        <v>24</v>
      </c>
      <c r="F5" s="293" t="s">
        <v>23</v>
      </c>
      <c r="G5" s="43" t="s">
        <v>23</v>
      </c>
      <c r="H5" s="704"/>
      <c r="I5" s="706"/>
      <c r="J5" s="708"/>
    </row>
    <row r="6" spans="1:10" ht="25.5" customHeight="1">
      <c r="A6" s="94" t="s">
        <v>25</v>
      </c>
      <c r="B6" s="302">
        <v>652187</v>
      </c>
      <c r="C6" s="266">
        <v>649221</v>
      </c>
      <c r="D6" s="302">
        <v>806813</v>
      </c>
      <c r="E6" s="266">
        <v>840169</v>
      </c>
      <c r="F6" s="302">
        <v>749400</v>
      </c>
      <c r="G6" s="266">
        <f>SUM(G7:G9,G12:G14)</f>
        <v>873573</v>
      </c>
      <c r="H6" s="307">
        <f>(G6-B6)/B6</f>
        <v>0.3394517216687852</v>
      </c>
      <c r="I6" s="286">
        <f>(G6-F6)/F6</f>
        <v>0.16569655724579663</v>
      </c>
      <c r="J6" s="308">
        <f>G6/$G$6</f>
        <v>1</v>
      </c>
    </row>
    <row r="7" spans="1:12" ht="18" customHeight="1">
      <c r="A7" s="44" t="s">
        <v>177</v>
      </c>
      <c r="B7" s="303">
        <v>184683</v>
      </c>
      <c r="C7" s="49">
        <v>205891</v>
      </c>
      <c r="D7" s="303">
        <v>172649</v>
      </c>
      <c r="E7" s="49">
        <v>146104</v>
      </c>
      <c r="F7" s="303">
        <v>122371</v>
      </c>
      <c r="G7" s="49">
        <v>103923</v>
      </c>
      <c r="H7" s="309">
        <f>(G7-B7)/B7</f>
        <v>-0.4372898425951495</v>
      </c>
      <c r="I7" s="50">
        <f aca="true" t="shared" si="0" ref="I7:I14">(G7-F7)/F7</f>
        <v>-0.1507546722671221</v>
      </c>
      <c r="J7" s="310">
        <f aca="true" t="shared" si="1" ref="J7:J14">G7/$G$6</f>
        <v>0.1189631547678328</v>
      </c>
      <c r="L7" s="534"/>
    </row>
    <row r="8" spans="1:10" ht="15" customHeight="1">
      <c r="A8" s="45" t="s">
        <v>26</v>
      </c>
      <c r="B8" s="304">
        <v>1841</v>
      </c>
      <c r="C8" s="18">
        <v>1794</v>
      </c>
      <c r="D8" s="304">
        <v>1963</v>
      </c>
      <c r="E8" s="18">
        <v>2048</v>
      </c>
      <c r="F8" s="304">
        <v>2172</v>
      </c>
      <c r="G8" s="18">
        <v>2296</v>
      </c>
      <c r="H8" s="311">
        <f>(G8-B8)/B8</f>
        <v>0.24714828897338403</v>
      </c>
      <c r="I8" s="19">
        <f t="shared" si="0"/>
        <v>0.0570902394106814</v>
      </c>
      <c r="J8" s="312">
        <f t="shared" si="1"/>
        <v>0.0026282863595829997</v>
      </c>
    </row>
    <row r="9" spans="1:10" ht="15" customHeight="1">
      <c r="A9" s="45" t="s">
        <v>27</v>
      </c>
      <c r="B9" s="304">
        <v>189303</v>
      </c>
      <c r="C9" s="18">
        <v>151028</v>
      </c>
      <c r="D9" s="304">
        <v>236103</v>
      </c>
      <c r="E9" s="18">
        <v>218096</v>
      </c>
      <c r="F9" s="304">
        <v>186331</v>
      </c>
      <c r="G9" s="18">
        <v>191541</v>
      </c>
      <c r="H9" s="311">
        <f>(G9-B9)/B9</f>
        <v>0.011822316603540356</v>
      </c>
      <c r="I9" s="19">
        <f t="shared" si="0"/>
        <v>0.02796099414482829</v>
      </c>
      <c r="J9" s="312">
        <f t="shared" si="1"/>
        <v>0.21926158432094398</v>
      </c>
    </row>
    <row r="10" spans="1:10" ht="15" customHeight="1">
      <c r="A10" s="46" t="s">
        <v>28</v>
      </c>
      <c r="B10" s="304" t="s">
        <v>29</v>
      </c>
      <c r="C10" s="18">
        <v>62370</v>
      </c>
      <c r="D10" s="304">
        <v>71280</v>
      </c>
      <c r="E10" s="18">
        <v>60591</v>
      </c>
      <c r="F10" s="304">
        <v>59247</v>
      </c>
      <c r="G10" s="18">
        <v>54704</v>
      </c>
      <c r="H10" s="313" t="s">
        <v>29</v>
      </c>
      <c r="I10" s="19">
        <f t="shared" si="0"/>
        <v>-0.0766789879656354</v>
      </c>
      <c r="J10" s="314">
        <f t="shared" si="1"/>
        <v>0.06262098302030855</v>
      </c>
    </row>
    <row r="11" spans="1:10" ht="15" customHeight="1">
      <c r="A11" s="46" t="s">
        <v>30</v>
      </c>
      <c r="B11" s="304" t="s">
        <v>29</v>
      </c>
      <c r="C11" s="18">
        <v>88658</v>
      </c>
      <c r="D11" s="304">
        <v>164823</v>
      </c>
      <c r="E11" s="18">
        <v>157505</v>
      </c>
      <c r="F11" s="304">
        <v>127084</v>
      </c>
      <c r="G11" s="18">
        <v>136837</v>
      </c>
      <c r="H11" s="313" t="s">
        <v>29</v>
      </c>
      <c r="I11" s="19">
        <f t="shared" si="0"/>
        <v>0.07674451543860754</v>
      </c>
      <c r="J11" s="314">
        <f t="shared" si="1"/>
        <v>0.15664060130063542</v>
      </c>
    </row>
    <row r="12" spans="1:10" ht="15" customHeight="1">
      <c r="A12" s="45" t="s">
        <v>31</v>
      </c>
      <c r="B12" s="304">
        <v>229123</v>
      </c>
      <c r="C12" s="18">
        <v>242825</v>
      </c>
      <c r="D12" s="304">
        <v>339213</v>
      </c>
      <c r="E12" s="18">
        <v>418476</v>
      </c>
      <c r="F12" s="304">
        <v>370797</v>
      </c>
      <c r="G12" s="18">
        <v>507131</v>
      </c>
      <c r="H12" s="311">
        <f>(G12-B12)/B12</f>
        <v>1.2133570178463096</v>
      </c>
      <c r="I12" s="19">
        <f t="shared" si="0"/>
        <v>0.3676782713991753</v>
      </c>
      <c r="J12" s="312">
        <f t="shared" si="1"/>
        <v>0.5805250391209436</v>
      </c>
    </row>
    <row r="13" spans="1:10" ht="15" customHeight="1">
      <c r="A13" s="45" t="s">
        <v>32</v>
      </c>
      <c r="B13" s="304">
        <v>21849</v>
      </c>
      <c r="C13" s="18">
        <v>22652</v>
      </c>
      <c r="D13" s="304">
        <v>25233</v>
      </c>
      <c r="E13" s="18">
        <v>25734</v>
      </c>
      <c r="F13" s="304">
        <v>29601</v>
      </c>
      <c r="G13" s="18">
        <v>28969</v>
      </c>
      <c r="H13" s="311">
        <f>(G13-B13)/B13</f>
        <v>0.3258730376676278</v>
      </c>
      <c r="I13" s="19">
        <f t="shared" si="0"/>
        <v>-0.02135063004628222</v>
      </c>
      <c r="J13" s="312">
        <f t="shared" si="1"/>
        <v>0.03316151025729962</v>
      </c>
    </row>
    <row r="14" spans="1:10" ht="15" customHeight="1">
      <c r="A14" s="55" t="s">
        <v>33</v>
      </c>
      <c r="B14" s="305">
        <v>25388</v>
      </c>
      <c r="C14" s="20">
        <v>25031</v>
      </c>
      <c r="D14" s="305">
        <v>31652</v>
      </c>
      <c r="E14" s="20">
        <v>29711</v>
      </c>
      <c r="F14" s="305">
        <v>38128</v>
      </c>
      <c r="G14" s="20">
        <v>39713</v>
      </c>
      <c r="H14" s="315">
        <f>(G14-B14)/B14</f>
        <v>0.5642429494249251</v>
      </c>
      <c r="I14" s="21">
        <f t="shared" si="0"/>
        <v>0.04157049937054134</v>
      </c>
      <c r="J14" s="316">
        <f t="shared" si="1"/>
        <v>0.04546042517339707</v>
      </c>
    </row>
    <row r="15" spans="1:10" ht="15" customHeight="1">
      <c r="A15" s="45"/>
      <c r="B15" s="47"/>
      <c r="C15" s="47"/>
      <c r="D15" s="47"/>
      <c r="E15" s="47"/>
      <c r="F15" s="47"/>
      <c r="G15" s="47"/>
      <c r="H15" s="13"/>
      <c r="I15" s="17"/>
      <c r="J15" s="17"/>
    </row>
    <row r="16" spans="1:10" ht="15" customHeight="1">
      <c r="A16" s="701" t="s">
        <v>38</v>
      </c>
      <c r="B16" s="301" t="s">
        <v>13</v>
      </c>
      <c r="C16" s="41" t="s">
        <v>14</v>
      </c>
      <c r="D16" s="301" t="s">
        <v>15</v>
      </c>
      <c r="E16" s="22" t="s">
        <v>16</v>
      </c>
      <c r="F16" s="306" t="s">
        <v>17</v>
      </c>
      <c r="G16" s="22" t="s">
        <v>18</v>
      </c>
      <c r="H16" s="703" t="s">
        <v>19</v>
      </c>
      <c r="I16" s="705" t="s">
        <v>20</v>
      </c>
      <c r="J16" s="707" t="s">
        <v>21</v>
      </c>
    </row>
    <row r="17" spans="1:10" ht="30.75" customHeight="1">
      <c r="A17" s="702"/>
      <c r="B17" s="293" t="s">
        <v>23</v>
      </c>
      <c r="C17" s="43" t="s">
        <v>24</v>
      </c>
      <c r="D17" s="293" t="s">
        <v>24</v>
      </c>
      <c r="E17" s="43" t="s">
        <v>24</v>
      </c>
      <c r="F17" s="293" t="s">
        <v>23</v>
      </c>
      <c r="G17" s="43" t="s">
        <v>23</v>
      </c>
      <c r="H17" s="704"/>
      <c r="I17" s="706"/>
      <c r="J17" s="708"/>
    </row>
    <row r="18" spans="1:10" ht="25.5" customHeight="1">
      <c r="A18" s="94" t="s">
        <v>25</v>
      </c>
      <c r="B18" s="302">
        <v>553561</v>
      </c>
      <c r="C18" s="266">
        <v>570904</v>
      </c>
      <c r="D18" s="302">
        <v>650073</v>
      </c>
      <c r="E18" s="266">
        <v>722044</v>
      </c>
      <c r="F18" s="302">
        <v>739917</v>
      </c>
      <c r="G18" s="266">
        <v>740605</v>
      </c>
      <c r="H18" s="307">
        <f>(G18-B18)/B18</f>
        <v>0.3378923009388306</v>
      </c>
      <c r="I18" s="286">
        <f>(G18-F18)/F18</f>
        <v>0.0009298340219240806</v>
      </c>
      <c r="J18" s="308">
        <f>G18/$G$18</f>
        <v>1</v>
      </c>
    </row>
    <row r="19" spans="1:10" ht="18" customHeight="1">
      <c r="A19" s="44" t="s">
        <v>177</v>
      </c>
      <c r="B19" s="303">
        <v>172093</v>
      </c>
      <c r="C19" s="49">
        <v>183307</v>
      </c>
      <c r="D19" s="303">
        <v>207354</v>
      </c>
      <c r="E19" s="49">
        <v>162204</v>
      </c>
      <c r="F19" s="303">
        <v>132649</v>
      </c>
      <c r="G19" s="49">
        <v>98733</v>
      </c>
      <c r="H19" s="309">
        <f>(G19-B19)/B19</f>
        <v>-0.42628113868664036</v>
      </c>
      <c r="I19" s="50">
        <f aca="true" t="shared" si="2" ref="I19:I26">(G19-F19)/F19</f>
        <v>-0.25568228935008935</v>
      </c>
      <c r="J19" s="310">
        <f aca="true" t="shared" si="3" ref="J19:J26">G19/$G$18</f>
        <v>0.13331397978679593</v>
      </c>
    </row>
    <row r="20" spans="1:10" ht="15" customHeight="1">
      <c r="A20" s="45" t="s">
        <v>26</v>
      </c>
      <c r="B20" s="304">
        <v>666</v>
      </c>
      <c r="C20" s="18">
        <v>604</v>
      </c>
      <c r="D20" s="304">
        <v>574</v>
      </c>
      <c r="E20" s="18">
        <v>2003</v>
      </c>
      <c r="F20" s="304">
        <v>2217</v>
      </c>
      <c r="G20" s="18">
        <v>2155</v>
      </c>
      <c r="H20" s="311">
        <f>(G20-B20)/B20</f>
        <v>2.235735735735736</v>
      </c>
      <c r="I20" s="19">
        <f t="shared" si="2"/>
        <v>-0.02796571944068561</v>
      </c>
      <c r="J20" s="312">
        <f t="shared" si="3"/>
        <v>0.0029097832177746572</v>
      </c>
    </row>
    <row r="21" spans="1:10" ht="15" customHeight="1">
      <c r="A21" s="45" t="s">
        <v>27</v>
      </c>
      <c r="B21" s="304">
        <v>81857</v>
      </c>
      <c r="C21" s="18">
        <v>92018</v>
      </c>
      <c r="D21" s="304">
        <v>112364</v>
      </c>
      <c r="E21" s="18">
        <v>122792</v>
      </c>
      <c r="F21" s="304">
        <v>110769</v>
      </c>
      <c r="G21" s="18">
        <v>107420</v>
      </c>
      <c r="H21" s="311">
        <f>(G21-B21)/B21</f>
        <v>0.3122885031212969</v>
      </c>
      <c r="I21" s="19">
        <f t="shared" si="2"/>
        <v>-0.030234090765466872</v>
      </c>
      <c r="J21" s="312">
        <f t="shared" si="3"/>
        <v>0.14504357923589498</v>
      </c>
    </row>
    <row r="22" spans="1:10" ht="15" customHeight="1">
      <c r="A22" s="46" t="s">
        <v>28</v>
      </c>
      <c r="B22" s="304" t="s">
        <v>29</v>
      </c>
      <c r="C22" s="18" t="s">
        <v>29</v>
      </c>
      <c r="D22" s="304">
        <v>65018</v>
      </c>
      <c r="E22" s="18">
        <v>62887</v>
      </c>
      <c r="F22" s="304">
        <v>59402</v>
      </c>
      <c r="G22" s="18">
        <v>56011</v>
      </c>
      <c r="H22" s="313" t="s">
        <v>29</v>
      </c>
      <c r="I22" s="19">
        <f t="shared" si="2"/>
        <v>-0.05708562001279418</v>
      </c>
      <c r="J22" s="314">
        <f t="shared" si="3"/>
        <v>0.07562870896091708</v>
      </c>
    </row>
    <row r="23" spans="1:10" ht="15" customHeight="1">
      <c r="A23" s="46" t="s">
        <v>30</v>
      </c>
      <c r="B23" s="304" t="s">
        <v>29</v>
      </c>
      <c r="C23" s="18" t="s">
        <v>29</v>
      </c>
      <c r="D23" s="304">
        <v>47346</v>
      </c>
      <c r="E23" s="18">
        <v>59905</v>
      </c>
      <c r="F23" s="304">
        <v>51367</v>
      </c>
      <c r="G23" s="18">
        <v>51409</v>
      </c>
      <c r="H23" s="313" t="s">
        <v>29</v>
      </c>
      <c r="I23" s="19">
        <f t="shared" si="2"/>
        <v>0.0008176455701131076</v>
      </c>
      <c r="J23" s="314">
        <f t="shared" si="3"/>
        <v>0.06941487027497789</v>
      </c>
    </row>
    <row r="24" spans="1:10" ht="15" customHeight="1">
      <c r="A24" s="45" t="s">
        <v>31</v>
      </c>
      <c r="B24" s="304">
        <v>256565</v>
      </c>
      <c r="C24" s="18">
        <v>245479</v>
      </c>
      <c r="D24" s="304">
        <v>279264</v>
      </c>
      <c r="E24" s="18">
        <v>380220</v>
      </c>
      <c r="F24" s="304">
        <v>433633</v>
      </c>
      <c r="G24" s="18">
        <v>465497</v>
      </c>
      <c r="H24" s="311">
        <f>(G24-B24)/B24</f>
        <v>0.8143433437920216</v>
      </c>
      <c r="I24" s="19">
        <f t="shared" si="2"/>
        <v>0.0734814924140921</v>
      </c>
      <c r="J24" s="312">
        <f t="shared" si="3"/>
        <v>0.6285361292456842</v>
      </c>
    </row>
    <row r="25" spans="1:10" ht="15" customHeight="1">
      <c r="A25" s="45" t="s">
        <v>32</v>
      </c>
      <c r="B25" s="304">
        <v>18299</v>
      </c>
      <c r="C25" s="18">
        <v>24485</v>
      </c>
      <c r="D25" s="304">
        <v>24993</v>
      </c>
      <c r="E25" s="18">
        <v>26214</v>
      </c>
      <c r="F25" s="304">
        <v>28181</v>
      </c>
      <c r="G25" s="18">
        <v>29181</v>
      </c>
      <c r="H25" s="311">
        <f>(G25-B25)/B25</f>
        <v>0.5946773047707525</v>
      </c>
      <c r="I25" s="19">
        <f t="shared" si="2"/>
        <v>0.03548490117455023</v>
      </c>
      <c r="J25" s="312">
        <f t="shared" si="3"/>
        <v>0.0394015703377644</v>
      </c>
    </row>
    <row r="26" spans="1:10" ht="15" customHeight="1">
      <c r="A26" s="55" t="s">
        <v>33</v>
      </c>
      <c r="B26" s="305">
        <v>24081</v>
      </c>
      <c r="C26" s="20">
        <v>25011</v>
      </c>
      <c r="D26" s="305">
        <v>25524</v>
      </c>
      <c r="E26" s="20">
        <v>28611</v>
      </c>
      <c r="F26" s="305">
        <v>32468</v>
      </c>
      <c r="G26" s="20">
        <v>37619</v>
      </c>
      <c r="H26" s="315">
        <f>(G26-B26)/B26</f>
        <v>0.5621859557327353</v>
      </c>
      <c r="I26" s="21">
        <f t="shared" si="2"/>
        <v>0.15864851546137734</v>
      </c>
      <c r="J26" s="316">
        <f t="shared" si="3"/>
        <v>0.050794958176085765</v>
      </c>
    </row>
    <row r="27" spans="1:10" ht="12.75">
      <c r="A27" s="17"/>
      <c r="B27" s="13"/>
      <c r="C27" s="13"/>
      <c r="D27" s="13"/>
      <c r="E27" s="13"/>
      <c r="F27" s="13"/>
      <c r="G27" s="13"/>
      <c r="H27" s="13"/>
      <c r="I27" s="17"/>
      <c r="J27" s="17"/>
    </row>
    <row r="28" spans="1:10" ht="12.75" customHeight="1">
      <c r="A28" s="701" t="s">
        <v>278</v>
      </c>
      <c r="B28" s="301" t="s">
        <v>13</v>
      </c>
      <c r="C28" s="41" t="s">
        <v>14</v>
      </c>
      <c r="D28" s="301" t="s">
        <v>15</v>
      </c>
      <c r="E28" s="22" t="s">
        <v>16</v>
      </c>
      <c r="F28" s="306" t="s">
        <v>17</v>
      </c>
      <c r="G28" s="22" t="s">
        <v>18</v>
      </c>
      <c r="H28" s="703" t="s">
        <v>19</v>
      </c>
      <c r="I28" s="705" t="s">
        <v>20</v>
      </c>
      <c r="J28" s="707" t="s">
        <v>21</v>
      </c>
    </row>
    <row r="29" spans="1:10" ht="25.5">
      <c r="A29" s="702"/>
      <c r="B29" s="293" t="s">
        <v>23</v>
      </c>
      <c r="C29" s="43" t="s">
        <v>24</v>
      </c>
      <c r="D29" s="293" t="s">
        <v>24</v>
      </c>
      <c r="E29" s="43" t="s">
        <v>24</v>
      </c>
      <c r="F29" s="293" t="s">
        <v>23</v>
      </c>
      <c r="G29" s="43" t="s">
        <v>23</v>
      </c>
      <c r="H29" s="704"/>
      <c r="I29" s="706"/>
      <c r="J29" s="708"/>
    </row>
    <row r="30" spans="1:10" ht="26.25" customHeight="1">
      <c r="A30" s="44" t="s">
        <v>25</v>
      </c>
      <c r="B30" s="317">
        <v>364557</v>
      </c>
      <c r="C30" s="317">
        <v>462526</v>
      </c>
      <c r="D30" s="317">
        <v>627688</v>
      </c>
      <c r="E30" s="317">
        <v>751284</v>
      </c>
      <c r="F30" s="317">
        <v>756176</v>
      </c>
      <c r="G30" s="51">
        <v>897821</v>
      </c>
      <c r="H30" s="320">
        <f>(G30-B30)/B30</f>
        <v>1.4627726254056292</v>
      </c>
      <c r="I30" s="40">
        <f>(G30-F30)/F30</f>
        <v>0.18731750280358012</v>
      </c>
      <c r="J30" s="321">
        <f>G30/$G$30</f>
        <v>1</v>
      </c>
    </row>
    <row r="31" spans="1:10" ht="17.25" customHeight="1">
      <c r="A31" s="44" t="s">
        <v>177</v>
      </c>
      <c r="B31" s="318">
        <v>63384</v>
      </c>
      <c r="C31" s="318">
        <v>88434</v>
      </c>
      <c r="D31" s="318">
        <v>58019</v>
      </c>
      <c r="E31" s="318">
        <v>42394</v>
      </c>
      <c r="F31" s="318">
        <v>28911</v>
      </c>
      <c r="G31" s="54">
        <v>40322</v>
      </c>
      <c r="H31" s="309">
        <f>(G31-B31)/B31</f>
        <v>-0.36384576549286884</v>
      </c>
      <c r="I31" s="50">
        <f aca="true" t="shared" si="4" ref="I31:I38">(G31-F31)/F31</f>
        <v>0.39469406108401645</v>
      </c>
      <c r="J31" s="310">
        <f aca="true" t="shared" si="5" ref="J31:J38">G31/$G$30</f>
        <v>0.04491095663834996</v>
      </c>
    </row>
    <row r="32" spans="1:10" ht="12.75">
      <c r="A32" s="45" t="s">
        <v>26</v>
      </c>
      <c r="B32" s="319" t="s">
        <v>29</v>
      </c>
      <c r="C32" s="23" t="s">
        <v>41</v>
      </c>
      <c r="D32" s="319" t="s">
        <v>41</v>
      </c>
      <c r="E32" s="23">
        <v>369</v>
      </c>
      <c r="F32" s="319">
        <v>358</v>
      </c>
      <c r="G32" s="23">
        <v>417</v>
      </c>
      <c r="H32" s="313" t="s">
        <v>29</v>
      </c>
      <c r="I32" s="19">
        <f t="shared" si="4"/>
        <v>0.164804469273743</v>
      </c>
      <c r="J32" s="312">
        <f t="shared" si="5"/>
        <v>0.000464457837364018</v>
      </c>
    </row>
    <row r="33" spans="1:10" ht="12.75">
      <c r="A33" s="45" t="s">
        <v>27</v>
      </c>
      <c r="B33" s="319">
        <v>239255</v>
      </c>
      <c r="C33" s="319">
        <v>290248</v>
      </c>
      <c r="D33" s="319">
        <v>404835</v>
      </c>
      <c r="E33" s="319">
        <v>484255</v>
      </c>
      <c r="F33" s="319">
        <v>540765</v>
      </c>
      <c r="G33" s="23">
        <v>609251</v>
      </c>
      <c r="H33" s="311">
        <f>(G33-B33)/B33</f>
        <v>1.5464504399072119</v>
      </c>
      <c r="I33" s="19">
        <f t="shared" si="4"/>
        <v>0.12664651003670727</v>
      </c>
      <c r="J33" s="312">
        <f t="shared" si="5"/>
        <v>0.6785884936975187</v>
      </c>
    </row>
    <row r="34" spans="1:10" ht="12.75">
      <c r="A34" s="46" t="s">
        <v>28</v>
      </c>
      <c r="B34" s="319">
        <v>22463</v>
      </c>
      <c r="C34" s="319">
        <v>29822</v>
      </c>
      <c r="D34" s="319">
        <v>33845</v>
      </c>
      <c r="E34" s="319">
        <v>28455</v>
      </c>
      <c r="F34" s="319">
        <v>26502</v>
      </c>
      <c r="G34" s="23">
        <v>23529</v>
      </c>
      <c r="H34" s="311">
        <f>(G34-B34)/B34</f>
        <v>0.04745581623113564</v>
      </c>
      <c r="I34" s="19">
        <f t="shared" si="4"/>
        <v>-0.11218021281412724</v>
      </c>
      <c r="J34" s="314">
        <f t="shared" si="5"/>
        <v>0.026206782866517935</v>
      </c>
    </row>
    <row r="35" spans="1:10" ht="12.75">
      <c r="A35" s="46" t="s">
        <v>30</v>
      </c>
      <c r="B35" s="319">
        <v>216792</v>
      </c>
      <c r="C35" s="319">
        <v>260426</v>
      </c>
      <c r="D35" s="319">
        <v>370990</v>
      </c>
      <c r="E35" s="319">
        <v>455800</v>
      </c>
      <c r="F35" s="319">
        <v>514263</v>
      </c>
      <c r="G35" s="23">
        <v>585722</v>
      </c>
      <c r="H35" s="311">
        <f>(G35-B35)/B35</f>
        <v>1.7017694379866415</v>
      </c>
      <c r="I35" s="19">
        <f t="shared" si="4"/>
        <v>0.13895419269906642</v>
      </c>
      <c r="J35" s="314">
        <f t="shared" si="5"/>
        <v>0.6523817108310008</v>
      </c>
    </row>
    <row r="36" spans="1:10" ht="12.75">
      <c r="A36" s="45" t="s">
        <v>31</v>
      </c>
      <c r="B36" s="319">
        <v>44516</v>
      </c>
      <c r="C36" s="319">
        <v>66383</v>
      </c>
      <c r="D36" s="319">
        <v>138822</v>
      </c>
      <c r="E36" s="319">
        <v>194150</v>
      </c>
      <c r="F36" s="319">
        <v>145208</v>
      </c>
      <c r="G36" s="23">
        <v>204304</v>
      </c>
      <c r="H36" s="311">
        <f>(G36-B36)/B36</f>
        <v>3.5894509839158952</v>
      </c>
      <c r="I36" s="19">
        <f t="shared" si="4"/>
        <v>0.4069748223238389</v>
      </c>
      <c r="J36" s="312">
        <f t="shared" si="5"/>
        <v>0.22755538130651878</v>
      </c>
    </row>
    <row r="37" spans="1:10" ht="12.75">
      <c r="A37" s="45" t="s">
        <v>32</v>
      </c>
      <c r="B37" s="319" t="s">
        <v>29</v>
      </c>
      <c r="C37" s="319" t="s">
        <v>29</v>
      </c>
      <c r="D37" s="319">
        <v>4836</v>
      </c>
      <c r="E37" s="319">
        <v>4457</v>
      </c>
      <c r="F37" s="319">
        <v>4356</v>
      </c>
      <c r="G37" s="23">
        <v>4139</v>
      </c>
      <c r="H37" s="313" t="s">
        <v>29</v>
      </c>
      <c r="I37" s="19">
        <f t="shared" si="4"/>
        <v>-0.049816345270890725</v>
      </c>
      <c r="J37" s="312">
        <f t="shared" si="5"/>
        <v>0.004610050332972831</v>
      </c>
    </row>
    <row r="38" spans="1:10" ht="12.75">
      <c r="A38" s="55" t="s">
        <v>33</v>
      </c>
      <c r="B38" s="305">
        <v>17402</v>
      </c>
      <c r="C38" s="20">
        <v>17461</v>
      </c>
      <c r="D38" s="305">
        <v>21176</v>
      </c>
      <c r="E38" s="20">
        <v>25659</v>
      </c>
      <c r="F38" s="305">
        <v>36578</v>
      </c>
      <c r="G38" s="20">
        <v>39388</v>
      </c>
      <c r="H38" s="315">
        <f>(G38-B38)/B38</f>
        <v>1.2634179979312723</v>
      </c>
      <c r="I38" s="21">
        <f t="shared" si="4"/>
        <v>0.07682213352288261</v>
      </c>
      <c r="J38" s="316">
        <f t="shared" si="5"/>
        <v>0.04387066018727564</v>
      </c>
    </row>
    <row r="39" spans="1:9" ht="21" customHeight="1">
      <c r="A39" s="24" t="s">
        <v>34</v>
      </c>
      <c r="B39" s="25"/>
      <c r="C39" s="25"/>
      <c r="D39" s="26"/>
      <c r="E39" s="26"/>
      <c r="F39" s="27"/>
      <c r="G39" s="28"/>
      <c r="H39" s="27"/>
      <c r="I39" s="27"/>
    </row>
    <row r="40" spans="1:9" ht="12.75">
      <c r="A40" s="712" t="s">
        <v>35</v>
      </c>
      <c r="B40" s="712"/>
      <c r="C40" s="712"/>
      <c r="D40" s="712"/>
      <c r="E40" s="712"/>
      <c r="F40" s="29"/>
      <c r="G40" s="29"/>
      <c r="H40" s="30"/>
      <c r="I40" s="31"/>
    </row>
    <row r="41" spans="1:9" ht="21" customHeight="1">
      <c r="A41" s="36" t="s">
        <v>36</v>
      </c>
      <c r="B41" s="33"/>
      <c r="C41" s="33"/>
      <c r="D41" s="33"/>
      <c r="E41" s="34"/>
      <c r="F41" s="34"/>
      <c r="G41" s="35"/>
      <c r="H41" s="35"/>
      <c r="I41" s="35"/>
    </row>
    <row r="42" spans="1:10" ht="12.75">
      <c r="A42" s="709" t="s">
        <v>178</v>
      </c>
      <c r="B42" s="709"/>
      <c r="C42" s="709"/>
      <c r="D42" s="709"/>
      <c r="E42" s="709"/>
      <c r="F42" s="709"/>
      <c r="G42" s="709"/>
      <c r="H42" s="709"/>
      <c r="I42" s="709"/>
      <c r="J42" s="711"/>
    </row>
    <row r="43" spans="1:10" ht="12.75">
      <c r="A43" s="709" t="s">
        <v>179</v>
      </c>
      <c r="B43" s="711"/>
      <c r="C43" s="711"/>
      <c r="D43" s="711"/>
      <c r="E43" s="711"/>
      <c r="F43" s="711"/>
      <c r="G43" s="711"/>
      <c r="H43" s="711"/>
      <c r="I43" s="711"/>
      <c r="J43" s="711"/>
    </row>
    <row r="44" spans="1:9" ht="12.75">
      <c r="A44" s="37"/>
      <c r="B44" s="37"/>
      <c r="C44" s="37"/>
      <c r="D44" s="37"/>
      <c r="E44" s="37"/>
      <c r="F44" s="37"/>
      <c r="G44" s="37"/>
      <c r="H44" s="37"/>
      <c r="I44" s="35"/>
    </row>
    <row r="45" spans="1:9" ht="12.75">
      <c r="A45" s="709" t="s">
        <v>37</v>
      </c>
      <c r="B45" s="710"/>
      <c r="C45" s="710"/>
      <c r="D45" s="710"/>
      <c r="E45" s="710"/>
      <c r="F45" s="710"/>
      <c r="G45" s="710"/>
      <c r="H45" s="710"/>
      <c r="I45" s="710"/>
    </row>
  </sheetData>
  <sheetProtection/>
  <protectedRanges>
    <protectedRange sqref="E4 B5:G5 E16 B17:G17 E28 B29:G29" name="Range1"/>
    <protectedRange sqref="B18:E18" name="Range1_1_1"/>
    <protectedRange sqref="E41:F41" name="Range1_1"/>
    <protectedRange sqref="E42:E43" name="Range1_1_1_1"/>
  </protectedRanges>
  <mergeCells count="16">
    <mergeCell ref="A45:I45"/>
    <mergeCell ref="H28:H29"/>
    <mergeCell ref="I28:I29"/>
    <mergeCell ref="A28:A29"/>
    <mergeCell ref="A42:J42"/>
    <mergeCell ref="A43:J43"/>
    <mergeCell ref="J28:J29"/>
    <mergeCell ref="A40:E40"/>
    <mergeCell ref="A4:A5"/>
    <mergeCell ref="A16:A17"/>
    <mergeCell ref="H4:H5"/>
    <mergeCell ref="I4:I5"/>
    <mergeCell ref="J4:J5"/>
    <mergeCell ref="H16:H17"/>
    <mergeCell ref="I16:I17"/>
    <mergeCell ref="J16:J17"/>
  </mergeCells>
  <hyperlinks>
    <hyperlink ref="J1" location="Index!A1" display="Index"/>
  </hyperlinks>
  <printOptions/>
  <pageMargins left="0.75" right="0.75" top="1" bottom="1" header="0.5" footer="0.5"/>
  <pageSetup fitToHeight="1" fitToWidth="1" horizontalDpi="600" verticalDpi="600" orientation="landscape" paperSize="9" scale="64" r:id="rId1"/>
  <headerFooter alignWithMargins="0">
    <oddHeader>&amp;CTribunal Statistics Quarterly
July to September 2013</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62"/>
  <sheetViews>
    <sheetView zoomScale="85" zoomScaleNormal="85" zoomScalePageLayoutView="0" workbookViewId="0" topLeftCell="A1">
      <selection activeCell="A1" sqref="A1:E1"/>
    </sheetView>
  </sheetViews>
  <sheetFormatPr defaultColWidth="9.140625" defaultRowHeight="12.75"/>
  <cols>
    <col min="1" max="1" width="27.57421875" style="2" customWidth="1"/>
    <col min="2" max="2" width="8.7109375" style="2" bestFit="1" customWidth="1"/>
    <col min="3" max="4" width="9.28125" style="2" bestFit="1" customWidth="1"/>
    <col min="5" max="6" width="9.28125" style="4" bestFit="1" customWidth="1"/>
    <col min="7" max="10" width="9.28125" style="2" bestFit="1" customWidth="1"/>
    <col min="11" max="11" width="9.28125" style="57" bestFit="1" customWidth="1"/>
    <col min="12" max="13" width="9.28125" style="57" customWidth="1"/>
    <col min="14" max="14" width="8.28125" style="2" customWidth="1"/>
    <col min="15" max="15" width="8.421875" style="2" customWidth="1"/>
    <col min="16" max="16" width="8.28125" style="2" customWidth="1"/>
    <col min="17" max="17" width="9.57421875" style="2" customWidth="1"/>
    <col min="18" max="18" width="11.57421875" style="2" customWidth="1"/>
    <col min="19" max="19" width="9.57421875" style="2" customWidth="1"/>
    <col min="20" max="20" width="9.140625" style="13" customWidth="1"/>
    <col min="21" max="16384" width="9.140625" style="2" customWidth="1"/>
  </cols>
  <sheetData>
    <row r="1" spans="1:19" ht="12.75" customHeight="1">
      <c r="A1" s="713" t="s">
        <v>39</v>
      </c>
      <c r="B1" s="713"/>
      <c r="C1" s="713"/>
      <c r="D1" s="714"/>
      <c r="E1" s="714"/>
      <c r="F1" s="56"/>
      <c r="G1" s="57"/>
      <c r="H1" s="12"/>
      <c r="I1" s="57"/>
      <c r="J1" s="57"/>
      <c r="N1" s="57"/>
      <c r="O1" s="57"/>
      <c r="P1" s="57"/>
      <c r="Q1" s="57"/>
      <c r="R1" s="57"/>
      <c r="S1" s="12" t="s">
        <v>12</v>
      </c>
    </row>
    <row r="2" spans="1:19" ht="12.75">
      <c r="A2" s="96" t="s">
        <v>285</v>
      </c>
      <c r="B2" s="10"/>
      <c r="C2" s="10"/>
      <c r="D2" s="9"/>
      <c r="E2" s="56"/>
      <c r="F2" s="56"/>
      <c r="G2" s="57"/>
      <c r="H2" s="11"/>
      <c r="I2" s="11"/>
      <c r="J2" s="11"/>
      <c r="K2" s="11"/>
      <c r="L2" s="11"/>
      <c r="M2" s="11"/>
      <c r="N2" s="58"/>
      <c r="O2" s="59"/>
      <c r="P2" s="57"/>
      <c r="Q2" s="58"/>
      <c r="R2" s="60"/>
      <c r="S2" s="57"/>
    </row>
    <row r="3" spans="1:19" ht="12.75">
      <c r="A3" s="90"/>
      <c r="B3" s="61"/>
      <c r="C3" s="61"/>
      <c r="D3" s="61"/>
      <c r="E3" s="62"/>
      <c r="F3" s="64"/>
      <c r="G3" s="63"/>
      <c r="H3" s="63"/>
      <c r="I3" s="63"/>
      <c r="J3" s="63"/>
      <c r="K3" s="65"/>
      <c r="L3" s="65"/>
      <c r="M3" s="65"/>
      <c r="N3" s="63"/>
      <c r="O3" s="63"/>
      <c r="P3" s="66"/>
      <c r="Q3" s="66"/>
      <c r="R3" s="67"/>
      <c r="S3" s="63"/>
    </row>
    <row r="4" spans="1:19" ht="19.5" customHeight="1">
      <c r="A4" s="719"/>
      <c r="B4" s="323" t="s">
        <v>13</v>
      </c>
      <c r="C4" s="14" t="s">
        <v>14</v>
      </c>
      <c r="D4" s="323" t="s">
        <v>15</v>
      </c>
      <c r="E4" s="506" t="s">
        <v>16</v>
      </c>
      <c r="F4" s="501" t="s">
        <v>17</v>
      </c>
      <c r="G4" s="715" t="s">
        <v>40</v>
      </c>
      <c r="H4" s="716"/>
      <c r="I4" s="716"/>
      <c r="J4" s="716"/>
      <c r="K4" s="717"/>
      <c r="L4" s="724" t="s">
        <v>283</v>
      </c>
      <c r="M4" s="725"/>
      <c r="N4" s="703" t="s">
        <v>318</v>
      </c>
      <c r="O4" s="705" t="s">
        <v>423</v>
      </c>
      <c r="P4" s="705" t="s">
        <v>319</v>
      </c>
      <c r="Q4" s="705" t="s">
        <v>19</v>
      </c>
      <c r="R4" s="705" t="s">
        <v>20</v>
      </c>
      <c r="S4" s="707" t="s">
        <v>21</v>
      </c>
    </row>
    <row r="5" spans="1:19" ht="45.75" customHeight="1">
      <c r="A5" s="702"/>
      <c r="B5" s="324" t="s">
        <v>23</v>
      </c>
      <c r="C5" s="16" t="s">
        <v>24</v>
      </c>
      <c r="D5" s="324" t="s">
        <v>24</v>
      </c>
      <c r="E5" s="16" t="s">
        <v>24</v>
      </c>
      <c r="F5" s="329" t="s">
        <v>23</v>
      </c>
      <c r="G5" s="68" t="s">
        <v>320</v>
      </c>
      <c r="H5" s="68" t="s">
        <v>321</v>
      </c>
      <c r="I5" s="68" t="s">
        <v>322</v>
      </c>
      <c r="J5" s="68" t="s">
        <v>323</v>
      </c>
      <c r="K5" s="505" t="s">
        <v>23</v>
      </c>
      <c r="L5" s="68" t="s">
        <v>320</v>
      </c>
      <c r="M5" s="68" t="s">
        <v>321</v>
      </c>
      <c r="N5" s="704"/>
      <c r="O5" s="706"/>
      <c r="P5" s="706"/>
      <c r="Q5" s="706"/>
      <c r="R5" s="706"/>
      <c r="S5" s="708"/>
    </row>
    <row r="6" spans="1:19" ht="21" customHeight="1">
      <c r="A6" s="94" t="s">
        <v>25</v>
      </c>
      <c r="B6" s="294">
        <f aca="true" t="shared" si="0" ref="B6:K6">SUM(B8:B10,B13:B48)</f>
        <v>652187</v>
      </c>
      <c r="C6" s="69">
        <f t="shared" si="0"/>
        <v>649221</v>
      </c>
      <c r="D6" s="294">
        <f t="shared" si="0"/>
        <v>806813</v>
      </c>
      <c r="E6" s="69">
        <f t="shared" si="0"/>
        <v>840169</v>
      </c>
      <c r="F6" s="289">
        <f t="shared" si="0"/>
        <v>749400</v>
      </c>
      <c r="G6" s="69">
        <f t="shared" si="0"/>
        <v>186844</v>
      </c>
      <c r="H6" s="69">
        <f t="shared" si="0"/>
        <v>210607</v>
      </c>
      <c r="I6" s="69">
        <f t="shared" si="0"/>
        <v>221263</v>
      </c>
      <c r="J6" s="69">
        <f t="shared" si="0"/>
        <v>254859</v>
      </c>
      <c r="K6" s="289">
        <f t="shared" si="0"/>
        <v>873573</v>
      </c>
      <c r="L6" s="69">
        <f>SUM(L8:L10,L13:L48)</f>
        <v>253836</v>
      </c>
      <c r="M6" s="69">
        <f>SUM(M8:M10,M13:M48)</f>
        <v>214333</v>
      </c>
      <c r="N6" s="295">
        <f>(M6-H6)/H6</f>
        <v>0.017691719648444734</v>
      </c>
      <c r="O6" s="70">
        <f>(M6-L6)/L6</f>
        <v>-0.15562410375202887</v>
      </c>
      <c r="P6" s="70">
        <f>M6/$M$6</f>
        <v>1</v>
      </c>
      <c r="Q6" s="70">
        <f>(K6-B6)/B6</f>
        <v>0.3394517216687852</v>
      </c>
      <c r="R6" s="70">
        <f>(K6-F6)/F6</f>
        <v>0.16569655724579663</v>
      </c>
      <c r="S6" s="296">
        <f>K6/$K$6</f>
        <v>1</v>
      </c>
    </row>
    <row r="7" spans="1:19" ht="12.75">
      <c r="A7" s="44"/>
      <c r="B7" s="294"/>
      <c r="C7" s="69"/>
      <c r="D7" s="294"/>
      <c r="E7" s="69"/>
      <c r="F7" s="289"/>
      <c r="G7" s="69"/>
      <c r="H7" s="69"/>
      <c r="I7" s="69"/>
      <c r="J7" s="69"/>
      <c r="K7" s="289"/>
      <c r="L7" s="69"/>
      <c r="M7" s="69"/>
      <c r="N7" s="295"/>
      <c r="O7" s="70"/>
      <c r="P7" s="70"/>
      <c r="Q7" s="70"/>
      <c r="R7" s="70"/>
      <c r="S7" s="296"/>
    </row>
    <row r="8" spans="1:19" ht="25.5" customHeight="1">
      <c r="A8" s="44" t="s">
        <v>177</v>
      </c>
      <c r="B8" s="325">
        <v>184683</v>
      </c>
      <c r="C8" s="69">
        <v>205891</v>
      </c>
      <c r="D8" s="325">
        <v>172649</v>
      </c>
      <c r="E8" s="69">
        <v>146104</v>
      </c>
      <c r="F8" s="289">
        <v>122371</v>
      </c>
      <c r="G8" s="72">
        <v>26563</v>
      </c>
      <c r="H8" s="72">
        <v>25748</v>
      </c>
      <c r="I8" s="72">
        <v>27768</v>
      </c>
      <c r="J8" s="72">
        <v>23844</v>
      </c>
      <c r="K8" s="289">
        <v>103923</v>
      </c>
      <c r="L8" s="72">
        <v>31396</v>
      </c>
      <c r="M8" s="69">
        <v>27267</v>
      </c>
      <c r="N8" s="297">
        <f>(M8-H8)/H8</f>
        <v>0.05899487338822433</v>
      </c>
      <c r="O8" s="73">
        <f>(M8-L8)/L8</f>
        <v>-0.1315135686074659</v>
      </c>
      <c r="P8" s="73">
        <f>M8/$M$6</f>
        <v>0.1272179272440548</v>
      </c>
      <c r="Q8" s="73">
        <f>(K8-B8)/B8</f>
        <v>-0.4372898425951495</v>
      </c>
      <c r="R8" s="73">
        <f aca="true" t="shared" si="1" ref="R8:R15">(K8-F8)/F8</f>
        <v>-0.1507546722671221</v>
      </c>
      <c r="S8" s="298">
        <f aca="true" t="shared" si="2" ref="S8:S16">K8/$K$6</f>
        <v>0.1189631547678328</v>
      </c>
    </row>
    <row r="9" spans="1:19" ht="12.75">
      <c r="A9" s="44" t="s">
        <v>26</v>
      </c>
      <c r="B9" s="325">
        <v>1841</v>
      </c>
      <c r="C9" s="69">
        <v>1794</v>
      </c>
      <c r="D9" s="325">
        <v>1963</v>
      </c>
      <c r="E9" s="69">
        <v>2048</v>
      </c>
      <c r="F9" s="330">
        <v>2172</v>
      </c>
      <c r="G9" s="72">
        <v>620</v>
      </c>
      <c r="H9" s="72">
        <v>576</v>
      </c>
      <c r="I9" s="72">
        <v>573</v>
      </c>
      <c r="J9" s="72">
        <v>527</v>
      </c>
      <c r="K9" s="289">
        <v>2296</v>
      </c>
      <c r="L9" s="72">
        <v>573</v>
      </c>
      <c r="M9" s="69">
        <v>420</v>
      </c>
      <c r="N9" s="297">
        <f aca="true" t="shared" si="3" ref="N9:N48">(M9-H9)/H9</f>
        <v>-0.2708333333333333</v>
      </c>
      <c r="O9" s="73">
        <f aca="true" t="shared" si="4" ref="O9:O16">(M9-L9)/L9</f>
        <v>-0.2670157068062827</v>
      </c>
      <c r="P9" s="73">
        <f aca="true" t="shared" si="5" ref="P9:P48">M9/$M$6</f>
        <v>0.001959567588752082</v>
      </c>
      <c r="Q9" s="73">
        <f>(K9-B9)/B9</f>
        <v>0.24714828897338403</v>
      </c>
      <c r="R9" s="73">
        <f t="shared" si="1"/>
        <v>0.0570902394106814</v>
      </c>
      <c r="S9" s="298">
        <f t="shared" si="2"/>
        <v>0.0026282863595829997</v>
      </c>
    </row>
    <row r="10" spans="1:19" ht="12.75">
      <c r="A10" s="44" t="s">
        <v>27</v>
      </c>
      <c r="B10" s="325">
        <v>189303</v>
      </c>
      <c r="C10" s="69">
        <v>151028</v>
      </c>
      <c r="D10" s="325">
        <v>236103</v>
      </c>
      <c r="E10" s="69">
        <v>218096</v>
      </c>
      <c r="F10" s="289">
        <v>186331</v>
      </c>
      <c r="G10" s="72">
        <v>40305</v>
      </c>
      <c r="H10" s="72">
        <v>47789</v>
      </c>
      <c r="I10" s="72">
        <v>45710</v>
      </c>
      <c r="J10" s="72">
        <v>57737</v>
      </c>
      <c r="K10" s="289">
        <v>191541</v>
      </c>
      <c r="L10" s="72">
        <v>44335</v>
      </c>
      <c r="M10" s="69">
        <v>39514</v>
      </c>
      <c r="N10" s="297">
        <f>(M10-H10)/H10</f>
        <v>-0.17315700265751532</v>
      </c>
      <c r="O10" s="73">
        <f t="shared" si="4"/>
        <v>-0.1087402729220706</v>
      </c>
      <c r="P10" s="73">
        <f t="shared" si="5"/>
        <v>0.18435798500464232</v>
      </c>
      <c r="Q10" s="73">
        <f>(K10-B10)/B10</f>
        <v>0.011822316603540356</v>
      </c>
      <c r="R10" s="73">
        <f t="shared" si="1"/>
        <v>0.02796099414482829</v>
      </c>
      <c r="S10" s="298">
        <f t="shared" si="2"/>
        <v>0.21926158432094398</v>
      </c>
    </row>
    <row r="11" spans="1:19" ht="12.75">
      <c r="A11" s="91" t="s">
        <v>28</v>
      </c>
      <c r="B11" s="325" t="s">
        <v>29</v>
      </c>
      <c r="C11" s="69">
        <v>62370</v>
      </c>
      <c r="D11" s="325">
        <v>71280</v>
      </c>
      <c r="E11" s="69">
        <v>60591</v>
      </c>
      <c r="F11" s="289">
        <v>59247</v>
      </c>
      <c r="G11" s="72">
        <v>13587</v>
      </c>
      <c r="H11" s="72">
        <v>13445</v>
      </c>
      <c r="I11" s="72">
        <v>13933</v>
      </c>
      <c r="J11" s="72">
        <v>13739</v>
      </c>
      <c r="K11" s="289">
        <v>54704</v>
      </c>
      <c r="L11" s="72">
        <v>13154</v>
      </c>
      <c r="M11" s="69">
        <v>11051</v>
      </c>
      <c r="N11" s="297">
        <f t="shared" si="3"/>
        <v>-0.178058757902566</v>
      </c>
      <c r="O11" s="73">
        <f t="shared" si="4"/>
        <v>-0.15987532309563632</v>
      </c>
      <c r="P11" s="73">
        <f t="shared" si="5"/>
        <v>0.05155995576976014</v>
      </c>
      <c r="Q11" s="73"/>
      <c r="R11" s="73">
        <f t="shared" si="1"/>
        <v>-0.0766789879656354</v>
      </c>
      <c r="S11" s="298">
        <f t="shared" si="2"/>
        <v>0.06262098302030855</v>
      </c>
    </row>
    <row r="12" spans="1:19" ht="12.75">
      <c r="A12" s="91" t="s">
        <v>30</v>
      </c>
      <c r="B12" s="325" t="s">
        <v>29</v>
      </c>
      <c r="C12" s="69">
        <v>88658</v>
      </c>
      <c r="D12" s="325">
        <v>164823</v>
      </c>
      <c r="E12" s="69">
        <v>157505</v>
      </c>
      <c r="F12" s="289">
        <v>127084</v>
      </c>
      <c r="G12" s="72">
        <v>26718</v>
      </c>
      <c r="H12" s="72">
        <v>34344</v>
      </c>
      <c r="I12" s="72">
        <v>31777</v>
      </c>
      <c r="J12" s="72">
        <v>43998</v>
      </c>
      <c r="K12" s="289">
        <v>136837</v>
      </c>
      <c r="L12" s="72">
        <v>31181</v>
      </c>
      <c r="M12" s="69">
        <v>28463</v>
      </c>
      <c r="N12" s="297">
        <f t="shared" si="3"/>
        <v>-0.1712380619613324</v>
      </c>
      <c r="O12" s="73">
        <f t="shared" si="4"/>
        <v>-0.08716846797729387</v>
      </c>
      <c r="P12" s="73">
        <f t="shared" si="5"/>
        <v>0.13279802923488218</v>
      </c>
      <c r="Q12" s="73"/>
      <c r="R12" s="73">
        <f t="shared" si="1"/>
        <v>0.07674451543860754</v>
      </c>
      <c r="S12" s="298">
        <f t="shared" si="2"/>
        <v>0.15664060130063542</v>
      </c>
    </row>
    <row r="13" spans="1:19" ht="25.5">
      <c r="A13" s="92" t="s">
        <v>31</v>
      </c>
      <c r="B13" s="325">
        <v>229123</v>
      </c>
      <c r="C13" s="69">
        <v>242825</v>
      </c>
      <c r="D13" s="325">
        <v>339213</v>
      </c>
      <c r="E13" s="69">
        <v>418476</v>
      </c>
      <c r="F13" s="289">
        <v>370797</v>
      </c>
      <c r="G13" s="72">
        <v>102277</v>
      </c>
      <c r="H13" s="72">
        <v>119013</v>
      </c>
      <c r="I13" s="72">
        <v>130606</v>
      </c>
      <c r="J13" s="72">
        <v>155235</v>
      </c>
      <c r="K13" s="289">
        <v>507131</v>
      </c>
      <c r="L13" s="72">
        <v>160084</v>
      </c>
      <c r="M13" s="69">
        <v>129445</v>
      </c>
      <c r="N13" s="297">
        <f>(M13-H13)/H13</f>
        <v>0.08765428986749346</v>
      </c>
      <c r="O13" s="73">
        <f>(M13-L13)/L13</f>
        <v>-0.19139326853401964</v>
      </c>
      <c r="P13" s="73">
        <f t="shared" si="5"/>
        <v>0.6039433964905078</v>
      </c>
      <c r="Q13" s="73">
        <f>(K13-B13)/B13</f>
        <v>1.2133570178463096</v>
      </c>
      <c r="R13" s="73">
        <f t="shared" si="1"/>
        <v>0.3676782713991753</v>
      </c>
      <c r="S13" s="298">
        <f t="shared" si="2"/>
        <v>0.5805250391209436</v>
      </c>
    </row>
    <row r="14" spans="1:19" ht="12.75">
      <c r="A14" s="44" t="s">
        <v>32</v>
      </c>
      <c r="B14" s="325">
        <v>21849</v>
      </c>
      <c r="C14" s="69">
        <v>22652</v>
      </c>
      <c r="D14" s="325">
        <v>25233</v>
      </c>
      <c r="E14" s="69">
        <v>25734</v>
      </c>
      <c r="F14" s="289">
        <v>29601</v>
      </c>
      <c r="G14" s="72">
        <v>7164</v>
      </c>
      <c r="H14" s="72">
        <v>7446</v>
      </c>
      <c r="I14" s="72">
        <v>7099</v>
      </c>
      <c r="J14" s="72">
        <v>7260</v>
      </c>
      <c r="K14" s="289">
        <v>28969</v>
      </c>
      <c r="L14" s="72">
        <v>7377</v>
      </c>
      <c r="M14" s="69">
        <v>7812</v>
      </c>
      <c r="N14" s="297">
        <f t="shared" si="3"/>
        <v>0.04915390813859791</v>
      </c>
      <c r="O14" s="73">
        <f t="shared" si="4"/>
        <v>0.05896705978039853</v>
      </c>
      <c r="P14" s="73">
        <f t="shared" si="5"/>
        <v>0.036447957150788725</v>
      </c>
      <c r="Q14" s="73">
        <f>(K14-B14)/B14</f>
        <v>0.3258730376676278</v>
      </c>
      <c r="R14" s="73">
        <f t="shared" si="1"/>
        <v>-0.02135063004628222</v>
      </c>
      <c r="S14" s="298">
        <f t="shared" si="2"/>
        <v>0.03316151025729962</v>
      </c>
    </row>
    <row r="15" spans="1:19" ht="20.25" customHeight="1">
      <c r="A15" s="77" t="s">
        <v>335</v>
      </c>
      <c r="B15" s="325">
        <v>1672</v>
      </c>
      <c r="C15" s="69">
        <v>1846</v>
      </c>
      <c r="D15" s="325">
        <v>1960</v>
      </c>
      <c r="E15" s="69">
        <v>1259</v>
      </c>
      <c r="F15" s="289">
        <v>1263</v>
      </c>
      <c r="G15" s="72">
        <v>388</v>
      </c>
      <c r="H15" s="72">
        <v>262</v>
      </c>
      <c r="I15" s="72">
        <v>281</v>
      </c>
      <c r="J15" s="49">
        <v>254</v>
      </c>
      <c r="K15" s="289">
        <v>1185</v>
      </c>
      <c r="L15" s="72">
        <v>304</v>
      </c>
      <c r="M15" s="69">
        <v>294</v>
      </c>
      <c r="N15" s="297">
        <f t="shared" si="3"/>
        <v>0.12213740458015267</v>
      </c>
      <c r="O15" s="73">
        <f t="shared" si="4"/>
        <v>-0.03289473684210526</v>
      </c>
      <c r="P15" s="73">
        <f t="shared" si="5"/>
        <v>0.0013716973121264573</v>
      </c>
      <c r="Q15" s="73">
        <f>(K15-B15)/B15</f>
        <v>-0.29126794258373206</v>
      </c>
      <c r="R15" s="73">
        <f t="shared" si="1"/>
        <v>-0.06175771971496437</v>
      </c>
      <c r="S15" s="298">
        <f t="shared" si="2"/>
        <v>0.001356497968687219</v>
      </c>
    </row>
    <row r="16" spans="1:19" ht="14.25">
      <c r="A16" s="77" t="s">
        <v>336</v>
      </c>
      <c r="B16" s="325">
        <v>0</v>
      </c>
      <c r="C16" s="69">
        <v>0</v>
      </c>
      <c r="D16" s="325">
        <v>0</v>
      </c>
      <c r="E16" s="69">
        <v>0</v>
      </c>
      <c r="F16" s="289">
        <v>53</v>
      </c>
      <c r="G16" s="72">
        <v>93</v>
      </c>
      <c r="H16" s="72">
        <v>72</v>
      </c>
      <c r="I16" s="72">
        <v>36</v>
      </c>
      <c r="J16" s="49">
        <v>52</v>
      </c>
      <c r="K16" s="289">
        <v>253</v>
      </c>
      <c r="L16" s="72">
        <v>61</v>
      </c>
      <c r="M16" s="69">
        <v>26</v>
      </c>
      <c r="N16" s="297">
        <f t="shared" si="3"/>
        <v>-0.6388888888888888</v>
      </c>
      <c r="O16" s="73">
        <f t="shared" si="4"/>
        <v>-0.5737704918032787</v>
      </c>
      <c r="P16" s="73">
        <f t="shared" si="5"/>
        <v>0.00012130656501798603</v>
      </c>
      <c r="Q16" s="75" t="s">
        <v>41</v>
      </c>
      <c r="R16" s="75" t="s">
        <v>41</v>
      </c>
      <c r="S16" s="298">
        <f t="shared" si="2"/>
        <v>0.0002896151781247818</v>
      </c>
    </row>
    <row r="17" spans="1:19" ht="14.25">
      <c r="A17" s="77" t="s">
        <v>343</v>
      </c>
      <c r="B17" s="325">
        <v>0</v>
      </c>
      <c r="C17" s="69">
        <v>0</v>
      </c>
      <c r="D17" s="325">
        <v>0</v>
      </c>
      <c r="E17" s="69">
        <v>0</v>
      </c>
      <c r="F17" s="289">
        <v>0</v>
      </c>
      <c r="G17" s="72">
        <v>0</v>
      </c>
      <c r="H17" s="72">
        <v>0</v>
      </c>
      <c r="I17" s="72">
        <v>0</v>
      </c>
      <c r="J17" s="49">
        <v>0</v>
      </c>
      <c r="K17" s="289">
        <v>0</v>
      </c>
      <c r="L17" s="72">
        <v>0</v>
      </c>
      <c r="M17" s="69">
        <v>0</v>
      </c>
      <c r="N17" s="297"/>
      <c r="O17" s="73"/>
      <c r="P17" s="73">
        <f t="shared" si="5"/>
        <v>0</v>
      </c>
      <c r="Q17" s="75" t="s">
        <v>41</v>
      </c>
      <c r="R17" s="75" t="s">
        <v>41</v>
      </c>
      <c r="S17" s="334" t="s">
        <v>41</v>
      </c>
    </row>
    <row r="18" spans="1:19" ht="12.75">
      <c r="A18" s="77" t="s">
        <v>42</v>
      </c>
      <c r="B18" s="325">
        <v>2412</v>
      </c>
      <c r="C18" s="69">
        <v>1974</v>
      </c>
      <c r="D18" s="325">
        <v>3077</v>
      </c>
      <c r="E18" s="69">
        <v>3205</v>
      </c>
      <c r="F18" s="289">
        <v>1600</v>
      </c>
      <c r="G18" s="72">
        <v>323</v>
      </c>
      <c r="H18" s="72">
        <v>298</v>
      </c>
      <c r="I18" s="72">
        <v>327</v>
      </c>
      <c r="J18" s="49">
        <v>372</v>
      </c>
      <c r="K18" s="289">
        <v>1320</v>
      </c>
      <c r="L18" s="72">
        <v>323</v>
      </c>
      <c r="M18" s="69">
        <v>303</v>
      </c>
      <c r="N18" s="297">
        <f t="shared" si="3"/>
        <v>0.016778523489932886</v>
      </c>
      <c r="O18" s="73">
        <f aca="true" t="shared" si="6" ref="O18:O48">(M18-L18)/L18</f>
        <v>-0.06191950464396285</v>
      </c>
      <c r="P18" s="73">
        <f t="shared" si="5"/>
        <v>0.001413688046171145</v>
      </c>
      <c r="Q18" s="73">
        <f>(K18-B18)/B18</f>
        <v>-0.4527363184079602</v>
      </c>
      <c r="R18" s="73">
        <f>(K18-F18)/F18</f>
        <v>-0.175</v>
      </c>
      <c r="S18" s="298">
        <f>K18/$K$6</f>
        <v>0.0015110357119553833</v>
      </c>
    </row>
    <row r="19" spans="1:19" ht="12.75">
      <c r="A19" s="77" t="s">
        <v>43</v>
      </c>
      <c r="B19" s="325">
        <v>290</v>
      </c>
      <c r="C19" s="69">
        <v>212</v>
      </c>
      <c r="D19" s="325">
        <v>240</v>
      </c>
      <c r="E19" s="69">
        <v>156</v>
      </c>
      <c r="F19" s="289">
        <v>71</v>
      </c>
      <c r="G19" s="72">
        <v>24</v>
      </c>
      <c r="H19" s="72">
        <v>15</v>
      </c>
      <c r="I19" s="72">
        <v>14</v>
      </c>
      <c r="J19" s="49">
        <v>22</v>
      </c>
      <c r="K19" s="289">
        <v>75</v>
      </c>
      <c r="L19" s="72">
        <v>30</v>
      </c>
      <c r="M19" s="69">
        <v>35</v>
      </c>
      <c r="N19" s="297">
        <f t="shared" si="3"/>
        <v>1.3333333333333333</v>
      </c>
      <c r="O19" s="73">
        <f t="shared" si="6"/>
        <v>0.16666666666666666</v>
      </c>
      <c r="P19" s="73">
        <f t="shared" si="5"/>
        <v>0.00016329729906267352</v>
      </c>
      <c r="Q19" s="75" t="s">
        <v>41</v>
      </c>
      <c r="R19" s="75" t="s">
        <v>41</v>
      </c>
      <c r="S19" s="334" t="s">
        <v>41</v>
      </c>
    </row>
    <row r="20" spans="1:19" ht="14.25">
      <c r="A20" s="77" t="s">
        <v>180</v>
      </c>
      <c r="B20" s="325">
        <v>0</v>
      </c>
      <c r="C20" s="69">
        <v>1</v>
      </c>
      <c r="D20" s="325">
        <v>7</v>
      </c>
      <c r="E20" s="69">
        <v>14</v>
      </c>
      <c r="F20" s="289">
        <v>6</v>
      </c>
      <c r="G20" s="72">
        <v>2</v>
      </c>
      <c r="H20" s="72">
        <v>1</v>
      </c>
      <c r="I20" s="72">
        <v>2</v>
      </c>
      <c r="J20" s="49">
        <v>1</v>
      </c>
      <c r="K20" s="289">
        <v>6</v>
      </c>
      <c r="L20" s="72">
        <v>4</v>
      </c>
      <c r="M20" s="69">
        <v>3</v>
      </c>
      <c r="N20" s="297">
        <f t="shared" si="3"/>
        <v>2</v>
      </c>
      <c r="O20" s="73">
        <f t="shared" si="6"/>
        <v>-0.25</v>
      </c>
      <c r="P20" s="73">
        <f t="shared" si="5"/>
        <v>1.3996911348229158E-05</v>
      </c>
      <c r="Q20" s="75" t="s">
        <v>41</v>
      </c>
      <c r="R20" s="75" t="s">
        <v>41</v>
      </c>
      <c r="S20" s="334" t="s">
        <v>41</v>
      </c>
    </row>
    <row r="21" spans="1:19" ht="12.75">
      <c r="A21" s="77" t="s">
        <v>44</v>
      </c>
      <c r="B21" s="325">
        <v>2</v>
      </c>
      <c r="C21" s="69">
        <v>1</v>
      </c>
      <c r="D21" s="325">
        <v>5</v>
      </c>
      <c r="E21" s="69">
        <v>6</v>
      </c>
      <c r="F21" s="289">
        <v>6</v>
      </c>
      <c r="G21" s="72">
        <v>0</v>
      </c>
      <c r="H21" s="72">
        <v>1</v>
      </c>
      <c r="I21" s="72">
        <v>5</v>
      </c>
      <c r="J21" s="49">
        <v>1</v>
      </c>
      <c r="K21" s="289">
        <v>7</v>
      </c>
      <c r="L21" s="72">
        <v>0</v>
      </c>
      <c r="M21" s="69">
        <v>0</v>
      </c>
      <c r="N21" s="297">
        <f t="shared" si="3"/>
        <v>-1</v>
      </c>
      <c r="O21" s="73"/>
      <c r="P21" s="73">
        <f t="shared" si="5"/>
        <v>0</v>
      </c>
      <c r="Q21" s="75" t="s">
        <v>41</v>
      </c>
      <c r="R21" s="75" t="s">
        <v>41</v>
      </c>
      <c r="S21" s="334" t="s">
        <v>41</v>
      </c>
    </row>
    <row r="22" spans="1:19" ht="14.25">
      <c r="A22" s="77" t="s">
        <v>181</v>
      </c>
      <c r="B22" s="326" t="s">
        <v>41</v>
      </c>
      <c r="C22" s="1" t="s">
        <v>41</v>
      </c>
      <c r="D22" s="326" t="s">
        <v>41</v>
      </c>
      <c r="E22" s="60" t="s">
        <v>41</v>
      </c>
      <c r="F22" s="331">
        <v>0</v>
      </c>
      <c r="G22" s="52">
        <v>0</v>
      </c>
      <c r="H22" s="52">
        <v>0</v>
      </c>
      <c r="I22" s="52">
        <v>0</v>
      </c>
      <c r="J22" s="49">
        <v>1</v>
      </c>
      <c r="K22" s="289">
        <v>1</v>
      </c>
      <c r="L22" s="72">
        <v>3</v>
      </c>
      <c r="M22" s="69">
        <v>4</v>
      </c>
      <c r="N22" s="297"/>
      <c r="O22" s="73">
        <f t="shared" si="6"/>
        <v>0.3333333333333333</v>
      </c>
      <c r="P22" s="73">
        <f t="shared" si="5"/>
        <v>1.8662548464305543E-05</v>
      </c>
      <c r="Q22" s="75" t="s">
        <v>41</v>
      </c>
      <c r="R22" s="75" t="s">
        <v>41</v>
      </c>
      <c r="S22" s="334" t="s">
        <v>41</v>
      </c>
    </row>
    <row r="23" spans="1:19" ht="14.25">
      <c r="A23" s="77" t="s">
        <v>182</v>
      </c>
      <c r="B23" s="325">
        <v>0</v>
      </c>
      <c r="C23" s="69">
        <v>4</v>
      </c>
      <c r="D23" s="325">
        <v>13</v>
      </c>
      <c r="E23" s="69">
        <v>8</v>
      </c>
      <c r="F23" s="289">
        <v>22</v>
      </c>
      <c r="G23" s="72">
        <v>5</v>
      </c>
      <c r="H23" s="72">
        <v>2</v>
      </c>
      <c r="I23" s="72">
        <v>3</v>
      </c>
      <c r="J23" s="49">
        <v>5</v>
      </c>
      <c r="K23" s="289">
        <v>15</v>
      </c>
      <c r="L23" s="72">
        <v>1</v>
      </c>
      <c r="M23" s="69">
        <v>4</v>
      </c>
      <c r="N23" s="297">
        <f t="shared" si="3"/>
        <v>1</v>
      </c>
      <c r="O23" s="73">
        <f t="shared" si="6"/>
        <v>3</v>
      </c>
      <c r="P23" s="73">
        <f t="shared" si="5"/>
        <v>1.8662548464305543E-05</v>
      </c>
      <c r="Q23" s="75" t="s">
        <v>41</v>
      </c>
      <c r="R23" s="75" t="s">
        <v>41</v>
      </c>
      <c r="S23" s="334" t="s">
        <v>41</v>
      </c>
    </row>
    <row r="24" spans="1:19" ht="12.75">
      <c r="A24" s="77" t="s">
        <v>45</v>
      </c>
      <c r="B24" s="325">
        <v>2257</v>
      </c>
      <c r="C24" s="69">
        <v>2482</v>
      </c>
      <c r="D24" s="325">
        <v>3822</v>
      </c>
      <c r="E24" s="69">
        <v>2955</v>
      </c>
      <c r="F24" s="289">
        <v>2491</v>
      </c>
      <c r="G24" s="72">
        <v>705</v>
      </c>
      <c r="H24" s="72">
        <v>542</v>
      </c>
      <c r="I24" s="72">
        <v>594</v>
      </c>
      <c r="J24" s="49">
        <v>590</v>
      </c>
      <c r="K24" s="289">
        <v>2431</v>
      </c>
      <c r="L24" s="72">
        <v>508</v>
      </c>
      <c r="M24" s="69">
        <v>485</v>
      </c>
      <c r="N24" s="297">
        <f t="shared" si="3"/>
        <v>-0.10516605166051661</v>
      </c>
      <c r="O24" s="73">
        <f t="shared" si="6"/>
        <v>-0.045275590551181105</v>
      </c>
      <c r="P24" s="73">
        <f t="shared" si="5"/>
        <v>0.002262834001297047</v>
      </c>
      <c r="Q24" s="75" t="s">
        <v>41</v>
      </c>
      <c r="R24" s="75" t="s">
        <v>41</v>
      </c>
      <c r="S24" s="334" t="s">
        <v>41</v>
      </c>
    </row>
    <row r="25" spans="1:19" ht="14.25">
      <c r="A25" s="77" t="s">
        <v>183</v>
      </c>
      <c r="B25" s="325">
        <v>0</v>
      </c>
      <c r="C25" s="69">
        <v>0</v>
      </c>
      <c r="D25" s="325">
        <v>0</v>
      </c>
      <c r="E25" s="69">
        <v>0</v>
      </c>
      <c r="F25" s="289">
        <v>0</v>
      </c>
      <c r="G25" s="72">
        <v>1</v>
      </c>
      <c r="H25" s="72">
        <v>440</v>
      </c>
      <c r="I25" s="72">
        <v>16</v>
      </c>
      <c r="J25" s="49">
        <v>4</v>
      </c>
      <c r="K25" s="289">
        <v>461</v>
      </c>
      <c r="L25" s="72">
        <v>0</v>
      </c>
      <c r="M25" s="69">
        <v>0</v>
      </c>
      <c r="N25" s="297">
        <f t="shared" si="3"/>
        <v>-1</v>
      </c>
      <c r="O25" s="73"/>
      <c r="P25" s="73">
        <f t="shared" si="5"/>
        <v>0</v>
      </c>
      <c r="Q25" s="75" t="s">
        <v>41</v>
      </c>
      <c r="R25" s="75" t="s">
        <v>41</v>
      </c>
      <c r="S25" s="298">
        <f>K25/$K$6</f>
        <v>0.0005277177751601756</v>
      </c>
    </row>
    <row r="26" spans="1:19" ht="14.25">
      <c r="A26" s="77" t="s">
        <v>184</v>
      </c>
      <c r="B26" s="325">
        <v>0</v>
      </c>
      <c r="C26" s="69">
        <v>1</v>
      </c>
      <c r="D26" s="325">
        <v>8</v>
      </c>
      <c r="E26" s="69">
        <v>0</v>
      </c>
      <c r="F26" s="289">
        <v>1</v>
      </c>
      <c r="G26" s="72">
        <v>0</v>
      </c>
      <c r="H26" s="72">
        <v>2</v>
      </c>
      <c r="I26" s="72">
        <v>0</v>
      </c>
      <c r="J26" s="49">
        <v>0</v>
      </c>
      <c r="K26" s="289">
        <v>2</v>
      </c>
      <c r="L26" s="72">
        <v>0</v>
      </c>
      <c r="M26" s="69">
        <v>1</v>
      </c>
      <c r="N26" s="297">
        <f t="shared" si="3"/>
        <v>-0.5</v>
      </c>
      <c r="O26" s="73"/>
      <c r="P26" s="73">
        <f t="shared" si="5"/>
        <v>4.665637116076386E-06</v>
      </c>
      <c r="Q26" s="75" t="s">
        <v>41</v>
      </c>
      <c r="R26" s="75" t="s">
        <v>41</v>
      </c>
      <c r="S26" s="334" t="s">
        <v>41</v>
      </c>
    </row>
    <row r="27" spans="1:19" ht="14.25">
      <c r="A27" s="93" t="s">
        <v>185</v>
      </c>
      <c r="B27" s="294" t="s">
        <v>41</v>
      </c>
      <c r="C27" s="69" t="s">
        <v>41</v>
      </c>
      <c r="D27" s="294" t="s">
        <v>41</v>
      </c>
      <c r="E27" s="69" t="s">
        <v>41</v>
      </c>
      <c r="F27" s="289" t="s">
        <v>41</v>
      </c>
      <c r="G27" s="72" t="s">
        <v>41</v>
      </c>
      <c r="H27" s="72">
        <v>0</v>
      </c>
      <c r="I27" s="72">
        <v>0</v>
      </c>
      <c r="J27" s="49">
        <v>0</v>
      </c>
      <c r="K27" s="289">
        <v>0</v>
      </c>
      <c r="L27" s="72">
        <v>0</v>
      </c>
      <c r="M27" s="69">
        <v>0</v>
      </c>
      <c r="N27" s="297"/>
      <c r="O27" s="73"/>
      <c r="P27" s="73">
        <f t="shared" si="5"/>
        <v>0</v>
      </c>
      <c r="Q27" s="75" t="s">
        <v>41</v>
      </c>
      <c r="R27" s="75" t="s">
        <v>41</v>
      </c>
      <c r="S27" s="334" t="s">
        <v>41</v>
      </c>
    </row>
    <row r="28" spans="1:19" ht="25.5">
      <c r="A28" s="77" t="s">
        <v>46</v>
      </c>
      <c r="B28" s="325">
        <v>29</v>
      </c>
      <c r="C28" s="69">
        <v>24</v>
      </c>
      <c r="D28" s="325">
        <v>25</v>
      </c>
      <c r="E28" s="69">
        <v>267</v>
      </c>
      <c r="F28" s="289">
        <v>524</v>
      </c>
      <c r="G28" s="72">
        <v>4</v>
      </c>
      <c r="H28" s="72">
        <v>2</v>
      </c>
      <c r="I28" s="72">
        <v>5</v>
      </c>
      <c r="J28" s="49">
        <v>2</v>
      </c>
      <c r="K28" s="289">
        <v>13</v>
      </c>
      <c r="L28" s="72">
        <v>3</v>
      </c>
      <c r="M28" s="69">
        <v>4</v>
      </c>
      <c r="N28" s="297">
        <f t="shared" si="3"/>
        <v>1</v>
      </c>
      <c r="O28" s="73">
        <f t="shared" si="6"/>
        <v>0.3333333333333333</v>
      </c>
      <c r="P28" s="73">
        <f t="shared" si="5"/>
        <v>1.8662548464305543E-05</v>
      </c>
      <c r="Q28" s="73">
        <f>(K28-B28)/B28</f>
        <v>-0.5517241379310345</v>
      </c>
      <c r="R28" s="73">
        <f>(K28-F28)/F28</f>
        <v>-0.9751908396946565</v>
      </c>
      <c r="S28" s="298">
        <f>O28/$K$6</f>
        <v>3.8157467473620785E-07</v>
      </c>
    </row>
    <row r="29" spans="1:19" ht="14.25">
      <c r="A29" s="77" t="s">
        <v>186</v>
      </c>
      <c r="B29" s="325">
        <v>0</v>
      </c>
      <c r="C29" s="69">
        <v>0</v>
      </c>
      <c r="D29" s="325">
        <v>0</v>
      </c>
      <c r="E29" s="69">
        <v>0</v>
      </c>
      <c r="F29" s="289">
        <v>0</v>
      </c>
      <c r="G29" s="72">
        <v>0</v>
      </c>
      <c r="H29" s="72">
        <v>0</v>
      </c>
      <c r="I29" s="72">
        <v>0</v>
      </c>
      <c r="J29" s="49">
        <v>0</v>
      </c>
      <c r="K29" s="289">
        <v>0</v>
      </c>
      <c r="L29" s="72">
        <v>0</v>
      </c>
      <c r="M29" s="69">
        <v>0</v>
      </c>
      <c r="N29" s="297"/>
      <c r="O29" s="73"/>
      <c r="P29" s="73">
        <f t="shared" si="5"/>
        <v>0</v>
      </c>
      <c r="Q29" s="73"/>
      <c r="R29" s="73"/>
      <c r="S29" s="298"/>
    </row>
    <row r="30" spans="1:19" ht="12.75">
      <c r="A30" s="77" t="s">
        <v>47</v>
      </c>
      <c r="B30" s="325">
        <v>12</v>
      </c>
      <c r="C30" s="69">
        <v>9</v>
      </c>
      <c r="D30" s="325">
        <v>7</v>
      </c>
      <c r="E30" s="69">
        <v>12</v>
      </c>
      <c r="F30" s="289">
        <v>11</v>
      </c>
      <c r="G30" s="72">
        <v>0</v>
      </c>
      <c r="H30" s="72">
        <v>1</v>
      </c>
      <c r="I30" s="72">
        <v>1</v>
      </c>
      <c r="J30" s="72">
        <v>5</v>
      </c>
      <c r="K30" s="289">
        <v>7</v>
      </c>
      <c r="L30" s="72">
        <v>0</v>
      </c>
      <c r="M30" s="69">
        <v>3</v>
      </c>
      <c r="N30" s="297">
        <f t="shared" si="3"/>
        <v>2</v>
      </c>
      <c r="O30" s="73"/>
      <c r="P30" s="73">
        <f t="shared" si="5"/>
        <v>1.3996911348229158E-05</v>
      </c>
      <c r="Q30" s="75" t="s">
        <v>41</v>
      </c>
      <c r="R30" s="75" t="s">
        <v>41</v>
      </c>
      <c r="S30" s="334" t="s">
        <v>41</v>
      </c>
    </row>
    <row r="31" spans="1:19" ht="12.75">
      <c r="A31" s="77" t="s">
        <v>48</v>
      </c>
      <c r="B31" s="325">
        <v>1</v>
      </c>
      <c r="C31" s="69">
        <v>0</v>
      </c>
      <c r="D31" s="325">
        <v>1</v>
      </c>
      <c r="E31" s="69">
        <v>3</v>
      </c>
      <c r="F31" s="289">
        <v>3</v>
      </c>
      <c r="G31" s="72">
        <v>2</v>
      </c>
      <c r="H31" s="72">
        <v>0</v>
      </c>
      <c r="I31" s="72">
        <v>2</v>
      </c>
      <c r="J31" s="72">
        <v>0</v>
      </c>
      <c r="K31" s="289">
        <v>4</v>
      </c>
      <c r="L31" s="72">
        <v>0</v>
      </c>
      <c r="M31" s="69">
        <v>2</v>
      </c>
      <c r="N31" s="297"/>
      <c r="O31" s="73"/>
      <c r="P31" s="73">
        <f t="shared" si="5"/>
        <v>9.331274232152771E-06</v>
      </c>
      <c r="Q31" s="75" t="s">
        <v>41</v>
      </c>
      <c r="R31" s="75" t="s">
        <v>41</v>
      </c>
      <c r="S31" s="334" t="s">
        <v>41</v>
      </c>
    </row>
    <row r="32" spans="1:19" ht="27">
      <c r="A32" s="77" t="s">
        <v>187</v>
      </c>
      <c r="B32" s="325">
        <v>0</v>
      </c>
      <c r="C32" s="69">
        <v>0</v>
      </c>
      <c r="D32" s="325">
        <v>0</v>
      </c>
      <c r="E32" s="69">
        <v>0</v>
      </c>
      <c r="F32" s="289">
        <v>12</v>
      </c>
      <c r="G32" s="72">
        <v>3</v>
      </c>
      <c r="H32" s="72">
        <v>6</v>
      </c>
      <c r="I32" s="72">
        <v>3</v>
      </c>
      <c r="J32" s="72">
        <v>4</v>
      </c>
      <c r="K32" s="289">
        <v>16</v>
      </c>
      <c r="L32" s="72">
        <v>10</v>
      </c>
      <c r="M32" s="69">
        <v>4</v>
      </c>
      <c r="N32" s="297">
        <f t="shared" si="3"/>
        <v>-0.3333333333333333</v>
      </c>
      <c r="O32" s="73">
        <f t="shared" si="6"/>
        <v>-0.6</v>
      </c>
      <c r="P32" s="73">
        <f t="shared" si="5"/>
        <v>1.8662548464305543E-05</v>
      </c>
      <c r="Q32" s="75" t="s">
        <v>41</v>
      </c>
      <c r="R32" s="75" t="s">
        <v>41</v>
      </c>
      <c r="S32" s="334" t="s">
        <v>41</v>
      </c>
    </row>
    <row r="33" spans="1:19" ht="12.75">
      <c r="A33" s="77" t="s">
        <v>49</v>
      </c>
      <c r="B33" s="325">
        <v>302</v>
      </c>
      <c r="C33" s="69">
        <v>277</v>
      </c>
      <c r="D33" s="325">
        <v>285</v>
      </c>
      <c r="E33" s="69">
        <v>301</v>
      </c>
      <c r="F33" s="289">
        <v>320</v>
      </c>
      <c r="G33" s="72">
        <v>68</v>
      </c>
      <c r="H33" s="72">
        <v>71</v>
      </c>
      <c r="I33" s="72">
        <v>90</v>
      </c>
      <c r="J33" s="72">
        <v>72</v>
      </c>
      <c r="K33" s="289">
        <v>301</v>
      </c>
      <c r="L33" s="72">
        <v>79</v>
      </c>
      <c r="M33" s="69">
        <v>73</v>
      </c>
      <c r="N33" s="297">
        <f t="shared" si="3"/>
        <v>0.028169014084507043</v>
      </c>
      <c r="O33" s="73">
        <f t="shared" si="6"/>
        <v>-0.0759493670886076</v>
      </c>
      <c r="P33" s="73">
        <f t="shared" si="5"/>
        <v>0.0003405915094735762</v>
      </c>
      <c r="Q33" s="75" t="s">
        <v>41</v>
      </c>
      <c r="R33" s="75" t="s">
        <v>41</v>
      </c>
      <c r="S33" s="298">
        <f>K33/$K$6</f>
        <v>0.00034456193128679574</v>
      </c>
    </row>
    <row r="34" spans="1:19" ht="12.75">
      <c r="A34" s="77" t="s">
        <v>50</v>
      </c>
      <c r="B34" s="325">
        <v>136</v>
      </c>
      <c r="C34" s="69">
        <v>84</v>
      </c>
      <c r="D34" s="325">
        <v>160</v>
      </c>
      <c r="E34" s="69">
        <v>245</v>
      </c>
      <c r="F34" s="289">
        <v>297</v>
      </c>
      <c r="G34" s="72">
        <v>60</v>
      </c>
      <c r="H34" s="72">
        <v>73</v>
      </c>
      <c r="I34" s="72">
        <v>56</v>
      </c>
      <c r="J34" s="72">
        <v>60</v>
      </c>
      <c r="K34" s="289">
        <v>249</v>
      </c>
      <c r="L34" s="72">
        <v>66</v>
      </c>
      <c r="M34" s="69">
        <v>82</v>
      </c>
      <c r="N34" s="297">
        <f t="shared" si="3"/>
        <v>0.1232876712328767</v>
      </c>
      <c r="O34" s="73">
        <f t="shared" si="6"/>
        <v>0.24242424242424243</v>
      </c>
      <c r="P34" s="73">
        <f t="shared" si="5"/>
        <v>0.0003825822435182636</v>
      </c>
      <c r="Q34" s="75" t="s">
        <v>41</v>
      </c>
      <c r="R34" s="75" t="s">
        <v>41</v>
      </c>
      <c r="S34" s="298">
        <f>K34/$K$6</f>
        <v>0.0002850362820279473</v>
      </c>
    </row>
    <row r="35" spans="1:19" ht="12.75">
      <c r="A35" s="77" t="s">
        <v>51</v>
      </c>
      <c r="B35" s="325">
        <v>1431</v>
      </c>
      <c r="C35" s="69">
        <v>1052</v>
      </c>
      <c r="D35" s="325">
        <v>1118</v>
      </c>
      <c r="E35" s="69">
        <v>761</v>
      </c>
      <c r="F35" s="289">
        <v>624</v>
      </c>
      <c r="G35" s="72">
        <v>158</v>
      </c>
      <c r="H35" s="72">
        <v>129</v>
      </c>
      <c r="I35" s="72">
        <v>100</v>
      </c>
      <c r="J35" s="72">
        <v>139</v>
      </c>
      <c r="K35" s="289">
        <v>526</v>
      </c>
      <c r="L35" s="72">
        <v>156</v>
      </c>
      <c r="M35" s="69">
        <v>159</v>
      </c>
      <c r="N35" s="297">
        <f t="shared" si="3"/>
        <v>0.23255813953488372</v>
      </c>
      <c r="O35" s="73">
        <f t="shared" si="6"/>
        <v>0.019230769230769232</v>
      </c>
      <c r="P35" s="73">
        <f t="shared" si="5"/>
        <v>0.0007418363014561454</v>
      </c>
      <c r="Q35" s="73">
        <f>(K35-B35)/B35</f>
        <v>-0.6324248777078966</v>
      </c>
      <c r="R35" s="73">
        <f>(K35-F35)/F35</f>
        <v>-0.15705128205128205</v>
      </c>
      <c r="S35" s="298">
        <f>O35/$K$6</f>
        <v>2.2013923542473532E-08</v>
      </c>
    </row>
    <row r="36" spans="1:19" ht="27">
      <c r="A36" s="77" t="s">
        <v>188</v>
      </c>
      <c r="B36" s="325">
        <v>0</v>
      </c>
      <c r="C36" s="69">
        <v>0</v>
      </c>
      <c r="D36" s="325">
        <v>72</v>
      </c>
      <c r="E36" s="69">
        <v>51</v>
      </c>
      <c r="F36" s="289">
        <v>42</v>
      </c>
      <c r="G36" s="72">
        <v>4</v>
      </c>
      <c r="H36" s="72">
        <v>7</v>
      </c>
      <c r="I36" s="72">
        <v>0</v>
      </c>
      <c r="J36" s="72">
        <v>0</v>
      </c>
      <c r="K36" s="289">
        <v>11</v>
      </c>
      <c r="L36" s="72">
        <v>0</v>
      </c>
      <c r="M36" s="69">
        <v>0</v>
      </c>
      <c r="N36" s="297"/>
      <c r="O36" s="73"/>
      <c r="P36" s="73">
        <f t="shared" si="5"/>
        <v>0</v>
      </c>
      <c r="Q36" s="75" t="s">
        <v>41</v>
      </c>
      <c r="R36" s="75" t="s">
        <v>41</v>
      </c>
      <c r="S36" s="334" t="s">
        <v>41</v>
      </c>
    </row>
    <row r="37" spans="1:19" ht="12.75">
      <c r="A37" s="77" t="s">
        <v>52</v>
      </c>
      <c r="B37" s="325">
        <v>5</v>
      </c>
      <c r="C37" s="69">
        <v>2</v>
      </c>
      <c r="D37" s="325">
        <v>1</v>
      </c>
      <c r="E37" s="69">
        <v>2</v>
      </c>
      <c r="F37" s="289" t="s">
        <v>41</v>
      </c>
      <c r="G37" s="72" t="s">
        <v>41</v>
      </c>
      <c r="H37" s="72" t="s">
        <v>41</v>
      </c>
      <c r="I37" s="72" t="s">
        <v>41</v>
      </c>
      <c r="J37" s="72" t="s">
        <v>41</v>
      </c>
      <c r="K37" s="289">
        <v>0</v>
      </c>
      <c r="L37" s="49" t="s">
        <v>41</v>
      </c>
      <c r="M37" s="39" t="s">
        <v>41</v>
      </c>
      <c r="N37" s="297"/>
      <c r="O37" s="73"/>
      <c r="P37" s="73"/>
      <c r="Q37" s="75" t="s">
        <v>41</v>
      </c>
      <c r="R37" s="75" t="s">
        <v>41</v>
      </c>
      <c r="S37" s="334" t="s">
        <v>41</v>
      </c>
    </row>
    <row r="38" spans="1:19" ht="14.25">
      <c r="A38" s="77" t="s">
        <v>189</v>
      </c>
      <c r="B38" s="325">
        <v>0</v>
      </c>
      <c r="C38" s="69">
        <v>0</v>
      </c>
      <c r="D38" s="325">
        <v>135</v>
      </c>
      <c r="E38" s="69">
        <v>145</v>
      </c>
      <c r="F38" s="289">
        <v>96</v>
      </c>
      <c r="G38" s="72">
        <v>28</v>
      </c>
      <c r="H38" s="72">
        <v>22</v>
      </c>
      <c r="I38" s="72">
        <v>28</v>
      </c>
      <c r="J38" s="72">
        <v>16</v>
      </c>
      <c r="K38" s="289">
        <v>94</v>
      </c>
      <c r="L38" s="72">
        <v>12</v>
      </c>
      <c r="M38" s="69">
        <v>3</v>
      </c>
      <c r="N38" s="297">
        <f t="shared" si="3"/>
        <v>-0.8636363636363636</v>
      </c>
      <c r="O38" s="73">
        <f t="shared" si="6"/>
        <v>-0.75</v>
      </c>
      <c r="P38" s="73">
        <f t="shared" si="5"/>
        <v>1.3996911348229158E-05</v>
      </c>
      <c r="Q38" s="75" t="s">
        <v>41</v>
      </c>
      <c r="R38" s="75" t="s">
        <v>41</v>
      </c>
      <c r="S38" s="334" t="s">
        <v>41</v>
      </c>
    </row>
    <row r="39" spans="1:19" ht="27">
      <c r="A39" s="77" t="s">
        <v>190</v>
      </c>
      <c r="B39" s="325">
        <v>0</v>
      </c>
      <c r="C39" s="69">
        <v>0</v>
      </c>
      <c r="D39" s="325">
        <v>11</v>
      </c>
      <c r="E39" s="69">
        <v>9</v>
      </c>
      <c r="F39" s="289">
        <v>6</v>
      </c>
      <c r="G39" s="72">
        <v>3</v>
      </c>
      <c r="H39" s="72">
        <v>3</v>
      </c>
      <c r="I39" s="72">
        <v>2</v>
      </c>
      <c r="J39" s="72">
        <v>2</v>
      </c>
      <c r="K39" s="289">
        <v>10</v>
      </c>
      <c r="L39" s="72">
        <v>2</v>
      </c>
      <c r="M39" s="69">
        <v>4</v>
      </c>
      <c r="N39" s="297">
        <f t="shared" si="3"/>
        <v>0.3333333333333333</v>
      </c>
      <c r="O39" s="73">
        <f t="shared" si="6"/>
        <v>1</v>
      </c>
      <c r="P39" s="73">
        <f t="shared" si="5"/>
        <v>1.8662548464305543E-05</v>
      </c>
      <c r="Q39" s="75" t="s">
        <v>41</v>
      </c>
      <c r="R39" s="75" t="s">
        <v>41</v>
      </c>
      <c r="S39" s="334" t="s">
        <v>41</v>
      </c>
    </row>
    <row r="40" spans="1:19" ht="14.25">
      <c r="A40" s="77" t="s">
        <v>191</v>
      </c>
      <c r="B40" s="325">
        <v>0</v>
      </c>
      <c r="C40" s="69">
        <v>0</v>
      </c>
      <c r="D40" s="325">
        <v>0</v>
      </c>
      <c r="E40" s="69">
        <v>0</v>
      </c>
      <c r="F40" s="289">
        <v>7716</v>
      </c>
      <c r="G40" s="72">
        <v>2583</v>
      </c>
      <c r="H40" s="72">
        <v>2697</v>
      </c>
      <c r="I40" s="72">
        <v>2338</v>
      </c>
      <c r="J40" s="72">
        <v>2671</v>
      </c>
      <c r="K40" s="289">
        <v>10289</v>
      </c>
      <c r="L40" s="72">
        <v>2485</v>
      </c>
      <c r="M40" s="69">
        <v>2437</v>
      </c>
      <c r="N40" s="297">
        <f t="shared" si="3"/>
        <v>-0.09640341119762699</v>
      </c>
      <c r="O40" s="73">
        <f t="shared" si="6"/>
        <v>-0.0193158953722334</v>
      </c>
      <c r="P40" s="73">
        <f t="shared" si="5"/>
        <v>0.011370157651878153</v>
      </c>
      <c r="Q40" s="75" t="s">
        <v>41</v>
      </c>
      <c r="R40" s="73">
        <f>(K40-F40)/F40</f>
        <v>0.33346293416277867</v>
      </c>
      <c r="S40" s="298">
        <f>K40/$K$6</f>
        <v>0.011778065485082529</v>
      </c>
    </row>
    <row r="41" spans="1:19" ht="25.5">
      <c r="A41" s="77" t="s">
        <v>53</v>
      </c>
      <c r="B41" s="325">
        <v>256</v>
      </c>
      <c r="C41" s="69">
        <v>416</v>
      </c>
      <c r="D41" s="294" t="s">
        <v>41</v>
      </c>
      <c r="E41" s="69" t="s">
        <v>41</v>
      </c>
      <c r="F41" s="289" t="s">
        <v>41</v>
      </c>
      <c r="G41" s="72" t="s">
        <v>41</v>
      </c>
      <c r="H41" s="72" t="s">
        <v>41</v>
      </c>
      <c r="I41" s="72" t="s">
        <v>41</v>
      </c>
      <c r="J41" s="72" t="s">
        <v>41</v>
      </c>
      <c r="K41" s="289" t="s">
        <v>41</v>
      </c>
      <c r="L41" s="49" t="s">
        <v>41</v>
      </c>
      <c r="M41" s="39" t="s">
        <v>41</v>
      </c>
      <c r="N41" s="297"/>
      <c r="O41" s="73"/>
      <c r="P41" s="73"/>
      <c r="Q41" s="75" t="s">
        <v>41</v>
      </c>
      <c r="R41" s="75" t="s">
        <v>41</v>
      </c>
      <c r="S41" s="334" t="s">
        <v>41</v>
      </c>
    </row>
    <row r="42" spans="1:19" ht="25.5">
      <c r="A42" s="77" t="s">
        <v>54</v>
      </c>
      <c r="B42" s="325">
        <v>3396</v>
      </c>
      <c r="C42" s="69">
        <v>3115</v>
      </c>
      <c r="D42" s="325">
        <v>3397</v>
      </c>
      <c r="E42" s="69">
        <v>3670</v>
      </c>
      <c r="F42" s="289">
        <v>3530</v>
      </c>
      <c r="G42" s="72">
        <v>1040</v>
      </c>
      <c r="H42" s="72">
        <v>884</v>
      </c>
      <c r="I42" s="72">
        <v>748</v>
      </c>
      <c r="J42" s="72">
        <v>872</v>
      </c>
      <c r="K42" s="289">
        <v>3544</v>
      </c>
      <c r="L42" s="72">
        <v>1088</v>
      </c>
      <c r="M42" s="69">
        <v>1056</v>
      </c>
      <c r="N42" s="297">
        <f t="shared" si="3"/>
        <v>0.19457013574660634</v>
      </c>
      <c r="O42" s="73">
        <f t="shared" si="6"/>
        <v>-0.029411764705882353</v>
      </c>
      <c r="P42" s="73">
        <f t="shared" si="5"/>
        <v>0.0049269127945766635</v>
      </c>
      <c r="Q42" s="73">
        <f>(K42-B42)/B42</f>
        <v>0.043580683156654886</v>
      </c>
      <c r="R42" s="73">
        <f>(K42-F42)/F42</f>
        <v>0.00396600566572238</v>
      </c>
      <c r="S42" s="298">
        <f>K42/$K$6</f>
        <v>0.004056901941795362</v>
      </c>
    </row>
    <row r="43" spans="1:19" ht="14.25">
      <c r="A43" s="77" t="s">
        <v>192</v>
      </c>
      <c r="B43" s="325">
        <v>0</v>
      </c>
      <c r="C43" s="69">
        <v>0</v>
      </c>
      <c r="D43" s="325">
        <v>10374</v>
      </c>
      <c r="E43" s="69">
        <v>9771</v>
      </c>
      <c r="F43" s="289">
        <v>12252</v>
      </c>
      <c r="G43" s="72">
        <v>2173</v>
      </c>
      <c r="H43" s="72">
        <v>2367</v>
      </c>
      <c r="I43" s="72">
        <v>2711</v>
      </c>
      <c r="J43" s="72">
        <v>2886</v>
      </c>
      <c r="K43" s="289">
        <v>10137</v>
      </c>
      <c r="L43" s="72">
        <v>2463</v>
      </c>
      <c r="M43" s="69">
        <v>2387</v>
      </c>
      <c r="N43" s="297">
        <f t="shared" si="3"/>
        <v>0.008449514152936205</v>
      </c>
      <c r="O43" s="73">
        <f t="shared" si="6"/>
        <v>-0.030856678846934632</v>
      </c>
      <c r="P43" s="73">
        <f t="shared" si="5"/>
        <v>0.011136875796074332</v>
      </c>
      <c r="Q43" s="75" t="s">
        <v>41</v>
      </c>
      <c r="R43" s="73">
        <f>(K43-F43)/F43</f>
        <v>-0.1726248775710088</v>
      </c>
      <c r="S43" s="298">
        <f>K43/$K$6</f>
        <v>0.011604067433402818</v>
      </c>
    </row>
    <row r="44" spans="1:19" ht="14.25">
      <c r="A44" s="77" t="s">
        <v>193</v>
      </c>
      <c r="B44" s="325">
        <v>643</v>
      </c>
      <c r="C44" s="69">
        <v>864</v>
      </c>
      <c r="D44" s="325">
        <v>639</v>
      </c>
      <c r="E44" s="69">
        <v>559</v>
      </c>
      <c r="F44" s="289">
        <v>415</v>
      </c>
      <c r="G44" s="72">
        <v>140</v>
      </c>
      <c r="H44" s="72">
        <v>164</v>
      </c>
      <c r="I44" s="72">
        <v>129</v>
      </c>
      <c r="J44" s="72">
        <v>103</v>
      </c>
      <c r="K44" s="289">
        <v>536</v>
      </c>
      <c r="L44" s="72">
        <v>90</v>
      </c>
      <c r="M44" s="69">
        <v>88</v>
      </c>
      <c r="N44" s="297">
        <f t="shared" si="3"/>
        <v>-0.4634146341463415</v>
      </c>
      <c r="O44" s="73">
        <f t="shared" si="6"/>
        <v>-0.022222222222222223</v>
      </c>
      <c r="P44" s="73">
        <f t="shared" si="5"/>
        <v>0.00041057606621472197</v>
      </c>
      <c r="Q44" s="73">
        <f>(K44-B44)/B44</f>
        <v>-0.16640746500777606</v>
      </c>
      <c r="R44" s="73">
        <f>(K44-F44)/F44</f>
        <v>0.29156626506024097</v>
      </c>
      <c r="S44" s="298">
        <f>K44/$K$6</f>
        <v>0.0006135720769758223</v>
      </c>
    </row>
    <row r="45" spans="1:19" ht="25.5">
      <c r="A45" s="77" t="s">
        <v>55</v>
      </c>
      <c r="B45" s="325">
        <v>5835</v>
      </c>
      <c r="C45" s="69">
        <v>4797</v>
      </c>
      <c r="D45" s="325">
        <v>3722</v>
      </c>
      <c r="E45" s="69">
        <v>4196</v>
      </c>
      <c r="F45" s="289">
        <v>4887</v>
      </c>
      <c r="G45" s="72">
        <v>1603</v>
      </c>
      <c r="H45" s="72">
        <v>1439</v>
      </c>
      <c r="I45" s="72">
        <v>1559</v>
      </c>
      <c r="J45" s="72">
        <v>1549</v>
      </c>
      <c r="K45" s="289">
        <v>6150</v>
      </c>
      <c r="L45" s="72">
        <v>1731</v>
      </c>
      <c r="M45" s="69">
        <v>1867</v>
      </c>
      <c r="N45" s="297">
        <f t="shared" si="3"/>
        <v>0.2974287699791522</v>
      </c>
      <c r="O45" s="73">
        <f t="shared" si="6"/>
        <v>0.07856730213749277</v>
      </c>
      <c r="P45" s="73">
        <f t="shared" si="5"/>
        <v>0.008710744495714613</v>
      </c>
      <c r="Q45" s="73">
        <f>(K45-B45)/B45</f>
        <v>0.05398457583547558</v>
      </c>
      <c r="R45" s="73">
        <f>(K45-F45)/F45</f>
        <v>0.25844076120319215</v>
      </c>
      <c r="S45" s="298">
        <f>K45/$K$6</f>
        <v>0.007040052748883035</v>
      </c>
    </row>
    <row r="46" spans="1:19" ht="27">
      <c r="A46" s="77" t="s">
        <v>194</v>
      </c>
      <c r="B46" s="327" t="s">
        <v>41</v>
      </c>
      <c r="C46" s="44" t="s">
        <v>41</v>
      </c>
      <c r="D46" s="327" t="s">
        <v>41</v>
      </c>
      <c r="E46" s="44" t="s">
        <v>41</v>
      </c>
      <c r="F46" s="332" t="s">
        <v>41</v>
      </c>
      <c r="G46" s="72">
        <v>40</v>
      </c>
      <c r="H46" s="72">
        <v>54</v>
      </c>
      <c r="I46" s="72">
        <v>41</v>
      </c>
      <c r="J46" s="72">
        <v>67</v>
      </c>
      <c r="K46" s="289">
        <v>202</v>
      </c>
      <c r="L46" s="72">
        <v>56</v>
      </c>
      <c r="M46" s="69">
        <v>78</v>
      </c>
      <c r="N46" s="297">
        <f t="shared" si="3"/>
        <v>0.4444444444444444</v>
      </c>
      <c r="O46" s="73">
        <f t="shared" si="6"/>
        <v>0.39285714285714285</v>
      </c>
      <c r="P46" s="73">
        <f t="shared" si="5"/>
        <v>0.0003639196950539581</v>
      </c>
      <c r="Q46" s="75" t="s">
        <v>41</v>
      </c>
      <c r="R46" s="75" t="s">
        <v>41</v>
      </c>
      <c r="S46" s="298">
        <f>K46/$K$6</f>
        <v>0.000231234252890142</v>
      </c>
    </row>
    <row r="47" spans="1:19" ht="12.75">
      <c r="A47" s="77" t="s">
        <v>56</v>
      </c>
      <c r="B47" s="325">
        <v>3944</v>
      </c>
      <c r="C47" s="69">
        <v>5412</v>
      </c>
      <c r="D47" s="325">
        <v>793</v>
      </c>
      <c r="E47" s="69">
        <v>548</v>
      </c>
      <c r="F47" s="289" t="s">
        <v>41</v>
      </c>
      <c r="G47" s="72" t="s">
        <v>41</v>
      </c>
      <c r="H47" s="72" t="s">
        <v>41</v>
      </c>
      <c r="I47" s="72" t="s">
        <v>41</v>
      </c>
      <c r="J47" s="72" t="s">
        <v>41</v>
      </c>
      <c r="K47" s="289">
        <v>0</v>
      </c>
      <c r="L47" s="49" t="s">
        <v>41</v>
      </c>
      <c r="M47" s="39" t="s">
        <v>41</v>
      </c>
      <c r="N47" s="297"/>
      <c r="O47" s="73"/>
      <c r="P47" s="73"/>
      <c r="Q47" s="75" t="s">
        <v>41</v>
      </c>
      <c r="R47" s="75" t="s">
        <v>41</v>
      </c>
      <c r="S47" s="334" t="s">
        <v>41</v>
      </c>
    </row>
    <row r="48" spans="1:19" ht="38.25">
      <c r="A48" s="95" t="s">
        <v>57</v>
      </c>
      <c r="B48" s="328">
        <v>2765</v>
      </c>
      <c r="C48" s="80">
        <v>2458</v>
      </c>
      <c r="D48" s="328">
        <v>1780</v>
      </c>
      <c r="E48" s="80">
        <v>1568</v>
      </c>
      <c r="F48" s="333">
        <v>1880</v>
      </c>
      <c r="G48" s="79">
        <v>465</v>
      </c>
      <c r="H48" s="79">
        <v>481</v>
      </c>
      <c r="I48" s="79">
        <v>416</v>
      </c>
      <c r="J48" s="79">
        <v>506</v>
      </c>
      <c r="K48" s="333">
        <v>1868</v>
      </c>
      <c r="L48" s="603">
        <v>596</v>
      </c>
      <c r="M48" s="333">
        <v>473</v>
      </c>
      <c r="N48" s="299">
        <f t="shared" si="3"/>
        <v>-0.016632016632016633</v>
      </c>
      <c r="O48" s="81">
        <f t="shared" si="6"/>
        <v>-0.2063758389261745</v>
      </c>
      <c r="P48" s="81">
        <f t="shared" si="5"/>
        <v>0.0022068463559041305</v>
      </c>
      <c r="Q48" s="81">
        <f>(K48-B48)/B48</f>
        <v>-0.3244122965641953</v>
      </c>
      <c r="R48" s="81">
        <f>(K48-F48)/F48</f>
        <v>-0.006382978723404255</v>
      </c>
      <c r="S48" s="300">
        <f>K48/$K$6</f>
        <v>0.002138344477221709</v>
      </c>
    </row>
    <row r="49" spans="1:19" ht="12.75">
      <c r="A49" s="24" t="s">
        <v>34</v>
      </c>
      <c r="B49" s="25"/>
      <c r="C49" s="25"/>
      <c r="D49" s="26"/>
      <c r="E49" s="82"/>
      <c r="F49" s="28"/>
      <c r="G49" s="27"/>
      <c r="H49" s="27"/>
      <c r="I49" s="27"/>
      <c r="J49" s="27"/>
      <c r="K49" s="23"/>
      <c r="L49" s="23"/>
      <c r="M49" s="23"/>
      <c r="N49" s="57"/>
      <c r="O49" s="57"/>
      <c r="P49" s="57"/>
      <c r="Q49" s="57"/>
      <c r="R49" s="57"/>
      <c r="S49" s="57"/>
    </row>
    <row r="50" spans="1:19" ht="12.75">
      <c r="A50" s="712" t="s">
        <v>35</v>
      </c>
      <c r="B50" s="712"/>
      <c r="C50" s="712"/>
      <c r="D50" s="712"/>
      <c r="E50" s="712"/>
      <c r="F50" s="83"/>
      <c r="G50" s="30"/>
      <c r="H50" s="31"/>
      <c r="I50" s="31"/>
      <c r="J50" s="31"/>
      <c r="K50" s="84"/>
      <c r="L50" s="84"/>
      <c r="M50" s="84"/>
      <c r="N50" s="57"/>
      <c r="O50" s="57"/>
      <c r="P50" s="57"/>
      <c r="Q50" s="57"/>
      <c r="R50" s="57"/>
      <c r="S50" s="57"/>
    </row>
    <row r="51" spans="1:19" ht="12.75">
      <c r="A51" s="32"/>
      <c r="B51" s="32"/>
      <c r="C51" s="32"/>
      <c r="D51" s="32"/>
      <c r="E51" s="85"/>
      <c r="F51" s="33"/>
      <c r="G51" s="35"/>
      <c r="H51" s="35"/>
      <c r="I51" s="35"/>
      <c r="J51" s="35"/>
      <c r="N51" s="57"/>
      <c r="O51" s="57"/>
      <c r="P51" s="57"/>
      <c r="Q51" s="57"/>
      <c r="R51" s="57"/>
      <c r="S51" s="57"/>
    </row>
    <row r="52" spans="1:19" ht="12.75">
      <c r="A52" s="36" t="s">
        <v>36</v>
      </c>
      <c r="B52" s="32"/>
      <c r="C52" s="32"/>
      <c r="D52" s="32"/>
      <c r="E52" s="85"/>
      <c r="F52" s="33"/>
      <c r="G52" s="35"/>
      <c r="H52" s="35"/>
      <c r="I52" s="35"/>
      <c r="J52" s="35"/>
      <c r="N52" s="57"/>
      <c r="O52" s="57"/>
      <c r="P52" s="57"/>
      <c r="Q52" s="57"/>
      <c r="R52" s="57"/>
      <c r="S52" s="57"/>
    </row>
    <row r="53" spans="1:19" ht="12.75">
      <c r="A53" s="709" t="s">
        <v>178</v>
      </c>
      <c r="B53" s="718"/>
      <c r="C53" s="718"/>
      <c r="D53" s="718"/>
      <c r="E53" s="718"/>
      <c r="F53" s="718"/>
      <c r="G53" s="718"/>
      <c r="H53" s="718"/>
      <c r="I53" s="718"/>
      <c r="J53" s="718"/>
      <c r="K53" s="718"/>
      <c r="L53" s="718"/>
      <c r="M53" s="718"/>
      <c r="N53" s="718"/>
      <c r="O53" s="718"/>
      <c r="P53" s="718"/>
      <c r="Q53" s="718"/>
      <c r="R53" s="718"/>
      <c r="S53" s="718"/>
    </row>
    <row r="54" spans="1:19" ht="12.75">
      <c r="A54" s="709" t="s">
        <v>179</v>
      </c>
      <c r="B54" s="718"/>
      <c r="C54" s="718"/>
      <c r="D54" s="718"/>
      <c r="E54" s="718"/>
      <c r="F54" s="718"/>
      <c r="G54" s="718"/>
      <c r="H54" s="718"/>
      <c r="I54" s="718"/>
      <c r="J54" s="718"/>
      <c r="K54" s="718"/>
      <c r="L54" s="718"/>
      <c r="M54" s="718"/>
      <c r="N54" s="718"/>
      <c r="O54" s="718"/>
      <c r="P54" s="718"/>
      <c r="Q54" s="718"/>
      <c r="R54" s="718"/>
      <c r="S54" s="718"/>
    </row>
    <row r="55" spans="1:19" ht="12.75">
      <c r="A55" s="720" t="s">
        <v>200</v>
      </c>
      <c r="B55" s="721"/>
      <c r="C55" s="721"/>
      <c r="D55" s="721"/>
      <c r="E55" s="721"/>
      <c r="F55" s="721"/>
      <c r="G55" s="721"/>
      <c r="H55" s="721"/>
      <c r="I55" s="87"/>
      <c r="J55" s="87"/>
      <c r="K55" s="272"/>
      <c r="L55" s="272"/>
      <c r="M55" s="272"/>
      <c r="N55" s="272"/>
      <c r="O55" s="272"/>
      <c r="P55" s="272"/>
      <c r="Q55" s="272"/>
      <c r="R55" s="272"/>
      <c r="S55" s="272"/>
    </row>
    <row r="56" spans="1:19" ht="12.75">
      <c r="A56" s="720" t="s">
        <v>201</v>
      </c>
      <c r="B56" s="721"/>
      <c r="C56" s="721"/>
      <c r="D56" s="721"/>
      <c r="E56" s="721"/>
      <c r="F56" s="721"/>
      <c r="G56" s="721"/>
      <c r="H56" s="721"/>
      <c r="I56" s="722"/>
      <c r="J56" s="87"/>
      <c r="K56" s="272"/>
      <c r="L56" s="272"/>
      <c r="M56" s="272"/>
      <c r="N56" s="272"/>
      <c r="O56" s="272"/>
      <c r="P56" s="272"/>
      <c r="Q56" s="272"/>
      <c r="R56" s="272"/>
      <c r="S56" s="272"/>
    </row>
    <row r="57" spans="1:19" ht="12.75">
      <c r="A57" s="269" t="s">
        <v>197</v>
      </c>
      <c r="B57" s="87"/>
      <c r="C57" s="87"/>
      <c r="D57" s="87"/>
      <c r="E57" s="87"/>
      <c r="F57" s="87"/>
      <c r="G57" s="87"/>
      <c r="H57" s="87"/>
      <c r="I57" s="88"/>
      <c r="J57" s="37"/>
      <c r="K57" s="272"/>
      <c r="L57" s="272"/>
      <c r="M57" s="272"/>
      <c r="N57" s="272"/>
      <c r="O57" s="272"/>
      <c r="P57" s="272"/>
      <c r="Q57" s="272"/>
      <c r="R57" s="272"/>
      <c r="S57" s="272"/>
    </row>
    <row r="58" spans="1:19" ht="12.75">
      <c r="A58" s="709" t="s">
        <v>198</v>
      </c>
      <c r="B58" s="718"/>
      <c r="C58" s="718"/>
      <c r="D58" s="718"/>
      <c r="E58" s="718"/>
      <c r="F58" s="718"/>
      <c r="G58" s="718"/>
      <c r="H58" s="718"/>
      <c r="I58" s="718"/>
      <c r="J58" s="718"/>
      <c r="K58" s="718"/>
      <c r="L58" s="718"/>
      <c r="M58" s="718"/>
      <c r="N58" s="718"/>
      <c r="O58" s="718"/>
      <c r="P58" s="718"/>
      <c r="Q58" s="718"/>
      <c r="R58" s="718"/>
      <c r="S58" s="718"/>
    </row>
    <row r="59" spans="1:19" ht="12.75">
      <c r="A59" s="87" t="s">
        <v>199</v>
      </c>
      <c r="B59" s="588"/>
      <c r="C59" s="588"/>
      <c r="D59" s="588"/>
      <c r="E59" s="588"/>
      <c r="F59" s="588"/>
      <c r="G59" s="588"/>
      <c r="H59" s="588"/>
      <c r="I59" s="588"/>
      <c r="J59" s="588"/>
      <c r="K59" s="588"/>
      <c r="L59" s="588"/>
      <c r="M59" s="602"/>
      <c r="N59" s="588"/>
      <c r="O59" s="588"/>
      <c r="P59" s="588"/>
      <c r="Q59" s="588"/>
      <c r="R59" s="588"/>
      <c r="S59" s="86"/>
    </row>
    <row r="60" spans="1:19" ht="12.75">
      <c r="A60" s="709" t="s">
        <v>339</v>
      </c>
      <c r="B60" s="723"/>
      <c r="C60" s="723"/>
      <c r="D60" s="723"/>
      <c r="E60" s="723"/>
      <c r="F60" s="723"/>
      <c r="G60" s="723"/>
      <c r="H60" s="723"/>
      <c r="I60" s="723"/>
      <c r="J60" s="723"/>
      <c r="K60" s="723"/>
      <c r="L60" s="723"/>
      <c r="M60" s="723"/>
      <c r="N60" s="723"/>
      <c r="O60" s="723"/>
      <c r="P60" s="723"/>
      <c r="Q60" s="723"/>
      <c r="R60" s="723"/>
      <c r="S60" s="57"/>
    </row>
    <row r="61" spans="1:19" ht="12.75">
      <c r="A61" s="709" t="s">
        <v>37</v>
      </c>
      <c r="B61" s="710"/>
      <c r="C61" s="710"/>
      <c r="D61" s="710"/>
      <c r="E61" s="710"/>
      <c r="F61" s="710"/>
      <c r="G61" s="710"/>
      <c r="H61" s="710"/>
      <c r="I61" s="38"/>
      <c r="J61" s="38"/>
      <c r="N61" s="57"/>
      <c r="O61" s="57"/>
      <c r="P61" s="57"/>
      <c r="Q61" s="57"/>
      <c r="R61" s="57"/>
      <c r="S61" s="57"/>
    </row>
    <row r="62" spans="1:19" ht="12.75">
      <c r="A62" s="37"/>
      <c r="B62" s="37"/>
      <c r="C62" s="37"/>
      <c r="D62" s="37"/>
      <c r="E62" s="89"/>
      <c r="F62" s="89"/>
      <c r="G62" s="37"/>
      <c r="H62" s="35"/>
      <c r="I62" s="35"/>
      <c r="J62" s="35"/>
      <c r="N62" s="57"/>
      <c r="O62" s="57"/>
      <c r="P62" s="57"/>
      <c r="Q62" s="57"/>
      <c r="R62" s="57"/>
      <c r="S62" s="57"/>
    </row>
  </sheetData>
  <sheetProtection/>
  <protectedRanges>
    <protectedRange sqref="E51:E52 G4 K50:M50 E4 K3:M3 B5:F5 K5" name="Range1"/>
    <protectedRange sqref="D56:E56" name="Range1_1_2"/>
    <protectedRange sqref="E53:E54" name="Range1_1_1"/>
    <protectedRange sqref="E8:E14" name="Range1_4"/>
    <protectedRange sqref="E28:E40 E15:E21 E23:E26 E47:E48 E42:E45" name="Range1_5"/>
  </protectedRanges>
  <mergeCells count="18">
    <mergeCell ref="A60:R60"/>
    <mergeCell ref="A54:S54"/>
    <mergeCell ref="A53:S53"/>
    <mergeCell ref="R4:R5"/>
    <mergeCell ref="O4:O5"/>
    <mergeCell ref="P4:P5"/>
    <mergeCell ref="S4:S5"/>
    <mergeCell ref="L4:M4"/>
    <mergeCell ref="A1:E1"/>
    <mergeCell ref="G4:K4"/>
    <mergeCell ref="A61:H61"/>
    <mergeCell ref="A58:S58"/>
    <mergeCell ref="A50:E50"/>
    <mergeCell ref="A4:A5"/>
    <mergeCell ref="Q4:Q5"/>
    <mergeCell ref="N4:N5"/>
    <mergeCell ref="A55:H55"/>
    <mergeCell ref="A56:I56"/>
  </mergeCells>
  <hyperlinks>
    <hyperlink ref="A2" location="'1.1'!A1" display="'1.1'!A1"/>
    <hyperlink ref="S1"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scale="49" r:id="rId1"/>
  <headerFooter alignWithMargins="0">
    <oddHeader>&amp;CTribunal Statistics Quarterly
July to September 2013</oddHead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43"/>
  <sheetViews>
    <sheetView zoomScale="85" zoomScaleNormal="85" zoomScalePageLayoutView="0" workbookViewId="0" topLeftCell="A1">
      <selection activeCell="A1" sqref="A1"/>
    </sheetView>
  </sheetViews>
  <sheetFormatPr defaultColWidth="9.140625" defaultRowHeight="12.75"/>
  <cols>
    <col min="1" max="1" width="47.57421875" style="0" customWidth="1"/>
    <col min="2" max="2" width="9.00390625" style="132" customWidth="1"/>
    <col min="3" max="3" width="8.7109375" style="132" customWidth="1"/>
    <col min="4" max="6" width="9.28125" style="0" bestFit="1" customWidth="1"/>
    <col min="7" max="10" width="8.00390625" style="0" customWidth="1"/>
    <col min="11" max="11" width="8.7109375" style="132" customWidth="1"/>
    <col min="12" max="13" width="9.28125" style="132" bestFit="1" customWidth="1"/>
    <col min="14" max="14" width="8.28125" style="57" customWidth="1"/>
    <col min="15" max="15" width="8.7109375" style="2" customWidth="1"/>
    <col min="16" max="16" width="8.00390625" style="2" customWidth="1"/>
    <col min="17" max="17" width="11.140625" style="2" customWidth="1"/>
    <col min="18" max="18" width="10.57421875" style="2" customWidth="1"/>
    <col min="19" max="19" width="8.8515625" style="2" customWidth="1"/>
  </cols>
  <sheetData>
    <row r="1" spans="1:20" ht="12.75">
      <c r="A1" s="96" t="s">
        <v>58</v>
      </c>
      <c r="B1" s="97"/>
      <c r="C1" s="97"/>
      <c r="D1" s="97"/>
      <c r="E1" s="98"/>
      <c r="F1" s="98"/>
      <c r="G1" s="98"/>
      <c r="H1" s="98"/>
      <c r="I1" s="98"/>
      <c r="J1" s="98"/>
      <c r="K1" s="98"/>
      <c r="L1" s="98"/>
      <c r="M1" s="98"/>
      <c r="O1" s="57"/>
      <c r="P1" s="57"/>
      <c r="Q1" s="57"/>
      <c r="R1" s="57"/>
      <c r="S1" s="12" t="s">
        <v>12</v>
      </c>
      <c r="T1" s="97"/>
    </row>
    <row r="2" spans="1:19" ht="12.75">
      <c r="A2" s="96" t="s">
        <v>286</v>
      </c>
      <c r="B2" s="97"/>
      <c r="C2" s="97"/>
      <c r="D2" s="97"/>
      <c r="E2" s="98"/>
      <c r="F2" s="98"/>
      <c r="G2" s="98"/>
      <c r="H2" s="98"/>
      <c r="I2" s="98"/>
      <c r="J2" s="98"/>
      <c r="K2" s="98"/>
      <c r="L2" s="98"/>
      <c r="M2" s="98"/>
      <c r="N2" s="58"/>
      <c r="O2" s="59"/>
      <c r="P2" s="57"/>
      <c r="Q2" s="58"/>
      <c r="R2" s="60"/>
      <c r="S2" s="57"/>
    </row>
    <row r="3" spans="1:19" ht="12.75">
      <c r="A3" s="100"/>
      <c r="B3" s="100"/>
      <c r="C3" s="100"/>
      <c r="D3" s="101"/>
      <c r="E3" s="101"/>
      <c r="F3" s="100"/>
      <c r="G3" s="100"/>
      <c r="H3" s="100"/>
      <c r="I3" s="100"/>
      <c r="J3" s="100"/>
      <c r="K3" s="102"/>
      <c r="L3" s="102"/>
      <c r="M3" s="102"/>
      <c r="N3" s="66"/>
      <c r="O3" s="57"/>
      <c r="P3" s="57"/>
      <c r="Q3" s="66"/>
      <c r="R3" s="103"/>
      <c r="S3" s="57"/>
    </row>
    <row r="4" spans="1:19" ht="12.75" customHeight="1">
      <c r="A4" s="729"/>
      <c r="B4" s="301" t="s">
        <v>13</v>
      </c>
      <c r="C4" s="41" t="s">
        <v>14</v>
      </c>
      <c r="D4" s="301" t="s">
        <v>15</v>
      </c>
      <c r="E4" s="306" t="s">
        <v>16</v>
      </c>
      <c r="F4" s="502" t="s">
        <v>17</v>
      </c>
      <c r="G4" s="726" t="s">
        <v>40</v>
      </c>
      <c r="H4" s="727"/>
      <c r="I4" s="727"/>
      <c r="J4" s="727"/>
      <c r="K4" s="728"/>
      <c r="L4" s="731" t="s">
        <v>283</v>
      </c>
      <c r="M4" s="732"/>
      <c r="N4" s="703" t="s">
        <v>318</v>
      </c>
      <c r="O4" s="705" t="s">
        <v>423</v>
      </c>
      <c r="P4" s="705" t="s">
        <v>319</v>
      </c>
      <c r="Q4" s="705" t="s">
        <v>19</v>
      </c>
      <c r="R4" s="705" t="s">
        <v>20</v>
      </c>
      <c r="S4" s="707" t="s">
        <v>21</v>
      </c>
    </row>
    <row r="5" spans="1:19" s="106" customFormat="1" ht="51" customHeight="1">
      <c r="A5" s="730"/>
      <c r="B5" s="335" t="s">
        <v>23</v>
      </c>
      <c r="C5" s="104" t="s">
        <v>23</v>
      </c>
      <c r="D5" s="335" t="s">
        <v>23</v>
      </c>
      <c r="E5" s="104" t="s">
        <v>23</v>
      </c>
      <c r="F5" s="340" t="s">
        <v>23</v>
      </c>
      <c r="G5" s="679" t="s">
        <v>320</v>
      </c>
      <c r="H5" s="68" t="s">
        <v>321</v>
      </c>
      <c r="I5" s="68" t="s">
        <v>322</v>
      </c>
      <c r="J5" s="68" t="s">
        <v>323</v>
      </c>
      <c r="K5" s="340" t="s">
        <v>23</v>
      </c>
      <c r="L5" s="68" t="s">
        <v>320</v>
      </c>
      <c r="M5" s="68" t="s">
        <v>321</v>
      </c>
      <c r="N5" s="733"/>
      <c r="O5" s="706"/>
      <c r="P5" s="706"/>
      <c r="Q5" s="706"/>
      <c r="R5" s="706"/>
      <c r="S5" s="708"/>
    </row>
    <row r="6" spans="1:19" ht="21" customHeight="1">
      <c r="A6" s="107" t="s">
        <v>122</v>
      </c>
      <c r="B6" s="336">
        <v>189303</v>
      </c>
      <c r="C6" s="108">
        <v>151028</v>
      </c>
      <c r="D6" s="337">
        <v>236103</v>
      </c>
      <c r="E6" s="110">
        <v>218096</v>
      </c>
      <c r="F6" s="663">
        <v>186331</v>
      </c>
      <c r="G6" s="344">
        <v>40305</v>
      </c>
      <c r="H6" s="110">
        <v>47789</v>
      </c>
      <c r="I6" s="110">
        <v>45710</v>
      </c>
      <c r="J6" s="110">
        <v>57737</v>
      </c>
      <c r="K6" s="341">
        <v>191541</v>
      </c>
      <c r="L6" s="110">
        <v>44335</v>
      </c>
      <c r="M6" s="110">
        <v>39514</v>
      </c>
      <c r="N6" s="295">
        <f>(M6-H6)/H6</f>
        <v>-0.17315700265751532</v>
      </c>
      <c r="O6" s="70">
        <f>(M6-L6)/L6</f>
        <v>-0.1087402729220706</v>
      </c>
      <c r="P6" s="73"/>
      <c r="Q6" s="70">
        <f>(K6-B6)/B6</f>
        <v>0.011822316603540356</v>
      </c>
      <c r="R6" s="70">
        <f>(K6-F6)/F6</f>
        <v>0.02796099414482829</v>
      </c>
      <c r="S6" s="296"/>
    </row>
    <row r="7" spans="1:23" ht="42" customHeight="1">
      <c r="A7" s="107" t="s">
        <v>414</v>
      </c>
      <c r="B7" s="662">
        <v>6582</v>
      </c>
      <c r="C7" s="661">
        <v>7356</v>
      </c>
      <c r="D7" s="661">
        <v>7339</v>
      </c>
      <c r="E7" s="661">
        <v>5956</v>
      </c>
      <c r="F7" s="661">
        <v>5662</v>
      </c>
      <c r="G7" s="660">
        <v>1603</v>
      </c>
      <c r="H7" s="659">
        <v>1580</v>
      </c>
      <c r="I7" s="659">
        <v>1562</v>
      </c>
      <c r="J7" s="659">
        <v>1533</v>
      </c>
      <c r="K7" s="661">
        <v>6278</v>
      </c>
      <c r="L7" s="659">
        <v>1333</v>
      </c>
      <c r="M7" s="659">
        <v>1061</v>
      </c>
      <c r="N7" s="295">
        <f>(M7-H7)/H7</f>
        <v>-0.3284810126582278</v>
      </c>
      <c r="O7" s="70">
        <f>(M7-L7)/L7</f>
        <v>-0.2040510127531883</v>
      </c>
      <c r="P7" s="73"/>
      <c r="Q7" s="70">
        <f>(K7-B7)/B7</f>
        <v>-0.046186569431783654</v>
      </c>
      <c r="R7" s="70">
        <f>(K7-F7)/F7</f>
        <v>0.10879547862945955</v>
      </c>
      <c r="S7" s="107"/>
      <c r="T7" s="295"/>
      <c r="U7" s="70"/>
      <c r="V7" s="70"/>
      <c r="W7" s="70"/>
    </row>
    <row r="8" spans="1:23" ht="21" customHeight="1">
      <c r="A8" s="664" t="s">
        <v>415</v>
      </c>
      <c r="B8" s="665" t="s">
        <v>29</v>
      </c>
      <c r="C8" s="668">
        <f>(C6-'1.1'!C11)/C7</f>
        <v>12.05247417074497</v>
      </c>
      <c r="D8" s="668">
        <f>(D6-'1.1'!D11)/D7</f>
        <v>22.45850933369669</v>
      </c>
      <c r="E8" s="668">
        <f>(E6-'1.1'!E11)/E7</f>
        <v>26.444761584956346</v>
      </c>
      <c r="F8" s="668">
        <f>(F6-'1.1'!F11)/F7</f>
        <v>22.445072412575062</v>
      </c>
      <c r="G8" s="668">
        <f>(G6-'1.1'!G11)/G7</f>
        <v>16.667498440424204</v>
      </c>
      <c r="H8" s="669">
        <f>(H6-'1.1'!H11)/H7</f>
        <v>21.736708860759492</v>
      </c>
      <c r="I8" s="669">
        <f>(I6-'1.1'!I11)/I7</f>
        <v>20.343790012804096</v>
      </c>
      <c r="J8" s="669">
        <f>(J6-'1.1'!J11)/J7</f>
        <v>28.70058708414873</v>
      </c>
      <c r="K8" s="670">
        <f>(K6-'1.1'!K11)/K7</f>
        <v>21.796272698311565</v>
      </c>
      <c r="L8" s="669">
        <f>(L6-'1.1'!L11)/L7</f>
        <v>23.391597899474867</v>
      </c>
      <c r="M8" s="671">
        <f>(M6-'1.1'!M11)/M7</f>
        <v>26.826578699340246</v>
      </c>
      <c r="N8" s="114"/>
      <c r="O8" s="114"/>
      <c r="P8" s="114"/>
      <c r="Q8" s="114"/>
      <c r="R8" s="114"/>
      <c r="S8" s="114"/>
      <c r="T8" s="295"/>
      <c r="U8" s="70"/>
      <c r="V8" s="70"/>
      <c r="W8" s="70"/>
    </row>
    <row r="9" spans="1:19" ht="20.25" customHeight="1">
      <c r="A9" s="111" t="s">
        <v>59</v>
      </c>
      <c r="B9" s="337"/>
      <c r="C9" s="109"/>
      <c r="D9" s="337"/>
      <c r="E9" s="666"/>
      <c r="F9" s="343"/>
      <c r="G9" s="342"/>
      <c r="H9" s="112"/>
      <c r="I9" s="112"/>
      <c r="J9" s="112"/>
      <c r="K9" s="343"/>
      <c r="L9" s="112"/>
      <c r="M9" s="110"/>
      <c r="N9" s="295"/>
      <c r="O9" s="70"/>
      <c r="P9" s="113"/>
      <c r="Q9" s="73"/>
      <c r="R9" s="113"/>
      <c r="S9" s="347"/>
    </row>
    <row r="10" spans="1:19" ht="12.75">
      <c r="A10" s="114" t="s">
        <v>60</v>
      </c>
      <c r="B10" s="336">
        <v>40900</v>
      </c>
      <c r="C10" s="108">
        <v>52711</v>
      </c>
      <c r="D10" s="325">
        <v>57350</v>
      </c>
      <c r="E10" s="667">
        <v>47884</v>
      </c>
      <c r="F10" s="341">
        <v>46326</v>
      </c>
      <c r="G10" s="342">
        <v>10597</v>
      </c>
      <c r="H10" s="112">
        <v>15204</v>
      </c>
      <c r="I10" s="112">
        <v>12211</v>
      </c>
      <c r="J10" s="112">
        <v>11024</v>
      </c>
      <c r="K10" s="343">
        <v>49036</v>
      </c>
      <c r="L10" s="112">
        <v>11251</v>
      </c>
      <c r="M10" s="110">
        <v>8829</v>
      </c>
      <c r="N10" s="297">
        <f>(M10-H10)/H10</f>
        <v>-0.4192975532754538</v>
      </c>
      <c r="O10" s="73">
        <f>(M10-L10)/L10</f>
        <v>-0.21526975379966226</v>
      </c>
      <c r="P10" s="73">
        <f>M10/$M$31</f>
        <v>0.12932852873967304</v>
      </c>
      <c r="Q10" s="73">
        <f aca="true" t="shared" si="0" ref="Q10:Q31">(K10-B10)/B10</f>
        <v>0.1989242053789731</v>
      </c>
      <c r="R10" s="73">
        <f aca="true" t="shared" si="1" ref="R10:R31">(K10-F10)/F10</f>
        <v>0.058498467383326855</v>
      </c>
      <c r="S10" s="298">
        <f>K10/$K$31</f>
        <v>0.14731763299174724</v>
      </c>
    </row>
    <row r="11" spans="1:19" ht="14.25">
      <c r="A11" s="115" t="s">
        <v>123</v>
      </c>
      <c r="B11" s="336">
        <v>34600</v>
      </c>
      <c r="C11" s="108">
        <v>33839</v>
      </c>
      <c r="D11" s="325">
        <v>75536</v>
      </c>
      <c r="E11" s="667">
        <v>71275</v>
      </c>
      <c r="F11" s="341">
        <v>51185</v>
      </c>
      <c r="G11" s="342">
        <v>11267</v>
      </c>
      <c r="H11" s="112">
        <v>13853</v>
      </c>
      <c r="I11" s="112">
        <v>12602</v>
      </c>
      <c r="J11" s="112">
        <v>15859</v>
      </c>
      <c r="K11" s="343">
        <v>53581</v>
      </c>
      <c r="L11" s="112">
        <v>9788</v>
      </c>
      <c r="M11" s="110">
        <v>10523</v>
      </c>
      <c r="N11" s="297">
        <f aca="true" t="shared" si="2" ref="N11:N31">(M11-H11)/H11</f>
        <v>-0.2403811448783657</v>
      </c>
      <c r="O11" s="73">
        <f aca="true" t="shared" si="3" ref="O11:O31">(M11-L11)/L11</f>
        <v>0.07509194932570494</v>
      </c>
      <c r="P11" s="73">
        <f aca="true" t="shared" si="4" ref="P11:P31">M11/$M$31</f>
        <v>0.15414249721685122</v>
      </c>
      <c r="Q11" s="73">
        <f t="shared" si="0"/>
        <v>0.5485838150289017</v>
      </c>
      <c r="R11" s="73">
        <f t="shared" si="1"/>
        <v>0.04681058903975774</v>
      </c>
      <c r="S11" s="298">
        <f aca="true" t="shared" si="5" ref="S11:S31">K11/$K$31</f>
        <v>0.16097206324599905</v>
      </c>
    </row>
    <row r="12" spans="1:19" ht="12.75">
      <c r="A12" s="115" t="s">
        <v>61</v>
      </c>
      <c r="B12" s="336">
        <v>25100</v>
      </c>
      <c r="C12" s="108">
        <v>32829</v>
      </c>
      <c r="D12" s="325">
        <v>42441</v>
      </c>
      <c r="E12" s="667">
        <v>34609</v>
      </c>
      <c r="F12" s="341">
        <v>32075</v>
      </c>
      <c r="G12" s="342">
        <v>7081</v>
      </c>
      <c r="H12" s="112">
        <v>7188</v>
      </c>
      <c r="I12" s="112">
        <v>7803</v>
      </c>
      <c r="J12" s="112">
        <v>7748</v>
      </c>
      <c r="K12" s="343">
        <v>29820</v>
      </c>
      <c r="L12" s="112">
        <v>6269</v>
      </c>
      <c r="M12" s="110">
        <v>5517</v>
      </c>
      <c r="N12" s="297">
        <f t="shared" si="2"/>
        <v>-0.23247078464106843</v>
      </c>
      <c r="O12" s="73">
        <f t="shared" si="3"/>
        <v>-0.11995533577923113</v>
      </c>
      <c r="P12" s="73">
        <f t="shared" si="4"/>
        <v>0.08081385129196696</v>
      </c>
      <c r="Q12" s="73">
        <f t="shared" si="0"/>
        <v>0.18804780876494023</v>
      </c>
      <c r="R12" s="73">
        <f t="shared" si="1"/>
        <v>-0.07030397505845674</v>
      </c>
      <c r="S12" s="298">
        <f t="shared" si="5"/>
        <v>0.08958748298829235</v>
      </c>
    </row>
    <row r="13" spans="1:19" ht="12" customHeight="1">
      <c r="A13" s="115" t="s">
        <v>62</v>
      </c>
      <c r="B13" s="336">
        <v>26900</v>
      </c>
      <c r="C13" s="108">
        <v>18637</v>
      </c>
      <c r="D13" s="325">
        <v>18204</v>
      </c>
      <c r="E13" s="667">
        <v>18258</v>
      </c>
      <c r="F13" s="341">
        <v>10783</v>
      </c>
      <c r="G13" s="342">
        <v>4502</v>
      </c>
      <c r="H13" s="112">
        <v>3957</v>
      </c>
      <c r="I13" s="112">
        <v>4342</v>
      </c>
      <c r="J13" s="112">
        <v>6013</v>
      </c>
      <c r="K13" s="343">
        <v>18814</v>
      </c>
      <c r="L13" s="112">
        <v>6303</v>
      </c>
      <c r="M13" s="110">
        <v>5326</v>
      </c>
      <c r="N13" s="297">
        <f t="shared" si="2"/>
        <v>0.34596916856204196</v>
      </c>
      <c r="O13" s="73">
        <f t="shared" si="3"/>
        <v>-0.15500555291131207</v>
      </c>
      <c r="P13" s="73">
        <f t="shared" si="4"/>
        <v>0.078016054373938</v>
      </c>
      <c r="Q13" s="73">
        <f t="shared" si="0"/>
        <v>-0.30059479553903345</v>
      </c>
      <c r="R13" s="73">
        <f t="shared" si="1"/>
        <v>0.7447834554391172</v>
      </c>
      <c r="S13" s="298">
        <f t="shared" si="5"/>
        <v>0.056522431419910535</v>
      </c>
    </row>
    <row r="14" spans="1:19" ht="14.25">
      <c r="A14" s="114" t="s">
        <v>124</v>
      </c>
      <c r="B14" s="336">
        <v>55700</v>
      </c>
      <c r="C14" s="108">
        <v>23976</v>
      </c>
      <c r="D14" s="325">
        <v>95198</v>
      </c>
      <c r="E14" s="667">
        <v>114104</v>
      </c>
      <c r="F14" s="341">
        <v>94697</v>
      </c>
      <c r="G14" s="342">
        <v>20666</v>
      </c>
      <c r="H14" s="112">
        <v>23388</v>
      </c>
      <c r="I14" s="112">
        <v>21972</v>
      </c>
      <c r="J14" s="112">
        <v>33601</v>
      </c>
      <c r="K14" s="343">
        <v>99627</v>
      </c>
      <c r="L14" s="112">
        <v>21304</v>
      </c>
      <c r="M14" s="110">
        <v>19480</v>
      </c>
      <c r="N14" s="297">
        <f t="shared" si="2"/>
        <v>-0.16709423636052675</v>
      </c>
      <c r="O14" s="73">
        <f t="shared" si="3"/>
        <v>-0.08561772437101015</v>
      </c>
      <c r="P14" s="73">
        <f t="shared" si="4"/>
        <v>0.2853459893361458</v>
      </c>
      <c r="Q14" s="73">
        <f t="shared" si="0"/>
        <v>0.7886355475763016</v>
      </c>
      <c r="R14" s="73">
        <f t="shared" si="1"/>
        <v>0.05206078334054933</v>
      </c>
      <c r="S14" s="298">
        <f t="shared" si="5"/>
        <v>0.2993069137382495</v>
      </c>
    </row>
    <row r="15" spans="1:19" ht="12.75">
      <c r="A15" s="115" t="s">
        <v>63</v>
      </c>
      <c r="B15" s="336">
        <v>7300</v>
      </c>
      <c r="C15" s="108">
        <v>10839</v>
      </c>
      <c r="D15" s="325">
        <v>19025</v>
      </c>
      <c r="E15" s="667">
        <v>16012</v>
      </c>
      <c r="F15" s="341">
        <v>14661</v>
      </c>
      <c r="G15" s="342">
        <v>3236</v>
      </c>
      <c r="H15" s="112">
        <v>2902</v>
      </c>
      <c r="I15" s="112">
        <v>3411</v>
      </c>
      <c r="J15" s="112">
        <v>3199</v>
      </c>
      <c r="K15" s="343">
        <v>12748</v>
      </c>
      <c r="L15" s="112">
        <v>2756</v>
      </c>
      <c r="M15" s="110">
        <v>2188</v>
      </c>
      <c r="N15" s="297">
        <f t="shared" si="2"/>
        <v>-0.24603721571330117</v>
      </c>
      <c r="O15" s="73">
        <f t="shared" si="3"/>
        <v>-0.20609579100145137</v>
      </c>
      <c r="P15" s="73">
        <f t="shared" si="4"/>
        <v>0.032050155270404876</v>
      </c>
      <c r="Q15" s="73">
        <f t="shared" si="0"/>
        <v>0.7463013698630137</v>
      </c>
      <c r="R15" s="73">
        <f t="shared" si="1"/>
        <v>-0.1304822317713662</v>
      </c>
      <c r="S15" s="298">
        <f t="shared" si="5"/>
        <v>0.0382984987637408</v>
      </c>
    </row>
    <row r="16" spans="1:19" ht="12.75">
      <c r="A16" s="115" t="s">
        <v>64</v>
      </c>
      <c r="B16" s="336">
        <v>5800</v>
      </c>
      <c r="C16" s="108">
        <v>6578</v>
      </c>
      <c r="D16" s="325">
        <v>7547</v>
      </c>
      <c r="E16" s="667">
        <v>7241</v>
      </c>
      <c r="F16" s="341">
        <v>7676</v>
      </c>
      <c r="G16" s="342">
        <v>1913</v>
      </c>
      <c r="H16" s="112">
        <v>1860</v>
      </c>
      <c r="I16" s="112">
        <v>1915</v>
      </c>
      <c r="J16" s="112">
        <v>1804</v>
      </c>
      <c r="K16" s="343">
        <v>7492</v>
      </c>
      <c r="L16" s="112">
        <v>1794</v>
      </c>
      <c r="M16" s="110">
        <v>1639</v>
      </c>
      <c r="N16" s="297">
        <f t="shared" si="2"/>
        <v>-0.11881720430107527</v>
      </c>
      <c r="O16" s="73">
        <f t="shared" si="3"/>
        <v>-0.08639910813823858</v>
      </c>
      <c r="P16" s="73">
        <f t="shared" si="4"/>
        <v>0.02400832014999707</v>
      </c>
      <c r="Q16" s="73">
        <f t="shared" si="0"/>
        <v>0.29172413793103447</v>
      </c>
      <c r="R16" s="73">
        <f t="shared" si="1"/>
        <v>-0.023970818134445022</v>
      </c>
      <c r="S16" s="298">
        <f t="shared" si="5"/>
        <v>0.022508028925160503</v>
      </c>
    </row>
    <row r="17" spans="1:19" ht="12.75">
      <c r="A17" s="115" t="s">
        <v>65</v>
      </c>
      <c r="B17" s="336">
        <v>4500</v>
      </c>
      <c r="C17" s="108">
        <v>11371</v>
      </c>
      <c r="D17" s="325">
        <v>7487</v>
      </c>
      <c r="E17" s="667">
        <v>7436</v>
      </c>
      <c r="F17" s="341">
        <v>7984</v>
      </c>
      <c r="G17" s="342">
        <v>2494</v>
      </c>
      <c r="H17" s="112">
        <v>1693</v>
      </c>
      <c r="I17" s="112">
        <v>3292</v>
      </c>
      <c r="J17" s="112">
        <v>3596</v>
      </c>
      <c r="K17" s="343">
        <v>11075</v>
      </c>
      <c r="L17" s="112">
        <v>1783</v>
      </c>
      <c r="M17" s="110">
        <v>1083</v>
      </c>
      <c r="N17" s="297">
        <f t="shared" si="2"/>
        <v>-0.3603071470761961</v>
      </c>
      <c r="O17" s="73">
        <f t="shared" si="3"/>
        <v>-0.3925967470555244</v>
      </c>
      <c r="P17" s="73">
        <f t="shared" si="4"/>
        <v>0.015863947969766215</v>
      </c>
      <c r="Q17" s="73">
        <f t="shared" si="0"/>
        <v>1.461111111111111</v>
      </c>
      <c r="R17" s="73">
        <f t="shared" si="1"/>
        <v>0.3871492985971944</v>
      </c>
      <c r="S17" s="298">
        <f t="shared" si="5"/>
        <v>0.03327234654913942</v>
      </c>
    </row>
    <row r="18" spans="1:19" ht="12.75">
      <c r="A18" s="115" t="s">
        <v>66</v>
      </c>
      <c r="B18" s="336">
        <v>62700</v>
      </c>
      <c r="C18" s="108">
        <v>45748</v>
      </c>
      <c r="D18" s="325">
        <v>37385</v>
      </c>
      <c r="E18" s="667">
        <v>34584</v>
      </c>
      <c r="F18" s="341">
        <v>28801</v>
      </c>
      <c r="G18" s="342">
        <v>4957</v>
      </c>
      <c r="H18" s="112">
        <v>4951</v>
      </c>
      <c r="I18" s="112">
        <v>5807</v>
      </c>
      <c r="J18" s="112">
        <v>7923</v>
      </c>
      <c r="K18" s="343">
        <v>23638</v>
      </c>
      <c r="L18" s="112">
        <v>8086</v>
      </c>
      <c r="M18" s="110">
        <v>6891</v>
      </c>
      <c r="N18" s="297">
        <f t="shared" si="2"/>
        <v>0.3918400323167037</v>
      </c>
      <c r="O18" s="73">
        <f t="shared" si="3"/>
        <v>-0.14778629730398218</v>
      </c>
      <c r="P18" s="73">
        <f t="shared" si="4"/>
        <v>0.1009404113200914</v>
      </c>
      <c r="Q18" s="73">
        <f t="shared" si="0"/>
        <v>-0.6229984051036682</v>
      </c>
      <c r="R18" s="73">
        <f t="shared" si="1"/>
        <v>-0.17926460886774764</v>
      </c>
      <c r="S18" s="298">
        <f t="shared" si="5"/>
        <v>0.07101505442244313</v>
      </c>
    </row>
    <row r="19" spans="1:19" ht="12.75">
      <c r="A19" s="115" t="s">
        <v>67</v>
      </c>
      <c r="B19" s="336">
        <v>4100</v>
      </c>
      <c r="C19" s="108">
        <v>4983</v>
      </c>
      <c r="D19" s="325">
        <v>5712</v>
      </c>
      <c r="E19" s="667">
        <v>4992</v>
      </c>
      <c r="F19" s="341">
        <v>4843</v>
      </c>
      <c r="G19" s="342">
        <v>1233</v>
      </c>
      <c r="H19" s="112">
        <v>1182</v>
      </c>
      <c r="I19" s="112">
        <v>1173</v>
      </c>
      <c r="J19" s="112">
        <v>1230</v>
      </c>
      <c r="K19" s="343">
        <v>4818</v>
      </c>
      <c r="L19" s="112">
        <v>1081</v>
      </c>
      <c r="M19" s="110">
        <v>986</v>
      </c>
      <c r="N19" s="297">
        <f t="shared" si="2"/>
        <v>-0.1658206429780034</v>
      </c>
      <c r="O19" s="73">
        <f t="shared" si="3"/>
        <v>-0.08788159111933395</v>
      </c>
      <c r="P19" s="73">
        <f t="shared" si="4"/>
        <v>0.014443077283646804</v>
      </c>
      <c r="Q19" s="73">
        <f t="shared" si="0"/>
        <v>0.17512195121951218</v>
      </c>
      <c r="R19" s="73">
        <f t="shared" si="1"/>
        <v>-0.005162089613875697</v>
      </c>
      <c r="S19" s="298">
        <f t="shared" si="5"/>
        <v>0.014474597352031942</v>
      </c>
    </row>
    <row r="20" spans="1:19" ht="12.75">
      <c r="A20" s="115" t="s">
        <v>68</v>
      </c>
      <c r="B20" s="336">
        <v>5000</v>
      </c>
      <c r="C20" s="108">
        <v>3919</v>
      </c>
      <c r="D20" s="325">
        <v>4743</v>
      </c>
      <c r="E20" s="667">
        <v>4016</v>
      </c>
      <c r="F20" s="341">
        <v>3630</v>
      </c>
      <c r="G20" s="342">
        <v>906</v>
      </c>
      <c r="H20" s="112">
        <v>1006</v>
      </c>
      <c r="I20" s="112">
        <v>1447</v>
      </c>
      <c r="J20" s="112">
        <v>840</v>
      </c>
      <c r="K20" s="343">
        <v>4199</v>
      </c>
      <c r="L20" s="112">
        <v>790</v>
      </c>
      <c r="M20" s="110">
        <v>821</v>
      </c>
      <c r="N20" s="297">
        <f t="shared" si="2"/>
        <v>-0.18389662027833</v>
      </c>
      <c r="O20" s="73">
        <f t="shared" si="3"/>
        <v>0.039240506329113925</v>
      </c>
      <c r="P20" s="73">
        <f t="shared" si="4"/>
        <v>0.012026132302103474</v>
      </c>
      <c r="Q20" s="73">
        <f t="shared" si="0"/>
        <v>-0.1602</v>
      </c>
      <c r="R20" s="73">
        <f t="shared" si="1"/>
        <v>0.15674931129476585</v>
      </c>
      <c r="S20" s="298">
        <f t="shared" si="5"/>
        <v>0.012614951075380266</v>
      </c>
    </row>
    <row r="21" spans="1:19" ht="12.75">
      <c r="A21" s="115" t="s">
        <v>69</v>
      </c>
      <c r="B21" s="336">
        <v>1100</v>
      </c>
      <c r="C21" s="108">
        <v>1105</v>
      </c>
      <c r="D21" s="325">
        <v>1097</v>
      </c>
      <c r="E21" s="667">
        <v>929</v>
      </c>
      <c r="F21" s="341">
        <v>962</v>
      </c>
      <c r="G21" s="342">
        <v>211</v>
      </c>
      <c r="H21" s="112">
        <v>206</v>
      </c>
      <c r="I21" s="112">
        <v>182</v>
      </c>
      <c r="J21" s="112">
        <v>209</v>
      </c>
      <c r="K21" s="343">
        <v>808</v>
      </c>
      <c r="L21" s="112">
        <v>164</v>
      </c>
      <c r="M21" s="110">
        <v>109</v>
      </c>
      <c r="N21" s="297">
        <f t="shared" si="2"/>
        <v>-0.470873786407767</v>
      </c>
      <c r="O21" s="73">
        <f t="shared" si="3"/>
        <v>-0.3353658536585366</v>
      </c>
      <c r="P21" s="73">
        <f t="shared" si="4"/>
        <v>0.0015966485029589267</v>
      </c>
      <c r="Q21" s="73">
        <f t="shared" si="0"/>
        <v>-0.26545454545454544</v>
      </c>
      <c r="R21" s="73">
        <f t="shared" si="1"/>
        <v>-0.1600831600831601</v>
      </c>
      <c r="S21" s="298">
        <f t="shared" si="5"/>
        <v>0.0024274542674225423</v>
      </c>
    </row>
    <row r="22" spans="1:19" ht="12.75">
      <c r="A22" s="115" t="s">
        <v>70</v>
      </c>
      <c r="B22" s="336">
        <v>1100</v>
      </c>
      <c r="C22" s="108">
        <v>1144</v>
      </c>
      <c r="D22" s="325">
        <v>1355</v>
      </c>
      <c r="E22" s="667">
        <v>1333</v>
      </c>
      <c r="F22" s="341">
        <v>1287</v>
      </c>
      <c r="G22" s="342">
        <v>326</v>
      </c>
      <c r="H22" s="112">
        <v>317</v>
      </c>
      <c r="I22" s="112">
        <v>332</v>
      </c>
      <c r="J22" s="112">
        <v>388</v>
      </c>
      <c r="K22" s="343">
        <v>1363</v>
      </c>
      <c r="L22" s="112">
        <v>351</v>
      </c>
      <c r="M22" s="110">
        <v>383</v>
      </c>
      <c r="N22" s="297">
        <f t="shared" si="2"/>
        <v>0.2082018927444795</v>
      </c>
      <c r="O22" s="73">
        <f t="shared" si="3"/>
        <v>0.09116809116809117</v>
      </c>
      <c r="P22" s="73">
        <f t="shared" si="4"/>
        <v>0.0056102419874611825</v>
      </c>
      <c r="Q22" s="73">
        <f t="shared" si="0"/>
        <v>0.2390909090909091</v>
      </c>
      <c r="R22" s="73">
        <f t="shared" si="1"/>
        <v>0.059052059052059055</v>
      </c>
      <c r="S22" s="298">
        <f t="shared" si="5"/>
        <v>0.004094826938733818</v>
      </c>
    </row>
    <row r="23" spans="1:19" ht="25.5">
      <c r="A23" s="115" t="s">
        <v>71</v>
      </c>
      <c r="B23" s="336">
        <v>1400</v>
      </c>
      <c r="C23" s="108">
        <v>1262</v>
      </c>
      <c r="D23" s="325">
        <v>1768</v>
      </c>
      <c r="E23" s="667">
        <v>1883</v>
      </c>
      <c r="F23" s="341">
        <v>2594</v>
      </c>
      <c r="G23" s="342">
        <v>333</v>
      </c>
      <c r="H23" s="112">
        <v>670</v>
      </c>
      <c r="I23" s="112">
        <v>335</v>
      </c>
      <c r="J23" s="112">
        <v>253</v>
      </c>
      <c r="K23" s="343">
        <v>1591</v>
      </c>
      <c r="L23" s="112">
        <v>582</v>
      </c>
      <c r="M23" s="110">
        <v>359</v>
      </c>
      <c r="N23" s="297">
        <f t="shared" si="2"/>
        <v>-0.46417910447761196</v>
      </c>
      <c r="O23" s="73">
        <f t="shared" si="3"/>
        <v>-0.38316151202749144</v>
      </c>
      <c r="P23" s="73">
        <f t="shared" si="4"/>
        <v>0.005258686353782152</v>
      </c>
      <c r="Q23" s="73">
        <f t="shared" si="0"/>
        <v>0.13642857142857143</v>
      </c>
      <c r="R23" s="73">
        <f t="shared" si="1"/>
        <v>-0.3866615265998458</v>
      </c>
      <c r="S23" s="298">
        <f t="shared" si="5"/>
        <v>0.004779801657758991</v>
      </c>
    </row>
    <row r="24" spans="1:19" ht="14.25">
      <c r="A24" s="114" t="s">
        <v>125</v>
      </c>
      <c r="B24" s="336">
        <v>1600</v>
      </c>
      <c r="C24" s="108">
        <v>1835</v>
      </c>
      <c r="D24" s="325">
        <v>1949</v>
      </c>
      <c r="E24" s="667">
        <v>1866</v>
      </c>
      <c r="F24" s="341">
        <v>1861</v>
      </c>
      <c r="G24" s="342">
        <v>435</v>
      </c>
      <c r="H24" s="112">
        <v>399</v>
      </c>
      <c r="I24" s="112">
        <v>371</v>
      </c>
      <c r="J24" s="112">
        <v>384</v>
      </c>
      <c r="K24" s="343">
        <v>1589</v>
      </c>
      <c r="L24" s="112">
        <v>370</v>
      </c>
      <c r="M24" s="110">
        <v>355</v>
      </c>
      <c r="N24" s="297">
        <f t="shared" si="2"/>
        <v>-0.11027568922305764</v>
      </c>
      <c r="O24" s="73">
        <f t="shared" si="3"/>
        <v>-0.04054054054054054</v>
      </c>
      <c r="P24" s="73">
        <f t="shared" si="4"/>
        <v>0.005200093748168981</v>
      </c>
      <c r="Q24" s="73">
        <f t="shared" si="0"/>
        <v>-0.006875</v>
      </c>
      <c r="R24" s="73">
        <f t="shared" si="1"/>
        <v>-0.1461579795808705</v>
      </c>
      <c r="S24" s="298">
        <f t="shared" si="5"/>
        <v>0.004773793107592104</v>
      </c>
    </row>
    <row r="25" spans="1:19" ht="12.75">
      <c r="A25" s="115" t="s">
        <v>72</v>
      </c>
      <c r="B25" s="336">
        <v>600</v>
      </c>
      <c r="C25" s="108">
        <v>664</v>
      </c>
      <c r="D25" s="325">
        <v>530</v>
      </c>
      <c r="E25" s="667">
        <v>1575</v>
      </c>
      <c r="F25" s="341">
        <v>774</v>
      </c>
      <c r="G25" s="342">
        <v>264</v>
      </c>
      <c r="H25" s="112">
        <v>187</v>
      </c>
      <c r="I25" s="112">
        <v>173</v>
      </c>
      <c r="J25" s="112">
        <v>199</v>
      </c>
      <c r="K25" s="343">
        <v>823</v>
      </c>
      <c r="L25" s="112">
        <v>446</v>
      </c>
      <c r="M25" s="110">
        <v>472</v>
      </c>
      <c r="N25" s="297">
        <f t="shared" si="2"/>
        <v>1.5240641711229947</v>
      </c>
      <c r="O25" s="73">
        <f t="shared" si="3"/>
        <v>0.05829596412556054</v>
      </c>
      <c r="P25" s="73">
        <f t="shared" si="4"/>
        <v>0.006913927462354251</v>
      </c>
      <c r="Q25" s="73">
        <f t="shared" si="0"/>
        <v>0.37166666666666665</v>
      </c>
      <c r="R25" s="73">
        <f t="shared" si="1"/>
        <v>0.06330749354005168</v>
      </c>
      <c r="S25" s="298">
        <f t="shared" si="5"/>
        <v>0.002472518393674198</v>
      </c>
    </row>
    <row r="26" spans="1:19" ht="12.75">
      <c r="A26" s="115" t="s">
        <v>73</v>
      </c>
      <c r="B26" s="336">
        <v>430</v>
      </c>
      <c r="C26" s="108">
        <v>595</v>
      </c>
      <c r="D26" s="325">
        <v>501</v>
      </c>
      <c r="E26" s="667">
        <v>524</v>
      </c>
      <c r="F26" s="341">
        <v>511</v>
      </c>
      <c r="G26" s="342">
        <v>122</v>
      </c>
      <c r="H26" s="112">
        <v>143</v>
      </c>
      <c r="I26" s="112">
        <v>111</v>
      </c>
      <c r="J26" s="112">
        <v>124</v>
      </c>
      <c r="K26" s="343">
        <v>500</v>
      </c>
      <c r="L26" s="112">
        <v>108</v>
      </c>
      <c r="M26" s="110">
        <v>80</v>
      </c>
      <c r="N26" s="297">
        <f t="shared" si="2"/>
        <v>-0.4405594405594406</v>
      </c>
      <c r="O26" s="73">
        <f t="shared" si="3"/>
        <v>-0.25925925925925924</v>
      </c>
      <c r="P26" s="73">
        <f t="shared" si="4"/>
        <v>0.0011718521122634324</v>
      </c>
      <c r="Q26" s="73">
        <f t="shared" si="0"/>
        <v>0.16279069767441862</v>
      </c>
      <c r="R26" s="73">
        <f t="shared" si="1"/>
        <v>-0.021526418786692758</v>
      </c>
      <c r="S26" s="298">
        <f t="shared" si="5"/>
        <v>0.0015021375417218702</v>
      </c>
    </row>
    <row r="27" spans="1:19" ht="12.75">
      <c r="A27" s="115" t="s">
        <v>74</v>
      </c>
      <c r="B27" s="336">
        <v>710</v>
      </c>
      <c r="C27" s="108">
        <v>832</v>
      </c>
      <c r="D27" s="325">
        <v>1000</v>
      </c>
      <c r="E27" s="667">
        <v>878</v>
      </c>
      <c r="F27" s="341">
        <v>939</v>
      </c>
      <c r="G27" s="342">
        <v>214</v>
      </c>
      <c r="H27" s="112">
        <v>288</v>
      </c>
      <c r="I27" s="112">
        <v>230</v>
      </c>
      <c r="J27" s="112">
        <v>247</v>
      </c>
      <c r="K27" s="343">
        <v>979</v>
      </c>
      <c r="L27" s="112">
        <v>217</v>
      </c>
      <c r="M27" s="110">
        <v>188</v>
      </c>
      <c r="N27" s="297">
        <f t="shared" si="2"/>
        <v>-0.3472222222222222</v>
      </c>
      <c r="O27" s="73">
        <f t="shared" si="3"/>
        <v>-0.1336405529953917</v>
      </c>
      <c r="P27" s="73">
        <f t="shared" si="4"/>
        <v>0.002753852463819066</v>
      </c>
      <c r="Q27" s="73">
        <f t="shared" si="0"/>
        <v>0.3788732394366197</v>
      </c>
      <c r="R27" s="73">
        <f t="shared" si="1"/>
        <v>0.042598509052183174</v>
      </c>
      <c r="S27" s="298">
        <f t="shared" si="5"/>
        <v>0.002941185306691422</v>
      </c>
    </row>
    <row r="28" spans="1:19" ht="12.75">
      <c r="A28" s="115" t="s">
        <v>75</v>
      </c>
      <c r="B28" s="336">
        <v>580</v>
      </c>
      <c r="C28" s="108">
        <v>600</v>
      </c>
      <c r="D28" s="325">
        <v>706</v>
      </c>
      <c r="E28" s="667">
        <v>638</v>
      </c>
      <c r="F28" s="341">
        <v>613</v>
      </c>
      <c r="G28" s="342">
        <v>151</v>
      </c>
      <c r="H28" s="112">
        <v>160</v>
      </c>
      <c r="I28" s="112">
        <v>174</v>
      </c>
      <c r="J28" s="112">
        <v>154</v>
      </c>
      <c r="K28" s="343">
        <v>639</v>
      </c>
      <c r="L28" s="112">
        <v>158</v>
      </c>
      <c r="M28" s="110">
        <v>97</v>
      </c>
      <c r="N28" s="297">
        <f t="shared" si="2"/>
        <v>-0.39375</v>
      </c>
      <c r="O28" s="73">
        <f t="shared" si="3"/>
        <v>-0.3860759493670886</v>
      </c>
      <c r="P28" s="73">
        <f t="shared" si="4"/>
        <v>0.0014208706861194118</v>
      </c>
      <c r="Q28" s="73">
        <f t="shared" si="0"/>
        <v>0.10172413793103448</v>
      </c>
      <c r="R28" s="73">
        <f t="shared" si="1"/>
        <v>0.04241435562805873</v>
      </c>
      <c r="S28" s="298">
        <f t="shared" si="5"/>
        <v>0.0019197317783205502</v>
      </c>
    </row>
    <row r="29" spans="1:19" ht="12.75">
      <c r="A29" s="115" t="s">
        <v>76</v>
      </c>
      <c r="B29" s="336">
        <v>2900</v>
      </c>
      <c r="C29" s="108">
        <v>3801</v>
      </c>
      <c r="D29" s="325">
        <v>5184</v>
      </c>
      <c r="E29" s="667">
        <v>6821</v>
      </c>
      <c r="F29" s="341">
        <v>3715</v>
      </c>
      <c r="G29" s="342">
        <v>688</v>
      </c>
      <c r="H29" s="112">
        <v>647</v>
      </c>
      <c r="I29" s="112">
        <v>673</v>
      </c>
      <c r="J29" s="112">
        <v>810</v>
      </c>
      <c r="K29" s="343">
        <v>2818</v>
      </c>
      <c r="L29" s="112">
        <v>615</v>
      </c>
      <c r="M29" s="110">
        <v>537</v>
      </c>
      <c r="N29" s="297">
        <f t="shared" si="2"/>
        <v>-0.17001545595054096</v>
      </c>
      <c r="O29" s="73">
        <f t="shared" si="3"/>
        <v>-0.12682926829268293</v>
      </c>
      <c r="P29" s="73">
        <f t="shared" si="4"/>
        <v>0.00786605730356829</v>
      </c>
      <c r="Q29" s="73">
        <f t="shared" si="0"/>
        <v>-0.028275862068965516</v>
      </c>
      <c r="R29" s="73">
        <f t="shared" si="1"/>
        <v>-0.2414535666218035</v>
      </c>
      <c r="S29" s="298">
        <f t="shared" si="5"/>
        <v>0.008466047185144461</v>
      </c>
    </row>
    <row r="30" spans="1:19" ht="12.75">
      <c r="A30" s="114" t="s">
        <v>77</v>
      </c>
      <c r="B30" s="336">
        <v>13900</v>
      </c>
      <c r="C30" s="108">
        <v>9274</v>
      </c>
      <c r="D30" s="325">
        <v>8059</v>
      </c>
      <c r="E30" s="667">
        <v>5528</v>
      </c>
      <c r="F30" s="341">
        <v>5919</v>
      </c>
      <c r="G30" s="342">
        <v>1607</v>
      </c>
      <c r="H30" s="112">
        <v>2234</v>
      </c>
      <c r="I30" s="112">
        <v>1566</v>
      </c>
      <c r="J30" s="112">
        <v>1494</v>
      </c>
      <c r="K30" s="343">
        <v>6901</v>
      </c>
      <c r="L30" s="112">
        <v>2035</v>
      </c>
      <c r="M30" s="110">
        <v>2405</v>
      </c>
      <c r="N30" s="297">
        <f t="shared" si="2"/>
        <v>0.076544315129812</v>
      </c>
      <c r="O30" s="73">
        <f t="shared" si="3"/>
        <v>0.18181818181818182</v>
      </c>
      <c r="P30" s="73">
        <f t="shared" si="4"/>
        <v>0.03522880412491944</v>
      </c>
      <c r="Q30" s="73">
        <f t="shared" si="0"/>
        <v>-0.5035251798561151</v>
      </c>
      <c r="R30" s="73">
        <f t="shared" si="1"/>
        <v>0.16590640310863322</v>
      </c>
      <c r="S30" s="298">
        <f t="shared" si="5"/>
        <v>0.020732502350845252</v>
      </c>
    </row>
    <row r="31" spans="1:19" ht="20.25" customHeight="1">
      <c r="A31" s="111" t="s">
        <v>78</v>
      </c>
      <c r="B31" s="336">
        <v>296920</v>
      </c>
      <c r="C31" s="108">
        <v>266542</v>
      </c>
      <c r="D31" s="325">
        <v>392777</v>
      </c>
      <c r="E31" s="667">
        <v>382386</v>
      </c>
      <c r="F31" s="341">
        <v>321836</v>
      </c>
      <c r="G31" s="344">
        <v>73203</v>
      </c>
      <c r="H31" s="110">
        <v>82435</v>
      </c>
      <c r="I31" s="110">
        <v>80122</v>
      </c>
      <c r="J31" s="110">
        <v>97099</v>
      </c>
      <c r="K31" s="341">
        <v>332859</v>
      </c>
      <c r="L31" s="110">
        <v>76251</v>
      </c>
      <c r="M31" s="110">
        <v>68268</v>
      </c>
      <c r="N31" s="297">
        <f t="shared" si="2"/>
        <v>-0.17185661430217747</v>
      </c>
      <c r="O31" s="73">
        <f t="shared" si="3"/>
        <v>-0.10469370893496478</v>
      </c>
      <c r="P31" s="73">
        <f t="shared" si="4"/>
        <v>1</v>
      </c>
      <c r="Q31" s="73">
        <f t="shared" si="0"/>
        <v>0.1210393371952041</v>
      </c>
      <c r="R31" s="73">
        <f t="shared" si="1"/>
        <v>0.034250363539193876</v>
      </c>
      <c r="S31" s="298">
        <f t="shared" si="5"/>
        <v>1</v>
      </c>
    </row>
    <row r="32" spans="1:19" s="120" customFormat="1" ht="20.25" customHeight="1">
      <c r="A32" s="117" t="s">
        <v>79</v>
      </c>
      <c r="B32" s="338">
        <v>1.5689133294242563</v>
      </c>
      <c r="C32" s="118">
        <v>1.7648515507058293</v>
      </c>
      <c r="D32" s="339">
        <f aca="true" t="shared" si="6" ref="D32:L32">D31/D6</f>
        <v>1.6635832666251593</v>
      </c>
      <c r="E32" s="339">
        <f t="shared" si="6"/>
        <v>1.7532921282371066</v>
      </c>
      <c r="F32" s="346">
        <f t="shared" si="6"/>
        <v>1.7272273534731204</v>
      </c>
      <c r="G32" s="345">
        <f t="shared" si="6"/>
        <v>1.8162262746557498</v>
      </c>
      <c r="H32" s="119">
        <f t="shared" si="6"/>
        <v>1.7249785515495197</v>
      </c>
      <c r="I32" s="119">
        <f t="shared" si="6"/>
        <v>1.752833078101072</v>
      </c>
      <c r="J32" s="119">
        <f t="shared" si="6"/>
        <v>1.6817465403467446</v>
      </c>
      <c r="K32" s="346">
        <f t="shared" si="6"/>
        <v>1.7377950412705374</v>
      </c>
      <c r="L32" s="119">
        <f t="shared" si="6"/>
        <v>1.7198827111762716</v>
      </c>
      <c r="M32" s="119">
        <f>M31/M6</f>
        <v>1.7276914511312447</v>
      </c>
      <c r="N32" s="299"/>
      <c r="O32" s="81"/>
      <c r="P32" s="81"/>
      <c r="Q32" s="81"/>
      <c r="R32" s="81"/>
      <c r="S32" s="300"/>
    </row>
    <row r="33" spans="1:19" ht="12.75">
      <c r="A33" s="24" t="s">
        <v>34</v>
      </c>
      <c r="B33" s="121"/>
      <c r="C33" s="122"/>
      <c r="D33" s="26"/>
      <c r="E33" s="26"/>
      <c r="F33" s="123"/>
      <c r="G33" s="124"/>
      <c r="H33" s="124"/>
      <c r="I33" s="125"/>
      <c r="J33" s="125"/>
      <c r="K33" s="102"/>
      <c r="L33" s="102"/>
      <c r="M33" s="102"/>
      <c r="N33" s="66"/>
      <c r="O33" s="66"/>
      <c r="P33" s="66"/>
      <c r="Q33" s="66"/>
      <c r="R33" s="66"/>
      <c r="S33" s="66"/>
    </row>
    <row r="34" spans="1:19" ht="12.75">
      <c r="A34" s="712" t="s">
        <v>35</v>
      </c>
      <c r="B34" s="712"/>
      <c r="C34" s="712"/>
      <c r="D34" s="712"/>
      <c r="E34" s="712"/>
      <c r="F34" s="123"/>
      <c r="G34" s="124"/>
      <c r="H34" s="124"/>
      <c r="I34" s="125"/>
      <c r="J34" s="125"/>
      <c r="K34" s="102"/>
      <c r="L34" s="102"/>
      <c r="M34" s="102"/>
      <c r="N34" s="66"/>
      <c r="O34" s="66"/>
      <c r="P34" s="66"/>
      <c r="Q34" s="66"/>
      <c r="R34" s="66"/>
      <c r="S34" s="66"/>
    </row>
    <row r="35" spans="1:19" ht="12.75">
      <c r="A35" s="32"/>
      <c r="B35" s="32"/>
      <c r="C35" s="32"/>
      <c r="D35" s="32"/>
      <c r="E35" s="34"/>
      <c r="F35" s="123"/>
      <c r="G35" s="124"/>
      <c r="H35" s="124"/>
      <c r="I35" s="125"/>
      <c r="J35" s="125"/>
      <c r="K35" s="102"/>
      <c r="L35" s="102"/>
      <c r="M35" s="102"/>
      <c r="N35" s="66"/>
      <c r="O35" s="66"/>
      <c r="P35" s="66"/>
      <c r="Q35" s="66"/>
      <c r="R35" s="66"/>
      <c r="S35" s="66"/>
    </row>
    <row r="36" spans="1:19" ht="12.75">
      <c r="A36" s="36" t="s">
        <v>36</v>
      </c>
      <c r="B36" s="32"/>
      <c r="C36" s="32"/>
      <c r="D36" s="32"/>
      <c r="E36" s="34"/>
      <c r="F36" s="123"/>
      <c r="G36" s="124"/>
      <c r="H36" s="124"/>
      <c r="I36" s="125"/>
      <c r="J36" s="125"/>
      <c r="K36" s="102"/>
      <c r="L36" s="102"/>
      <c r="M36" s="102"/>
      <c r="N36" s="66"/>
      <c r="O36" s="66"/>
      <c r="P36" s="66"/>
      <c r="Q36" s="66"/>
      <c r="R36" s="66"/>
      <c r="S36" s="66"/>
    </row>
    <row r="37" spans="1:19" ht="12.75">
      <c r="A37" s="35" t="s">
        <v>80</v>
      </c>
      <c r="B37" s="126"/>
      <c r="C37" s="126"/>
      <c r="D37" s="123"/>
      <c r="E37" s="123"/>
      <c r="F37" s="123"/>
      <c r="G37" s="123"/>
      <c r="H37" s="123"/>
      <c r="I37" s="127"/>
      <c r="J37" s="127"/>
      <c r="K37" s="98"/>
      <c r="L37" s="98"/>
      <c r="M37" s="98"/>
      <c r="O37" s="57"/>
      <c r="P37" s="57"/>
      <c r="Q37" s="57"/>
      <c r="R37" s="57"/>
      <c r="S37" s="57"/>
    </row>
    <row r="38" spans="1:19" ht="12.75">
      <c r="A38" s="35" t="s">
        <v>81</v>
      </c>
      <c r="B38" s="128"/>
      <c r="C38" s="128"/>
      <c r="D38" s="126"/>
      <c r="E38" s="123"/>
      <c r="F38" s="123"/>
      <c r="G38" s="123"/>
      <c r="H38" s="123"/>
      <c r="I38" s="127"/>
      <c r="J38" s="127"/>
      <c r="K38" s="98"/>
      <c r="L38" s="98"/>
      <c r="M38" s="98"/>
      <c r="O38" s="57"/>
      <c r="P38" s="57"/>
      <c r="Q38" s="57"/>
      <c r="R38" s="57"/>
      <c r="S38" s="57"/>
    </row>
    <row r="39" spans="1:19" ht="12.75">
      <c r="A39" s="35" t="s">
        <v>82</v>
      </c>
      <c r="B39" s="35"/>
      <c r="C39" s="35"/>
      <c r="D39" s="128"/>
      <c r="E39" s="123"/>
      <c r="F39" s="123"/>
      <c r="G39" s="123"/>
      <c r="H39" s="123"/>
      <c r="I39" s="127"/>
      <c r="J39" s="127"/>
      <c r="K39" s="98"/>
      <c r="L39" s="98"/>
      <c r="M39" s="98"/>
      <c r="O39" s="57"/>
      <c r="P39" s="57"/>
      <c r="Q39" s="57"/>
      <c r="R39" s="57"/>
      <c r="S39" s="57"/>
    </row>
    <row r="40" spans="1:19" ht="12.75">
      <c r="A40" s="35" t="s">
        <v>281</v>
      </c>
      <c r="B40" s="35"/>
      <c r="C40" s="35"/>
      <c r="D40" s="35"/>
      <c r="E40" s="123"/>
      <c r="F40" s="123"/>
      <c r="G40" s="123"/>
      <c r="H40" s="123"/>
      <c r="I40" s="127"/>
      <c r="J40" s="127"/>
      <c r="K40" s="98"/>
      <c r="L40" s="98"/>
      <c r="M40" s="98"/>
      <c r="O40" s="57"/>
      <c r="P40" s="57"/>
      <c r="Q40" s="57"/>
      <c r="R40" s="57"/>
      <c r="S40" s="57"/>
    </row>
    <row r="41" spans="1:19" ht="12.75">
      <c r="A41" s="129"/>
      <c r="B41" s="35"/>
      <c r="C41" s="35"/>
      <c r="D41" s="35"/>
      <c r="E41" s="123"/>
      <c r="F41" s="123"/>
      <c r="G41" s="123"/>
      <c r="H41" s="123"/>
      <c r="I41" s="127"/>
      <c r="J41" s="127"/>
      <c r="K41" s="98"/>
      <c r="L41" s="98"/>
      <c r="M41" s="98"/>
      <c r="O41" s="57"/>
      <c r="P41" s="57"/>
      <c r="Q41" s="57"/>
      <c r="R41" s="57"/>
      <c r="S41" s="57"/>
    </row>
    <row r="42" spans="1:19" ht="12.75">
      <c r="A42" s="709" t="s">
        <v>37</v>
      </c>
      <c r="B42" s="710"/>
      <c r="C42" s="710"/>
      <c r="D42" s="710"/>
      <c r="E42" s="710"/>
      <c r="F42" s="710"/>
      <c r="G42" s="710"/>
      <c r="H42" s="710"/>
      <c r="I42" s="130"/>
      <c r="J42" s="130"/>
      <c r="K42" s="98"/>
      <c r="L42" s="98"/>
      <c r="M42" s="98"/>
      <c r="O42" s="57"/>
      <c r="P42" s="57"/>
      <c r="Q42" s="57"/>
      <c r="R42" s="57"/>
      <c r="S42" s="57"/>
    </row>
    <row r="43" spans="1:19" ht="12.75">
      <c r="A43" s="131"/>
      <c r="B43" s="35"/>
      <c r="C43" s="35"/>
      <c r="D43" s="131"/>
      <c r="E43" s="131"/>
      <c r="F43" s="131"/>
      <c r="G43" s="131"/>
      <c r="H43" s="131"/>
      <c r="I43" s="133"/>
      <c r="J43" s="133"/>
      <c r="O43" s="57"/>
      <c r="P43" s="57"/>
      <c r="Q43" s="57"/>
      <c r="R43" s="57"/>
      <c r="S43" s="57"/>
    </row>
  </sheetData>
  <sheetProtection/>
  <protectedRanges>
    <protectedRange sqref="B5:F5 K5" name="Range1"/>
    <protectedRange sqref="K33:M36" name="Range1_2"/>
    <protectedRange sqref="E35:E36" name="Range1_1"/>
    <protectedRange sqref="G4 E4" name="Range1_3"/>
  </protectedRanges>
  <mergeCells count="11">
    <mergeCell ref="R4:R5"/>
    <mergeCell ref="S4:S5"/>
    <mergeCell ref="N4:N5"/>
    <mergeCell ref="O4:O5"/>
    <mergeCell ref="P4:P5"/>
    <mergeCell ref="A42:H42"/>
    <mergeCell ref="G4:K4"/>
    <mergeCell ref="A34:E34"/>
    <mergeCell ref="A4:A5"/>
    <mergeCell ref="L4:M4"/>
    <mergeCell ref="Q4:Q5"/>
  </mergeCells>
  <hyperlinks>
    <hyperlink ref="S1"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scale="63" r:id="rId1"/>
  <headerFooter alignWithMargins="0">
    <oddHeader>&amp;CTribunal Statistics Quarterly
July to September 2013</oddHead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V23"/>
  <sheetViews>
    <sheetView zoomScale="85" zoomScaleNormal="85" zoomScalePageLayoutView="0" workbookViewId="0" topLeftCell="A1">
      <selection activeCell="A1" sqref="A1"/>
    </sheetView>
  </sheetViews>
  <sheetFormatPr defaultColWidth="9.140625" defaultRowHeight="12.75"/>
  <cols>
    <col min="1" max="1" width="36.28125" style="0" customWidth="1"/>
    <col min="11" max="13" width="9.140625" style="132" customWidth="1"/>
    <col min="14" max="16" width="8.140625" style="0" customWidth="1"/>
    <col min="17" max="17" width="8.7109375" style="0" customWidth="1"/>
    <col min="18" max="18" width="8.57421875" style="0" customWidth="1"/>
    <col min="19" max="19" width="8.7109375" style="0" customWidth="1"/>
  </cols>
  <sheetData>
    <row r="1" spans="1:22" ht="15">
      <c r="A1" s="8" t="s">
        <v>83</v>
      </c>
      <c r="B1" s="134"/>
      <c r="C1" s="134"/>
      <c r="D1" s="134"/>
      <c r="E1" s="132"/>
      <c r="F1" s="132"/>
      <c r="G1" s="132"/>
      <c r="H1" s="132"/>
      <c r="I1" s="132"/>
      <c r="J1" s="132"/>
      <c r="N1" s="132"/>
      <c r="O1" s="132"/>
      <c r="P1" s="132"/>
      <c r="S1" s="12" t="s">
        <v>12</v>
      </c>
      <c r="T1" s="134"/>
      <c r="U1" s="134"/>
      <c r="V1" s="134"/>
    </row>
    <row r="2" spans="1:16" ht="15">
      <c r="A2" s="8" t="s">
        <v>287</v>
      </c>
      <c r="B2" s="134"/>
      <c r="C2" s="134"/>
      <c r="D2" s="134"/>
      <c r="E2" s="132"/>
      <c r="F2" s="132"/>
      <c r="G2" s="132"/>
      <c r="H2" s="132"/>
      <c r="I2" s="132"/>
      <c r="J2" s="132"/>
      <c r="N2" s="132"/>
      <c r="O2" s="132"/>
      <c r="P2" s="132"/>
    </row>
    <row r="3" spans="1:16" ht="12.75">
      <c r="A3" s="135"/>
      <c r="B3" s="136"/>
      <c r="C3" s="136"/>
      <c r="D3" s="136"/>
      <c r="E3" s="136"/>
      <c r="F3" s="137"/>
      <c r="G3" s="137"/>
      <c r="H3" s="137"/>
      <c r="I3" s="137"/>
      <c r="J3" s="137"/>
      <c r="K3" s="138"/>
      <c r="L3" s="138"/>
      <c r="M3" s="138"/>
      <c r="N3" s="139"/>
      <c r="O3" s="139"/>
      <c r="P3" s="139"/>
    </row>
    <row r="4" spans="1:20" ht="12.75" customHeight="1">
      <c r="A4" s="140"/>
      <c r="B4" s="292" t="s">
        <v>13</v>
      </c>
      <c r="C4" s="42" t="s">
        <v>14</v>
      </c>
      <c r="D4" s="292" t="s">
        <v>15</v>
      </c>
      <c r="E4" s="507" t="s">
        <v>84</v>
      </c>
      <c r="F4" s="502" t="s">
        <v>17</v>
      </c>
      <c r="G4" s="726" t="s">
        <v>18</v>
      </c>
      <c r="H4" s="737"/>
      <c r="I4" s="737"/>
      <c r="J4" s="737"/>
      <c r="K4" s="738"/>
      <c r="L4" s="726" t="s">
        <v>283</v>
      </c>
      <c r="M4" s="740"/>
      <c r="N4" s="703" t="s">
        <v>318</v>
      </c>
      <c r="O4" s="705" t="s">
        <v>423</v>
      </c>
      <c r="P4" s="705" t="s">
        <v>319</v>
      </c>
      <c r="Q4" s="703" t="s">
        <v>19</v>
      </c>
      <c r="R4" s="705" t="s">
        <v>20</v>
      </c>
      <c r="S4" s="707" t="s">
        <v>21</v>
      </c>
      <c r="T4" s="17"/>
    </row>
    <row r="5" spans="1:20" s="106" customFormat="1" ht="63" customHeight="1">
      <c r="A5" s="141"/>
      <c r="B5" s="293" t="s">
        <v>23</v>
      </c>
      <c r="C5" s="43" t="s">
        <v>23</v>
      </c>
      <c r="D5" s="293" t="s">
        <v>23</v>
      </c>
      <c r="E5" s="43" t="s">
        <v>23</v>
      </c>
      <c r="F5" s="287" t="s">
        <v>23</v>
      </c>
      <c r="G5" s="68" t="s">
        <v>320</v>
      </c>
      <c r="H5" s="68" t="s">
        <v>321</v>
      </c>
      <c r="I5" s="68" t="s">
        <v>322</v>
      </c>
      <c r="J5" s="68" t="s">
        <v>323</v>
      </c>
      <c r="K5" s="505" t="s">
        <v>23</v>
      </c>
      <c r="L5" s="68" t="s">
        <v>320</v>
      </c>
      <c r="M5" s="68" t="s">
        <v>321</v>
      </c>
      <c r="N5" s="704"/>
      <c r="O5" s="706"/>
      <c r="P5" s="706"/>
      <c r="Q5" s="704"/>
      <c r="R5" s="706"/>
      <c r="S5" s="708"/>
      <c r="T5" s="105"/>
    </row>
    <row r="6" spans="1:20" ht="33" customHeight="1">
      <c r="A6" s="142" t="s">
        <v>177</v>
      </c>
      <c r="B6" s="294">
        <v>184683</v>
      </c>
      <c r="C6" s="69">
        <v>205891</v>
      </c>
      <c r="D6" s="294">
        <v>172649</v>
      </c>
      <c r="E6" s="69">
        <v>146104</v>
      </c>
      <c r="F6" s="289">
        <v>122371</v>
      </c>
      <c r="G6" s="288">
        <v>26563</v>
      </c>
      <c r="H6" s="69">
        <v>25748</v>
      </c>
      <c r="I6" s="69">
        <v>27768</v>
      </c>
      <c r="J6" s="69">
        <v>23844</v>
      </c>
      <c r="K6" s="289">
        <v>103923</v>
      </c>
      <c r="L6" s="69">
        <f>SUM(L7:L11)</f>
        <v>31396</v>
      </c>
      <c r="M6" s="69">
        <f>SUM(M7:M11)</f>
        <v>27267</v>
      </c>
      <c r="N6" s="295">
        <f aca="true" t="shared" si="0" ref="N6:N11">(M6-H6)/H6</f>
        <v>0.05899487338822433</v>
      </c>
      <c r="O6" s="70">
        <f aca="true" t="shared" si="1" ref="O6:O11">(M6-L6)/L6</f>
        <v>-0.1315135686074659</v>
      </c>
      <c r="P6" s="296">
        <f aca="true" t="shared" si="2" ref="P6:P11">M6/$M$6</f>
        <v>1</v>
      </c>
      <c r="Q6" s="295">
        <f aca="true" t="shared" si="3" ref="Q6:Q11">(K6-B6)/B6</f>
        <v>-0.4372898425951495</v>
      </c>
      <c r="R6" s="70">
        <f aca="true" t="shared" si="4" ref="R6:R11">(K6-F6)/F6</f>
        <v>-0.1507546722671221</v>
      </c>
      <c r="S6" s="296">
        <f aca="true" t="shared" si="5" ref="S6:S11">K6/$K$6</f>
        <v>1</v>
      </c>
      <c r="T6" s="17"/>
    </row>
    <row r="7" spans="1:20" ht="12.75">
      <c r="A7" s="143" t="s">
        <v>85</v>
      </c>
      <c r="B7" s="294">
        <v>12485</v>
      </c>
      <c r="C7" s="69">
        <v>11435</v>
      </c>
      <c r="D7" s="294">
        <v>18468</v>
      </c>
      <c r="E7" s="69">
        <v>16746</v>
      </c>
      <c r="F7" s="289">
        <v>13346</v>
      </c>
      <c r="G7" s="290">
        <v>2856</v>
      </c>
      <c r="H7" s="72">
        <v>2610</v>
      </c>
      <c r="I7" s="72">
        <v>2713</v>
      </c>
      <c r="J7" s="72">
        <v>2954</v>
      </c>
      <c r="K7" s="289">
        <v>11133</v>
      </c>
      <c r="L7" s="72">
        <v>3162</v>
      </c>
      <c r="M7" s="69">
        <v>2926</v>
      </c>
      <c r="N7" s="297">
        <f t="shared" si="0"/>
        <v>0.1210727969348659</v>
      </c>
      <c r="O7" s="73">
        <f t="shared" si="1"/>
        <v>-0.07463630613535736</v>
      </c>
      <c r="P7" s="298">
        <f t="shared" si="2"/>
        <v>0.10730920159900245</v>
      </c>
      <c r="Q7" s="297">
        <f t="shared" si="3"/>
        <v>-0.10828994793752503</v>
      </c>
      <c r="R7" s="73">
        <f t="shared" si="4"/>
        <v>-0.16581747340026975</v>
      </c>
      <c r="S7" s="298">
        <f t="shared" si="5"/>
        <v>0.1071273923962934</v>
      </c>
      <c r="T7" s="17"/>
    </row>
    <row r="8" spans="1:20" ht="12.75">
      <c r="A8" s="143" t="s">
        <v>86</v>
      </c>
      <c r="B8" s="294">
        <v>23306</v>
      </c>
      <c r="C8" s="69">
        <v>24552</v>
      </c>
      <c r="D8" s="294">
        <v>44548</v>
      </c>
      <c r="E8" s="69">
        <v>40090</v>
      </c>
      <c r="F8" s="289">
        <v>33005</v>
      </c>
      <c r="G8" s="290">
        <v>6566</v>
      </c>
      <c r="H8" s="72">
        <v>5493</v>
      </c>
      <c r="I8" s="72">
        <v>9217</v>
      </c>
      <c r="J8" s="72">
        <v>9210</v>
      </c>
      <c r="K8" s="289">
        <v>30486</v>
      </c>
      <c r="L8" s="72">
        <v>16351</v>
      </c>
      <c r="M8" s="69">
        <v>13694</v>
      </c>
      <c r="N8" s="297">
        <f t="shared" si="0"/>
        <v>1.4929910795557984</v>
      </c>
      <c r="O8" s="73">
        <f t="shared" si="1"/>
        <v>-0.16249770656228976</v>
      </c>
      <c r="P8" s="298">
        <f>M8/$M$6</f>
        <v>0.5022187992811824</v>
      </c>
      <c r="Q8" s="297">
        <f t="shared" si="3"/>
        <v>0.30807517377499355</v>
      </c>
      <c r="R8" s="73">
        <f t="shared" si="4"/>
        <v>-0.07632176942887442</v>
      </c>
      <c r="S8" s="298">
        <f>K8/$K$6</f>
        <v>0.2933518085505615</v>
      </c>
      <c r="T8" s="17"/>
    </row>
    <row r="9" spans="1:20" ht="12.75">
      <c r="A9" s="143" t="s">
        <v>87</v>
      </c>
      <c r="B9" s="294">
        <v>76927</v>
      </c>
      <c r="C9" s="69">
        <v>98304</v>
      </c>
      <c r="D9" s="294">
        <v>39783</v>
      </c>
      <c r="E9" s="69">
        <v>34746</v>
      </c>
      <c r="F9" s="289">
        <v>25854</v>
      </c>
      <c r="G9" s="290">
        <v>5712</v>
      </c>
      <c r="H9" s="72">
        <v>5941</v>
      </c>
      <c r="I9" s="72">
        <v>9014</v>
      </c>
      <c r="J9" s="72">
        <v>5833</v>
      </c>
      <c r="K9" s="289">
        <v>26500</v>
      </c>
      <c r="L9" s="72">
        <v>5478</v>
      </c>
      <c r="M9" s="69">
        <v>4507</v>
      </c>
      <c r="N9" s="297">
        <f t="shared" si="0"/>
        <v>-0.24137350614374684</v>
      </c>
      <c r="O9" s="73">
        <f t="shared" si="1"/>
        <v>-0.17725447243519532</v>
      </c>
      <c r="P9" s="298">
        <f t="shared" si="2"/>
        <v>0.16529137785601644</v>
      </c>
      <c r="Q9" s="297">
        <f t="shared" si="3"/>
        <v>-0.6555175686040012</v>
      </c>
      <c r="R9" s="73">
        <f t="shared" si="4"/>
        <v>0.024986462442948866</v>
      </c>
      <c r="S9" s="298">
        <f t="shared" si="5"/>
        <v>0.25499648778422485</v>
      </c>
      <c r="T9" s="17"/>
    </row>
    <row r="10" spans="1:20" ht="12.75">
      <c r="A10" s="143" t="s">
        <v>88</v>
      </c>
      <c r="B10" s="294">
        <v>71492</v>
      </c>
      <c r="C10" s="69">
        <v>71129</v>
      </c>
      <c r="D10" s="294">
        <v>68722</v>
      </c>
      <c r="E10" s="69">
        <v>53482</v>
      </c>
      <c r="F10" s="289">
        <v>49353</v>
      </c>
      <c r="G10" s="290">
        <v>11202</v>
      </c>
      <c r="H10" s="72">
        <v>11436</v>
      </c>
      <c r="I10" s="72">
        <v>6132</v>
      </c>
      <c r="J10" s="72">
        <v>5190</v>
      </c>
      <c r="K10" s="289">
        <v>33960</v>
      </c>
      <c r="L10" s="72">
        <v>5758</v>
      </c>
      <c r="M10" s="69">
        <v>5456</v>
      </c>
      <c r="N10" s="297">
        <f t="shared" si="0"/>
        <v>-0.5229101084295208</v>
      </c>
      <c r="O10" s="73">
        <f t="shared" si="1"/>
        <v>-0.05244876693296283</v>
      </c>
      <c r="P10" s="298">
        <f t="shared" si="2"/>
        <v>0.20009535335753842</v>
      </c>
      <c r="Q10" s="297">
        <f t="shared" si="3"/>
        <v>-0.5249818161472612</v>
      </c>
      <c r="R10" s="73">
        <f t="shared" si="4"/>
        <v>-0.31189593337791016</v>
      </c>
      <c r="S10" s="298">
        <f t="shared" si="5"/>
        <v>0.3267804047227274</v>
      </c>
      <c r="T10" s="17"/>
    </row>
    <row r="11" spans="1:20" ht="12.75">
      <c r="A11" s="144" t="s">
        <v>89</v>
      </c>
      <c r="B11" s="348">
        <v>473</v>
      </c>
      <c r="C11" s="80">
        <v>471</v>
      </c>
      <c r="D11" s="348">
        <v>1128</v>
      </c>
      <c r="E11" s="80">
        <v>1040</v>
      </c>
      <c r="F11" s="333">
        <v>813</v>
      </c>
      <c r="G11" s="291">
        <v>227</v>
      </c>
      <c r="H11" s="79">
        <v>268</v>
      </c>
      <c r="I11" s="79">
        <v>692</v>
      </c>
      <c r="J11" s="79">
        <v>657</v>
      </c>
      <c r="K11" s="333">
        <v>1844</v>
      </c>
      <c r="L11" s="79">
        <f>2+645</f>
        <v>647</v>
      </c>
      <c r="M11" s="80">
        <f>7+677</f>
        <v>684</v>
      </c>
      <c r="N11" s="299">
        <f t="shared" si="0"/>
        <v>1.5522388059701493</v>
      </c>
      <c r="O11" s="81">
        <f t="shared" si="1"/>
        <v>0.0571870170015456</v>
      </c>
      <c r="P11" s="300">
        <f t="shared" si="2"/>
        <v>0.025085267906260315</v>
      </c>
      <c r="Q11" s="299">
        <f t="shared" si="3"/>
        <v>2.8985200845665964</v>
      </c>
      <c r="R11" s="81">
        <f t="shared" si="4"/>
        <v>1.2681426814268142</v>
      </c>
      <c r="S11" s="300">
        <f t="shared" si="5"/>
        <v>0.017743906546192855</v>
      </c>
      <c r="T11" s="17"/>
    </row>
    <row r="12" spans="1:20" ht="12.75">
      <c r="A12" s="146" t="s">
        <v>34</v>
      </c>
      <c r="B12" s="147"/>
      <c r="C12" s="148"/>
      <c r="D12" s="149"/>
      <c r="E12" s="149"/>
      <c r="F12" s="66"/>
      <c r="G12" s="66"/>
      <c r="H12" s="66"/>
      <c r="I12" s="66"/>
      <c r="J12" s="66"/>
      <c r="K12" s="66"/>
      <c r="L12" s="66"/>
      <c r="M12" s="66"/>
      <c r="N12" s="66"/>
      <c r="O12" s="66"/>
      <c r="P12" s="66"/>
      <c r="Q12" s="17"/>
      <c r="R12" s="17"/>
      <c r="S12" s="17"/>
      <c r="T12" s="17"/>
    </row>
    <row r="13" spans="1:20" ht="12.75">
      <c r="A13" s="739" t="s">
        <v>35</v>
      </c>
      <c r="B13" s="739"/>
      <c r="C13" s="739"/>
      <c r="D13" s="739"/>
      <c r="E13" s="739"/>
      <c r="F13" s="66"/>
      <c r="G13" s="66"/>
      <c r="H13" s="66"/>
      <c r="I13" s="66"/>
      <c r="J13" s="66"/>
      <c r="K13" s="66"/>
      <c r="L13" s="66"/>
      <c r="M13" s="66"/>
      <c r="N13" s="66"/>
      <c r="O13" s="66"/>
      <c r="P13" s="66"/>
      <c r="Q13" s="17"/>
      <c r="R13" s="17"/>
      <c r="S13" s="17"/>
      <c r="T13" s="17"/>
    </row>
    <row r="14" spans="1:20" ht="12.75">
      <c r="A14" s="150"/>
      <c r="B14" s="150"/>
      <c r="C14" s="150"/>
      <c r="D14" s="150"/>
      <c r="E14" s="66"/>
      <c r="F14" s="66"/>
      <c r="G14" s="66"/>
      <c r="H14" s="66"/>
      <c r="I14" s="66"/>
      <c r="J14" s="66"/>
      <c r="K14" s="66"/>
      <c r="L14" s="66"/>
      <c r="M14" s="66"/>
      <c r="N14" s="66"/>
      <c r="O14" s="66"/>
      <c r="P14" s="66"/>
      <c r="Q14" s="17"/>
      <c r="R14" s="17"/>
      <c r="S14" s="17"/>
      <c r="T14" s="17"/>
    </row>
    <row r="15" spans="1:20" ht="12.75">
      <c r="A15" s="151" t="s">
        <v>36</v>
      </c>
      <c r="B15" s="150"/>
      <c r="C15" s="150"/>
      <c r="D15" s="150"/>
      <c r="E15" s="66"/>
      <c r="F15" s="66"/>
      <c r="G15" s="66"/>
      <c r="H15" s="66"/>
      <c r="I15" s="66"/>
      <c r="J15" s="66"/>
      <c r="K15" s="66"/>
      <c r="L15" s="66"/>
      <c r="M15" s="66"/>
      <c r="N15" s="66"/>
      <c r="O15" s="66"/>
      <c r="P15" s="66"/>
      <c r="Q15" s="17"/>
      <c r="R15" s="17"/>
      <c r="S15" s="17"/>
      <c r="T15" s="17"/>
    </row>
    <row r="16" spans="1:17" ht="12.75">
      <c r="A16" s="152" t="s">
        <v>178</v>
      </c>
      <c r="B16" s="152"/>
      <c r="C16" s="152"/>
      <c r="D16" s="152"/>
      <c r="E16" s="152"/>
      <c r="F16" s="137"/>
      <c r="G16" s="137"/>
      <c r="H16" s="137"/>
      <c r="I16" s="137"/>
      <c r="J16" s="137"/>
      <c r="K16" s="137"/>
      <c r="L16" s="137"/>
      <c r="M16" s="137"/>
      <c r="N16" s="17"/>
      <c r="O16" s="17"/>
      <c r="P16" s="17"/>
      <c r="Q16" s="17"/>
    </row>
    <row r="17" spans="1:17" ht="12.75">
      <c r="A17" s="152" t="s">
        <v>179</v>
      </c>
      <c r="B17" s="152"/>
      <c r="C17" s="152"/>
      <c r="D17" s="152"/>
      <c r="E17" s="152"/>
      <c r="F17" s="137"/>
      <c r="G17" s="137"/>
      <c r="H17" s="137"/>
      <c r="I17" s="137"/>
      <c r="J17" s="137"/>
      <c r="K17" s="137"/>
      <c r="L17" s="137"/>
      <c r="M17" s="137"/>
      <c r="N17" s="17"/>
      <c r="O17" s="17"/>
      <c r="P17" s="17"/>
      <c r="Q17" s="17"/>
    </row>
    <row r="18" spans="1:17" ht="12.75">
      <c r="A18" s="152"/>
      <c r="B18" s="152"/>
      <c r="C18" s="152"/>
      <c r="D18" s="152"/>
      <c r="E18" s="152"/>
      <c r="F18" s="137"/>
      <c r="G18" s="137"/>
      <c r="H18" s="137"/>
      <c r="I18" s="137"/>
      <c r="J18" s="137"/>
      <c r="K18" s="137"/>
      <c r="L18" s="137"/>
      <c r="M18" s="137"/>
      <c r="N18" s="17"/>
      <c r="O18" s="17"/>
      <c r="P18" s="17"/>
      <c r="Q18" s="17"/>
    </row>
    <row r="19" spans="1:16" ht="12.75">
      <c r="A19" s="709" t="s">
        <v>37</v>
      </c>
      <c r="B19" s="734"/>
      <c r="C19" s="734"/>
      <c r="D19" s="734"/>
      <c r="E19" s="734"/>
      <c r="F19" s="734"/>
      <c r="G19" s="734"/>
      <c r="H19" s="734"/>
      <c r="I19" s="130"/>
      <c r="J19" s="130"/>
      <c r="N19" s="132"/>
      <c r="O19" s="132"/>
      <c r="P19" s="132"/>
    </row>
    <row r="20" spans="1:16" ht="12.75">
      <c r="A20" s="37"/>
      <c r="B20" s="130"/>
      <c r="C20" s="130"/>
      <c r="D20" s="130"/>
      <c r="E20" s="130"/>
      <c r="F20" s="130"/>
      <c r="G20" s="130"/>
      <c r="H20" s="130"/>
      <c r="I20" s="130"/>
      <c r="J20" s="130"/>
      <c r="N20" s="132"/>
      <c r="O20" s="132"/>
      <c r="P20" s="132"/>
    </row>
    <row r="21" spans="1:16" ht="12.75">
      <c r="A21" s="153" t="s">
        <v>90</v>
      </c>
      <c r="B21" s="154"/>
      <c r="C21" s="154"/>
      <c r="D21" s="154"/>
      <c r="E21" s="66"/>
      <c r="F21" s="66"/>
      <c r="G21" s="66"/>
      <c r="H21" s="57"/>
      <c r="I21" s="57"/>
      <c r="J21" s="57"/>
      <c r="N21" s="132"/>
      <c r="O21" s="132"/>
      <c r="P21" s="132"/>
    </row>
    <row r="22" spans="1:16" ht="12.75">
      <c r="A22" s="735" t="s">
        <v>91</v>
      </c>
      <c r="B22" s="736"/>
      <c r="C22" s="736"/>
      <c r="D22" s="736"/>
      <c r="E22" s="736"/>
      <c r="F22" s="736"/>
      <c r="G22" s="736"/>
      <c r="H22" s="736"/>
      <c r="I22" s="155"/>
      <c r="J22" s="155"/>
      <c r="N22" s="132"/>
      <c r="O22" s="132"/>
      <c r="P22" s="132"/>
    </row>
    <row r="23" spans="1:16" ht="12.75">
      <c r="A23" s="132"/>
      <c r="B23" s="132"/>
      <c r="C23" s="132"/>
      <c r="D23" s="132"/>
      <c r="E23" s="132"/>
      <c r="F23" s="132"/>
      <c r="G23" s="132"/>
      <c r="H23" s="132"/>
      <c r="I23" s="132"/>
      <c r="J23" s="132"/>
      <c r="N23" s="132"/>
      <c r="O23" s="132"/>
      <c r="P23" s="132"/>
    </row>
  </sheetData>
  <sheetProtection/>
  <protectedRanges>
    <protectedRange sqref="B5:F5 E4 K3:P3 G4:M4" name="Range1"/>
    <protectedRange sqref="B6:B11 D6:D11" name="Range1_1"/>
    <protectedRange sqref="K5" name="Range1_2"/>
  </protectedRanges>
  <mergeCells count="11">
    <mergeCell ref="Q4:Q5"/>
    <mergeCell ref="R4:R5"/>
    <mergeCell ref="S4:S5"/>
    <mergeCell ref="P4:P5"/>
    <mergeCell ref="A19:H19"/>
    <mergeCell ref="A22:H22"/>
    <mergeCell ref="N4:N5"/>
    <mergeCell ref="O4:O5"/>
    <mergeCell ref="G4:K4"/>
    <mergeCell ref="A13:E13"/>
    <mergeCell ref="L4:M4"/>
  </mergeCells>
  <hyperlinks>
    <hyperlink ref="S1"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scale="69" r:id="rId1"/>
  <headerFooter alignWithMargins="0">
    <oddHeader>&amp;CTribunal Statistics Quarterly
July to September 2013</oddHeader>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47"/>
  <sheetViews>
    <sheetView zoomScale="85" zoomScaleNormal="85" zoomScalePageLayoutView="0" workbookViewId="0" topLeftCell="A1">
      <selection activeCell="A1" sqref="A1"/>
    </sheetView>
  </sheetViews>
  <sheetFormatPr defaultColWidth="9.140625" defaultRowHeight="12.75"/>
  <cols>
    <col min="1" max="1" width="34.140625" style="0" customWidth="1"/>
    <col min="9" max="11" width="9.140625" style="132" customWidth="1"/>
    <col min="12" max="12" width="13.140625" style="0" customWidth="1"/>
    <col min="13" max="13" width="13.421875" style="0" customWidth="1"/>
    <col min="14" max="14" width="11.00390625" style="0" customWidth="1"/>
    <col min="15" max="15" width="11.140625" style="0" customWidth="1"/>
    <col min="16" max="16" width="8.7109375" style="0" customWidth="1"/>
  </cols>
  <sheetData>
    <row r="1" spans="1:18" ht="15">
      <c r="A1" s="156" t="s">
        <v>92</v>
      </c>
      <c r="B1" s="157"/>
      <c r="C1" s="137"/>
      <c r="D1" s="137"/>
      <c r="E1" s="137"/>
      <c r="F1" s="137"/>
      <c r="G1" s="137"/>
      <c r="H1" s="137"/>
      <c r="I1" s="137"/>
      <c r="J1" s="137"/>
      <c r="K1" s="137"/>
      <c r="L1" s="132"/>
      <c r="M1" s="132"/>
      <c r="N1" s="132"/>
      <c r="P1" s="12" t="s">
        <v>12</v>
      </c>
      <c r="Q1" s="137"/>
      <c r="R1" s="137"/>
    </row>
    <row r="2" spans="1:14" ht="12.75">
      <c r="A2" s="156" t="s">
        <v>288</v>
      </c>
      <c r="B2" s="137"/>
      <c r="C2" s="137"/>
      <c r="D2" s="137"/>
      <c r="E2" s="137"/>
      <c r="F2" s="158"/>
      <c r="G2" s="158"/>
      <c r="H2" s="158"/>
      <c r="I2" s="137"/>
      <c r="J2" s="137"/>
      <c r="K2" s="137"/>
      <c r="L2" s="132"/>
      <c r="M2" s="132"/>
      <c r="N2" s="132"/>
    </row>
    <row r="3" spans="1:14" ht="12.75">
      <c r="A3" s="137"/>
      <c r="B3" s="136"/>
      <c r="C3" s="136"/>
      <c r="D3" s="137"/>
      <c r="E3" s="137"/>
      <c r="F3" s="137"/>
      <c r="G3" s="137"/>
      <c r="H3" s="137"/>
      <c r="I3" s="138"/>
      <c r="J3" s="138"/>
      <c r="K3" s="138"/>
      <c r="L3" s="139"/>
      <c r="M3" s="139"/>
      <c r="N3" s="139"/>
    </row>
    <row r="4" spans="1:17" ht="12.75" customHeight="1">
      <c r="A4" s="741" t="s">
        <v>93</v>
      </c>
      <c r="B4" s="292" t="s">
        <v>15</v>
      </c>
      <c r="C4" s="48" t="s">
        <v>84</v>
      </c>
      <c r="D4" s="502" t="s">
        <v>17</v>
      </c>
      <c r="E4" s="726" t="s">
        <v>18</v>
      </c>
      <c r="F4" s="737"/>
      <c r="G4" s="737"/>
      <c r="H4" s="737"/>
      <c r="I4" s="738"/>
      <c r="J4" s="737" t="s">
        <v>283</v>
      </c>
      <c r="K4" s="740"/>
      <c r="L4" s="703" t="s">
        <v>318</v>
      </c>
      <c r="M4" s="705" t="s">
        <v>423</v>
      </c>
      <c r="N4" s="705" t="s">
        <v>319</v>
      </c>
      <c r="O4" s="705" t="s">
        <v>20</v>
      </c>
      <c r="P4" s="707" t="s">
        <v>21</v>
      </c>
      <c r="Q4" s="17"/>
    </row>
    <row r="5" spans="1:17" ht="25.5">
      <c r="A5" s="730"/>
      <c r="B5" s="293" t="s">
        <v>23</v>
      </c>
      <c r="C5" s="43" t="s">
        <v>23</v>
      </c>
      <c r="D5" s="287" t="s">
        <v>23</v>
      </c>
      <c r="E5" s="68" t="s">
        <v>320</v>
      </c>
      <c r="F5" s="68" t="s">
        <v>321</v>
      </c>
      <c r="G5" s="68" t="s">
        <v>322</v>
      </c>
      <c r="H5" s="68" t="s">
        <v>323</v>
      </c>
      <c r="I5" s="505" t="s">
        <v>23</v>
      </c>
      <c r="J5" s="68" t="s">
        <v>320</v>
      </c>
      <c r="K5" s="68" t="s">
        <v>321</v>
      </c>
      <c r="L5" s="704"/>
      <c r="M5" s="706"/>
      <c r="N5" s="706"/>
      <c r="O5" s="706"/>
      <c r="P5" s="708"/>
      <c r="Q5" s="17"/>
    </row>
    <row r="6" spans="1:17" ht="20.25" customHeight="1">
      <c r="A6" s="113" t="s">
        <v>94</v>
      </c>
      <c r="B6" s="352">
        <v>3874</v>
      </c>
      <c r="C6" s="69">
        <v>4171</v>
      </c>
      <c r="D6" s="289">
        <v>4400</v>
      </c>
      <c r="E6" s="546">
        <v>1230</v>
      </c>
      <c r="F6" s="159">
        <v>1218</v>
      </c>
      <c r="G6" s="159">
        <v>1318</v>
      </c>
      <c r="H6" s="159">
        <v>1271</v>
      </c>
      <c r="I6" s="547">
        <v>5037</v>
      </c>
      <c r="J6" s="350">
        <v>1396</v>
      </c>
      <c r="K6" s="156">
        <v>1644</v>
      </c>
      <c r="L6" s="481">
        <f>(K6-F6)/F6</f>
        <v>0.3497536945812808</v>
      </c>
      <c r="M6" s="482">
        <f>(K6-J6)/J6</f>
        <v>0.17765042979942694</v>
      </c>
      <c r="N6" s="482">
        <f>K6/$K$37</f>
        <v>0.012700374676503534</v>
      </c>
      <c r="O6" s="482">
        <f aca="true" t="shared" si="0" ref="O6:O12">(I6-D6)/D6</f>
        <v>0.14477272727272728</v>
      </c>
      <c r="P6" s="483">
        <f>I6/$I$37</f>
        <v>0.009932344897077875</v>
      </c>
      <c r="Q6" s="17"/>
    </row>
    <row r="7" spans="1:17" ht="12.75">
      <c r="A7" s="160" t="s">
        <v>95</v>
      </c>
      <c r="B7" s="353">
        <v>71742</v>
      </c>
      <c r="C7" s="349">
        <v>79448</v>
      </c>
      <c r="D7" s="355">
        <v>83073</v>
      </c>
      <c r="E7" s="548">
        <v>17609</v>
      </c>
      <c r="F7" s="18">
        <v>18439</v>
      </c>
      <c r="G7" s="18">
        <v>19530</v>
      </c>
      <c r="H7" s="18">
        <v>18217</v>
      </c>
      <c r="I7" s="549">
        <v>73795</v>
      </c>
      <c r="J7" s="604">
        <v>18223</v>
      </c>
      <c r="K7" s="156">
        <v>13601</v>
      </c>
      <c r="L7" s="481">
        <f aca="true" t="shared" si="1" ref="L7:L37">(K7-F7)/F7</f>
        <v>-0.2623786539400184</v>
      </c>
      <c r="M7" s="482">
        <f aca="true" t="shared" si="2" ref="M7:M37">(K7-J7)/J7</f>
        <v>-0.2536355155572628</v>
      </c>
      <c r="N7" s="482">
        <f>K7/$K$37</f>
        <v>0.10507165205299548</v>
      </c>
      <c r="O7" s="484">
        <f t="shared" si="0"/>
        <v>-0.11168490363896813</v>
      </c>
      <c r="P7" s="485">
        <f>I7/$I$37</f>
        <v>0.14551466977960328</v>
      </c>
      <c r="Q7" s="17"/>
    </row>
    <row r="8" spans="1:17" ht="12.75">
      <c r="A8" s="160" t="s">
        <v>96</v>
      </c>
      <c r="B8" s="353">
        <v>532</v>
      </c>
      <c r="C8" s="349">
        <v>498</v>
      </c>
      <c r="D8" s="355">
        <v>459</v>
      </c>
      <c r="E8" s="548">
        <v>91</v>
      </c>
      <c r="F8" s="161">
        <v>99</v>
      </c>
      <c r="G8" s="161">
        <v>133</v>
      </c>
      <c r="H8" s="161">
        <v>109</v>
      </c>
      <c r="I8" s="549">
        <v>432</v>
      </c>
      <c r="J8" s="604">
        <v>113</v>
      </c>
      <c r="K8" s="156">
        <v>72</v>
      </c>
      <c r="L8" s="481">
        <f t="shared" si="1"/>
        <v>-0.2727272727272727</v>
      </c>
      <c r="M8" s="482">
        <f t="shared" si="2"/>
        <v>-0.36283185840707965</v>
      </c>
      <c r="N8" s="482">
        <f aca="true" t="shared" si="3" ref="N8:N37">K8/$K$37</f>
        <v>0.0005562207887519796</v>
      </c>
      <c r="O8" s="484">
        <f t="shared" si="0"/>
        <v>-0.058823529411764705</v>
      </c>
      <c r="P8" s="488" t="s">
        <v>41</v>
      </c>
      <c r="Q8" s="17"/>
    </row>
    <row r="9" spans="1:17" ht="12.75">
      <c r="A9" s="160" t="s">
        <v>97</v>
      </c>
      <c r="B9" s="353">
        <v>1104</v>
      </c>
      <c r="C9" s="349">
        <v>1622</v>
      </c>
      <c r="D9" s="355">
        <v>2262</v>
      </c>
      <c r="E9" s="548">
        <v>486</v>
      </c>
      <c r="F9" s="161">
        <v>368</v>
      </c>
      <c r="G9" s="161">
        <v>439</v>
      </c>
      <c r="H9" s="161">
        <v>441</v>
      </c>
      <c r="I9" s="549">
        <v>1734</v>
      </c>
      <c r="J9" s="604">
        <v>549</v>
      </c>
      <c r="K9" s="156">
        <v>493</v>
      </c>
      <c r="L9" s="481">
        <f t="shared" si="1"/>
        <v>0.33967391304347827</v>
      </c>
      <c r="M9" s="482">
        <f t="shared" si="2"/>
        <v>-0.10200364298724955</v>
      </c>
      <c r="N9" s="482">
        <f t="shared" si="3"/>
        <v>0.003808567345204527</v>
      </c>
      <c r="O9" s="484">
        <f t="shared" si="0"/>
        <v>-0.23342175066312998</v>
      </c>
      <c r="P9" s="488" t="s">
        <v>41</v>
      </c>
      <c r="Q9" s="17"/>
    </row>
    <row r="10" spans="1:17" ht="12.75">
      <c r="A10" s="160" t="s">
        <v>98</v>
      </c>
      <c r="B10" s="353">
        <v>1598</v>
      </c>
      <c r="C10" s="349">
        <v>1948</v>
      </c>
      <c r="D10" s="355">
        <v>1147</v>
      </c>
      <c r="E10" s="548">
        <v>227</v>
      </c>
      <c r="F10" s="161">
        <v>462</v>
      </c>
      <c r="G10" s="161">
        <v>336</v>
      </c>
      <c r="H10" s="161">
        <v>313</v>
      </c>
      <c r="I10" s="549">
        <v>1338</v>
      </c>
      <c r="J10" s="604">
        <v>535</v>
      </c>
      <c r="K10" s="156">
        <v>381</v>
      </c>
      <c r="L10" s="481">
        <f t="shared" si="1"/>
        <v>-0.17532467532467533</v>
      </c>
      <c r="M10" s="482">
        <f t="shared" si="2"/>
        <v>-0.28785046728971964</v>
      </c>
      <c r="N10" s="482">
        <f t="shared" si="3"/>
        <v>0.002943335007145892</v>
      </c>
      <c r="O10" s="484">
        <f t="shared" si="0"/>
        <v>0.16652136006974716</v>
      </c>
      <c r="P10" s="488" t="s">
        <v>41</v>
      </c>
      <c r="Q10" s="17"/>
    </row>
    <row r="11" spans="1:17" ht="12.75">
      <c r="A11" s="160" t="s">
        <v>99</v>
      </c>
      <c r="B11" s="353">
        <v>4150</v>
      </c>
      <c r="C11" s="349">
        <v>3735</v>
      </c>
      <c r="D11" s="355">
        <v>3826</v>
      </c>
      <c r="E11" s="548">
        <v>815</v>
      </c>
      <c r="F11" s="161">
        <v>876</v>
      </c>
      <c r="G11" s="161">
        <v>908</v>
      </c>
      <c r="H11" s="161">
        <v>856</v>
      </c>
      <c r="I11" s="549">
        <v>3455</v>
      </c>
      <c r="J11" s="604">
        <v>837</v>
      </c>
      <c r="K11" s="156">
        <v>824</v>
      </c>
      <c r="L11" s="481">
        <f t="shared" si="1"/>
        <v>-0.0593607305936073</v>
      </c>
      <c r="M11" s="482">
        <f t="shared" si="2"/>
        <v>-0.015531660692951015</v>
      </c>
      <c r="N11" s="482">
        <f t="shared" si="3"/>
        <v>0.0063656379157171</v>
      </c>
      <c r="O11" s="484">
        <f t="shared" si="0"/>
        <v>-0.09696811291165708</v>
      </c>
      <c r="P11" s="485">
        <f>I11/$I$37</f>
        <v>0.006812835342347441</v>
      </c>
      <c r="Q11" s="17"/>
    </row>
    <row r="12" spans="1:17" ht="12.75">
      <c r="A12" s="160" t="s">
        <v>100</v>
      </c>
      <c r="B12" s="353">
        <v>1578</v>
      </c>
      <c r="C12" s="349">
        <v>3030</v>
      </c>
      <c r="D12" s="355">
        <v>4292</v>
      </c>
      <c r="E12" s="548">
        <v>784</v>
      </c>
      <c r="F12" s="161">
        <v>743</v>
      </c>
      <c r="G12" s="161">
        <v>606</v>
      </c>
      <c r="H12" s="161">
        <v>840</v>
      </c>
      <c r="I12" s="549">
        <v>2973</v>
      </c>
      <c r="J12" s="604">
        <v>725</v>
      </c>
      <c r="K12" s="351">
        <v>1935</v>
      </c>
      <c r="L12" s="481">
        <f>(K12-F12)/F12</f>
        <v>1.604306864064603</v>
      </c>
      <c r="M12" s="482">
        <f t="shared" si="2"/>
        <v>1.6689655172413793</v>
      </c>
      <c r="N12" s="482">
        <f t="shared" si="3"/>
        <v>0.014948433697709452</v>
      </c>
      <c r="O12" s="484">
        <f t="shared" si="0"/>
        <v>-0.3073159366262814</v>
      </c>
      <c r="P12" s="485">
        <f>I12/$I$37</f>
        <v>0.005862390585470026</v>
      </c>
      <c r="Q12" s="17"/>
    </row>
    <row r="13" spans="1:17" ht="12.75">
      <c r="A13" s="160" t="s">
        <v>101</v>
      </c>
      <c r="B13" s="353">
        <v>0</v>
      </c>
      <c r="C13" s="349">
        <v>5</v>
      </c>
      <c r="D13" s="355">
        <v>4</v>
      </c>
      <c r="E13" s="548">
        <v>0</v>
      </c>
      <c r="F13" s="161">
        <v>1</v>
      </c>
      <c r="G13" s="161">
        <v>4</v>
      </c>
      <c r="H13" s="161">
        <v>1</v>
      </c>
      <c r="I13" s="549">
        <v>6</v>
      </c>
      <c r="J13" s="604">
        <v>1</v>
      </c>
      <c r="K13" s="351">
        <v>3</v>
      </c>
      <c r="L13" s="481">
        <f>(K13-F13)/F13</f>
        <v>2</v>
      </c>
      <c r="M13" s="482">
        <f t="shared" si="2"/>
        <v>2</v>
      </c>
      <c r="N13" s="482">
        <f t="shared" si="3"/>
        <v>2.317586619799915E-05</v>
      </c>
      <c r="O13" s="480" t="s">
        <v>41</v>
      </c>
      <c r="P13" s="488" t="s">
        <v>41</v>
      </c>
      <c r="Q13" s="17"/>
    </row>
    <row r="14" spans="1:17" ht="12.75">
      <c r="A14" s="162" t="s">
        <v>102</v>
      </c>
      <c r="B14" s="353">
        <v>3</v>
      </c>
      <c r="C14" s="349">
        <v>4</v>
      </c>
      <c r="D14" s="355">
        <v>3</v>
      </c>
      <c r="E14" s="548">
        <v>0</v>
      </c>
      <c r="F14" s="161">
        <v>2</v>
      </c>
      <c r="G14" s="161">
        <v>3</v>
      </c>
      <c r="H14" s="161">
        <v>4</v>
      </c>
      <c r="I14" s="549">
        <v>9</v>
      </c>
      <c r="J14" s="604">
        <v>0</v>
      </c>
      <c r="K14" s="351">
        <v>2</v>
      </c>
      <c r="L14" s="481">
        <f t="shared" si="1"/>
        <v>0</v>
      </c>
      <c r="M14" s="482"/>
      <c r="N14" s="482">
        <f t="shared" si="3"/>
        <v>1.5450577465332767E-05</v>
      </c>
      <c r="O14" s="480" t="s">
        <v>41</v>
      </c>
      <c r="P14" s="488" t="s">
        <v>41</v>
      </c>
      <c r="Q14" s="17"/>
    </row>
    <row r="15" spans="1:17" ht="12.75">
      <c r="A15" s="160" t="s">
        <v>103</v>
      </c>
      <c r="B15" s="353">
        <v>365</v>
      </c>
      <c r="C15" s="349">
        <v>365</v>
      </c>
      <c r="D15" s="355">
        <v>422</v>
      </c>
      <c r="E15" s="548">
        <v>69</v>
      </c>
      <c r="F15" s="161">
        <v>74</v>
      </c>
      <c r="G15" s="161">
        <v>55</v>
      </c>
      <c r="H15" s="161">
        <v>45</v>
      </c>
      <c r="I15" s="549">
        <v>243</v>
      </c>
      <c r="J15" s="604">
        <v>20</v>
      </c>
      <c r="K15" s="351">
        <v>27</v>
      </c>
      <c r="L15" s="481">
        <f t="shared" si="1"/>
        <v>-0.6351351351351351</v>
      </c>
      <c r="M15" s="482">
        <f t="shared" si="2"/>
        <v>0.35</v>
      </c>
      <c r="N15" s="482">
        <f t="shared" si="3"/>
        <v>0.00020858279578199235</v>
      </c>
      <c r="O15" s="484">
        <f>(I15-D15)/D15</f>
        <v>-0.42417061611374407</v>
      </c>
      <c r="P15" s="488" t="s">
        <v>41</v>
      </c>
      <c r="Q15" s="17"/>
    </row>
    <row r="16" spans="1:17" ht="12.75">
      <c r="A16" s="160" t="s">
        <v>104</v>
      </c>
      <c r="B16" s="353">
        <v>12538</v>
      </c>
      <c r="C16" s="349">
        <v>12285</v>
      </c>
      <c r="D16" s="355">
        <v>11237</v>
      </c>
      <c r="E16" s="548">
        <v>2796</v>
      </c>
      <c r="F16" s="161">
        <v>2846</v>
      </c>
      <c r="G16" s="161">
        <v>2649</v>
      </c>
      <c r="H16" s="161">
        <v>2512</v>
      </c>
      <c r="I16" s="549">
        <v>10803</v>
      </c>
      <c r="J16" s="604">
        <v>2624</v>
      </c>
      <c r="K16" s="351">
        <v>3033</v>
      </c>
      <c r="L16" s="481">
        <f t="shared" si="1"/>
        <v>0.0657062543921293</v>
      </c>
      <c r="M16" s="482">
        <f t="shared" si="2"/>
        <v>0.1558689024390244</v>
      </c>
      <c r="N16" s="482">
        <f t="shared" si="3"/>
        <v>0.02343080072617714</v>
      </c>
      <c r="O16" s="484">
        <f>(I16-D16)/D16</f>
        <v>-0.038622408116045205</v>
      </c>
      <c r="P16" s="488" t="s">
        <v>41</v>
      </c>
      <c r="Q16" s="17"/>
    </row>
    <row r="17" spans="1:17" ht="12.75">
      <c r="A17" s="160" t="s">
        <v>105</v>
      </c>
      <c r="B17" s="353">
        <v>2</v>
      </c>
      <c r="C17" s="349">
        <v>2</v>
      </c>
      <c r="D17" s="355">
        <v>1</v>
      </c>
      <c r="E17" s="548">
        <v>0</v>
      </c>
      <c r="F17" s="161">
        <v>0</v>
      </c>
      <c r="G17" s="161">
        <v>0</v>
      </c>
      <c r="H17" s="161">
        <v>1</v>
      </c>
      <c r="I17" s="549">
        <v>1</v>
      </c>
      <c r="J17" s="604">
        <v>0</v>
      </c>
      <c r="K17" s="351">
        <v>0</v>
      </c>
      <c r="L17" s="481"/>
      <c r="M17" s="482"/>
      <c r="N17" s="482">
        <f t="shared" si="3"/>
        <v>0</v>
      </c>
      <c r="O17" s="480" t="s">
        <v>41</v>
      </c>
      <c r="P17" s="488" t="s">
        <v>41</v>
      </c>
      <c r="Q17" s="17"/>
    </row>
    <row r="18" spans="1:17" ht="14.25">
      <c r="A18" s="160" t="s">
        <v>126</v>
      </c>
      <c r="B18" s="353">
        <v>126838</v>
      </c>
      <c r="C18" s="349">
        <v>197363</v>
      </c>
      <c r="D18" s="355">
        <v>181137</v>
      </c>
      <c r="E18" s="548">
        <v>60171</v>
      </c>
      <c r="F18" s="161">
        <v>73648</v>
      </c>
      <c r="G18" s="161">
        <v>85109</v>
      </c>
      <c r="H18" s="161">
        <v>109033</v>
      </c>
      <c r="I18" s="549">
        <v>327961</v>
      </c>
      <c r="J18" s="604">
        <v>111817</v>
      </c>
      <c r="K18" s="351">
        <v>76456</v>
      </c>
      <c r="L18" s="481">
        <f>(K18-F18)/F18</f>
        <v>0.03812730827721052</v>
      </c>
      <c r="M18" s="482">
        <f>(K18-J18)/J18</f>
        <v>-0.31623992773907367</v>
      </c>
      <c r="N18" s="482">
        <f>K18/$K$37</f>
        <v>0.590644675344741</v>
      </c>
      <c r="O18" s="484">
        <f>(I18-D18)/D18</f>
        <v>0.8105687959941923</v>
      </c>
      <c r="P18" s="485">
        <f>I18/$I$37</f>
        <v>0.6466987819715222</v>
      </c>
      <c r="Q18" s="17"/>
    </row>
    <row r="19" spans="1:17" ht="12.75">
      <c r="A19" s="160" t="s">
        <v>106</v>
      </c>
      <c r="B19" s="353">
        <v>610</v>
      </c>
      <c r="C19" s="349">
        <v>394</v>
      </c>
      <c r="D19" s="355">
        <v>98</v>
      </c>
      <c r="E19" s="548">
        <v>0</v>
      </c>
      <c r="F19" s="161">
        <v>0</v>
      </c>
      <c r="G19" s="161">
        <v>0</v>
      </c>
      <c r="H19" s="161">
        <v>0</v>
      </c>
      <c r="I19" s="549">
        <v>0</v>
      </c>
      <c r="J19" s="604">
        <v>0</v>
      </c>
      <c r="K19" s="351">
        <v>0</v>
      </c>
      <c r="L19" s="481"/>
      <c r="M19" s="482"/>
      <c r="N19" s="482">
        <f t="shared" si="3"/>
        <v>0</v>
      </c>
      <c r="O19" s="480" t="s">
        <v>41</v>
      </c>
      <c r="P19" s="488" t="s">
        <v>41</v>
      </c>
      <c r="Q19" s="17"/>
    </row>
    <row r="20" spans="1:17" ht="12.75">
      <c r="A20" s="160" t="s">
        <v>107</v>
      </c>
      <c r="B20" s="353">
        <v>25</v>
      </c>
      <c r="C20" s="349">
        <v>25</v>
      </c>
      <c r="D20" s="355">
        <v>8</v>
      </c>
      <c r="E20" s="548">
        <v>1</v>
      </c>
      <c r="F20" s="161">
        <v>4</v>
      </c>
      <c r="G20" s="161">
        <v>3</v>
      </c>
      <c r="H20" s="161">
        <v>19</v>
      </c>
      <c r="I20" s="549">
        <v>27</v>
      </c>
      <c r="J20" s="604">
        <v>5</v>
      </c>
      <c r="K20" s="351">
        <v>2</v>
      </c>
      <c r="L20" s="481">
        <f t="shared" si="1"/>
        <v>-0.5</v>
      </c>
      <c r="M20" s="482">
        <f t="shared" si="2"/>
        <v>-0.6</v>
      </c>
      <c r="N20" s="482">
        <f t="shared" si="3"/>
        <v>1.5450577465332767E-05</v>
      </c>
      <c r="O20" s="480" t="s">
        <v>41</v>
      </c>
      <c r="P20" s="488" t="s">
        <v>41</v>
      </c>
      <c r="Q20" s="17"/>
    </row>
    <row r="21" spans="1:17" ht="12.75">
      <c r="A21" s="160" t="s">
        <v>108</v>
      </c>
      <c r="B21" s="353">
        <v>52180</v>
      </c>
      <c r="C21" s="349">
        <v>34314</v>
      </c>
      <c r="D21" s="355">
        <v>4848</v>
      </c>
      <c r="E21" s="548">
        <v>222</v>
      </c>
      <c r="F21" s="161">
        <v>204</v>
      </c>
      <c r="G21" s="161">
        <v>181</v>
      </c>
      <c r="H21" s="161">
        <v>206</v>
      </c>
      <c r="I21" s="549">
        <v>813</v>
      </c>
      <c r="J21" s="604">
        <v>229</v>
      </c>
      <c r="K21" s="351">
        <v>164</v>
      </c>
      <c r="L21" s="481">
        <f t="shared" si="1"/>
        <v>-0.19607843137254902</v>
      </c>
      <c r="M21" s="482">
        <f t="shared" si="2"/>
        <v>-0.2838427947598253</v>
      </c>
      <c r="N21" s="482">
        <f t="shared" si="3"/>
        <v>0.0012669473521572869</v>
      </c>
      <c r="O21" s="484">
        <f>(I21-D21)/D21</f>
        <v>-0.8323019801980198</v>
      </c>
      <c r="P21" s="488" t="s">
        <v>41</v>
      </c>
      <c r="Q21" s="17"/>
    </row>
    <row r="22" spans="1:17" ht="12.75">
      <c r="A22" s="160" t="s">
        <v>109</v>
      </c>
      <c r="B22" s="353">
        <v>15990</v>
      </c>
      <c r="C22" s="349">
        <v>15101</v>
      </c>
      <c r="D22" s="355">
        <v>11886</v>
      </c>
      <c r="E22" s="548">
        <v>2782</v>
      </c>
      <c r="F22" s="161">
        <v>3298</v>
      </c>
      <c r="G22" s="161">
        <v>3338</v>
      </c>
      <c r="H22" s="161">
        <v>3204</v>
      </c>
      <c r="I22" s="549">
        <v>12622</v>
      </c>
      <c r="J22" s="604">
        <v>4173</v>
      </c>
      <c r="K22" s="351">
        <v>3589</v>
      </c>
      <c r="L22" s="481">
        <f t="shared" si="1"/>
        <v>0.08823529411764706</v>
      </c>
      <c r="M22" s="482">
        <f t="shared" si="2"/>
        <v>-0.13994728013419602</v>
      </c>
      <c r="N22" s="482">
        <f t="shared" si="3"/>
        <v>0.02772606126153965</v>
      </c>
      <c r="O22" s="484">
        <f>(I22-D22)/D22</f>
        <v>0.061921588423355205</v>
      </c>
      <c r="P22" s="485">
        <f>I22/$I$37</f>
        <v>0.024889032616818928</v>
      </c>
      <c r="Q22" s="17"/>
    </row>
    <row r="23" spans="1:17" ht="12.75">
      <c r="A23" s="160" t="s">
        <v>110</v>
      </c>
      <c r="B23" s="353">
        <v>2</v>
      </c>
      <c r="C23" s="349">
        <v>1</v>
      </c>
      <c r="D23" s="355">
        <v>1</v>
      </c>
      <c r="E23" s="548">
        <v>0</v>
      </c>
      <c r="F23" s="161">
        <v>0</v>
      </c>
      <c r="G23" s="161">
        <v>1</v>
      </c>
      <c r="H23" s="161">
        <v>0</v>
      </c>
      <c r="I23" s="549">
        <v>1</v>
      </c>
      <c r="J23" s="604">
        <v>0</v>
      </c>
      <c r="K23" s="351">
        <v>0</v>
      </c>
      <c r="L23" s="481"/>
      <c r="M23" s="482"/>
      <c r="N23" s="482">
        <f t="shared" si="3"/>
        <v>0</v>
      </c>
      <c r="O23" s="480" t="s">
        <v>41</v>
      </c>
      <c r="P23" s="488" t="s">
        <v>41</v>
      </c>
      <c r="Q23" s="17"/>
    </row>
    <row r="24" spans="1:17" ht="12.75">
      <c r="A24" s="160" t="s">
        <v>111</v>
      </c>
      <c r="B24" s="353">
        <v>7302</v>
      </c>
      <c r="C24" s="349">
        <v>9217</v>
      </c>
      <c r="D24" s="355">
        <v>4607</v>
      </c>
      <c r="E24" s="548">
        <v>849</v>
      </c>
      <c r="F24" s="161">
        <v>974</v>
      </c>
      <c r="G24" s="161">
        <v>875</v>
      </c>
      <c r="H24" s="161">
        <v>986</v>
      </c>
      <c r="I24" s="549">
        <v>3684</v>
      </c>
      <c r="J24" s="604">
        <v>1087</v>
      </c>
      <c r="K24" s="351">
        <v>969</v>
      </c>
      <c r="L24" s="481">
        <f t="shared" si="1"/>
        <v>-0.00513347022587269</v>
      </c>
      <c r="M24" s="482">
        <f t="shared" si="2"/>
        <v>-0.10855565777368906</v>
      </c>
      <c r="N24" s="482">
        <f t="shared" si="3"/>
        <v>0.007485804781953725</v>
      </c>
      <c r="O24" s="484">
        <f>(I24-D24)/D24</f>
        <v>-0.20034729759062297</v>
      </c>
      <c r="P24" s="485">
        <f>I24/$I$37</f>
        <v>0.007264395195718661</v>
      </c>
      <c r="Q24" s="17"/>
    </row>
    <row r="25" spans="1:17" ht="12.75">
      <c r="A25" s="160" t="s">
        <v>112</v>
      </c>
      <c r="B25" s="353">
        <v>31142</v>
      </c>
      <c r="C25" s="349">
        <v>47010</v>
      </c>
      <c r="D25" s="355">
        <v>46006</v>
      </c>
      <c r="E25" s="548">
        <v>11379</v>
      </c>
      <c r="F25" s="161">
        <v>13051</v>
      </c>
      <c r="G25" s="161">
        <v>12478</v>
      </c>
      <c r="H25" s="161">
        <v>14542</v>
      </c>
      <c r="I25" s="549">
        <v>51450</v>
      </c>
      <c r="J25" s="604">
        <v>15124</v>
      </c>
      <c r="K25" s="351">
        <v>22885</v>
      </c>
      <c r="L25" s="481">
        <f>(K25-F25)/F25</f>
        <v>0.753505478507394</v>
      </c>
      <c r="M25" s="482">
        <f>(K25-J25)/J25</f>
        <v>0.5131578947368421</v>
      </c>
      <c r="N25" s="482">
        <f t="shared" si="3"/>
        <v>0.1767932326470702</v>
      </c>
      <c r="O25" s="484">
        <f>(I25-D25)/D25</f>
        <v>0.11833239142720514</v>
      </c>
      <c r="P25" s="485">
        <f>I25/$I$37</f>
        <v>0.10145307622685262</v>
      </c>
      <c r="Q25" s="17"/>
    </row>
    <row r="26" spans="1:17" ht="14.25">
      <c r="A26" s="160" t="s">
        <v>412</v>
      </c>
      <c r="B26" s="353">
        <v>3</v>
      </c>
      <c r="C26" s="349">
        <v>8</v>
      </c>
      <c r="D26" s="355">
        <v>2</v>
      </c>
      <c r="E26" s="548">
        <v>0</v>
      </c>
      <c r="F26" s="161">
        <v>2</v>
      </c>
      <c r="G26" s="161">
        <v>5</v>
      </c>
      <c r="H26" s="161">
        <v>29</v>
      </c>
      <c r="I26" s="549">
        <v>36</v>
      </c>
      <c r="J26" s="604">
        <v>56</v>
      </c>
      <c r="K26" s="351">
        <v>460</v>
      </c>
      <c r="L26" s="481">
        <f>(K26-F26)/F26</f>
        <v>229</v>
      </c>
      <c r="M26" s="482">
        <f t="shared" si="2"/>
        <v>7.214285714285714</v>
      </c>
      <c r="N26" s="482">
        <f t="shared" si="3"/>
        <v>0.0035536328170265364</v>
      </c>
      <c r="O26" s="484" t="s">
        <v>41</v>
      </c>
      <c r="P26" s="485" t="s">
        <v>41</v>
      </c>
      <c r="Q26" s="17"/>
    </row>
    <row r="27" spans="1:17" ht="12.75">
      <c r="A27" s="160" t="s">
        <v>114</v>
      </c>
      <c r="B27" s="353">
        <v>254</v>
      </c>
      <c r="C27" s="349">
        <v>233</v>
      </c>
      <c r="D27" s="355">
        <v>213</v>
      </c>
      <c r="E27" s="548">
        <v>64</v>
      </c>
      <c r="F27" s="161">
        <v>30</v>
      </c>
      <c r="G27" s="161">
        <v>52</v>
      </c>
      <c r="H27" s="161">
        <v>57</v>
      </c>
      <c r="I27" s="549">
        <v>203</v>
      </c>
      <c r="J27" s="604">
        <v>54</v>
      </c>
      <c r="K27" s="351">
        <v>95</v>
      </c>
      <c r="L27" s="481">
        <f t="shared" si="1"/>
        <v>2.1666666666666665</v>
      </c>
      <c r="M27" s="482">
        <f t="shared" si="2"/>
        <v>0.7592592592592593</v>
      </c>
      <c r="N27" s="482">
        <f t="shared" si="3"/>
        <v>0.0007339024296033064</v>
      </c>
      <c r="O27" s="484">
        <f>(I27-D27)/D27</f>
        <v>-0.046948356807511735</v>
      </c>
      <c r="P27" s="485" t="s">
        <v>41</v>
      </c>
      <c r="Q27" s="17"/>
    </row>
    <row r="28" spans="1:17" ht="12.75">
      <c r="A28" s="160" t="s">
        <v>115</v>
      </c>
      <c r="B28" s="353">
        <v>80</v>
      </c>
      <c r="C28" s="349">
        <v>144</v>
      </c>
      <c r="D28" s="355">
        <v>178</v>
      </c>
      <c r="E28" s="548">
        <v>60</v>
      </c>
      <c r="F28" s="161">
        <v>72</v>
      </c>
      <c r="G28" s="161">
        <v>94</v>
      </c>
      <c r="H28" s="161">
        <v>53</v>
      </c>
      <c r="I28" s="549">
        <v>279</v>
      </c>
      <c r="J28" s="604">
        <v>42</v>
      </c>
      <c r="K28" s="351">
        <v>24</v>
      </c>
      <c r="L28" s="481">
        <f t="shared" si="1"/>
        <v>-0.6666666666666666</v>
      </c>
      <c r="M28" s="482">
        <f t="shared" si="2"/>
        <v>-0.42857142857142855</v>
      </c>
      <c r="N28" s="482">
        <f t="shared" si="3"/>
        <v>0.0001854069295839932</v>
      </c>
      <c r="O28" s="484">
        <f>(I28-D28)/D28</f>
        <v>0.5674157303370787</v>
      </c>
      <c r="P28" s="485" t="s">
        <v>41</v>
      </c>
      <c r="Q28" s="17"/>
    </row>
    <row r="29" spans="1:17" ht="12.75">
      <c r="A29" s="160" t="s">
        <v>116</v>
      </c>
      <c r="B29" s="353">
        <v>0</v>
      </c>
      <c r="C29" s="349">
        <v>2</v>
      </c>
      <c r="D29" s="355">
        <v>0</v>
      </c>
      <c r="E29" s="548">
        <v>0</v>
      </c>
      <c r="F29" s="161">
        <v>0</v>
      </c>
      <c r="G29" s="161">
        <v>9</v>
      </c>
      <c r="H29" s="161">
        <v>18</v>
      </c>
      <c r="I29" s="549">
        <v>27</v>
      </c>
      <c r="J29" s="604">
        <v>13</v>
      </c>
      <c r="K29" s="351">
        <v>13</v>
      </c>
      <c r="L29" s="481"/>
      <c r="M29" s="482">
        <f t="shared" si="2"/>
        <v>0</v>
      </c>
      <c r="N29" s="482">
        <f t="shared" si="3"/>
        <v>0.00010042875352466299</v>
      </c>
      <c r="O29" s="484" t="s">
        <v>41</v>
      </c>
      <c r="P29" s="485" t="s">
        <v>41</v>
      </c>
      <c r="Q29" s="17"/>
    </row>
    <row r="30" spans="1:17" ht="12.75">
      <c r="A30" s="160" t="s">
        <v>117</v>
      </c>
      <c r="B30" s="353">
        <v>1688</v>
      </c>
      <c r="C30" s="349">
        <v>1613</v>
      </c>
      <c r="D30" s="355">
        <v>2308</v>
      </c>
      <c r="E30" s="548">
        <v>664</v>
      </c>
      <c r="F30" s="161">
        <v>629</v>
      </c>
      <c r="G30" s="161">
        <v>725</v>
      </c>
      <c r="H30" s="161">
        <v>621</v>
      </c>
      <c r="I30" s="549">
        <v>2639</v>
      </c>
      <c r="J30" s="604">
        <v>672</v>
      </c>
      <c r="K30" s="351">
        <v>785</v>
      </c>
      <c r="L30" s="481">
        <f t="shared" si="1"/>
        <v>0.2480127186009539</v>
      </c>
      <c r="M30" s="482">
        <f t="shared" si="2"/>
        <v>0.16815476190476192</v>
      </c>
      <c r="N30" s="482">
        <f t="shared" si="3"/>
        <v>0.006064351655143111</v>
      </c>
      <c r="O30" s="484">
        <f>(I30-D30)/D30</f>
        <v>0.14341421143847488</v>
      </c>
      <c r="P30" s="485">
        <f>I30/$I$37</f>
        <v>0.0052037836377582915</v>
      </c>
      <c r="Q30" s="17"/>
    </row>
    <row r="31" spans="1:17" s="530" customFormat="1" ht="14.25">
      <c r="A31" s="160" t="s">
        <v>337</v>
      </c>
      <c r="B31" s="353" t="s">
        <v>41</v>
      </c>
      <c r="C31" s="349" t="s">
        <v>41</v>
      </c>
      <c r="D31" s="355" t="s">
        <v>41</v>
      </c>
      <c r="E31" s="548" t="s">
        <v>41</v>
      </c>
      <c r="F31" s="161" t="s">
        <v>41</v>
      </c>
      <c r="G31" s="161" t="s">
        <v>41</v>
      </c>
      <c r="H31" s="161" t="s">
        <v>41</v>
      </c>
      <c r="I31" s="549" t="s">
        <v>41</v>
      </c>
      <c r="J31" s="604">
        <v>0</v>
      </c>
      <c r="K31" s="351">
        <v>14</v>
      </c>
      <c r="L31" s="481"/>
      <c r="M31" s="482"/>
      <c r="N31" s="482">
        <f t="shared" si="3"/>
        <v>0.00010815404225732937</v>
      </c>
      <c r="O31" s="484"/>
      <c r="P31" s="485"/>
      <c r="Q31" s="529"/>
    </row>
    <row r="32" spans="1:17" ht="12.75">
      <c r="A32" s="160" t="s">
        <v>118</v>
      </c>
      <c r="B32" s="353">
        <v>810</v>
      </c>
      <c r="C32" s="349">
        <v>956</v>
      </c>
      <c r="D32" s="355">
        <v>955</v>
      </c>
      <c r="E32" s="548">
        <v>253</v>
      </c>
      <c r="F32" s="161">
        <v>240</v>
      </c>
      <c r="G32" s="161">
        <v>200</v>
      </c>
      <c r="H32" s="161">
        <v>160</v>
      </c>
      <c r="I32" s="549">
        <v>853</v>
      </c>
      <c r="J32" s="604">
        <v>151</v>
      </c>
      <c r="K32" s="351">
        <v>94</v>
      </c>
      <c r="L32" s="481">
        <f t="shared" si="1"/>
        <v>-0.6083333333333333</v>
      </c>
      <c r="M32" s="482">
        <f t="shared" si="2"/>
        <v>-0.37748344370860926</v>
      </c>
      <c r="N32" s="482">
        <f t="shared" si="3"/>
        <v>0.0007261771408706401</v>
      </c>
      <c r="O32" s="484">
        <f>(I32-D32)/D32</f>
        <v>-0.1068062827225131</v>
      </c>
      <c r="P32" s="485"/>
      <c r="Q32" s="17"/>
    </row>
    <row r="33" spans="1:17" ht="12.75">
      <c r="A33" s="160" t="s">
        <v>119</v>
      </c>
      <c r="B33" s="353">
        <v>130</v>
      </c>
      <c r="C33" s="349">
        <v>130</v>
      </c>
      <c r="D33" s="355">
        <v>62</v>
      </c>
      <c r="E33" s="548">
        <v>11</v>
      </c>
      <c r="F33" s="161">
        <v>14</v>
      </c>
      <c r="G33" s="161">
        <v>15</v>
      </c>
      <c r="H33" s="161">
        <v>9</v>
      </c>
      <c r="I33" s="549">
        <v>49</v>
      </c>
      <c r="J33" s="604">
        <v>3</v>
      </c>
      <c r="K33" s="351">
        <v>0</v>
      </c>
      <c r="L33" s="481"/>
      <c r="M33" s="482"/>
      <c r="N33" s="482">
        <f t="shared" si="3"/>
        <v>0</v>
      </c>
      <c r="O33" s="484" t="s">
        <v>41</v>
      </c>
      <c r="P33" s="485" t="s">
        <v>41</v>
      </c>
      <c r="Q33" s="17"/>
    </row>
    <row r="34" spans="1:17" ht="12.75">
      <c r="A34" s="160" t="s">
        <v>120</v>
      </c>
      <c r="B34" s="353">
        <v>4667</v>
      </c>
      <c r="C34" s="349">
        <v>4845</v>
      </c>
      <c r="D34" s="355">
        <v>7351</v>
      </c>
      <c r="E34" s="548">
        <v>1710</v>
      </c>
      <c r="F34" s="161">
        <v>1719</v>
      </c>
      <c r="G34" s="161">
        <v>1538</v>
      </c>
      <c r="H34" s="161">
        <v>1687</v>
      </c>
      <c r="I34" s="549">
        <v>6654</v>
      </c>
      <c r="J34" s="604">
        <v>1633</v>
      </c>
      <c r="K34" s="351">
        <v>1880</v>
      </c>
      <c r="L34" s="481">
        <f t="shared" si="1"/>
        <v>0.09365910413030831</v>
      </c>
      <c r="M34" s="482">
        <f t="shared" si="2"/>
        <v>0.15125535823637476</v>
      </c>
      <c r="N34" s="482">
        <f t="shared" si="3"/>
        <v>0.014523542817412801</v>
      </c>
      <c r="O34" s="484">
        <f>(I34-D34)/D34</f>
        <v>-0.09481703169636783</v>
      </c>
      <c r="P34" s="485">
        <f>I34/$I$37</f>
        <v>0.013120870149921814</v>
      </c>
      <c r="Q34" s="17"/>
    </row>
    <row r="35" spans="1:17" ht="14.25">
      <c r="A35" s="160" t="s">
        <v>338</v>
      </c>
      <c r="B35" s="353" t="s">
        <v>41</v>
      </c>
      <c r="C35" s="349" t="s">
        <v>41</v>
      </c>
      <c r="D35" s="355" t="s">
        <v>41</v>
      </c>
      <c r="E35" s="548" t="s">
        <v>41</v>
      </c>
      <c r="F35" s="161" t="s">
        <v>41</v>
      </c>
      <c r="G35" s="161" t="s">
        <v>41</v>
      </c>
      <c r="H35" s="161" t="s">
        <v>41</v>
      </c>
      <c r="I35" s="549" t="s">
        <v>41</v>
      </c>
      <c r="J35" s="604">
        <v>0</v>
      </c>
      <c r="K35" s="351">
        <v>0</v>
      </c>
      <c r="L35" s="481"/>
      <c r="M35" s="482"/>
      <c r="N35" s="482">
        <f t="shared" si="3"/>
        <v>0</v>
      </c>
      <c r="O35" s="484"/>
      <c r="P35" s="485"/>
      <c r="Q35" s="17"/>
    </row>
    <row r="36" spans="1:17" ht="12.75">
      <c r="A36" s="160" t="s">
        <v>121</v>
      </c>
      <c r="B36" s="353">
        <v>6</v>
      </c>
      <c r="C36" s="349">
        <v>7</v>
      </c>
      <c r="D36" s="355">
        <v>11</v>
      </c>
      <c r="E36" s="548">
        <v>4</v>
      </c>
      <c r="F36" s="161">
        <v>0</v>
      </c>
      <c r="G36" s="161">
        <v>2</v>
      </c>
      <c r="H36" s="161">
        <v>1</v>
      </c>
      <c r="I36" s="549">
        <v>7</v>
      </c>
      <c r="J36" s="604">
        <v>2</v>
      </c>
      <c r="K36" s="351">
        <v>0</v>
      </c>
      <c r="L36" s="481"/>
      <c r="M36" s="482"/>
      <c r="N36" s="482">
        <f t="shared" si="3"/>
        <v>0</v>
      </c>
      <c r="O36" s="484" t="s">
        <v>41</v>
      </c>
      <c r="P36" s="485" t="s">
        <v>41</v>
      </c>
      <c r="Q36" s="17"/>
    </row>
    <row r="37" spans="1:17" ht="20.25" customHeight="1">
      <c r="A37" s="163" t="s">
        <v>78</v>
      </c>
      <c r="B37" s="354">
        <v>339213</v>
      </c>
      <c r="C37" s="80">
        <v>418476</v>
      </c>
      <c r="D37" s="333">
        <v>370797</v>
      </c>
      <c r="E37" s="550">
        <f>SUM(E6:E36)</f>
        <v>102277</v>
      </c>
      <c r="F37" s="80">
        <f>SUM(F6:F36)</f>
        <v>119013</v>
      </c>
      <c r="G37" s="80">
        <f>SUM(G6:G36)</f>
        <v>130606</v>
      </c>
      <c r="H37" s="80">
        <f>SUM(H6:H36)</f>
        <v>155235</v>
      </c>
      <c r="I37" s="551">
        <v>507131</v>
      </c>
      <c r="J37" s="164">
        <v>160084</v>
      </c>
      <c r="K37" s="164">
        <v>129445</v>
      </c>
      <c r="L37" s="552">
        <f t="shared" si="1"/>
        <v>0.08765428986749346</v>
      </c>
      <c r="M37" s="486">
        <f t="shared" si="2"/>
        <v>-0.19139326853401964</v>
      </c>
      <c r="N37" s="486">
        <f t="shared" si="3"/>
        <v>1</v>
      </c>
      <c r="O37" s="486">
        <f>(I37-D37)/D37</f>
        <v>0.3676782713991753</v>
      </c>
      <c r="P37" s="487">
        <f>I37/$I$37</f>
        <v>1</v>
      </c>
      <c r="Q37" s="17"/>
    </row>
    <row r="38" spans="1:17" ht="12.75">
      <c r="A38" s="146" t="s">
        <v>34</v>
      </c>
      <c r="B38" s="149"/>
      <c r="C38" s="149"/>
      <c r="D38" s="66"/>
      <c r="E38" s="66"/>
      <c r="F38" s="585"/>
      <c r="G38" s="585"/>
      <c r="H38" s="585"/>
      <c r="I38" s="66"/>
      <c r="J38" s="66"/>
      <c r="K38" s="66"/>
      <c r="L38" s="586"/>
      <c r="M38" s="13"/>
      <c r="N38" s="13"/>
      <c r="O38" s="13"/>
      <c r="P38" s="13"/>
      <c r="Q38" s="17"/>
    </row>
    <row r="39" spans="1:17" ht="12.75">
      <c r="A39" s="739" t="s">
        <v>35</v>
      </c>
      <c r="B39" s="739"/>
      <c r="C39" s="739"/>
      <c r="D39" s="58"/>
      <c r="E39" s="58"/>
      <c r="F39" s="58"/>
      <c r="G39" s="58"/>
      <c r="H39" s="58"/>
      <c r="I39" s="58"/>
      <c r="J39" s="58"/>
      <c r="K39" s="58"/>
      <c r="L39" s="13"/>
      <c r="M39" s="13"/>
      <c r="N39" s="13"/>
      <c r="O39" s="13"/>
      <c r="P39" s="13"/>
      <c r="Q39" s="17"/>
    </row>
    <row r="40" spans="1:17" ht="12.75">
      <c r="A40" s="66"/>
      <c r="B40" s="66"/>
      <c r="C40" s="66"/>
      <c r="D40" s="66"/>
      <c r="E40" s="66"/>
      <c r="F40" s="585"/>
      <c r="G40" s="585"/>
      <c r="H40" s="585"/>
      <c r="I40" s="66"/>
      <c r="J40" s="66"/>
      <c r="K40" s="66"/>
      <c r="L40" s="13"/>
      <c r="M40" s="13"/>
      <c r="N40" s="13"/>
      <c r="O40" s="13"/>
      <c r="P40" s="13"/>
      <c r="Q40" s="17"/>
    </row>
    <row r="41" spans="1:16" ht="12.75">
      <c r="A41" s="33" t="s">
        <v>36</v>
      </c>
      <c r="B41" s="66"/>
      <c r="C41" s="66"/>
      <c r="D41" s="66"/>
      <c r="E41" s="66"/>
      <c r="F41" s="585"/>
      <c r="G41" s="585"/>
      <c r="H41" s="585"/>
      <c r="I41" s="66"/>
      <c r="J41" s="66"/>
      <c r="K41" s="66"/>
      <c r="L41" s="2"/>
      <c r="M41" s="2"/>
      <c r="N41" s="2"/>
      <c r="O41" s="2"/>
      <c r="P41" s="2"/>
    </row>
    <row r="42" spans="1:16" ht="17.25" customHeight="1">
      <c r="A42" s="29" t="s">
        <v>195</v>
      </c>
      <c r="B42" s="599"/>
      <c r="C42" s="599"/>
      <c r="D42" s="599"/>
      <c r="E42" s="599"/>
      <c r="F42" s="599"/>
      <c r="G42" s="599"/>
      <c r="H42" s="599"/>
      <c r="I42" s="599"/>
      <c r="J42" s="599"/>
      <c r="K42" s="599"/>
      <c r="L42" s="599"/>
      <c r="M42" s="599"/>
      <c r="N42" s="599"/>
      <c r="O42" s="599"/>
      <c r="P42" s="599"/>
    </row>
    <row r="43" spans="1:16" ht="17.25" customHeight="1">
      <c r="A43" s="29" t="s">
        <v>308</v>
      </c>
      <c r="B43" s="599"/>
      <c r="C43" s="599"/>
      <c r="D43" s="599"/>
      <c r="E43" s="599"/>
      <c r="F43" s="599"/>
      <c r="G43" s="599"/>
      <c r="H43" s="599"/>
      <c r="I43" s="599"/>
      <c r="J43" s="599"/>
      <c r="K43" s="599"/>
      <c r="L43" s="599"/>
      <c r="M43" s="599"/>
      <c r="N43" s="599"/>
      <c r="O43" s="599"/>
      <c r="P43" s="599"/>
    </row>
    <row r="44" spans="1:16" ht="17.25" customHeight="1">
      <c r="A44" s="87" t="s">
        <v>309</v>
      </c>
      <c r="B44" s="87"/>
      <c r="C44" s="87"/>
      <c r="D44" s="87"/>
      <c r="E44" s="87"/>
      <c r="F44" s="76"/>
      <c r="G44" s="76"/>
      <c r="H44" s="76"/>
      <c r="I44" s="76"/>
      <c r="J44" s="76"/>
      <c r="K44" s="76"/>
      <c r="L44" s="76"/>
      <c r="M44" s="76"/>
      <c r="N44" s="76"/>
      <c r="O44" s="76"/>
      <c r="P44" s="76"/>
    </row>
    <row r="45" spans="1:16" ht="17.25" customHeight="1">
      <c r="A45" s="87" t="s">
        <v>413</v>
      </c>
      <c r="B45" s="87"/>
      <c r="C45" s="87"/>
      <c r="D45" s="87"/>
      <c r="E45" s="87"/>
      <c r="F45" s="113"/>
      <c r="G45" s="113"/>
      <c r="H45" s="113"/>
      <c r="I45" s="113"/>
      <c r="J45" s="113"/>
      <c r="K45" s="113"/>
      <c r="L45" s="76"/>
      <c r="M45" s="76"/>
      <c r="N45" s="76"/>
      <c r="O45" s="76"/>
      <c r="P45" s="76"/>
    </row>
    <row r="46" spans="1:16" ht="17.25" customHeight="1">
      <c r="A46" s="87" t="s">
        <v>37</v>
      </c>
      <c r="B46" s="38"/>
      <c r="C46" s="38"/>
      <c r="D46" s="38"/>
      <c r="E46" s="38"/>
      <c r="F46" s="38"/>
      <c r="G46" s="38"/>
      <c r="H46" s="38"/>
      <c r="I46" s="113"/>
      <c r="J46" s="113"/>
      <c r="K46" s="113"/>
      <c r="L46" s="76"/>
      <c r="M46" s="76"/>
      <c r="N46" s="76"/>
      <c r="O46" s="76"/>
      <c r="P46" s="76"/>
    </row>
    <row r="47" spans="1:16" ht="12.75">
      <c r="A47" s="2"/>
      <c r="B47" s="2"/>
      <c r="C47" s="2"/>
      <c r="D47" s="2"/>
      <c r="E47" s="2"/>
      <c r="F47" s="2"/>
      <c r="G47" s="2"/>
      <c r="H47" s="2"/>
      <c r="I47" s="57"/>
      <c r="J47" s="57"/>
      <c r="K47" s="57"/>
      <c r="L47" s="2"/>
      <c r="M47" s="2"/>
      <c r="N47" s="2"/>
      <c r="O47" s="2"/>
      <c r="P47" s="2"/>
    </row>
  </sheetData>
  <sheetProtection/>
  <protectedRanges>
    <protectedRange sqref="F40:H41 F38:H38" name="Range1_2"/>
    <protectedRange sqref="L3:N3" name="Range1_4"/>
    <protectedRange sqref="C4 E4:K4" name="Range1_5"/>
    <protectedRange sqref="B5:D5" name="Range1_1"/>
    <protectedRange sqref="I5" name="Range1"/>
  </protectedRanges>
  <mergeCells count="9">
    <mergeCell ref="A39:C39"/>
    <mergeCell ref="J4:K4"/>
    <mergeCell ref="O4:O5"/>
    <mergeCell ref="P4:P5"/>
    <mergeCell ref="N4:N5"/>
    <mergeCell ref="M4:M5"/>
    <mergeCell ref="L4:L5"/>
    <mergeCell ref="A4:A5"/>
    <mergeCell ref="E4:I4"/>
  </mergeCells>
  <hyperlinks>
    <hyperlink ref="P1"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scale="74" r:id="rId1"/>
  <headerFooter alignWithMargins="0">
    <oddHeader>&amp;CTribunal Statistics Quarterly
July to September 2013</oddHeader>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61"/>
  <sheetViews>
    <sheetView zoomScale="85" zoomScaleNormal="85" zoomScalePageLayoutView="0" workbookViewId="0" topLeftCell="A1">
      <selection activeCell="A1" sqref="A1:E1"/>
    </sheetView>
  </sheetViews>
  <sheetFormatPr defaultColWidth="9.140625" defaultRowHeight="12.75"/>
  <cols>
    <col min="1" max="1" width="53.28125" style="0" customWidth="1"/>
    <col min="2" max="4" width="8.140625" style="132" customWidth="1"/>
    <col min="5" max="5" width="8.140625" style="0" customWidth="1"/>
    <col min="6" max="6" width="8.140625" style="4" customWidth="1"/>
    <col min="7" max="10" width="8.140625" style="0" customWidth="1"/>
    <col min="11" max="13" width="8.140625" style="132" customWidth="1"/>
    <col min="14" max="15" width="10.140625" style="0" customWidth="1"/>
    <col min="16" max="16" width="10.00390625" style="0" customWidth="1"/>
    <col min="17" max="19" width="10.140625" style="0" customWidth="1"/>
  </cols>
  <sheetData>
    <row r="1" spans="1:20" ht="12.75">
      <c r="A1" s="743" t="s">
        <v>127</v>
      </c>
      <c r="B1" s="743"/>
      <c r="C1" s="743"/>
      <c r="D1" s="744"/>
      <c r="E1" s="744"/>
      <c r="F1" s="60"/>
      <c r="G1" s="137"/>
      <c r="H1" s="137"/>
      <c r="I1" s="137"/>
      <c r="J1" s="137"/>
      <c r="K1" s="137"/>
      <c r="L1" s="137"/>
      <c r="M1" s="137"/>
      <c r="N1" s="66"/>
      <c r="O1" s="66"/>
      <c r="P1" s="57"/>
      <c r="S1" s="12" t="s">
        <v>12</v>
      </c>
      <c r="T1" s="168"/>
    </row>
    <row r="2" spans="1:16" ht="12.75">
      <c r="A2" s="167" t="s">
        <v>289</v>
      </c>
      <c r="B2" s="168"/>
      <c r="C2" s="168"/>
      <c r="D2" s="113"/>
      <c r="E2" s="113"/>
      <c r="F2" s="60"/>
      <c r="G2" s="137"/>
      <c r="H2" s="137"/>
      <c r="I2" s="137"/>
      <c r="J2" s="137"/>
      <c r="K2" s="137"/>
      <c r="L2" s="535"/>
      <c r="M2" s="535"/>
      <c r="N2" s="58"/>
      <c r="O2" s="58"/>
      <c r="P2" s="57"/>
    </row>
    <row r="3" spans="1:16" ht="12.75">
      <c r="A3" s="135"/>
      <c r="B3" s="136"/>
      <c r="C3" s="136"/>
      <c r="D3" s="136"/>
      <c r="E3" s="136"/>
      <c r="F3" s="156"/>
      <c r="G3" s="137"/>
      <c r="H3" s="137"/>
      <c r="I3" s="137"/>
      <c r="J3" s="137"/>
      <c r="K3" s="138"/>
      <c r="L3" s="138"/>
      <c r="M3" s="138"/>
      <c r="N3" s="66"/>
      <c r="O3" s="66"/>
      <c r="P3" s="57"/>
    </row>
    <row r="4" spans="1:19" ht="16.5" customHeight="1">
      <c r="A4" s="140"/>
      <c r="B4" s="301" t="s">
        <v>13</v>
      </c>
      <c r="C4" s="41" t="s">
        <v>14</v>
      </c>
      <c r="D4" s="301" t="s">
        <v>15</v>
      </c>
      <c r="E4" s="306" t="s">
        <v>16</v>
      </c>
      <c r="F4" s="502" t="s">
        <v>17</v>
      </c>
      <c r="G4" s="726" t="s">
        <v>40</v>
      </c>
      <c r="H4" s="737"/>
      <c r="I4" s="737"/>
      <c r="J4" s="737"/>
      <c r="K4" s="740"/>
      <c r="L4" s="726" t="s">
        <v>283</v>
      </c>
      <c r="M4" s="740"/>
      <c r="N4" s="703" t="s">
        <v>318</v>
      </c>
      <c r="O4" s="705" t="s">
        <v>423</v>
      </c>
      <c r="P4" s="705" t="s">
        <v>319</v>
      </c>
      <c r="Q4" s="703" t="s">
        <v>19</v>
      </c>
      <c r="R4" s="705" t="s">
        <v>20</v>
      </c>
      <c r="S4" s="707" t="s">
        <v>21</v>
      </c>
    </row>
    <row r="5" spans="1:19" ht="42" customHeight="1">
      <c r="A5" s="169"/>
      <c r="B5" s="293" t="s">
        <v>23</v>
      </c>
      <c r="C5" s="43" t="s">
        <v>23</v>
      </c>
      <c r="D5" s="293" t="s">
        <v>23</v>
      </c>
      <c r="E5" s="43" t="s">
        <v>23</v>
      </c>
      <c r="F5" s="287" t="s">
        <v>23</v>
      </c>
      <c r="G5" s="68" t="s">
        <v>320</v>
      </c>
      <c r="H5" s="68" t="s">
        <v>321</v>
      </c>
      <c r="I5" s="68" t="s">
        <v>322</v>
      </c>
      <c r="J5" s="68" t="s">
        <v>323</v>
      </c>
      <c r="K5" s="505" t="s">
        <v>23</v>
      </c>
      <c r="L5" s="68" t="s">
        <v>320</v>
      </c>
      <c r="M5" s="68" t="s">
        <v>321</v>
      </c>
      <c r="N5" s="704"/>
      <c r="O5" s="706"/>
      <c r="P5" s="706"/>
      <c r="Q5" s="733"/>
      <c r="R5" s="742"/>
      <c r="S5" s="745"/>
    </row>
    <row r="6" spans="1:19" ht="20.25" customHeight="1">
      <c r="A6" s="142" t="s">
        <v>25</v>
      </c>
      <c r="B6" s="294">
        <f aca="true" t="shared" si="0" ref="B6:K6">SUM(B8:B10,B13:B48)</f>
        <v>553561</v>
      </c>
      <c r="C6" s="69">
        <f t="shared" si="0"/>
        <v>570904</v>
      </c>
      <c r="D6" s="294">
        <f t="shared" si="0"/>
        <v>650073</v>
      </c>
      <c r="E6" s="69">
        <f t="shared" si="0"/>
        <v>721014</v>
      </c>
      <c r="F6" s="289">
        <f t="shared" si="0"/>
        <v>739917</v>
      </c>
      <c r="G6" s="69">
        <f t="shared" si="0"/>
        <v>169396</v>
      </c>
      <c r="H6" s="69">
        <f t="shared" si="0"/>
        <v>180508</v>
      </c>
      <c r="I6" s="69">
        <f t="shared" si="0"/>
        <v>188374</v>
      </c>
      <c r="J6" s="69">
        <f t="shared" si="0"/>
        <v>202327</v>
      </c>
      <c r="K6" s="69">
        <f t="shared" si="0"/>
        <v>740605</v>
      </c>
      <c r="L6" s="554">
        <f>SUM(L8:L10,L13:L48)</f>
        <v>212156</v>
      </c>
      <c r="M6" s="545">
        <f>SUM(M8:M10,M13:M48)</f>
        <v>218732</v>
      </c>
      <c r="N6" s="295">
        <f>(M6-H6)/H6</f>
        <v>0.21175792762647638</v>
      </c>
      <c r="O6" s="699">
        <f>(M6-L6)/L6</f>
        <v>0.030996059503384302</v>
      </c>
      <c r="P6" s="296">
        <f>M6/$M$6</f>
        <v>1</v>
      </c>
      <c r="Q6" s="295">
        <f>(K6-B6)/B6</f>
        <v>0.3378923009388306</v>
      </c>
      <c r="R6" s="70">
        <f>(K6-F6)/F6</f>
        <v>0.0009298340219240806</v>
      </c>
      <c r="S6" s="296">
        <f>K6/$K$6</f>
        <v>1</v>
      </c>
    </row>
    <row r="7" spans="1:19" ht="12.75">
      <c r="A7" s="170"/>
      <c r="B7" s="360"/>
      <c r="C7" s="71"/>
      <c r="D7" s="294"/>
      <c r="E7" s="69"/>
      <c r="F7" s="289"/>
      <c r="G7" s="69"/>
      <c r="H7" s="69"/>
      <c r="I7" s="69"/>
      <c r="J7" s="69"/>
      <c r="K7" s="289"/>
      <c r="L7" s="69"/>
      <c r="M7" s="69"/>
      <c r="N7" s="295"/>
      <c r="O7" s="70"/>
      <c r="P7" s="296"/>
      <c r="Q7" s="297"/>
      <c r="R7" s="113"/>
      <c r="S7" s="347"/>
    </row>
    <row r="8" spans="1:19" ht="26.25" customHeight="1">
      <c r="A8" s="44" t="s">
        <v>177</v>
      </c>
      <c r="B8" s="325">
        <v>172093</v>
      </c>
      <c r="C8" s="116">
        <v>183307</v>
      </c>
      <c r="D8" s="294">
        <v>207354</v>
      </c>
      <c r="E8" s="69">
        <v>162204</v>
      </c>
      <c r="F8" s="289">
        <v>132649</v>
      </c>
      <c r="G8" s="72">
        <v>24156</v>
      </c>
      <c r="H8" s="72">
        <v>21889</v>
      </c>
      <c r="I8" s="72">
        <v>26015</v>
      </c>
      <c r="J8" s="72">
        <v>26673</v>
      </c>
      <c r="K8" s="289">
        <v>98733</v>
      </c>
      <c r="L8" s="72">
        <v>22363</v>
      </c>
      <c r="M8" s="69">
        <v>21750</v>
      </c>
      <c r="N8" s="297">
        <f>(M8-H8)/H8</f>
        <v>-0.0063502215724793275</v>
      </c>
      <c r="O8" s="73">
        <f>(M8-L8)/L8</f>
        <v>-0.027411349103429773</v>
      </c>
      <c r="P8" s="298">
        <f aca="true" t="shared" si="1" ref="P8:P46">M8/$M$6</f>
        <v>0.09943675365287201</v>
      </c>
      <c r="Q8" s="297">
        <f>(K8-B8)/B8</f>
        <v>-0.42628113868664036</v>
      </c>
      <c r="R8" s="73">
        <f aca="true" t="shared" si="2" ref="R8:R15">(K8-F8)/F8</f>
        <v>-0.25568228935008935</v>
      </c>
      <c r="S8" s="298">
        <f aca="true" t="shared" si="3" ref="S8:S16">K8/$K$6</f>
        <v>0.13331397978679593</v>
      </c>
    </row>
    <row r="9" spans="1:19" ht="12.75">
      <c r="A9" s="44" t="s">
        <v>26</v>
      </c>
      <c r="B9" s="325">
        <v>666</v>
      </c>
      <c r="C9" s="116">
        <v>604</v>
      </c>
      <c r="D9" s="294">
        <v>574</v>
      </c>
      <c r="E9" s="69">
        <v>2003</v>
      </c>
      <c r="F9" s="289">
        <v>2217</v>
      </c>
      <c r="G9" s="72">
        <v>590</v>
      </c>
      <c r="H9" s="72">
        <v>450</v>
      </c>
      <c r="I9" s="72">
        <v>618</v>
      </c>
      <c r="J9" s="72">
        <v>497</v>
      </c>
      <c r="K9" s="289">
        <v>2155</v>
      </c>
      <c r="L9" s="72">
        <v>512</v>
      </c>
      <c r="M9" s="69">
        <v>538</v>
      </c>
      <c r="N9" s="297">
        <f aca="true" t="shared" si="4" ref="N9:N46">(M9-H9)/H9</f>
        <v>0.19555555555555557</v>
      </c>
      <c r="O9" s="73">
        <f aca="true" t="shared" si="5" ref="O9:O48">(M9-L9)/L9</f>
        <v>0.05078125</v>
      </c>
      <c r="P9" s="298">
        <f t="shared" si="1"/>
        <v>0.0024596309639193167</v>
      </c>
      <c r="Q9" s="297">
        <f>(K9-B9)/B9</f>
        <v>2.235735735735736</v>
      </c>
      <c r="R9" s="73">
        <f t="shared" si="2"/>
        <v>-0.02796571944068561</v>
      </c>
      <c r="S9" s="298">
        <f t="shared" si="3"/>
        <v>0.0029097832177746572</v>
      </c>
    </row>
    <row r="10" spans="1:19" ht="12.75">
      <c r="A10" s="44" t="s">
        <v>27</v>
      </c>
      <c r="B10" s="325">
        <v>81857</v>
      </c>
      <c r="C10" s="116">
        <v>92018</v>
      </c>
      <c r="D10" s="294">
        <v>112364</v>
      </c>
      <c r="E10" s="69">
        <v>122792</v>
      </c>
      <c r="F10" s="289">
        <v>110769</v>
      </c>
      <c r="G10" s="72">
        <v>26271</v>
      </c>
      <c r="H10" s="72">
        <v>27773</v>
      </c>
      <c r="I10" s="72">
        <v>25598</v>
      </c>
      <c r="J10" s="72">
        <v>27778</v>
      </c>
      <c r="K10" s="289">
        <v>107420</v>
      </c>
      <c r="L10" s="72">
        <v>32567</v>
      </c>
      <c r="M10" s="69">
        <v>27581</v>
      </c>
      <c r="N10" s="297">
        <f t="shared" si="4"/>
        <v>-0.0069131890685197855</v>
      </c>
      <c r="O10" s="73">
        <f t="shared" si="5"/>
        <v>-0.15309976356434427</v>
      </c>
      <c r="P10" s="298">
        <f t="shared" si="1"/>
        <v>0.12609494724137302</v>
      </c>
      <c r="Q10" s="297">
        <f>(K10-B10)/B10</f>
        <v>0.3122885031212969</v>
      </c>
      <c r="R10" s="73">
        <f t="shared" si="2"/>
        <v>-0.030234090765466872</v>
      </c>
      <c r="S10" s="298">
        <f t="shared" si="3"/>
        <v>0.14504357923589498</v>
      </c>
    </row>
    <row r="11" spans="1:19" ht="12.75">
      <c r="A11" s="91" t="s">
        <v>28</v>
      </c>
      <c r="B11" s="352" t="s">
        <v>41</v>
      </c>
      <c r="C11" s="689" t="s">
        <v>41</v>
      </c>
      <c r="D11" s="361">
        <v>65018</v>
      </c>
      <c r="E11" s="356">
        <v>62887</v>
      </c>
      <c r="F11" s="363">
        <v>59402</v>
      </c>
      <c r="G11" s="171">
        <v>14125</v>
      </c>
      <c r="H11" s="171">
        <v>14146</v>
      </c>
      <c r="I11" s="171">
        <v>14105</v>
      </c>
      <c r="J11" s="171">
        <v>13635</v>
      </c>
      <c r="K11" s="363">
        <v>56011</v>
      </c>
      <c r="L11" s="171">
        <v>12955</v>
      </c>
      <c r="M11" s="356">
        <v>12332</v>
      </c>
      <c r="N11" s="297">
        <f t="shared" si="4"/>
        <v>-0.12823412978933973</v>
      </c>
      <c r="O11" s="73">
        <f t="shared" si="5"/>
        <v>-0.04808954071786955</v>
      </c>
      <c r="P11" s="298">
        <f t="shared" si="1"/>
        <v>0.056379496369987014</v>
      </c>
      <c r="Q11" s="481" t="s">
        <v>41</v>
      </c>
      <c r="R11" s="73">
        <f t="shared" si="2"/>
        <v>-0.05708562001279418</v>
      </c>
      <c r="S11" s="298">
        <f t="shared" si="3"/>
        <v>0.07562870896091708</v>
      </c>
    </row>
    <row r="12" spans="1:19" ht="12.75">
      <c r="A12" s="91" t="s">
        <v>30</v>
      </c>
      <c r="B12" s="352" t="s">
        <v>41</v>
      </c>
      <c r="C12" s="689" t="s">
        <v>41</v>
      </c>
      <c r="D12" s="361">
        <v>47346</v>
      </c>
      <c r="E12" s="356">
        <v>59905</v>
      </c>
      <c r="F12" s="363">
        <v>51367</v>
      </c>
      <c r="G12" s="171">
        <v>12146</v>
      </c>
      <c r="H12" s="171">
        <v>13627</v>
      </c>
      <c r="I12" s="171">
        <v>11493</v>
      </c>
      <c r="J12" s="171">
        <v>14143</v>
      </c>
      <c r="K12" s="363">
        <v>51409</v>
      </c>
      <c r="L12" s="171">
        <v>19612</v>
      </c>
      <c r="M12" s="356">
        <v>15249</v>
      </c>
      <c r="N12" s="297">
        <f t="shared" si="4"/>
        <v>0.11902839950099069</v>
      </c>
      <c r="O12" s="73">
        <f t="shared" si="5"/>
        <v>-0.2224658372425046</v>
      </c>
      <c r="P12" s="298">
        <f t="shared" si="1"/>
        <v>0.06971545087138599</v>
      </c>
      <c r="Q12" s="481" t="s">
        <v>41</v>
      </c>
      <c r="R12" s="73">
        <f t="shared" si="2"/>
        <v>0.0008176455701131076</v>
      </c>
      <c r="S12" s="298">
        <f t="shared" si="3"/>
        <v>0.06941487027497789</v>
      </c>
    </row>
    <row r="13" spans="1:19" ht="12.75">
      <c r="A13" s="92" t="s">
        <v>31</v>
      </c>
      <c r="B13" s="325">
        <v>256565</v>
      </c>
      <c r="C13" s="116">
        <v>245479</v>
      </c>
      <c r="D13" s="325">
        <v>279264</v>
      </c>
      <c r="E13" s="69">
        <v>380220</v>
      </c>
      <c r="F13" s="289">
        <v>433633</v>
      </c>
      <c r="G13" s="72">
        <v>102259</v>
      </c>
      <c r="H13" s="72">
        <v>113616</v>
      </c>
      <c r="I13" s="72">
        <v>119105</v>
      </c>
      <c r="J13" s="72">
        <v>130517</v>
      </c>
      <c r="K13" s="289">
        <v>465497</v>
      </c>
      <c r="L13" s="72">
        <v>139242</v>
      </c>
      <c r="M13" s="69">
        <v>150336</v>
      </c>
      <c r="N13" s="297">
        <f>(M13-H13)/H13</f>
        <v>0.3231939163498099</v>
      </c>
      <c r="O13" s="73">
        <f t="shared" si="5"/>
        <v>0.07967423622182962</v>
      </c>
      <c r="P13" s="298">
        <f>M13/$M$6</f>
        <v>0.6873068412486513</v>
      </c>
      <c r="Q13" s="297">
        <f>(K13-B13)/B13</f>
        <v>0.8143433437920216</v>
      </c>
      <c r="R13" s="73">
        <f t="shared" si="2"/>
        <v>0.0734814924140921</v>
      </c>
      <c r="S13" s="298">
        <f t="shared" si="3"/>
        <v>0.6285361292456842</v>
      </c>
    </row>
    <row r="14" spans="1:19" ht="12.75">
      <c r="A14" s="44" t="s">
        <v>32</v>
      </c>
      <c r="B14" s="325">
        <v>18299</v>
      </c>
      <c r="C14" s="116">
        <v>24485</v>
      </c>
      <c r="D14" s="294">
        <v>24993</v>
      </c>
      <c r="E14" s="69">
        <v>26214</v>
      </c>
      <c r="F14" s="289">
        <v>28181</v>
      </c>
      <c r="G14" s="72">
        <v>6973</v>
      </c>
      <c r="H14" s="72">
        <v>7322</v>
      </c>
      <c r="I14" s="72">
        <v>7527</v>
      </c>
      <c r="J14" s="72">
        <v>7359</v>
      </c>
      <c r="K14" s="363">
        <v>29181</v>
      </c>
      <c r="L14" s="72">
        <v>7843</v>
      </c>
      <c r="M14" s="69">
        <v>8484</v>
      </c>
      <c r="N14" s="297">
        <f t="shared" si="4"/>
        <v>0.1586998087954111</v>
      </c>
      <c r="O14" s="73">
        <f t="shared" si="5"/>
        <v>0.08172893025627949</v>
      </c>
      <c r="P14" s="298">
        <f t="shared" si="1"/>
        <v>0.03878719163176856</v>
      </c>
      <c r="Q14" s="297">
        <f>(K14-B14)/B14</f>
        <v>0.5946773047707525</v>
      </c>
      <c r="R14" s="73">
        <f t="shared" si="2"/>
        <v>0.03548490117455023</v>
      </c>
      <c r="S14" s="298">
        <f t="shared" si="3"/>
        <v>0.0394015703377644</v>
      </c>
    </row>
    <row r="15" spans="1:19" ht="20.25" customHeight="1">
      <c r="A15" s="77" t="s">
        <v>335</v>
      </c>
      <c r="B15" s="325">
        <v>2198</v>
      </c>
      <c r="C15" s="116">
        <v>2101</v>
      </c>
      <c r="D15" s="294">
        <v>2069</v>
      </c>
      <c r="E15" s="69">
        <v>1747</v>
      </c>
      <c r="F15" s="289">
        <v>1542</v>
      </c>
      <c r="G15" s="72">
        <v>306</v>
      </c>
      <c r="H15" s="72">
        <v>351</v>
      </c>
      <c r="I15" s="72">
        <v>351</v>
      </c>
      <c r="J15" s="72">
        <v>288</v>
      </c>
      <c r="K15" s="289">
        <v>1296</v>
      </c>
      <c r="L15" s="72">
        <v>318</v>
      </c>
      <c r="M15" s="69">
        <v>307</v>
      </c>
      <c r="N15" s="297">
        <f t="shared" si="4"/>
        <v>-0.12535612535612536</v>
      </c>
      <c r="O15" s="73">
        <f t="shared" si="5"/>
        <v>-0.03459119496855346</v>
      </c>
      <c r="P15" s="298">
        <f t="shared" si="1"/>
        <v>0.0014035440630543313</v>
      </c>
      <c r="Q15" s="297">
        <f>(K15-B15)/B15</f>
        <v>-0.4103730664240218</v>
      </c>
      <c r="R15" s="73">
        <f t="shared" si="2"/>
        <v>-0.15953307392996108</v>
      </c>
      <c r="S15" s="298">
        <f t="shared" si="3"/>
        <v>0.0017499206729633206</v>
      </c>
    </row>
    <row r="16" spans="1:19" ht="14.25">
      <c r="A16" s="77" t="s">
        <v>336</v>
      </c>
      <c r="B16" s="325">
        <v>0</v>
      </c>
      <c r="C16" s="116">
        <v>0</v>
      </c>
      <c r="D16" s="294">
        <v>0</v>
      </c>
      <c r="E16" s="69">
        <v>0</v>
      </c>
      <c r="F16" s="289">
        <v>27</v>
      </c>
      <c r="G16" s="72">
        <v>64</v>
      </c>
      <c r="H16" s="72">
        <v>48</v>
      </c>
      <c r="I16" s="72">
        <v>85</v>
      </c>
      <c r="J16" s="72">
        <v>55</v>
      </c>
      <c r="K16" s="289">
        <v>252</v>
      </c>
      <c r="L16" s="72">
        <v>53</v>
      </c>
      <c r="M16" s="69">
        <v>42</v>
      </c>
      <c r="N16" s="297">
        <f t="shared" si="4"/>
        <v>-0.125</v>
      </c>
      <c r="O16" s="73">
        <f t="shared" si="5"/>
        <v>-0.20754716981132076</v>
      </c>
      <c r="P16" s="298">
        <f t="shared" si="1"/>
        <v>0.00019201580015727008</v>
      </c>
      <c r="Q16" s="481" t="s">
        <v>41</v>
      </c>
      <c r="R16" s="482" t="s">
        <v>41</v>
      </c>
      <c r="S16" s="298">
        <f t="shared" si="3"/>
        <v>0.0003402623530762012</v>
      </c>
    </row>
    <row r="17" spans="1:19" ht="14.25">
      <c r="A17" s="77" t="s">
        <v>343</v>
      </c>
      <c r="B17" s="325">
        <v>0</v>
      </c>
      <c r="C17" s="116">
        <v>0</v>
      </c>
      <c r="D17" s="294">
        <v>0</v>
      </c>
      <c r="E17" s="69">
        <v>0</v>
      </c>
      <c r="F17" s="289">
        <v>0</v>
      </c>
      <c r="G17" s="72">
        <v>0</v>
      </c>
      <c r="H17" s="72">
        <v>0</v>
      </c>
      <c r="I17" s="72">
        <v>0</v>
      </c>
      <c r="J17" s="72">
        <v>0</v>
      </c>
      <c r="K17" s="289">
        <v>0</v>
      </c>
      <c r="L17" s="72">
        <v>0</v>
      </c>
      <c r="M17" s="69">
        <v>0</v>
      </c>
      <c r="N17" s="297"/>
      <c r="O17" s="73"/>
      <c r="P17" s="298">
        <f t="shared" si="1"/>
        <v>0</v>
      </c>
      <c r="Q17" s="481" t="s">
        <v>41</v>
      </c>
      <c r="R17" s="482" t="s">
        <v>41</v>
      </c>
      <c r="S17" s="483" t="s">
        <v>41</v>
      </c>
    </row>
    <row r="18" spans="1:19" ht="12.75">
      <c r="A18" s="77" t="s">
        <v>42</v>
      </c>
      <c r="B18" s="325">
        <v>2368</v>
      </c>
      <c r="C18" s="116">
        <v>2010</v>
      </c>
      <c r="D18" s="294">
        <v>3422</v>
      </c>
      <c r="E18" s="69">
        <v>4630</v>
      </c>
      <c r="F18" s="289">
        <v>1774</v>
      </c>
      <c r="G18" s="72">
        <v>306</v>
      </c>
      <c r="H18" s="72">
        <v>406</v>
      </c>
      <c r="I18" s="72">
        <v>428</v>
      </c>
      <c r="J18" s="72">
        <v>346</v>
      </c>
      <c r="K18" s="289">
        <v>1486</v>
      </c>
      <c r="L18" s="72">
        <v>377</v>
      </c>
      <c r="M18" s="69">
        <v>287</v>
      </c>
      <c r="N18" s="297">
        <f t="shared" si="4"/>
        <v>-0.29310344827586204</v>
      </c>
      <c r="O18" s="73">
        <f t="shared" si="5"/>
        <v>-0.23872679045092837</v>
      </c>
      <c r="P18" s="298">
        <f t="shared" si="1"/>
        <v>0.0013121079677413455</v>
      </c>
      <c r="Q18" s="297">
        <f>(K18-B18)/B18</f>
        <v>-0.37246621621621623</v>
      </c>
      <c r="R18" s="73">
        <f>(K18-F18)/F18</f>
        <v>-0.16234498308906425</v>
      </c>
      <c r="S18" s="298">
        <f>K18/$K$6</f>
        <v>0.0020064676852033134</v>
      </c>
    </row>
    <row r="19" spans="1:19" ht="12.75">
      <c r="A19" s="77" t="s">
        <v>43</v>
      </c>
      <c r="B19" s="325">
        <v>264</v>
      </c>
      <c r="C19" s="116">
        <v>263</v>
      </c>
      <c r="D19" s="294">
        <v>223</v>
      </c>
      <c r="E19" s="69">
        <v>180</v>
      </c>
      <c r="F19" s="289">
        <v>85</v>
      </c>
      <c r="G19" s="72">
        <v>23</v>
      </c>
      <c r="H19" s="72">
        <v>13</v>
      </c>
      <c r="I19" s="72">
        <v>24</v>
      </c>
      <c r="J19" s="72">
        <v>22</v>
      </c>
      <c r="K19" s="289">
        <v>82</v>
      </c>
      <c r="L19" s="72">
        <v>24</v>
      </c>
      <c r="M19" s="69">
        <v>34</v>
      </c>
      <c r="N19" s="297">
        <f t="shared" si="4"/>
        <v>1.6153846153846154</v>
      </c>
      <c r="O19" s="73">
        <f t="shared" si="5"/>
        <v>0.4166666666666667</v>
      </c>
      <c r="P19" s="298">
        <f t="shared" si="1"/>
        <v>0.0001554413620320758</v>
      </c>
      <c r="Q19" s="297">
        <f>(K19-B19)/B19</f>
        <v>-0.6893939393939394</v>
      </c>
      <c r="R19" s="73">
        <f>(K19-F19)/F19</f>
        <v>-0.03529411764705882</v>
      </c>
      <c r="S19" s="298">
        <f>K19/$K$6</f>
        <v>0.0001107202894930496</v>
      </c>
    </row>
    <row r="20" spans="1:19" ht="14.25">
      <c r="A20" s="77" t="s">
        <v>180</v>
      </c>
      <c r="B20" s="325">
        <v>0</v>
      </c>
      <c r="C20" s="116">
        <v>5</v>
      </c>
      <c r="D20" s="294">
        <v>10</v>
      </c>
      <c r="E20" s="69">
        <v>8</v>
      </c>
      <c r="F20" s="289">
        <v>9</v>
      </c>
      <c r="G20" s="72">
        <v>0</v>
      </c>
      <c r="H20" s="72">
        <v>1</v>
      </c>
      <c r="I20" s="72">
        <v>2</v>
      </c>
      <c r="J20" s="72">
        <v>0</v>
      </c>
      <c r="K20" s="289">
        <v>3</v>
      </c>
      <c r="L20" s="72">
        <v>3</v>
      </c>
      <c r="M20" s="69">
        <v>3</v>
      </c>
      <c r="N20" s="297">
        <f t="shared" si="4"/>
        <v>2</v>
      </c>
      <c r="O20" s="73">
        <f t="shared" si="5"/>
        <v>0</v>
      </c>
      <c r="P20" s="298">
        <f t="shared" si="1"/>
        <v>1.3715414296947863E-05</v>
      </c>
      <c r="Q20" s="481" t="s">
        <v>41</v>
      </c>
      <c r="R20" s="482" t="s">
        <v>41</v>
      </c>
      <c r="S20" s="483" t="s">
        <v>41</v>
      </c>
    </row>
    <row r="21" spans="1:19" ht="12.75">
      <c r="A21" s="77" t="s">
        <v>44</v>
      </c>
      <c r="B21" s="325">
        <v>2</v>
      </c>
      <c r="C21" s="116">
        <v>0</v>
      </c>
      <c r="D21" s="294">
        <v>2</v>
      </c>
      <c r="E21" s="69">
        <v>5</v>
      </c>
      <c r="F21" s="289">
        <v>8</v>
      </c>
      <c r="G21" s="72">
        <v>0</v>
      </c>
      <c r="H21" s="72">
        <v>1</v>
      </c>
      <c r="I21" s="72">
        <v>1</v>
      </c>
      <c r="J21" s="72">
        <v>1</v>
      </c>
      <c r="K21" s="289">
        <v>3</v>
      </c>
      <c r="L21" s="72">
        <v>2</v>
      </c>
      <c r="M21" s="69">
        <v>0</v>
      </c>
      <c r="N21" s="297">
        <f t="shared" si="4"/>
        <v>-1</v>
      </c>
      <c r="O21" s="73">
        <f t="shared" si="5"/>
        <v>-1</v>
      </c>
      <c r="P21" s="298">
        <f t="shared" si="1"/>
        <v>0</v>
      </c>
      <c r="Q21" s="481" t="s">
        <v>41</v>
      </c>
      <c r="R21" s="482" t="s">
        <v>41</v>
      </c>
      <c r="S21" s="483" t="s">
        <v>41</v>
      </c>
    </row>
    <row r="22" spans="1:19" ht="14.25">
      <c r="A22" s="77" t="s">
        <v>181</v>
      </c>
      <c r="B22" s="325">
        <v>0</v>
      </c>
      <c r="C22" s="69">
        <v>0</v>
      </c>
      <c r="D22" s="327">
        <v>0</v>
      </c>
      <c r="E22" s="60">
        <v>0</v>
      </c>
      <c r="F22" s="289">
        <v>0</v>
      </c>
      <c r="G22" s="72">
        <v>0</v>
      </c>
      <c r="H22" s="72">
        <v>0</v>
      </c>
      <c r="I22" s="72">
        <v>0</v>
      </c>
      <c r="J22" s="72">
        <v>0</v>
      </c>
      <c r="K22" s="289">
        <v>0</v>
      </c>
      <c r="L22" s="72">
        <v>2</v>
      </c>
      <c r="M22" s="69">
        <v>0</v>
      </c>
      <c r="N22" s="297"/>
      <c r="O22" s="73">
        <f t="shared" si="5"/>
        <v>-1</v>
      </c>
      <c r="P22" s="298">
        <f t="shared" si="1"/>
        <v>0</v>
      </c>
      <c r="Q22" s="481" t="s">
        <v>41</v>
      </c>
      <c r="R22" s="482" t="s">
        <v>41</v>
      </c>
      <c r="S22" s="483" t="s">
        <v>41</v>
      </c>
    </row>
    <row r="23" spans="1:19" ht="14.25">
      <c r="A23" s="77" t="s">
        <v>182</v>
      </c>
      <c r="B23" s="325">
        <v>0</v>
      </c>
      <c r="C23" s="116">
        <v>2</v>
      </c>
      <c r="D23" s="294">
        <v>5</v>
      </c>
      <c r="E23" s="69">
        <v>6</v>
      </c>
      <c r="F23" s="289">
        <v>16</v>
      </c>
      <c r="G23" s="72">
        <v>7</v>
      </c>
      <c r="H23" s="72">
        <v>2</v>
      </c>
      <c r="I23" s="72">
        <v>4</v>
      </c>
      <c r="J23" s="72">
        <v>2</v>
      </c>
      <c r="K23" s="289">
        <v>15</v>
      </c>
      <c r="L23" s="72">
        <v>8</v>
      </c>
      <c r="M23" s="69">
        <v>3</v>
      </c>
      <c r="N23" s="297">
        <f t="shared" si="4"/>
        <v>0.5</v>
      </c>
      <c r="O23" s="73">
        <f t="shared" si="5"/>
        <v>-0.625</v>
      </c>
      <c r="P23" s="298">
        <f t="shared" si="1"/>
        <v>1.3715414296947863E-05</v>
      </c>
      <c r="Q23" s="481" t="s">
        <v>41</v>
      </c>
      <c r="R23" s="482" t="s">
        <v>41</v>
      </c>
      <c r="S23" s="483" t="s">
        <v>41</v>
      </c>
    </row>
    <row r="24" spans="1:19" ht="12.75">
      <c r="A24" s="77" t="s">
        <v>45</v>
      </c>
      <c r="B24" s="325">
        <v>2634</v>
      </c>
      <c r="C24" s="116">
        <v>3116</v>
      </c>
      <c r="D24" s="294">
        <v>3302</v>
      </c>
      <c r="E24" s="69">
        <v>3527</v>
      </c>
      <c r="F24" s="289">
        <v>2856</v>
      </c>
      <c r="G24" s="72">
        <v>746</v>
      </c>
      <c r="H24" s="72">
        <v>776</v>
      </c>
      <c r="I24" s="72">
        <v>684</v>
      </c>
      <c r="J24" s="72">
        <v>605</v>
      </c>
      <c r="K24" s="289">
        <v>2811</v>
      </c>
      <c r="L24" s="72">
        <v>639</v>
      </c>
      <c r="M24" s="69">
        <v>680</v>
      </c>
      <c r="N24" s="297">
        <f t="shared" si="4"/>
        <v>-0.12371134020618557</v>
      </c>
      <c r="O24" s="73">
        <f t="shared" si="5"/>
        <v>0.06416275430359937</v>
      </c>
      <c r="P24" s="298">
        <f t="shared" si="1"/>
        <v>0.0031088272406415156</v>
      </c>
      <c r="Q24" s="297">
        <f>(K24-B24)/B24</f>
        <v>0.06719817767653759</v>
      </c>
      <c r="R24" s="73">
        <f>(K24-F24)/F24</f>
        <v>-0.015756302521008403</v>
      </c>
      <c r="S24" s="298">
        <f>K24/$K$6</f>
        <v>0.003795545533719054</v>
      </c>
    </row>
    <row r="25" spans="1:19" ht="14.25">
      <c r="A25" s="77" t="s">
        <v>183</v>
      </c>
      <c r="B25" s="325">
        <v>0</v>
      </c>
      <c r="C25" s="116">
        <v>0</v>
      </c>
      <c r="D25" s="294">
        <v>0</v>
      </c>
      <c r="E25" s="69">
        <v>0</v>
      </c>
      <c r="F25" s="289">
        <v>0</v>
      </c>
      <c r="G25" s="72">
        <v>0</v>
      </c>
      <c r="H25" s="72">
        <v>2</v>
      </c>
      <c r="I25" s="72">
        <v>241</v>
      </c>
      <c r="J25" s="72">
        <v>185</v>
      </c>
      <c r="K25" s="289">
        <v>428</v>
      </c>
      <c r="L25" s="72">
        <v>22</v>
      </c>
      <c r="M25" s="69">
        <v>3</v>
      </c>
      <c r="N25" s="297">
        <f t="shared" si="4"/>
        <v>0.5</v>
      </c>
      <c r="O25" s="73">
        <f t="shared" si="5"/>
        <v>-0.8636363636363636</v>
      </c>
      <c r="P25" s="298">
        <f t="shared" si="1"/>
        <v>1.3715414296947863E-05</v>
      </c>
      <c r="Q25" s="297"/>
      <c r="R25" s="73"/>
      <c r="S25" s="298">
        <f>K25/$K$6</f>
        <v>0.0005779059012564052</v>
      </c>
    </row>
    <row r="26" spans="1:19" ht="14.25">
      <c r="A26" s="77" t="s">
        <v>184</v>
      </c>
      <c r="B26" s="325">
        <v>0</v>
      </c>
      <c r="C26" s="116">
        <v>0</v>
      </c>
      <c r="D26" s="294">
        <v>11</v>
      </c>
      <c r="E26" s="69">
        <v>6</v>
      </c>
      <c r="F26" s="289">
        <v>1</v>
      </c>
      <c r="G26" s="72">
        <v>0</v>
      </c>
      <c r="H26" s="72">
        <v>0</v>
      </c>
      <c r="I26" s="72">
        <v>2</v>
      </c>
      <c r="J26" s="72">
        <v>0</v>
      </c>
      <c r="K26" s="289">
        <v>2</v>
      </c>
      <c r="L26" s="72">
        <v>0</v>
      </c>
      <c r="M26" s="69">
        <v>1</v>
      </c>
      <c r="N26" s="297"/>
      <c r="O26" s="73"/>
      <c r="P26" s="298">
        <f t="shared" si="1"/>
        <v>4.571804765649287E-06</v>
      </c>
      <c r="Q26" s="481" t="s">
        <v>41</v>
      </c>
      <c r="R26" s="482" t="s">
        <v>41</v>
      </c>
      <c r="S26" s="483" t="s">
        <v>41</v>
      </c>
    </row>
    <row r="27" spans="1:19" ht="14.25">
      <c r="A27" s="93" t="s">
        <v>185</v>
      </c>
      <c r="B27" s="325">
        <v>0</v>
      </c>
      <c r="C27" s="116">
        <v>0</v>
      </c>
      <c r="D27" s="362">
        <v>0</v>
      </c>
      <c r="E27" s="69">
        <v>0</v>
      </c>
      <c r="F27" s="289">
        <v>0</v>
      </c>
      <c r="G27" s="72">
        <v>0</v>
      </c>
      <c r="H27" s="72">
        <v>0</v>
      </c>
      <c r="I27" s="72">
        <v>0</v>
      </c>
      <c r="J27" s="72">
        <v>0</v>
      </c>
      <c r="K27" s="289">
        <v>0</v>
      </c>
      <c r="L27" s="72">
        <v>0</v>
      </c>
      <c r="M27" s="69">
        <v>0</v>
      </c>
      <c r="N27" s="297"/>
      <c r="O27" s="73"/>
      <c r="P27" s="298">
        <f t="shared" si="1"/>
        <v>0</v>
      </c>
      <c r="Q27" s="481" t="s">
        <v>41</v>
      </c>
      <c r="R27" s="482" t="s">
        <v>41</v>
      </c>
      <c r="S27" s="483" t="s">
        <v>41</v>
      </c>
    </row>
    <row r="28" spans="1:19" ht="12.75">
      <c r="A28" s="77" t="s">
        <v>46</v>
      </c>
      <c r="B28" s="325">
        <v>18</v>
      </c>
      <c r="C28" s="116">
        <v>19</v>
      </c>
      <c r="D28" s="294">
        <v>26</v>
      </c>
      <c r="E28" s="69">
        <v>31</v>
      </c>
      <c r="F28" s="289">
        <v>469</v>
      </c>
      <c r="G28" s="72">
        <v>3</v>
      </c>
      <c r="H28" s="72">
        <v>711</v>
      </c>
      <c r="I28" s="72">
        <v>4</v>
      </c>
      <c r="J28" s="72">
        <v>0</v>
      </c>
      <c r="K28" s="289">
        <v>718</v>
      </c>
      <c r="L28" s="72">
        <v>1</v>
      </c>
      <c r="M28" s="69">
        <v>2</v>
      </c>
      <c r="N28" s="297">
        <f t="shared" si="4"/>
        <v>-0.9971870604781997</v>
      </c>
      <c r="O28" s="73">
        <f t="shared" si="5"/>
        <v>1</v>
      </c>
      <c r="P28" s="298">
        <f t="shared" si="1"/>
        <v>9.143609531298575E-06</v>
      </c>
      <c r="Q28" s="297">
        <f>(K28-B28)/B28</f>
        <v>38.888888888888886</v>
      </c>
      <c r="R28" s="73">
        <f>(K28-F28)/F28</f>
        <v>0.5309168443496801</v>
      </c>
      <c r="S28" s="298">
        <f>K28/$K$6</f>
        <v>0.000969477656780605</v>
      </c>
    </row>
    <row r="29" spans="1:19" ht="14.25">
      <c r="A29" s="77" t="s">
        <v>186</v>
      </c>
      <c r="B29" s="325">
        <v>0</v>
      </c>
      <c r="C29" s="116">
        <v>0</v>
      </c>
      <c r="D29" s="294">
        <v>0</v>
      </c>
      <c r="E29" s="69">
        <v>0</v>
      </c>
      <c r="F29" s="289">
        <v>0</v>
      </c>
      <c r="G29" s="72">
        <v>0</v>
      </c>
      <c r="H29" s="72">
        <v>0</v>
      </c>
      <c r="I29" s="72">
        <v>0</v>
      </c>
      <c r="J29" s="72">
        <v>0</v>
      </c>
      <c r="K29" s="289">
        <v>0</v>
      </c>
      <c r="L29" s="72">
        <v>0</v>
      </c>
      <c r="M29" s="69">
        <v>0</v>
      </c>
      <c r="N29" s="297"/>
      <c r="O29" s="73"/>
      <c r="P29" s="298">
        <f t="shared" si="1"/>
        <v>0</v>
      </c>
      <c r="Q29" s="481" t="s">
        <v>41</v>
      </c>
      <c r="R29" s="482" t="s">
        <v>41</v>
      </c>
      <c r="S29" s="483" t="s">
        <v>41</v>
      </c>
    </row>
    <row r="30" spans="1:19" ht="12.75">
      <c r="A30" s="77" t="s">
        <v>47</v>
      </c>
      <c r="B30" s="325">
        <v>18</v>
      </c>
      <c r="C30" s="116">
        <v>11</v>
      </c>
      <c r="D30" s="294">
        <v>11</v>
      </c>
      <c r="E30" s="69">
        <v>10</v>
      </c>
      <c r="F30" s="289">
        <v>8</v>
      </c>
      <c r="G30" s="72">
        <v>3</v>
      </c>
      <c r="H30" s="72">
        <v>4</v>
      </c>
      <c r="I30" s="72">
        <v>1</v>
      </c>
      <c r="J30" s="72">
        <v>0</v>
      </c>
      <c r="K30" s="289">
        <v>8</v>
      </c>
      <c r="L30" s="72">
        <v>4</v>
      </c>
      <c r="M30" s="69">
        <v>3</v>
      </c>
      <c r="N30" s="297">
        <f t="shared" si="4"/>
        <v>-0.25</v>
      </c>
      <c r="O30" s="73">
        <f t="shared" si="5"/>
        <v>-0.25</v>
      </c>
      <c r="P30" s="298">
        <f t="shared" si="1"/>
        <v>1.3715414296947863E-05</v>
      </c>
      <c r="Q30" s="481" t="s">
        <v>41</v>
      </c>
      <c r="R30" s="482" t="s">
        <v>41</v>
      </c>
      <c r="S30" s="483" t="s">
        <v>41</v>
      </c>
    </row>
    <row r="31" spans="1:19" ht="12.75">
      <c r="A31" s="77" t="s">
        <v>48</v>
      </c>
      <c r="B31" s="325">
        <v>1</v>
      </c>
      <c r="C31" s="116">
        <v>0</v>
      </c>
      <c r="D31" s="294">
        <v>0</v>
      </c>
      <c r="E31" s="69">
        <v>2</v>
      </c>
      <c r="F31" s="289">
        <v>2</v>
      </c>
      <c r="G31" s="72">
        <v>1</v>
      </c>
      <c r="H31" s="72">
        <v>0</v>
      </c>
      <c r="I31" s="72">
        <v>3</v>
      </c>
      <c r="J31" s="72">
        <v>1</v>
      </c>
      <c r="K31" s="289">
        <v>5</v>
      </c>
      <c r="L31" s="72">
        <v>1</v>
      </c>
      <c r="M31" s="69">
        <v>1</v>
      </c>
      <c r="N31" s="297"/>
      <c r="O31" s="73">
        <f t="shared" si="5"/>
        <v>0</v>
      </c>
      <c r="P31" s="298">
        <f t="shared" si="1"/>
        <v>4.571804765649287E-06</v>
      </c>
      <c r="Q31" s="481" t="s">
        <v>41</v>
      </c>
      <c r="R31" s="482" t="s">
        <v>41</v>
      </c>
      <c r="S31" s="483" t="s">
        <v>41</v>
      </c>
    </row>
    <row r="32" spans="1:19" ht="14.25">
      <c r="A32" s="77" t="s">
        <v>187</v>
      </c>
      <c r="B32" s="325">
        <v>0</v>
      </c>
      <c r="C32" s="116">
        <v>0</v>
      </c>
      <c r="D32" s="294">
        <v>0</v>
      </c>
      <c r="E32" s="69">
        <v>0</v>
      </c>
      <c r="F32" s="289">
        <v>12</v>
      </c>
      <c r="G32" s="72">
        <v>3</v>
      </c>
      <c r="H32" s="72">
        <v>4</v>
      </c>
      <c r="I32" s="72">
        <v>0</v>
      </c>
      <c r="J32" s="72">
        <v>1</v>
      </c>
      <c r="K32" s="289">
        <v>8</v>
      </c>
      <c r="L32" s="72">
        <v>0</v>
      </c>
      <c r="M32" s="69">
        <v>11</v>
      </c>
      <c r="N32" s="297">
        <f t="shared" si="4"/>
        <v>1.75</v>
      </c>
      <c r="O32" s="73"/>
      <c r="P32" s="298">
        <f t="shared" si="1"/>
        <v>5.028985242214216E-05</v>
      </c>
      <c r="Q32" s="481" t="s">
        <v>41</v>
      </c>
      <c r="R32" s="482" t="s">
        <v>41</v>
      </c>
      <c r="S32" s="483" t="s">
        <v>41</v>
      </c>
    </row>
    <row r="33" spans="1:19" ht="12.75">
      <c r="A33" s="77" t="s">
        <v>49</v>
      </c>
      <c r="B33" s="325">
        <v>458</v>
      </c>
      <c r="C33" s="116">
        <v>288</v>
      </c>
      <c r="D33" s="294">
        <v>273</v>
      </c>
      <c r="E33" s="69">
        <v>277</v>
      </c>
      <c r="F33" s="289">
        <v>309</v>
      </c>
      <c r="G33" s="72">
        <v>88</v>
      </c>
      <c r="H33" s="72">
        <v>52</v>
      </c>
      <c r="I33" s="72">
        <v>81</v>
      </c>
      <c r="J33" s="72">
        <v>56</v>
      </c>
      <c r="K33" s="289">
        <v>277</v>
      </c>
      <c r="L33" s="72">
        <v>112</v>
      </c>
      <c r="M33" s="69">
        <v>107</v>
      </c>
      <c r="N33" s="297">
        <f t="shared" si="4"/>
        <v>1.0576923076923077</v>
      </c>
      <c r="O33" s="73">
        <f t="shared" si="5"/>
        <v>-0.044642857142857144</v>
      </c>
      <c r="P33" s="298">
        <f t="shared" si="1"/>
        <v>0.0004891831099244737</v>
      </c>
      <c r="Q33" s="297">
        <f>(K33-B33)/B33</f>
        <v>-0.3951965065502183</v>
      </c>
      <c r="R33" s="73">
        <f>(K33-F33)/F33</f>
        <v>-0.10355987055016182</v>
      </c>
      <c r="S33" s="298">
        <f>K33/$K$6</f>
        <v>0.00037401853889725294</v>
      </c>
    </row>
    <row r="34" spans="1:19" ht="12.75">
      <c r="A34" s="77" t="s">
        <v>50</v>
      </c>
      <c r="B34" s="325">
        <v>124</v>
      </c>
      <c r="C34" s="116">
        <v>119</v>
      </c>
      <c r="D34" s="294">
        <v>127</v>
      </c>
      <c r="E34" s="69">
        <v>181</v>
      </c>
      <c r="F34" s="289">
        <v>257</v>
      </c>
      <c r="G34" s="72">
        <v>79</v>
      </c>
      <c r="H34" s="72">
        <v>61</v>
      </c>
      <c r="I34" s="72">
        <v>79</v>
      </c>
      <c r="J34" s="72">
        <v>74</v>
      </c>
      <c r="K34" s="289">
        <v>293</v>
      </c>
      <c r="L34" s="72">
        <v>58</v>
      </c>
      <c r="M34" s="69">
        <v>52</v>
      </c>
      <c r="N34" s="297">
        <f t="shared" si="4"/>
        <v>-0.14754098360655737</v>
      </c>
      <c r="O34" s="73">
        <f t="shared" si="5"/>
        <v>-0.10344827586206896</v>
      </c>
      <c r="P34" s="298">
        <f t="shared" si="1"/>
        <v>0.00023773384781376297</v>
      </c>
      <c r="Q34" s="297">
        <f>(K34-B34)/B34</f>
        <v>1.3629032258064515</v>
      </c>
      <c r="R34" s="73">
        <f>(K34-F34)/F34</f>
        <v>0.14007782101167315</v>
      </c>
      <c r="S34" s="298">
        <f>K34/$K$6</f>
        <v>0.000395622497822726</v>
      </c>
    </row>
    <row r="35" spans="1:19" ht="12.75">
      <c r="A35" s="77" t="s">
        <v>51</v>
      </c>
      <c r="B35" s="325">
        <v>1002</v>
      </c>
      <c r="C35" s="116">
        <v>950</v>
      </c>
      <c r="D35" s="294">
        <v>1030</v>
      </c>
      <c r="E35" s="69">
        <v>1398</v>
      </c>
      <c r="F35" s="289">
        <v>663</v>
      </c>
      <c r="G35" s="72">
        <v>144</v>
      </c>
      <c r="H35" s="72">
        <v>137</v>
      </c>
      <c r="I35" s="72">
        <v>105</v>
      </c>
      <c r="J35" s="72">
        <v>127</v>
      </c>
      <c r="K35" s="289">
        <v>513</v>
      </c>
      <c r="L35" s="72">
        <v>141</v>
      </c>
      <c r="M35" s="69">
        <v>222</v>
      </c>
      <c r="N35" s="297">
        <f t="shared" si="4"/>
        <v>0.6204379562043796</v>
      </c>
      <c r="O35" s="73">
        <f t="shared" si="5"/>
        <v>0.574468085106383</v>
      </c>
      <c r="P35" s="298">
        <f t="shared" si="1"/>
        <v>0.001014940657974142</v>
      </c>
      <c r="Q35" s="297">
        <f>(K35-B35)/B35</f>
        <v>-0.4880239520958084</v>
      </c>
      <c r="R35" s="73">
        <f>(K35-F35)/F35</f>
        <v>-0.22624434389140272</v>
      </c>
      <c r="S35" s="298">
        <f>K35/$K$6</f>
        <v>0.000692676933047981</v>
      </c>
    </row>
    <row r="36" spans="1:19" ht="14.25">
      <c r="A36" s="77" t="s">
        <v>188</v>
      </c>
      <c r="B36" s="325">
        <v>0</v>
      </c>
      <c r="C36" s="116">
        <v>0</v>
      </c>
      <c r="D36" s="294">
        <v>70</v>
      </c>
      <c r="E36" s="69">
        <v>67</v>
      </c>
      <c r="F36" s="289">
        <v>35</v>
      </c>
      <c r="G36" s="72">
        <v>7</v>
      </c>
      <c r="H36" s="72">
        <v>4</v>
      </c>
      <c r="I36" s="72">
        <v>11</v>
      </c>
      <c r="J36" s="72">
        <v>1</v>
      </c>
      <c r="K36" s="289">
        <v>23</v>
      </c>
      <c r="L36" s="72">
        <v>1</v>
      </c>
      <c r="M36" s="69">
        <v>0</v>
      </c>
      <c r="N36" s="297">
        <f t="shared" si="4"/>
        <v>-1</v>
      </c>
      <c r="O36" s="73">
        <f t="shared" si="5"/>
        <v>-1</v>
      </c>
      <c r="P36" s="298">
        <f t="shared" si="1"/>
        <v>0</v>
      </c>
      <c r="Q36" s="481" t="s">
        <v>41</v>
      </c>
      <c r="R36" s="482" t="s">
        <v>41</v>
      </c>
      <c r="S36" s="483" t="s">
        <v>41</v>
      </c>
    </row>
    <row r="37" spans="1:19" ht="12.75">
      <c r="A37" s="77" t="s">
        <v>52</v>
      </c>
      <c r="B37" s="325">
        <v>2</v>
      </c>
      <c r="C37" s="116">
        <v>6</v>
      </c>
      <c r="D37" s="294">
        <v>0</v>
      </c>
      <c r="E37" s="69">
        <v>1</v>
      </c>
      <c r="G37" s="49" t="s">
        <v>41</v>
      </c>
      <c r="H37" s="49" t="s">
        <v>41</v>
      </c>
      <c r="I37" s="49" t="s">
        <v>41</v>
      </c>
      <c r="J37" s="49" t="s">
        <v>41</v>
      </c>
      <c r="K37" s="289">
        <v>0</v>
      </c>
      <c r="L37" s="49" t="s">
        <v>41</v>
      </c>
      <c r="M37" s="39" t="s">
        <v>41</v>
      </c>
      <c r="N37" s="297"/>
      <c r="O37" s="73"/>
      <c r="P37" s="298"/>
      <c r="Q37" s="481" t="s">
        <v>41</v>
      </c>
      <c r="R37" s="482" t="s">
        <v>41</v>
      </c>
      <c r="S37" s="483" t="s">
        <v>41</v>
      </c>
    </row>
    <row r="38" spans="1:19" ht="14.25">
      <c r="A38" s="77" t="s">
        <v>189</v>
      </c>
      <c r="B38" s="325">
        <v>0</v>
      </c>
      <c r="C38" s="116">
        <v>0</v>
      </c>
      <c r="D38" s="294">
        <v>62</v>
      </c>
      <c r="E38" s="69">
        <v>73</v>
      </c>
      <c r="F38" s="289">
        <v>117</v>
      </c>
      <c r="G38" s="72">
        <v>20</v>
      </c>
      <c r="H38" s="72">
        <v>18</v>
      </c>
      <c r="I38" s="72">
        <v>27</v>
      </c>
      <c r="J38" s="72">
        <v>21</v>
      </c>
      <c r="K38" s="289">
        <v>86</v>
      </c>
      <c r="L38" s="72">
        <v>15</v>
      </c>
      <c r="M38" s="69">
        <v>5</v>
      </c>
      <c r="N38" s="297">
        <f t="shared" si="4"/>
        <v>-0.7222222222222222</v>
      </c>
      <c r="O38" s="73">
        <f t="shared" si="5"/>
        <v>-0.6666666666666666</v>
      </c>
      <c r="P38" s="298">
        <f t="shared" si="1"/>
        <v>2.285902382824644E-05</v>
      </c>
      <c r="Q38" s="481" t="s">
        <v>41</v>
      </c>
      <c r="R38" s="482" t="s">
        <v>41</v>
      </c>
      <c r="S38" s="483" t="s">
        <v>41</v>
      </c>
    </row>
    <row r="39" spans="1:19" ht="14.25">
      <c r="A39" s="77" t="s">
        <v>190</v>
      </c>
      <c r="B39" s="325">
        <v>0</v>
      </c>
      <c r="C39" s="116">
        <v>0</v>
      </c>
      <c r="D39" s="294">
        <v>11</v>
      </c>
      <c r="E39" s="69">
        <v>11</v>
      </c>
      <c r="F39" s="289">
        <v>5</v>
      </c>
      <c r="G39" s="72">
        <v>1</v>
      </c>
      <c r="H39" s="72">
        <v>4</v>
      </c>
      <c r="I39" s="72">
        <v>4</v>
      </c>
      <c r="J39" s="72">
        <v>0</v>
      </c>
      <c r="K39" s="289">
        <v>9</v>
      </c>
      <c r="L39" s="72">
        <v>0</v>
      </c>
      <c r="M39" s="69">
        <v>4</v>
      </c>
      <c r="N39" s="297">
        <f t="shared" si="4"/>
        <v>0</v>
      </c>
      <c r="O39" s="73"/>
      <c r="P39" s="298">
        <f t="shared" si="1"/>
        <v>1.828721906259715E-05</v>
      </c>
      <c r="Q39" s="481" t="s">
        <v>41</v>
      </c>
      <c r="R39" s="482" t="s">
        <v>41</v>
      </c>
      <c r="S39" s="483" t="s">
        <v>41</v>
      </c>
    </row>
    <row r="40" spans="1:19" ht="14.25">
      <c r="A40" s="77" t="s">
        <v>191</v>
      </c>
      <c r="B40" s="325">
        <v>0</v>
      </c>
      <c r="C40" s="116">
        <v>0</v>
      </c>
      <c r="D40" s="294">
        <v>0</v>
      </c>
      <c r="E40" s="69">
        <v>0</v>
      </c>
      <c r="F40" s="289">
        <v>7388</v>
      </c>
      <c r="G40" s="72">
        <v>2640</v>
      </c>
      <c r="H40" s="72">
        <v>2321</v>
      </c>
      <c r="I40" s="72">
        <v>2555</v>
      </c>
      <c r="J40" s="72">
        <v>2507</v>
      </c>
      <c r="K40" s="289">
        <v>10023</v>
      </c>
      <c r="L40" s="72">
        <v>2477</v>
      </c>
      <c r="M40" s="69">
        <v>2597</v>
      </c>
      <c r="N40" s="297">
        <f t="shared" si="4"/>
        <v>0.11891426109435588</v>
      </c>
      <c r="O40" s="73">
        <f t="shared" si="5"/>
        <v>0.04844570044408559</v>
      </c>
      <c r="P40" s="298">
        <f t="shared" si="1"/>
        <v>0.011872976976391201</v>
      </c>
      <c r="Q40" s="481" t="s">
        <v>41</v>
      </c>
      <c r="R40" s="73">
        <f>(K40-F40)/F40</f>
        <v>0.35665944775311315</v>
      </c>
      <c r="S40" s="298">
        <f>K40/$K$6</f>
        <v>0.013533530019376051</v>
      </c>
    </row>
    <row r="41" spans="1:19" ht="12.75">
      <c r="A41" s="77" t="s">
        <v>53</v>
      </c>
      <c r="B41" s="325">
        <v>263</v>
      </c>
      <c r="C41" s="116">
        <v>278</v>
      </c>
      <c r="D41" s="294">
        <v>0</v>
      </c>
      <c r="E41" s="69">
        <v>0</v>
      </c>
      <c r="F41" s="289">
        <v>0</v>
      </c>
      <c r="G41" s="49">
        <v>0</v>
      </c>
      <c r="H41" s="49">
        <v>0</v>
      </c>
      <c r="I41" s="49">
        <v>0</v>
      </c>
      <c r="J41" s="49">
        <v>0</v>
      </c>
      <c r="K41" s="289">
        <v>0</v>
      </c>
      <c r="L41" s="49" t="s">
        <v>41</v>
      </c>
      <c r="M41" s="39" t="s">
        <v>340</v>
      </c>
      <c r="N41" s="297"/>
      <c r="O41" s="73"/>
      <c r="P41" s="298"/>
      <c r="Q41" s="481" t="s">
        <v>41</v>
      </c>
      <c r="R41" s="482" t="s">
        <v>41</v>
      </c>
      <c r="S41" s="483" t="s">
        <v>41</v>
      </c>
    </row>
    <row r="42" spans="1:19" ht="12.75">
      <c r="A42" s="77" t="s">
        <v>54</v>
      </c>
      <c r="B42" s="325">
        <v>3090</v>
      </c>
      <c r="C42" s="116">
        <v>3305</v>
      </c>
      <c r="D42" s="294">
        <v>2868</v>
      </c>
      <c r="E42" s="69">
        <v>2876</v>
      </c>
      <c r="F42" s="289">
        <v>3756</v>
      </c>
      <c r="G42" s="72">
        <v>916</v>
      </c>
      <c r="H42" s="72">
        <v>816</v>
      </c>
      <c r="I42" s="72">
        <v>1011</v>
      </c>
      <c r="J42" s="72">
        <v>814</v>
      </c>
      <c r="K42" s="289">
        <v>3557</v>
      </c>
      <c r="L42" s="72">
        <v>914</v>
      </c>
      <c r="M42" s="69">
        <v>823</v>
      </c>
      <c r="N42" s="297">
        <f t="shared" si="4"/>
        <v>0.00857843137254902</v>
      </c>
      <c r="O42" s="73">
        <f t="shared" si="5"/>
        <v>-0.09956236323851203</v>
      </c>
      <c r="P42" s="298">
        <f t="shared" si="1"/>
        <v>0.0037625953221293636</v>
      </c>
      <c r="Q42" s="297">
        <f>(K42-B42)/B42</f>
        <v>0.1511326860841424</v>
      </c>
      <c r="R42" s="73">
        <f>(K42-F42)/F42</f>
        <v>-0.05298189563365282</v>
      </c>
      <c r="S42" s="298">
        <f>K42/$K$6</f>
        <v>0.004802830118619237</v>
      </c>
    </row>
    <row r="43" spans="1:19" ht="14.25">
      <c r="A43" s="77" t="s">
        <v>192</v>
      </c>
      <c r="B43" s="325">
        <v>0</v>
      </c>
      <c r="C43" s="116">
        <v>0</v>
      </c>
      <c r="D43" s="294">
        <v>5557</v>
      </c>
      <c r="E43" s="69">
        <v>6087</v>
      </c>
      <c r="F43" s="289">
        <v>6130</v>
      </c>
      <c r="G43" s="72">
        <v>1644</v>
      </c>
      <c r="H43" s="72">
        <v>1778</v>
      </c>
      <c r="I43" s="72">
        <v>1557</v>
      </c>
      <c r="J43" s="72">
        <v>2001</v>
      </c>
      <c r="K43" s="289">
        <v>6980</v>
      </c>
      <c r="L43" s="72">
        <v>2214</v>
      </c>
      <c r="M43" s="69">
        <v>2505</v>
      </c>
      <c r="N43" s="297">
        <f t="shared" si="4"/>
        <v>0.40888638920134984</v>
      </c>
      <c r="O43" s="73">
        <f t="shared" si="5"/>
        <v>0.13143631436314362</v>
      </c>
      <c r="P43" s="298">
        <f t="shared" si="1"/>
        <v>0.011452370937951466</v>
      </c>
      <c r="Q43" s="297"/>
      <c r="R43" s="73">
        <f>(K43-F43)/F43</f>
        <v>0.13866231647634583</v>
      </c>
      <c r="S43" s="298">
        <f>K43/$K$6</f>
        <v>0.009424727081237637</v>
      </c>
    </row>
    <row r="44" spans="1:19" ht="14.25">
      <c r="A44" s="77" t="s">
        <v>193</v>
      </c>
      <c r="B44" s="325">
        <v>534</v>
      </c>
      <c r="C44" s="116">
        <v>912</v>
      </c>
      <c r="D44" s="294">
        <v>667</v>
      </c>
      <c r="E44" s="69">
        <v>554</v>
      </c>
      <c r="F44" s="289">
        <v>443</v>
      </c>
      <c r="G44" s="72">
        <v>110</v>
      </c>
      <c r="H44" s="72">
        <v>149</v>
      </c>
      <c r="I44" s="72">
        <v>146</v>
      </c>
      <c r="J44" s="72">
        <v>124</v>
      </c>
      <c r="K44" s="289">
        <v>529</v>
      </c>
      <c r="L44" s="72">
        <v>106</v>
      </c>
      <c r="M44" s="69">
        <v>100</v>
      </c>
      <c r="N44" s="297">
        <f t="shared" si="4"/>
        <v>-0.3288590604026846</v>
      </c>
      <c r="O44" s="73">
        <f t="shared" si="5"/>
        <v>-0.05660377358490566</v>
      </c>
      <c r="P44" s="298">
        <f t="shared" si="1"/>
        <v>0.00045718047656492875</v>
      </c>
      <c r="Q44" s="297">
        <f>(K44-B44)/B44</f>
        <v>-0.009363295880149813</v>
      </c>
      <c r="R44" s="73">
        <f>(K44-F44)/F44</f>
        <v>0.19413092550790068</v>
      </c>
      <c r="S44" s="298">
        <f>K44/$K$6</f>
        <v>0.0007142808919734542</v>
      </c>
    </row>
    <row r="45" spans="1:19" ht="12.75">
      <c r="A45" s="77" t="s">
        <v>55</v>
      </c>
      <c r="B45" s="325">
        <v>5807</v>
      </c>
      <c r="C45" s="116">
        <v>5602</v>
      </c>
      <c r="D45" s="294">
        <v>3574</v>
      </c>
      <c r="E45" s="69">
        <v>4177</v>
      </c>
      <c r="F45" s="289">
        <v>4369</v>
      </c>
      <c r="G45" s="72">
        <v>1473</v>
      </c>
      <c r="H45" s="72">
        <v>1245</v>
      </c>
      <c r="I45" s="72">
        <v>1695</v>
      </c>
      <c r="J45" s="72">
        <v>1867</v>
      </c>
      <c r="K45" s="289">
        <v>6280</v>
      </c>
      <c r="L45" s="72">
        <v>1558</v>
      </c>
      <c r="M45" s="69">
        <v>1692</v>
      </c>
      <c r="N45" s="297">
        <f t="shared" si="4"/>
        <v>0.35903614457831323</v>
      </c>
      <c r="O45" s="73">
        <f t="shared" si="5"/>
        <v>0.08600770218228498</v>
      </c>
      <c r="P45" s="298">
        <f t="shared" si="1"/>
        <v>0.0077354936634785945</v>
      </c>
      <c r="Q45" s="297">
        <f>(K45-B45)/B45</f>
        <v>0.08145341828827278</v>
      </c>
      <c r="R45" s="73">
        <f>(K45-F45)/F45</f>
        <v>0.43739986266880293</v>
      </c>
      <c r="S45" s="298">
        <f>K45/$K$6</f>
        <v>0.008479553878248189</v>
      </c>
    </row>
    <row r="46" spans="1:19" ht="14.25">
      <c r="A46" s="77" t="s">
        <v>194</v>
      </c>
      <c r="B46" s="325">
        <v>0</v>
      </c>
      <c r="C46" s="116">
        <v>0</v>
      </c>
      <c r="D46" s="325">
        <v>0</v>
      </c>
      <c r="E46" s="116">
        <v>0</v>
      </c>
      <c r="F46" s="364">
        <v>0</v>
      </c>
      <c r="G46" s="72">
        <v>18</v>
      </c>
      <c r="H46" s="72">
        <v>29</v>
      </c>
      <c r="I46" s="72">
        <v>28</v>
      </c>
      <c r="J46" s="72">
        <v>47</v>
      </c>
      <c r="K46" s="289">
        <v>122</v>
      </c>
      <c r="L46" s="72">
        <v>54</v>
      </c>
      <c r="M46" s="69">
        <v>39</v>
      </c>
      <c r="N46" s="297">
        <f t="shared" si="4"/>
        <v>0.3448275862068966</v>
      </c>
      <c r="O46" s="73">
        <f t="shared" si="5"/>
        <v>-0.2777777777777778</v>
      </c>
      <c r="P46" s="298">
        <f t="shared" si="1"/>
        <v>0.00017830038586032223</v>
      </c>
      <c r="Q46" s="481" t="s">
        <v>41</v>
      </c>
      <c r="R46" s="482" t="s">
        <v>41</v>
      </c>
      <c r="S46" s="298">
        <f>K46/$K$6</f>
        <v>0.00016473018680673233</v>
      </c>
    </row>
    <row r="47" spans="1:19" ht="12.75">
      <c r="A47" s="77" t="s">
        <v>56</v>
      </c>
      <c r="B47" s="325">
        <v>2432</v>
      </c>
      <c r="C47" s="116">
        <v>3455</v>
      </c>
      <c r="D47" s="294">
        <v>0</v>
      </c>
      <c r="E47" s="69">
        <v>0</v>
      </c>
      <c r="F47" s="289">
        <v>0</v>
      </c>
      <c r="G47" s="72">
        <v>0</v>
      </c>
      <c r="H47" s="72">
        <v>0</v>
      </c>
      <c r="I47" s="72">
        <v>0</v>
      </c>
      <c r="J47" s="72" t="s">
        <v>41</v>
      </c>
      <c r="K47" s="289">
        <v>0</v>
      </c>
      <c r="L47" s="49" t="s">
        <v>41</v>
      </c>
      <c r="M47" s="39" t="s">
        <v>41</v>
      </c>
      <c r="N47" s="297"/>
      <c r="O47" s="73"/>
      <c r="P47" s="298"/>
      <c r="Q47" s="481" t="s">
        <v>41</v>
      </c>
      <c r="R47" s="482" t="s">
        <v>41</v>
      </c>
      <c r="S47" s="483" t="s">
        <v>41</v>
      </c>
    </row>
    <row r="48" spans="1:19" ht="12.75">
      <c r="A48" s="95" t="s">
        <v>57</v>
      </c>
      <c r="B48" s="328">
        <v>2866</v>
      </c>
      <c r="C48" s="322">
        <v>2569</v>
      </c>
      <c r="D48" s="348">
        <v>2204</v>
      </c>
      <c r="E48" s="80">
        <v>1727</v>
      </c>
      <c r="F48" s="333">
        <v>2187</v>
      </c>
      <c r="G48" s="79">
        <v>545</v>
      </c>
      <c r="H48" s="79">
        <v>525</v>
      </c>
      <c r="I48" s="79">
        <v>382</v>
      </c>
      <c r="J48" s="145">
        <v>358</v>
      </c>
      <c r="K48" s="508">
        <v>1810</v>
      </c>
      <c r="L48" s="603">
        <v>525</v>
      </c>
      <c r="M48" s="333">
        <v>520</v>
      </c>
      <c r="N48" s="299">
        <f>(M48-H48)/H48</f>
        <v>-0.009523809523809525</v>
      </c>
      <c r="O48" s="81">
        <f t="shared" si="5"/>
        <v>-0.009523809523809525</v>
      </c>
      <c r="P48" s="300">
        <f>M48/$M$6</f>
        <v>0.0023773384781376294</v>
      </c>
      <c r="Q48" s="299">
        <f>(K48-B48)/B48</f>
        <v>-0.3684577808792743</v>
      </c>
      <c r="R48" s="81">
        <f>(K48-F48)/F48</f>
        <v>-0.17238225880201188</v>
      </c>
      <c r="S48" s="300">
        <f>K48/$K$6</f>
        <v>0.0024439478534441436</v>
      </c>
    </row>
    <row r="49" spans="1:16" ht="12.75">
      <c r="A49" s="24" t="s">
        <v>34</v>
      </c>
      <c r="B49" s="121"/>
      <c r="C49" s="122"/>
      <c r="D49" s="174"/>
      <c r="E49" s="26"/>
      <c r="F49" s="357"/>
      <c r="G49" s="175"/>
      <c r="H49" s="176"/>
      <c r="I49" s="176"/>
      <c r="J49" s="176"/>
      <c r="K49" s="176"/>
      <c r="L49" s="176"/>
      <c r="M49" s="176"/>
      <c r="N49" s="66"/>
      <c r="O49" s="66"/>
      <c r="P49" s="57"/>
    </row>
    <row r="50" spans="1:16" ht="12.75">
      <c r="A50" s="712" t="s">
        <v>35</v>
      </c>
      <c r="B50" s="712"/>
      <c r="C50" s="712"/>
      <c r="D50" s="712"/>
      <c r="E50" s="712"/>
      <c r="F50" s="357"/>
      <c r="G50" s="175"/>
      <c r="H50" s="176"/>
      <c r="I50" s="176"/>
      <c r="J50" s="176"/>
      <c r="K50" s="176"/>
      <c r="L50" s="176"/>
      <c r="M50" s="176"/>
      <c r="N50" s="57"/>
      <c r="O50" s="57"/>
      <c r="P50" s="57"/>
    </row>
    <row r="51" spans="1:16" ht="12.75">
      <c r="A51" s="137"/>
      <c r="B51" s="137"/>
      <c r="C51" s="137"/>
      <c r="D51" s="137"/>
      <c r="E51" s="137"/>
      <c r="F51" s="156"/>
      <c r="G51" s="137"/>
      <c r="H51" s="137"/>
      <c r="I51" s="137"/>
      <c r="J51" s="137"/>
      <c r="K51" s="165"/>
      <c r="L51" s="165"/>
      <c r="M51" s="165"/>
      <c r="N51" s="57"/>
      <c r="O51" s="57"/>
      <c r="P51" s="57"/>
    </row>
    <row r="52" spans="1:16" ht="12.75">
      <c r="A52" s="36" t="s">
        <v>36</v>
      </c>
      <c r="B52" s="137"/>
      <c r="C52" s="137"/>
      <c r="D52" s="137"/>
      <c r="E52" s="137"/>
      <c r="F52" s="156"/>
      <c r="G52" s="137"/>
      <c r="H52" s="137"/>
      <c r="I52" s="137"/>
      <c r="J52" s="137"/>
      <c r="K52" s="165"/>
      <c r="L52" s="165"/>
      <c r="M52" s="165"/>
      <c r="N52" s="57"/>
      <c r="O52" s="57"/>
      <c r="P52" s="57"/>
    </row>
    <row r="53" spans="1:20" s="2" customFormat="1" ht="12.75">
      <c r="A53" s="709" t="s">
        <v>178</v>
      </c>
      <c r="B53" s="718"/>
      <c r="C53" s="718"/>
      <c r="D53" s="718"/>
      <c r="E53" s="718"/>
      <c r="F53" s="718"/>
      <c r="G53" s="718"/>
      <c r="H53" s="718"/>
      <c r="I53" s="718"/>
      <c r="J53" s="718"/>
      <c r="K53" s="718"/>
      <c r="L53" s="718"/>
      <c r="M53" s="718"/>
      <c r="N53" s="718"/>
      <c r="O53" s="718"/>
      <c r="P53" s="718"/>
      <c r="Q53" s="718"/>
      <c r="R53" s="718"/>
      <c r="S53" s="718"/>
      <c r="T53" s="13"/>
    </row>
    <row r="54" spans="1:20" s="2" customFormat="1" ht="12.75">
      <c r="A54" s="709" t="s">
        <v>179</v>
      </c>
      <c r="B54" s="718"/>
      <c r="C54" s="718"/>
      <c r="D54" s="718"/>
      <c r="E54" s="718"/>
      <c r="F54" s="718"/>
      <c r="G54" s="718"/>
      <c r="H54" s="718"/>
      <c r="I54" s="718"/>
      <c r="J54" s="718"/>
      <c r="K54" s="718"/>
      <c r="L54" s="718"/>
      <c r="M54" s="718"/>
      <c r="N54" s="718"/>
      <c r="O54" s="718"/>
      <c r="P54" s="718"/>
      <c r="Q54" s="718"/>
      <c r="R54" s="718"/>
      <c r="S54" s="718"/>
      <c r="T54" s="13"/>
    </row>
    <row r="55" spans="1:20" s="2" customFormat="1" ht="12.75">
      <c r="A55" s="720" t="s">
        <v>200</v>
      </c>
      <c r="B55" s="721"/>
      <c r="C55" s="721"/>
      <c r="D55" s="721"/>
      <c r="E55" s="721"/>
      <c r="F55" s="721"/>
      <c r="G55" s="721"/>
      <c r="H55" s="721"/>
      <c r="I55" s="87"/>
      <c r="J55" s="87"/>
      <c r="K55" s="272"/>
      <c r="L55" s="272"/>
      <c r="M55" s="272"/>
      <c r="N55" s="272"/>
      <c r="O55" s="272"/>
      <c r="P55" s="272"/>
      <c r="Q55" s="272"/>
      <c r="R55" s="272"/>
      <c r="S55" s="272"/>
      <c r="T55" s="13"/>
    </row>
    <row r="56" spans="1:20" s="2" customFormat="1" ht="12.75">
      <c r="A56" s="720" t="s">
        <v>201</v>
      </c>
      <c r="B56" s="721"/>
      <c r="C56" s="721"/>
      <c r="D56" s="721"/>
      <c r="E56" s="721"/>
      <c r="F56" s="721"/>
      <c r="G56" s="721"/>
      <c r="H56" s="721"/>
      <c r="I56" s="722"/>
      <c r="J56" s="87"/>
      <c r="K56" s="272"/>
      <c r="L56" s="272"/>
      <c r="M56" s="272"/>
      <c r="N56" s="272"/>
      <c r="O56" s="272"/>
      <c r="P56" s="272"/>
      <c r="Q56" s="272"/>
      <c r="R56" s="272"/>
      <c r="S56" s="272"/>
      <c r="T56" s="13"/>
    </row>
    <row r="57" spans="1:20" s="2" customFormat="1" ht="12.75">
      <c r="A57" s="269" t="s">
        <v>197</v>
      </c>
      <c r="B57" s="87"/>
      <c r="C57" s="87"/>
      <c r="D57" s="87"/>
      <c r="E57" s="87"/>
      <c r="F57" s="358"/>
      <c r="G57" s="87"/>
      <c r="H57" s="87"/>
      <c r="I57" s="88"/>
      <c r="J57" s="37"/>
      <c r="K57" s="272"/>
      <c r="L57" s="272"/>
      <c r="M57" s="272"/>
      <c r="N57" s="272"/>
      <c r="O57" s="272"/>
      <c r="P57" s="272"/>
      <c r="Q57" s="272"/>
      <c r="R57" s="272"/>
      <c r="S57" s="272"/>
      <c r="T57" s="13"/>
    </row>
    <row r="58" spans="1:20" s="2" customFormat="1" ht="12.75">
      <c r="A58" s="709" t="s">
        <v>198</v>
      </c>
      <c r="B58" s="718"/>
      <c r="C58" s="718"/>
      <c r="D58" s="718"/>
      <c r="E58" s="718"/>
      <c r="F58" s="718"/>
      <c r="G58" s="718"/>
      <c r="H58" s="718"/>
      <c r="I58" s="718"/>
      <c r="J58" s="718"/>
      <c r="K58" s="718"/>
      <c r="L58" s="718"/>
      <c r="M58" s="718"/>
      <c r="N58" s="718"/>
      <c r="O58" s="718"/>
      <c r="P58" s="718"/>
      <c r="Q58" s="718"/>
      <c r="R58" s="718"/>
      <c r="S58" s="718"/>
      <c r="T58" s="13"/>
    </row>
    <row r="59" spans="1:20" s="2" customFormat="1" ht="12.75">
      <c r="A59" s="87" t="s">
        <v>199</v>
      </c>
      <c r="B59" s="86"/>
      <c r="C59" s="86"/>
      <c r="D59" s="86"/>
      <c r="E59" s="86"/>
      <c r="F59" s="359"/>
      <c r="G59" s="86"/>
      <c r="H59" s="86"/>
      <c r="I59" s="86"/>
      <c r="J59" s="86"/>
      <c r="K59" s="86"/>
      <c r="L59" s="553"/>
      <c r="M59" s="553"/>
      <c r="N59" s="86"/>
      <c r="O59" s="86"/>
      <c r="P59" s="86"/>
      <c r="Q59" s="86"/>
      <c r="R59" s="86"/>
      <c r="S59" s="86"/>
      <c r="T59" s="13"/>
    </row>
    <row r="60" spans="1:18" ht="12.75">
      <c r="A60" s="709" t="s">
        <v>339</v>
      </c>
      <c r="B60" s="723"/>
      <c r="C60" s="723"/>
      <c r="D60" s="723"/>
      <c r="E60" s="723"/>
      <c r="F60" s="723"/>
      <c r="G60" s="723"/>
      <c r="H60" s="723"/>
      <c r="I60" s="723"/>
      <c r="J60" s="723"/>
      <c r="K60" s="723"/>
      <c r="L60" s="723"/>
      <c r="M60" s="723"/>
      <c r="N60" s="723"/>
      <c r="O60" s="723"/>
      <c r="P60" s="723"/>
      <c r="Q60" s="723"/>
      <c r="R60" s="723"/>
    </row>
    <row r="61" spans="1:16" ht="12.75">
      <c r="A61" s="709" t="s">
        <v>37</v>
      </c>
      <c r="B61" s="734"/>
      <c r="C61" s="734"/>
      <c r="D61" s="734"/>
      <c r="E61" s="734"/>
      <c r="F61" s="734"/>
      <c r="G61" s="734"/>
      <c r="H61" s="734"/>
      <c r="I61" s="130"/>
      <c r="J61" s="130"/>
      <c r="K61" s="137"/>
      <c r="L61" s="137"/>
      <c r="M61" s="137"/>
      <c r="N61" s="57"/>
      <c r="O61" s="57"/>
      <c r="P61" s="57"/>
    </row>
  </sheetData>
  <sheetProtection/>
  <protectedRanges>
    <protectedRange sqref="K3:M3 G4:J4" name="Range1"/>
    <protectedRange sqref="G7:M7 E7" name="Range1_1"/>
    <protectedRange sqref="K51:M52" name="Range1_2"/>
    <protectedRange sqref="E14" name="Range1_3"/>
    <protectedRange sqref="E17:E21 E23:E24" name="Range1_4"/>
    <protectedRange sqref="E26:E31" name="Range1_5"/>
    <protectedRange sqref="E33:E45 E48" name="Range1_6"/>
    <protectedRange sqref="D23:D25 D17:D21" name="Range1_8"/>
    <protectedRange sqref="D28:D31" name="Range1_9"/>
    <protectedRange sqref="L8:M12 K8:K48 B6:M6" name="Range1_1_2"/>
    <protectedRange sqref="E4" name="Range1_7"/>
    <protectedRange sqref="B5:F5" name="Range1_1_3"/>
    <protectedRange sqref="E13" name="Range1_3_1"/>
    <protectedRange sqref="D56:E56" name="Range1_1_2_1"/>
    <protectedRange sqref="E53:E54" name="Range1_1_1_1"/>
    <protectedRange sqref="L13:M13" name="Range1_1_2_2"/>
    <protectedRange sqref="K5" name="Range1_10"/>
  </protectedRanges>
  <mergeCells count="17">
    <mergeCell ref="A61:H61"/>
    <mergeCell ref="S4:S5"/>
    <mergeCell ref="O4:O5"/>
    <mergeCell ref="P4:P5"/>
    <mergeCell ref="A60:R60"/>
    <mergeCell ref="A56:I56"/>
    <mergeCell ref="A58:S58"/>
    <mergeCell ref="A53:S53"/>
    <mergeCell ref="A54:S54"/>
    <mergeCell ref="A55:H55"/>
    <mergeCell ref="A50:E50"/>
    <mergeCell ref="R4:R5"/>
    <mergeCell ref="A1:E1"/>
    <mergeCell ref="G4:K4"/>
    <mergeCell ref="Q4:Q5"/>
    <mergeCell ref="L4:M4"/>
    <mergeCell ref="N4:N5"/>
  </mergeCells>
  <printOptions/>
  <pageMargins left="0.5905511811023623" right="0.5905511811023623" top="0.7874015748031497" bottom="0.7874015748031497" header="0.3937007874015748" footer="0.3937007874015748"/>
  <pageSetup fitToHeight="1" fitToWidth="1" horizontalDpi="600" verticalDpi="600" orientation="landscape" paperSize="9" scale="57" r:id="rId1"/>
  <headerFooter alignWithMargins="0">
    <oddHeader>&amp;CTribunal Statistics Quarterly
July to September 2013</oddHeader>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33"/>
  <sheetViews>
    <sheetView zoomScale="85" zoomScaleNormal="85" zoomScalePageLayoutView="0" workbookViewId="0" topLeftCell="A1">
      <selection activeCell="A1" sqref="A1"/>
    </sheetView>
  </sheetViews>
  <sheetFormatPr defaultColWidth="9.140625" defaultRowHeight="12.75"/>
  <cols>
    <col min="1" max="1" width="42.7109375" style="0" customWidth="1"/>
    <col min="2" max="10" width="9.28125" style="0" bestFit="1" customWidth="1"/>
    <col min="11" max="13" width="9.28125" style="375" bestFit="1" customWidth="1"/>
    <col min="14" max="15" width="11.421875" style="0" customWidth="1"/>
    <col min="16" max="16" width="8.7109375" style="0" customWidth="1"/>
    <col min="17" max="19" width="12.00390625" style="0" customWidth="1"/>
  </cols>
  <sheetData>
    <row r="1" spans="1:20" ht="12.75">
      <c r="A1" s="156" t="s">
        <v>128</v>
      </c>
      <c r="B1" s="177"/>
      <c r="C1" s="177"/>
      <c r="D1" s="177"/>
      <c r="E1" s="177"/>
      <c r="F1" s="177"/>
      <c r="G1" s="177"/>
      <c r="H1" s="177"/>
      <c r="I1" s="177"/>
      <c r="J1" s="177"/>
      <c r="K1" s="371"/>
      <c r="L1" s="371"/>
      <c r="M1" s="371"/>
      <c r="N1" s="66"/>
      <c r="O1" s="66"/>
      <c r="P1" s="66"/>
      <c r="Q1" s="17"/>
      <c r="R1" s="17"/>
      <c r="S1" s="7" t="s">
        <v>12</v>
      </c>
      <c r="T1" s="177"/>
    </row>
    <row r="2" spans="1:19" ht="12.75">
      <c r="A2" s="156" t="s">
        <v>290</v>
      </c>
      <c r="B2" s="177"/>
      <c r="C2" s="177"/>
      <c r="D2" s="177"/>
      <c r="E2" s="177"/>
      <c r="F2" s="177"/>
      <c r="G2" s="177"/>
      <c r="H2" s="177"/>
      <c r="I2" s="177"/>
      <c r="J2" s="177"/>
      <c r="K2" s="371"/>
      <c r="L2" s="371"/>
      <c r="M2" s="371"/>
      <c r="N2" s="58"/>
      <c r="O2" s="58"/>
      <c r="P2" s="66"/>
      <c r="Q2" s="17"/>
      <c r="R2" s="17"/>
      <c r="S2" s="17"/>
    </row>
    <row r="3" spans="1:19" ht="12.75">
      <c r="A3" s="177"/>
      <c r="B3" s="177"/>
      <c r="C3" s="177"/>
      <c r="D3" s="177"/>
      <c r="E3" s="178"/>
      <c r="F3" s="178"/>
      <c r="G3" s="178"/>
      <c r="H3" s="178"/>
      <c r="I3" s="178"/>
      <c r="J3" s="178"/>
      <c r="K3" s="372"/>
      <c r="L3" s="372"/>
      <c r="M3" s="372"/>
      <c r="N3" s="66"/>
      <c r="O3" s="66"/>
      <c r="P3" s="66"/>
      <c r="Q3" s="17"/>
      <c r="R3" s="17"/>
      <c r="S3" s="17"/>
    </row>
    <row r="4" spans="1:19" ht="12.75" customHeight="1">
      <c r="A4" s="751" t="s">
        <v>129</v>
      </c>
      <c r="B4" s="301" t="s">
        <v>13</v>
      </c>
      <c r="C4" s="41" t="s">
        <v>279</v>
      </c>
      <c r="D4" s="301" t="s">
        <v>15</v>
      </c>
      <c r="E4" s="306" t="s">
        <v>16</v>
      </c>
      <c r="F4" s="502" t="s">
        <v>17</v>
      </c>
      <c r="G4" s="726" t="s">
        <v>40</v>
      </c>
      <c r="H4" s="737"/>
      <c r="I4" s="737"/>
      <c r="J4" s="737"/>
      <c r="K4" s="750"/>
      <c r="L4" s="748" t="s">
        <v>283</v>
      </c>
      <c r="M4" s="749"/>
      <c r="N4" s="703" t="s">
        <v>318</v>
      </c>
      <c r="O4" s="705" t="s">
        <v>423</v>
      </c>
      <c r="P4" s="707" t="s">
        <v>319</v>
      </c>
      <c r="Q4" s="705" t="s">
        <v>19</v>
      </c>
      <c r="R4" s="705" t="s">
        <v>20</v>
      </c>
      <c r="S4" s="707" t="s">
        <v>21</v>
      </c>
    </row>
    <row r="5" spans="1:19" ht="25.5">
      <c r="A5" s="730"/>
      <c r="B5" s="376" t="s">
        <v>23</v>
      </c>
      <c r="C5" s="179" t="s">
        <v>23</v>
      </c>
      <c r="D5" s="376" t="s">
        <v>23</v>
      </c>
      <c r="E5" s="179" t="s">
        <v>23</v>
      </c>
      <c r="F5" s="379" t="s">
        <v>23</v>
      </c>
      <c r="G5" s="68" t="s">
        <v>320</v>
      </c>
      <c r="H5" s="68" t="s">
        <v>321</v>
      </c>
      <c r="I5" s="68" t="s">
        <v>322</v>
      </c>
      <c r="J5" s="68" t="s">
        <v>323</v>
      </c>
      <c r="K5" s="505" t="s">
        <v>23</v>
      </c>
      <c r="L5" s="68" t="s">
        <v>320</v>
      </c>
      <c r="M5" s="68" t="s">
        <v>321</v>
      </c>
      <c r="N5" s="704"/>
      <c r="O5" s="706"/>
      <c r="P5" s="708"/>
      <c r="Q5" s="746"/>
      <c r="R5" s="746"/>
      <c r="S5" s="747"/>
    </row>
    <row r="6" spans="1:19" ht="20.25" customHeight="1">
      <c r="A6" s="107" t="s">
        <v>130</v>
      </c>
      <c r="B6" s="377">
        <v>81857</v>
      </c>
      <c r="C6" s="180">
        <v>92018</v>
      </c>
      <c r="D6" s="377">
        <v>112364</v>
      </c>
      <c r="E6" s="180">
        <v>122792</v>
      </c>
      <c r="F6" s="380">
        <v>110769</v>
      </c>
      <c r="G6" s="180">
        <v>26271</v>
      </c>
      <c r="H6" s="180">
        <v>27773</v>
      </c>
      <c r="I6" s="180">
        <v>25598</v>
      </c>
      <c r="J6" s="180">
        <v>27778</v>
      </c>
      <c r="K6" s="380">
        <v>107420</v>
      </c>
      <c r="L6" s="180">
        <v>32567</v>
      </c>
      <c r="M6" s="180">
        <v>27581</v>
      </c>
      <c r="N6" s="295">
        <f>(M6-H6)/H6</f>
        <v>-0.0069131890685197855</v>
      </c>
      <c r="O6" s="70">
        <f>(M6-L6)/L6</f>
        <v>-0.15309976356434427</v>
      </c>
      <c r="P6" s="296"/>
      <c r="Q6" s="70">
        <f>(K6-B6)/B6</f>
        <v>0.3122885031212969</v>
      </c>
      <c r="R6" s="70">
        <f>(K6-F6)/F6</f>
        <v>-0.030234090765466872</v>
      </c>
      <c r="S6" s="296"/>
    </row>
    <row r="7" spans="1:24" ht="36" customHeight="1">
      <c r="A7" s="107" t="s">
        <v>414</v>
      </c>
      <c r="B7" s="660">
        <v>5693</v>
      </c>
      <c r="C7" s="660">
        <v>5912</v>
      </c>
      <c r="D7" s="660">
        <v>6697</v>
      </c>
      <c r="E7" s="662">
        <v>6136</v>
      </c>
      <c r="F7" s="660">
        <v>5856</v>
      </c>
      <c r="G7" s="660">
        <v>1715</v>
      </c>
      <c r="H7" s="659">
        <v>1694</v>
      </c>
      <c r="I7" s="659">
        <v>1630</v>
      </c>
      <c r="J7" s="659">
        <v>1642</v>
      </c>
      <c r="K7" s="659">
        <v>6681</v>
      </c>
      <c r="L7" s="660">
        <v>1591</v>
      </c>
      <c r="M7" s="661">
        <v>1487</v>
      </c>
      <c r="N7" s="295">
        <f>(M7-H7)/H7</f>
        <v>-0.12219598583234947</v>
      </c>
      <c r="O7" s="70">
        <f>(M7-L7)/L7</f>
        <v>-0.06536769327467001</v>
      </c>
      <c r="P7" s="296"/>
      <c r="Q7" s="70">
        <f>(K7-B7)/B7</f>
        <v>0.17354646056560688</v>
      </c>
      <c r="R7" s="70">
        <f>(K7-F7)/F7</f>
        <v>0.1408811475409836</v>
      </c>
      <c r="S7" s="107"/>
      <c r="T7" s="295"/>
      <c r="U7" s="70"/>
      <c r="V7" s="70"/>
      <c r="W7" s="70"/>
      <c r="X7" s="70"/>
    </row>
    <row r="8" spans="1:24" ht="21" customHeight="1">
      <c r="A8" s="664" t="s">
        <v>415</v>
      </c>
      <c r="B8" s="690" t="s">
        <v>29</v>
      </c>
      <c r="C8" s="691" t="s">
        <v>29</v>
      </c>
      <c r="D8" s="670">
        <f>(D6-'2.1'!D11)/D7</f>
        <v>7.069732716141556</v>
      </c>
      <c r="E8" s="672">
        <f>(E6-'2.1'!E11)/E7</f>
        <v>9.762874837027379</v>
      </c>
      <c r="F8" s="672">
        <f>(F6-'2.1'!F11)/F7</f>
        <v>8.771687158469945</v>
      </c>
      <c r="G8" s="669">
        <f>(G6-'2.1'!G11)/G7</f>
        <v>7.0822157434402335</v>
      </c>
      <c r="H8" s="669">
        <f>(H6-'2.1'!H11)/H7</f>
        <v>8.044273907910272</v>
      </c>
      <c r="I8" s="669">
        <f>(I6-'2.1'!I11)/I7</f>
        <v>7.050920245398773</v>
      </c>
      <c r="J8" s="669">
        <f>(J6-'2.1'!J11)/J7</f>
        <v>8.613276492082825</v>
      </c>
      <c r="K8" s="670">
        <f>(K6-'2.1'!K11)/K7</f>
        <v>7.694806166741506</v>
      </c>
      <c r="L8" s="669">
        <f>(L6-'2.1'!L11)/L7</f>
        <v>12.32683846637335</v>
      </c>
      <c r="M8" s="670">
        <f>(M6-'2.1'!M11)/M7</f>
        <v>10.254875588433087</v>
      </c>
      <c r="N8" s="693"/>
      <c r="O8" s="114"/>
      <c r="P8" s="694"/>
      <c r="Q8" s="114"/>
      <c r="R8" s="114"/>
      <c r="S8" s="114"/>
      <c r="T8" s="295"/>
      <c r="U8" s="70"/>
      <c r="V8" s="70"/>
      <c r="W8" s="70"/>
      <c r="X8" s="70"/>
    </row>
    <row r="9" spans="1:19" ht="20.25" customHeight="1">
      <c r="A9" s="181" t="s">
        <v>129</v>
      </c>
      <c r="B9" s="378"/>
      <c r="C9" s="182"/>
      <c r="D9" s="378"/>
      <c r="E9" s="182"/>
      <c r="F9" s="378"/>
      <c r="G9" s="182"/>
      <c r="H9" s="182"/>
      <c r="I9" s="182"/>
      <c r="J9" s="182"/>
      <c r="K9" s="381"/>
      <c r="L9" s="182"/>
      <c r="M9" s="182"/>
      <c r="N9" s="295"/>
      <c r="O9" s="70"/>
      <c r="P9" s="296"/>
      <c r="Q9" s="365"/>
      <c r="R9" s="365"/>
      <c r="S9" s="385"/>
    </row>
    <row r="10" spans="1:19" ht="12.75">
      <c r="A10" s="183" t="s">
        <v>131</v>
      </c>
      <c r="B10" s="352">
        <v>37004</v>
      </c>
      <c r="C10" s="39">
        <v>39247</v>
      </c>
      <c r="D10" s="352">
        <v>50892</v>
      </c>
      <c r="E10" s="39">
        <v>49649</v>
      </c>
      <c r="F10" s="352">
        <v>46107</v>
      </c>
      <c r="G10" s="367">
        <v>11023</v>
      </c>
      <c r="H10" s="367">
        <v>10781</v>
      </c>
      <c r="I10" s="367">
        <v>10901</v>
      </c>
      <c r="J10" s="367">
        <v>11251</v>
      </c>
      <c r="K10" s="380">
        <v>43956</v>
      </c>
      <c r="L10" s="673">
        <v>10792</v>
      </c>
      <c r="M10" s="180">
        <v>10212</v>
      </c>
      <c r="N10" s="297">
        <f aca="true" t="shared" si="0" ref="N10:N23">(M10-H10)/H10</f>
        <v>-0.052778035432705685</v>
      </c>
      <c r="O10" s="73">
        <f aca="true" t="shared" si="1" ref="O10:O24">(M10-L10)/L10</f>
        <v>-0.05374351371386212</v>
      </c>
      <c r="P10" s="298">
        <f>M10/$M$24</f>
        <v>0.1779342068580987</v>
      </c>
      <c r="Q10" s="73">
        <f aca="true" t="shared" si="2" ref="Q10:Q24">(K10-B10)/B10</f>
        <v>0.187871581450654</v>
      </c>
      <c r="R10" s="73">
        <f aca="true" t="shared" si="3" ref="R10:R24">(K10-F10)/F10</f>
        <v>-0.04665235213741948</v>
      </c>
      <c r="S10" s="298">
        <f aca="true" t="shared" si="4" ref="S10:S24">K10/$K$24</f>
        <v>0.19458511881573823</v>
      </c>
    </row>
    <row r="11" spans="1:19" ht="12.75">
      <c r="A11" s="183" t="s">
        <v>132</v>
      </c>
      <c r="B11" s="352">
        <v>23022</v>
      </c>
      <c r="C11" s="39">
        <v>24945</v>
      </c>
      <c r="D11" s="352">
        <v>35241</v>
      </c>
      <c r="E11" s="39">
        <v>38247</v>
      </c>
      <c r="F11" s="352">
        <v>36235</v>
      </c>
      <c r="G11" s="367">
        <v>8322</v>
      </c>
      <c r="H11" s="367">
        <v>9412</v>
      </c>
      <c r="I11" s="367">
        <v>8794</v>
      </c>
      <c r="J11" s="367">
        <v>9795</v>
      </c>
      <c r="K11" s="380">
        <v>36323</v>
      </c>
      <c r="L11" s="673">
        <v>11045</v>
      </c>
      <c r="M11" s="180">
        <v>10346</v>
      </c>
      <c r="N11" s="297">
        <f t="shared" si="0"/>
        <v>0.09923501912452189</v>
      </c>
      <c r="O11" s="73">
        <f t="shared" si="1"/>
        <v>-0.06328655500226346</v>
      </c>
      <c r="P11" s="298">
        <f aca="true" t="shared" si="5" ref="P11:P23">M11/$M$24</f>
        <v>0.18026902704209646</v>
      </c>
      <c r="Q11" s="73">
        <f t="shared" si="2"/>
        <v>0.577751715750152</v>
      </c>
      <c r="R11" s="73">
        <f t="shared" si="3"/>
        <v>0.00242859114116186</v>
      </c>
      <c r="S11" s="298">
        <f t="shared" si="4"/>
        <v>0.16079523320466055</v>
      </c>
    </row>
    <row r="12" spans="1:19" ht="12.75">
      <c r="A12" s="183" t="s">
        <v>61</v>
      </c>
      <c r="B12" s="352">
        <v>22516</v>
      </c>
      <c r="C12" s="39">
        <v>25252</v>
      </c>
      <c r="D12" s="352">
        <v>32053</v>
      </c>
      <c r="E12" s="39">
        <v>31838</v>
      </c>
      <c r="F12" s="352">
        <v>32198</v>
      </c>
      <c r="G12" s="367">
        <v>7563</v>
      </c>
      <c r="H12" s="367">
        <v>7666</v>
      </c>
      <c r="I12" s="367">
        <v>6852</v>
      </c>
      <c r="J12" s="367">
        <v>6619</v>
      </c>
      <c r="K12" s="380">
        <v>28700</v>
      </c>
      <c r="L12" s="673">
        <v>6578</v>
      </c>
      <c r="M12" s="180">
        <v>6072</v>
      </c>
      <c r="N12" s="297">
        <f t="shared" si="0"/>
        <v>-0.20793112444560397</v>
      </c>
      <c r="O12" s="73">
        <f t="shared" si="1"/>
        <v>-0.07692307692307693</v>
      </c>
      <c r="P12" s="298">
        <f t="shared" si="5"/>
        <v>0.10579871759130192</v>
      </c>
      <c r="Q12" s="73">
        <f t="shared" si="2"/>
        <v>0.2746491383904779</v>
      </c>
      <c r="R12" s="73">
        <f t="shared" si="3"/>
        <v>-0.10864028821665941</v>
      </c>
      <c r="S12" s="298">
        <f t="shared" si="4"/>
        <v>0.12704961575238163</v>
      </c>
    </row>
    <row r="13" spans="1:19" ht="12.75">
      <c r="A13" s="183" t="s">
        <v>63</v>
      </c>
      <c r="B13" s="352">
        <v>6559</v>
      </c>
      <c r="C13" s="39">
        <v>7388</v>
      </c>
      <c r="D13" s="352">
        <v>12417</v>
      </c>
      <c r="E13" s="39">
        <v>14066</v>
      </c>
      <c r="F13" s="352">
        <v>13178</v>
      </c>
      <c r="G13" s="367">
        <v>3470</v>
      </c>
      <c r="H13" s="367">
        <v>2839</v>
      </c>
      <c r="I13" s="367">
        <v>2889</v>
      </c>
      <c r="J13" s="367">
        <v>2825</v>
      </c>
      <c r="K13" s="380">
        <v>12023</v>
      </c>
      <c r="L13" s="673">
        <v>2520</v>
      </c>
      <c r="M13" s="180">
        <v>2337</v>
      </c>
      <c r="N13" s="297">
        <f t="shared" si="0"/>
        <v>-0.17682282493835857</v>
      </c>
      <c r="O13" s="73">
        <f t="shared" si="1"/>
        <v>-0.07261904761904762</v>
      </c>
      <c r="P13" s="298">
        <f t="shared" si="5"/>
        <v>0.04071996097017006</v>
      </c>
      <c r="Q13" s="73">
        <f t="shared" si="2"/>
        <v>0.833053819179753</v>
      </c>
      <c r="R13" s="73">
        <f t="shared" si="3"/>
        <v>-0.08764607679465776</v>
      </c>
      <c r="S13" s="298">
        <f t="shared" si="4"/>
        <v>0.05322360732372419</v>
      </c>
    </row>
    <row r="14" spans="1:19" ht="12.75">
      <c r="A14" s="183" t="s">
        <v>62</v>
      </c>
      <c r="B14" s="352">
        <v>16184</v>
      </c>
      <c r="C14" s="39">
        <v>10804</v>
      </c>
      <c r="D14" s="352">
        <v>17537</v>
      </c>
      <c r="E14" s="39">
        <v>15560</v>
      </c>
      <c r="F14" s="352">
        <v>14735</v>
      </c>
      <c r="G14" s="367">
        <v>2222</v>
      </c>
      <c r="H14" s="367">
        <v>3958</v>
      </c>
      <c r="I14" s="367">
        <v>3096</v>
      </c>
      <c r="J14" s="367">
        <v>4995</v>
      </c>
      <c r="K14" s="380">
        <v>14271</v>
      </c>
      <c r="L14" s="673">
        <v>2509</v>
      </c>
      <c r="M14" s="180">
        <v>5482</v>
      </c>
      <c r="N14" s="297">
        <f t="shared" si="0"/>
        <v>0.38504295098534613</v>
      </c>
      <c r="O14" s="73">
        <f t="shared" si="1"/>
        <v>1.1849342367477083</v>
      </c>
      <c r="P14" s="298">
        <f t="shared" si="5"/>
        <v>0.09551853916922219</v>
      </c>
      <c r="Q14" s="73">
        <f t="shared" si="2"/>
        <v>-0.11820316361838853</v>
      </c>
      <c r="R14" s="73">
        <f t="shared" si="3"/>
        <v>-0.03148965049202579</v>
      </c>
      <c r="S14" s="298">
        <f t="shared" si="4"/>
        <v>0.06317508942168078</v>
      </c>
    </row>
    <row r="15" spans="1:19" ht="12.75">
      <c r="A15" s="183" t="s">
        <v>67</v>
      </c>
      <c r="B15" s="352">
        <v>3535</v>
      </c>
      <c r="C15" s="39">
        <v>3970</v>
      </c>
      <c r="D15" s="352">
        <v>4549</v>
      </c>
      <c r="E15" s="39">
        <v>4853</v>
      </c>
      <c r="F15" s="352">
        <v>4740</v>
      </c>
      <c r="G15" s="367">
        <v>1124</v>
      </c>
      <c r="H15" s="367">
        <v>1216</v>
      </c>
      <c r="I15" s="367">
        <v>1224</v>
      </c>
      <c r="J15" s="367">
        <v>1323</v>
      </c>
      <c r="K15" s="380">
        <v>4887</v>
      </c>
      <c r="L15" s="673">
        <v>1115</v>
      </c>
      <c r="M15" s="180">
        <v>1006</v>
      </c>
      <c r="N15" s="297">
        <f t="shared" si="0"/>
        <v>-0.17269736842105263</v>
      </c>
      <c r="O15" s="73">
        <f t="shared" si="1"/>
        <v>-0.09775784753363229</v>
      </c>
      <c r="P15" s="298">
        <f t="shared" si="5"/>
        <v>0.017528575411207135</v>
      </c>
      <c r="Q15" s="73">
        <f t="shared" si="2"/>
        <v>0.38246110325318244</v>
      </c>
      <c r="R15" s="73">
        <f t="shared" si="3"/>
        <v>0.0310126582278481</v>
      </c>
      <c r="S15" s="298">
        <f t="shared" si="4"/>
        <v>0.021633849204943868</v>
      </c>
    </row>
    <row r="16" spans="1:19" ht="12.75">
      <c r="A16" s="183" t="s">
        <v>64</v>
      </c>
      <c r="B16" s="352">
        <v>5133</v>
      </c>
      <c r="C16" s="39">
        <v>5460</v>
      </c>
      <c r="D16" s="352">
        <v>6098</v>
      </c>
      <c r="E16" s="39">
        <v>6791</v>
      </c>
      <c r="F16" s="352">
        <v>7273</v>
      </c>
      <c r="G16" s="367">
        <v>1745</v>
      </c>
      <c r="H16" s="367">
        <v>1911</v>
      </c>
      <c r="I16" s="367">
        <v>1888</v>
      </c>
      <c r="J16" s="367">
        <v>1716</v>
      </c>
      <c r="K16" s="380">
        <v>7260</v>
      </c>
      <c r="L16" s="673">
        <v>1957</v>
      </c>
      <c r="M16" s="180">
        <v>1674</v>
      </c>
      <c r="N16" s="297">
        <f t="shared" si="0"/>
        <v>-0.12401883830455258</v>
      </c>
      <c r="O16" s="73">
        <f t="shared" si="1"/>
        <v>-0.14460909555442003</v>
      </c>
      <c r="P16" s="298">
        <f t="shared" si="5"/>
        <v>0.029167828268748256</v>
      </c>
      <c r="Q16" s="73">
        <f t="shared" si="2"/>
        <v>0.41437755698421974</v>
      </c>
      <c r="R16" s="73">
        <f t="shared" si="3"/>
        <v>-0.0017874329712635776</v>
      </c>
      <c r="S16" s="298">
        <f t="shared" si="4"/>
        <v>0.03213868328788469</v>
      </c>
    </row>
    <row r="17" spans="1:19" ht="12.75">
      <c r="A17" s="183" t="s">
        <v>133</v>
      </c>
      <c r="B17" s="352">
        <v>608</v>
      </c>
      <c r="C17" s="39">
        <v>620</v>
      </c>
      <c r="D17" s="352">
        <v>763</v>
      </c>
      <c r="E17" s="39">
        <v>845</v>
      </c>
      <c r="F17" s="352">
        <v>851</v>
      </c>
      <c r="G17" s="367">
        <v>231</v>
      </c>
      <c r="H17" s="367">
        <v>213</v>
      </c>
      <c r="I17" s="367">
        <v>231</v>
      </c>
      <c r="J17" s="367">
        <v>349</v>
      </c>
      <c r="K17" s="380">
        <v>1024</v>
      </c>
      <c r="L17" s="673">
        <v>222</v>
      </c>
      <c r="M17" s="180">
        <v>181</v>
      </c>
      <c r="N17" s="297">
        <f t="shared" si="0"/>
        <v>-0.15023474178403756</v>
      </c>
      <c r="O17" s="73">
        <f t="shared" si="1"/>
        <v>-0.18468468468468469</v>
      </c>
      <c r="P17" s="298">
        <f t="shared" si="5"/>
        <v>0.0031537496515193757</v>
      </c>
      <c r="Q17" s="73">
        <f t="shared" si="2"/>
        <v>0.6842105263157895</v>
      </c>
      <c r="R17" s="73">
        <f t="shared" si="3"/>
        <v>0.20329024676850763</v>
      </c>
      <c r="S17" s="298">
        <f t="shared" si="4"/>
        <v>0.004533059460990898</v>
      </c>
    </row>
    <row r="18" spans="1:19" ht="12.75">
      <c r="A18" s="183" t="s">
        <v>134</v>
      </c>
      <c r="B18" s="352">
        <v>516</v>
      </c>
      <c r="C18" s="39">
        <v>533</v>
      </c>
      <c r="D18" s="352">
        <v>535</v>
      </c>
      <c r="E18" s="39">
        <v>656</v>
      </c>
      <c r="F18" s="352">
        <v>586</v>
      </c>
      <c r="G18" s="367">
        <v>130</v>
      </c>
      <c r="H18" s="367">
        <v>146</v>
      </c>
      <c r="I18" s="367">
        <v>174</v>
      </c>
      <c r="J18" s="367">
        <v>153</v>
      </c>
      <c r="K18" s="380">
        <v>603</v>
      </c>
      <c r="L18" s="673">
        <v>148</v>
      </c>
      <c r="M18" s="180">
        <v>136</v>
      </c>
      <c r="N18" s="297">
        <f t="shared" si="0"/>
        <v>-0.0684931506849315</v>
      </c>
      <c r="O18" s="73">
        <f t="shared" si="1"/>
        <v>-0.08108108108108109</v>
      </c>
      <c r="P18" s="298">
        <f t="shared" si="5"/>
        <v>0.002369668246445498</v>
      </c>
      <c r="Q18" s="73">
        <f t="shared" si="2"/>
        <v>0.1686046511627907</v>
      </c>
      <c r="R18" s="73">
        <f t="shared" si="3"/>
        <v>0.02901023890784983</v>
      </c>
      <c r="S18" s="298">
        <f t="shared" si="4"/>
        <v>0.0026693699755639764</v>
      </c>
    </row>
    <row r="19" spans="1:19" ht="12.75">
      <c r="A19" s="183" t="s">
        <v>135</v>
      </c>
      <c r="B19" s="352">
        <v>1778</v>
      </c>
      <c r="C19" s="39">
        <v>2472</v>
      </c>
      <c r="D19" s="352">
        <v>3873</v>
      </c>
      <c r="E19" s="39">
        <v>3651</v>
      </c>
      <c r="F19" s="352">
        <v>3820</v>
      </c>
      <c r="G19" s="367">
        <v>725</v>
      </c>
      <c r="H19" s="367">
        <v>686</v>
      </c>
      <c r="I19" s="367">
        <v>666</v>
      </c>
      <c r="J19" s="367">
        <v>597</v>
      </c>
      <c r="K19" s="380">
        <v>2674</v>
      </c>
      <c r="L19" s="673">
        <v>596</v>
      </c>
      <c r="M19" s="180">
        <v>123</v>
      </c>
      <c r="N19" s="297">
        <f t="shared" si="0"/>
        <v>-0.8206997084548106</v>
      </c>
      <c r="O19" s="73">
        <f t="shared" si="1"/>
        <v>-0.7936241610738255</v>
      </c>
      <c r="P19" s="298">
        <f t="shared" si="5"/>
        <v>0.0021431558405352663</v>
      </c>
      <c r="Q19" s="73">
        <f t="shared" si="2"/>
        <v>0.5039370078740157</v>
      </c>
      <c r="R19" s="73">
        <f t="shared" si="3"/>
        <v>-0.3</v>
      </c>
      <c r="S19" s="298">
        <f t="shared" si="4"/>
        <v>0.011837305662782873</v>
      </c>
    </row>
    <row r="20" spans="1:19" ht="12.75">
      <c r="A20" s="183" t="s">
        <v>136</v>
      </c>
      <c r="B20" s="352">
        <v>13263</v>
      </c>
      <c r="C20" s="39">
        <v>14376</v>
      </c>
      <c r="D20" s="352">
        <v>20526</v>
      </c>
      <c r="E20" s="39">
        <v>24122</v>
      </c>
      <c r="F20" s="352">
        <v>23608</v>
      </c>
      <c r="G20" s="367">
        <v>7228</v>
      </c>
      <c r="H20" s="367">
        <v>6101</v>
      </c>
      <c r="I20" s="367">
        <v>5885</v>
      </c>
      <c r="J20" s="367">
        <v>5505</v>
      </c>
      <c r="K20" s="380">
        <v>24719</v>
      </c>
      <c r="L20" s="673">
        <v>10603</v>
      </c>
      <c r="M20" s="180">
        <v>5757</v>
      </c>
      <c r="N20" s="297">
        <f t="shared" si="0"/>
        <v>-0.056384199311588265</v>
      </c>
      <c r="O20" s="73">
        <f t="shared" si="1"/>
        <v>-0.4570404602470999</v>
      </c>
      <c r="P20" s="298">
        <f t="shared" si="5"/>
        <v>0.10031014775578478</v>
      </c>
      <c r="Q20" s="73">
        <f t="shared" si="2"/>
        <v>0.8637563145593004</v>
      </c>
      <c r="R20" s="73">
        <f t="shared" si="3"/>
        <v>0.04706031853608946</v>
      </c>
      <c r="S20" s="298">
        <f t="shared" si="4"/>
        <v>0.10942646173460353</v>
      </c>
    </row>
    <row r="21" spans="1:19" ht="12.75">
      <c r="A21" s="183" t="s">
        <v>66</v>
      </c>
      <c r="B21" s="352">
        <v>9471</v>
      </c>
      <c r="C21" s="39">
        <v>20148</v>
      </c>
      <c r="D21" s="352">
        <v>20140</v>
      </c>
      <c r="E21" s="39">
        <v>25645</v>
      </c>
      <c r="F21" s="352">
        <v>23797</v>
      </c>
      <c r="G21" s="367">
        <v>4602</v>
      </c>
      <c r="H21" s="367">
        <v>7347</v>
      </c>
      <c r="I21" s="367">
        <v>5213</v>
      </c>
      <c r="J21" s="367">
        <v>7464</v>
      </c>
      <c r="K21" s="380">
        <v>24626</v>
      </c>
      <c r="L21" s="673">
        <v>9106</v>
      </c>
      <c r="M21" s="180">
        <v>8184</v>
      </c>
      <c r="N21" s="297">
        <f t="shared" si="0"/>
        <v>0.11392405063291139</v>
      </c>
      <c r="O21" s="73">
        <f t="shared" si="1"/>
        <v>-0.10125192180979574</v>
      </c>
      <c r="P21" s="298">
        <f t="shared" si="5"/>
        <v>0.1425982715361026</v>
      </c>
      <c r="Q21" s="73">
        <f t="shared" si="2"/>
        <v>1.6001478196600147</v>
      </c>
      <c r="R21" s="73">
        <f t="shared" si="3"/>
        <v>0.034836323906374755</v>
      </c>
      <c r="S21" s="298">
        <f t="shared" si="4"/>
        <v>0.10901476785777527</v>
      </c>
    </row>
    <row r="22" spans="1:19" ht="12.75">
      <c r="A22" s="183" t="s">
        <v>73</v>
      </c>
      <c r="B22" s="352">
        <v>511</v>
      </c>
      <c r="C22" s="39">
        <v>508</v>
      </c>
      <c r="D22" s="352">
        <v>414</v>
      </c>
      <c r="E22" s="39">
        <v>599</v>
      </c>
      <c r="F22" s="352">
        <v>520</v>
      </c>
      <c r="G22" s="367">
        <v>116</v>
      </c>
      <c r="H22" s="367">
        <v>127</v>
      </c>
      <c r="I22" s="367">
        <v>134</v>
      </c>
      <c r="J22" s="367">
        <v>119</v>
      </c>
      <c r="K22" s="380">
        <v>496</v>
      </c>
      <c r="L22" s="673">
        <v>103</v>
      </c>
      <c r="M22" s="180">
        <v>113</v>
      </c>
      <c r="N22" s="297">
        <f t="shared" si="0"/>
        <v>-0.11023622047244094</v>
      </c>
      <c r="O22" s="73">
        <f t="shared" si="1"/>
        <v>0.0970873786407767</v>
      </c>
      <c r="P22" s="298">
        <f t="shared" si="5"/>
        <v>0.001968915528296627</v>
      </c>
      <c r="Q22" s="73">
        <f t="shared" si="2"/>
        <v>-0.029354207436399216</v>
      </c>
      <c r="R22" s="73">
        <f t="shared" si="3"/>
        <v>-0.046153846153846156</v>
      </c>
      <c r="S22" s="298">
        <f t="shared" si="4"/>
        <v>0.0021957006764174664</v>
      </c>
    </row>
    <row r="23" spans="1:19" ht="12.75">
      <c r="A23" s="183" t="s">
        <v>77</v>
      </c>
      <c r="B23" s="352">
        <v>17393</v>
      </c>
      <c r="C23" s="39">
        <v>17041</v>
      </c>
      <c r="D23" s="352">
        <v>21930</v>
      </c>
      <c r="E23" s="39">
        <v>27430</v>
      </c>
      <c r="F23" s="352">
        <v>22320</v>
      </c>
      <c r="G23" s="367">
        <v>7120</v>
      </c>
      <c r="H23" s="367">
        <v>5286</v>
      </c>
      <c r="I23" s="367">
        <v>5732</v>
      </c>
      <c r="J23" s="367">
        <v>6196</v>
      </c>
      <c r="K23" s="380">
        <v>24334</v>
      </c>
      <c r="L23" s="673">
        <v>5222</v>
      </c>
      <c r="M23" s="180">
        <v>5769</v>
      </c>
      <c r="N23" s="297">
        <f t="shared" si="0"/>
        <v>0.09137343927355278</v>
      </c>
      <c r="O23" s="73">
        <f t="shared" si="1"/>
        <v>0.1047491382612026</v>
      </c>
      <c r="P23" s="298">
        <f t="shared" si="5"/>
        <v>0.10051923613047115</v>
      </c>
      <c r="Q23" s="73">
        <f t="shared" si="2"/>
        <v>0.3990685908123958</v>
      </c>
      <c r="R23" s="73">
        <f t="shared" si="3"/>
        <v>0.09023297491039427</v>
      </c>
      <c r="S23" s="298">
        <f t="shared" si="4"/>
        <v>0.10772213762085207</v>
      </c>
    </row>
    <row r="24" spans="1:19" ht="12.75">
      <c r="A24" s="181" t="s">
        <v>137</v>
      </c>
      <c r="B24" s="352">
        <v>157493</v>
      </c>
      <c r="C24" s="39">
        <v>172944</v>
      </c>
      <c r="D24" s="352">
        <v>226968</v>
      </c>
      <c r="E24" s="39">
        <v>243952</v>
      </c>
      <c r="F24" s="352">
        <v>229968</v>
      </c>
      <c r="G24" s="184">
        <v>55621</v>
      </c>
      <c r="H24" s="184">
        <v>57689</v>
      </c>
      <c r="I24" s="184">
        <v>53679</v>
      </c>
      <c r="J24" s="184">
        <v>58907</v>
      </c>
      <c r="K24" s="380">
        <v>225896</v>
      </c>
      <c r="L24" s="673">
        <v>62516</v>
      </c>
      <c r="M24" s="180">
        <f>SUM(M10:M23)</f>
        <v>57392</v>
      </c>
      <c r="N24" s="297">
        <f>(M24-H24)/H24</f>
        <v>-0.005148295168923019</v>
      </c>
      <c r="O24" s="73">
        <f t="shared" si="1"/>
        <v>-0.0819630174675283</v>
      </c>
      <c r="P24" s="298">
        <f>M24/$M$24</f>
        <v>1</v>
      </c>
      <c r="Q24" s="70">
        <f t="shared" si="2"/>
        <v>0.4343240651965484</v>
      </c>
      <c r="R24" s="70">
        <f t="shared" si="3"/>
        <v>-0.01770681138245321</v>
      </c>
      <c r="S24" s="296">
        <f t="shared" si="4"/>
        <v>1</v>
      </c>
    </row>
    <row r="25" spans="1:19" ht="27.75" customHeight="1">
      <c r="A25" s="117" t="s">
        <v>138</v>
      </c>
      <c r="B25" s="674">
        <v>1.9</v>
      </c>
      <c r="C25" s="675">
        <f aca="true" t="shared" si="6" ref="C25:I25">C24/C6</f>
        <v>1.87945836684127</v>
      </c>
      <c r="D25" s="674">
        <f t="shared" si="6"/>
        <v>2.0199352105656616</v>
      </c>
      <c r="E25" s="675">
        <f t="shared" si="6"/>
        <v>1.9867092318717832</v>
      </c>
      <c r="F25" s="676">
        <f t="shared" si="6"/>
        <v>2.076104325217344</v>
      </c>
      <c r="G25" s="675">
        <f t="shared" si="6"/>
        <v>2.1172014769137073</v>
      </c>
      <c r="H25" s="675">
        <f t="shared" si="6"/>
        <v>2.077161271738739</v>
      </c>
      <c r="I25" s="675">
        <f t="shared" si="6"/>
        <v>2.096999765606688</v>
      </c>
      <c r="J25" s="675">
        <v>2.1</v>
      </c>
      <c r="K25" s="677">
        <v>2.1029231055669335</v>
      </c>
      <c r="L25" s="675">
        <v>1.919611877053459</v>
      </c>
      <c r="M25" s="678">
        <f>M24/M6</f>
        <v>2.080852760958631</v>
      </c>
      <c r="N25" s="605"/>
      <c r="O25" s="606"/>
      <c r="P25" s="384"/>
      <c r="Q25" s="692"/>
      <c r="R25" s="369"/>
      <c r="S25" s="384"/>
    </row>
    <row r="26" spans="1:19" ht="14.25">
      <c r="A26" s="146" t="s">
        <v>34</v>
      </c>
      <c r="B26" s="185"/>
      <c r="C26" s="185"/>
      <c r="D26" s="185"/>
      <c r="E26" s="186"/>
      <c r="F26" s="370"/>
      <c r="G26" s="187"/>
      <c r="H26" s="187"/>
      <c r="I26" s="187"/>
      <c r="J26" s="187"/>
      <c r="K26" s="370"/>
      <c r="L26" s="370"/>
      <c r="M26" s="370"/>
      <c r="N26" s="188"/>
      <c r="O26" s="188"/>
      <c r="P26" s="53"/>
      <c r="Q26" s="53"/>
      <c r="R26" s="53"/>
      <c r="S26" s="53"/>
    </row>
    <row r="27" spans="1:19" ht="14.25">
      <c r="A27" s="739" t="s">
        <v>35</v>
      </c>
      <c r="B27" s="739"/>
      <c r="C27" s="739"/>
      <c r="D27" s="739"/>
      <c r="E27" s="739"/>
      <c r="F27" s="739"/>
      <c r="G27" s="739"/>
      <c r="H27" s="739"/>
      <c r="I27" s="739"/>
      <c r="J27" s="739"/>
      <c r="K27" s="739"/>
      <c r="L27" s="503"/>
      <c r="M27" s="503"/>
      <c r="N27" s="189"/>
      <c r="O27" s="189"/>
      <c r="P27" s="17"/>
      <c r="Q27" s="17"/>
      <c r="R27" s="17"/>
      <c r="S27" s="17"/>
    </row>
    <row r="28" spans="1:19" ht="14.25">
      <c r="A28" s="137"/>
      <c r="B28" s="137"/>
      <c r="C28" s="137"/>
      <c r="D28" s="137"/>
      <c r="E28" s="137"/>
      <c r="F28" s="137"/>
      <c r="G28" s="137"/>
      <c r="H28" s="137"/>
      <c r="I28" s="137"/>
      <c r="J28" s="137"/>
      <c r="K28" s="373"/>
      <c r="L28" s="373"/>
      <c r="M28" s="373"/>
      <c r="N28" s="189"/>
      <c r="O28" s="189"/>
      <c r="P28" s="17"/>
      <c r="Q28" s="17"/>
      <c r="R28" s="17"/>
      <c r="S28" s="17"/>
    </row>
    <row r="29" spans="1:19" ht="14.25">
      <c r="A29" s="151" t="s">
        <v>36</v>
      </c>
      <c r="B29" s="137"/>
      <c r="C29" s="137"/>
      <c r="D29" s="137"/>
      <c r="E29" s="137"/>
      <c r="F29" s="137"/>
      <c r="G29" s="137"/>
      <c r="H29" s="137"/>
      <c r="I29" s="137"/>
      <c r="J29" s="137"/>
      <c r="K29" s="373"/>
      <c r="L29" s="373"/>
      <c r="M29" s="373"/>
      <c r="N29" s="189"/>
      <c r="O29" s="189"/>
      <c r="P29" s="17"/>
      <c r="Q29" s="17"/>
      <c r="R29" s="17"/>
      <c r="S29" s="17"/>
    </row>
    <row r="30" spans="1:19" ht="14.25">
      <c r="A30" s="600" t="s">
        <v>139</v>
      </c>
      <c r="B30" s="188"/>
      <c r="C30" s="188"/>
      <c r="D30" s="188"/>
      <c r="E30" s="188"/>
      <c r="F30" s="188"/>
      <c r="G30" s="188"/>
      <c r="H30" s="188"/>
      <c r="I30" s="189"/>
      <c r="J30" s="189"/>
      <c r="K30" s="374"/>
      <c r="L30" s="374"/>
      <c r="M30" s="374"/>
      <c r="N30" s="189"/>
      <c r="O30" s="189"/>
      <c r="P30" s="17"/>
      <c r="Q30" s="17"/>
      <c r="R30" s="17"/>
      <c r="S30" s="17"/>
    </row>
    <row r="31" spans="1:19" ht="12.75">
      <c r="A31" s="29"/>
      <c r="B31" s="29"/>
      <c r="C31" s="29"/>
      <c r="D31" s="29"/>
      <c r="E31" s="29"/>
      <c r="F31" s="29"/>
      <c r="G31" s="29"/>
      <c r="H31" s="29"/>
      <c r="I31" s="29"/>
      <c r="J31" s="29"/>
      <c r="K31" s="29"/>
      <c r="L31" s="29"/>
      <c r="M31" s="29"/>
      <c r="N31" s="29"/>
      <c r="O31" s="29"/>
      <c r="P31" s="17"/>
      <c r="Q31" s="17"/>
      <c r="R31" s="17"/>
      <c r="S31" s="17"/>
    </row>
    <row r="32" spans="1:19" ht="14.25">
      <c r="A32" s="29" t="s">
        <v>37</v>
      </c>
      <c r="B32" s="99"/>
      <c r="C32" s="99"/>
      <c r="D32" s="99"/>
      <c r="E32" s="99"/>
      <c r="F32" s="99"/>
      <c r="G32" s="99"/>
      <c r="H32" s="99"/>
      <c r="I32" s="99"/>
      <c r="J32" s="99"/>
      <c r="K32" s="374"/>
      <c r="L32" s="374"/>
      <c r="M32" s="374"/>
      <c r="N32" s="189"/>
      <c r="O32" s="189"/>
      <c r="P32" s="17"/>
      <c r="Q32" s="17"/>
      <c r="R32" s="17"/>
      <c r="S32" s="17"/>
    </row>
    <row r="33" spans="1:19" ht="14.25">
      <c r="A33" s="189"/>
      <c r="B33" s="189"/>
      <c r="C33" s="189"/>
      <c r="D33" s="189"/>
      <c r="E33" s="189"/>
      <c r="F33" s="189"/>
      <c r="G33" s="189"/>
      <c r="H33" s="189"/>
      <c r="I33" s="189"/>
      <c r="J33" s="189"/>
      <c r="K33" s="374"/>
      <c r="L33" s="374"/>
      <c r="M33" s="374"/>
      <c r="N33" s="189"/>
      <c r="O33" s="189"/>
      <c r="P33" s="17"/>
      <c r="Q33" s="17"/>
      <c r="R33" s="17"/>
      <c r="S33" s="17"/>
    </row>
  </sheetData>
  <sheetProtection/>
  <protectedRanges>
    <protectedRange sqref="C25:M25" name="Range1_2"/>
    <protectedRange sqref="G4:J4" name="Range1"/>
    <protectedRange sqref="E4" name="Range1_7"/>
    <protectedRange sqref="K5" name="Range1_1"/>
  </protectedRanges>
  <mergeCells count="10">
    <mergeCell ref="A27:K27"/>
    <mergeCell ref="G4:K4"/>
    <mergeCell ref="A4:A5"/>
    <mergeCell ref="N4:N5"/>
    <mergeCell ref="R4:R5"/>
    <mergeCell ref="S4:S5"/>
    <mergeCell ref="O4:O5"/>
    <mergeCell ref="L4:M4"/>
    <mergeCell ref="P4:P5"/>
    <mergeCell ref="Q4:Q5"/>
  </mergeCells>
  <printOptions/>
  <pageMargins left="0.5905511811023623" right="0.5905511811023623" top="0.7874015748031497" bottom="0.7874015748031497" header="0.3937007874015748" footer="0.3937007874015748"/>
  <pageSetup fitToHeight="1" fitToWidth="1" horizontalDpi="600" verticalDpi="600" orientation="landscape" paperSize="9" scale="61" r:id="rId1"/>
  <headerFooter alignWithMargins="0">
    <oddHeader>&amp;CTribunal Statistics Quarterly
July to September 2013</oddHead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I23"/>
  <sheetViews>
    <sheetView zoomScale="85" zoomScaleNormal="85" zoomScalePageLayoutView="0" workbookViewId="0" topLeftCell="A1">
      <selection activeCell="A1" sqref="A1"/>
    </sheetView>
  </sheetViews>
  <sheetFormatPr defaultColWidth="9.140625" defaultRowHeight="12.75"/>
  <cols>
    <col min="1" max="1" width="41.28125" style="208" customWidth="1"/>
    <col min="2" max="23" width="5.00390625" style="208" customWidth="1"/>
    <col min="24" max="28" width="5.00390625" style="396" customWidth="1"/>
    <col min="29" max="43" width="5.00390625" style="208" customWidth="1"/>
    <col min="44" max="50" width="5.00390625" style="192" customWidth="1"/>
    <col min="51" max="51" width="4.140625" style="192" customWidth="1"/>
    <col min="52" max="52" width="4.00390625" style="192" customWidth="1"/>
    <col min="53" max="53" width="3.7109375" style="192" customWidth="1"/>
    <col min="54" max="55" width="4.421875" style="192" customWidth="1"/>
    <col min="56" max="56" width="4.57421875" style="192" customWidth="1"/>
    <col min="57" max="57" width="5.00390625" style="192" customWidth="1"/>
    <col min="58" max="60" width="5.00390625" style="621" customWidth="1"/>
    <col min="61" max="16384" width="9.140625" style="192" customWidth="1"/>
  </cols>
  <sheetData>
    <row r="1" spans="1:61" ht="12.75">
      <c r="A1" s="156" t="s">
        <v>140</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1"/>
      <c r="AS1" s="191"/>
      <c r="AT1" s="191"/>
      <c r="AU1" s="191"/>
      <c r="AV1" s="191"/>
      <c r="AW1" s="191"/>
      <c r="AX1" s="191"/>
      <c r="BF1" s="192"/>
      <c r="BG1" s="192"/>
      <c r="BH1" s="7" t="s">
        <v>12</v>
      </c>
      <c r="BI1" s="190"/>
    </row>
    <row r="2" spans="1:60" ht="12.75">
      <c r="A2" s="156" t="s">
        <v>291</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1"/>
      <c r="AS2" s="191"/>
      <c r="AT2" s="191"/>
      <c r="AU2" s="191"/>
      <c r="AV2" s="191"/>
      <c r="AW2" s="191"/>
      <c r="AX2" s="191"/>
      <c r="BF2" s="192"/>
      <c r="BG2" s="192"/>
      <c r="BH2" s="192"/>
    </row>
    <row r="3" spans="1:60" ht="12.75">
      <c r="A3" s="193"/>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1"/>
      <c r="AS3" s="191"/>
      <c r="AT3" s="191"/>
      <c r="AU3" s="191"/>
      <c r="AV3" s="191"/>
      <c r="AW3" s="191"/>
      <c r="AX3" s="191"/>
      <c r="BF3" s="192"/>
      <c r="BG3" s="192"/>
      <c r="BH3" s="192"/>
    </row>
    <row r="4" spans="1:60" ht="12.75" customHeight="1">
      <c r="A4" s="764" t="s">
        <v>129</v>
      </c>
      <c r="B4" s="755" t="s">
        <v>13</v>
      </c>
      <c r="C4" s="756"/>
      <c r="D4" s="756"/>
      <c r="E4" s="756"/>
      <c r="F4" s="756"/>
      <c r="G4" s="756"/>
      <c r="H4" s="757"/>
      <c r="I4" s="758" t="s">
        <v>14</v>
      </c>
      <c r="J4" s="756"/>
      <c r="K4" s="756"/>
      <c r="L4" s="756"/>
      <c r="M4" s="756"/>
      <c r="N4" s="756"/>
      <c r="O4" s="756"/>
      <c r="P4" s="755" t="s">
        <v>15</v>
      </c>
      <c r="Q4" s="756"/>
      <c r="R4" s="756"/>
      <c r="S4" s="756"/>
      <c r="T4" s="756"/>
      <c r="U4" s="756"/>
      <c r="V4" s="757"/>
      <c r="W4" s="755" t="s">
        <v>84</v>
      </c>
      <c r="X4" s="756"/>
      <c r="Y4" s="756"/>
      <c r="Z4" s="756"/>
      <c r="AA4" s="756"/>
      <c r="AB4" s="756"/>
      <c r="AC4" s="757"/>
      <c r="AD4" s="768" t="s">
        <v>17</v>
      </c>
      <c r="AE4" s="769"/>
      <c r="AF4" s="769"/>
      <c r="AG4" s="769"/>
      <c r="AH4" s="769"/>
      <c r="AI4" s="769"/>
      <c r="AJ4" s="770"/>
      <c r="AK4" s="759" t="s">
        <v>18</v>
      </c>
      <c r="AL4" s="760"/>
      <c r="AM4" s="760"/>
      <c r="AN4" s="760"/>
      <c r="AO4" s="760"/>
      <c r="AP4" s="760"/>
      <c r="AQ4" s="760"/>
      <c r="AR4" s="760"/>
      <c r="AS4" s="760"/>
      <c r="AT4" s="760"/>
      <c r="AU4" s="760"/>
      <c r="AV4" s="760"/>
      <c r="AW4" s="760"/>
      <c r="AX4" s="761"/>
      <c r="AY4" s="759" t="s">
        <v>283</v>
      </c>
      <c r="AZ4" s="760"/>
      <c r="BA4" s="760"/>
      <c r="BB4" s="760"/>
      <c r="BC4" s="760"/>
      <c r="BD4" s="760"/>
      <c r="BE4" s="760"/>
      <c r="BF4" s="760"/>
      <c r="BG4" s="760"/>
      <c r="BH4" s="761"/>
    </row>
    <row r="5" spans="1:60" ht="12.75" customHeight="1">
      <c r="A5" s="765"/>
      <c r="B5" s="752" t="s">
        <v>23</v>
      </c>
      <c r="C5" s="753"/>
      <c r="D5" s="753"/>
      <c r="E5" s="753"/>
      <c r="F5" s="753"/>
      <c r="G5" s="753"/>
      <c r="H5" s="754"/>
      <c r="I5" s="753" t="s">
        <v>23</v>
      </c>
      <c r="J5" s="753"/>
      <c r="K5" s="753"/>
      <c r="L5" s="753"/>
      <c r="M5" s="753"/>
      <c r="N5" s="753"/>
      <c r="O5" s="753"/>
      <c r="P5" s="752" t="s">
        <v>23</v>
      </c>
      <c r="Q5" s="753"/>
      <c r="R5" s="753"/>
      <c r="S5" s="753"/>
      <c r="T5" s="753"/>
      <c r="U5" s="753"/>
      <c r="V5" s="754"/>
      <c r="W5" s="752" t="s">
        <v>23</v>
      </c>
      <c r="X5" s="753"/>
      <c r="Y5" s="753"/>
      <c r="Z5" s="753"/>
      <c r="AA5" s="753"/>
      <c r="AB5" s="753"/>
      <c r="AC5" s="754"/>
      <c r="AD5" s="753" t="s">
        <v>23</v>
      </c>
      <c r="AE5" s="753"/>
      <c r="AF5" s="753"/>
      <c r="AG5" s="753"/>
      <c r="AH5" s="753"/>
      <c r="AI5" s="753"/>
      <c r="AJ5" s="754"/>
      <c r="AK5" s="762" t="s">
        <v>321</v>
      </c>
      <c r="AL5" s="763"/>
      <c r="AM5" s="763"/>
      <c r="AN5" s="763"/>
      <c r="AO5" s="763"/>
      <c r="AP5" s="763"/>
      <c r="AQ5" s="763"/>
      <c r="AR5" s="763" t="s">
        <v>23</v>
      </c>
      <c r="AS5" s="763"/>
      <c r="AT5" s="763"/>
      <c r="AU5" s="763"/>
      <c r="AV5" s="763"/>
      <c r="AW5" s="763"/>
      <c r="AX5" s="767"/>
      <c r="AY5" s="762" t="s">
        <v>321</v>
      </c>
      <c r="AZ5" s="763"/>
      <c r="BA5" s="763"/>
      <c r="BB5" s="763"/>
      <c r="BC5" s="763"/>
      <c r="BD5" s="763"/>
      <c r="BE5" s="763"/>
      <c r="BF5" s="763"/>
      <c r="BG5" s="763"/>
      <c r="BH5" s="763"/>
    </row>
    <row r="6" spans="1:60" ht="159.75">
      <c r="A6" s="766"/>
      <c r="B6" s="386" t="s">
        <v>141</v>
      </c>
      <c r="C6" s="194" t="s">
        <v>142</v>
      </c>
      <c r="D6" s="194" t="s">
        <v>143</v>
      </c>
      <c r="E6" s="194" t="s">
        <v>144</v>
      </c>
      <c r="F6" s="194" t="s">
        <v>145</v>
      </c>
      <c r="G6" s="194" t="s">
        <v>146</v>
      </c>
      <c r="H6" s="387" t="s">
        <v>147</v>
      </c>
      <c r="I6" s="194" t="s">
        <v>141</v>
      </c>
      <c r="J6" s="194" t="s">
        <v>142</v>
      </c>
      <c r="K6" s="194" t="s">
        <v>143</v>
      </c>
      <c r="L6" s="194" t="s">
        <v>144</v>
      </c>
      <c r="M6" s="194" t="s">
        <v>145</v>
      </c>
      <c r="N6" s="194" t="s">
        <v>146</v>
      </c>
      <c r="O6" s="194" t="s">
        <v>147</v>
      </c>
      <c r="P6" s="386" t="s">
        <v>141</v>
      </c>
      <c r="Q6" s="194" t="s">
        <v>142</v>
      </c>
      <c r="R6" s="194" t="s">
        <v>143</v>
      </c>
      <c r="S6" s="194" t="s">
        <v>144</v>
      </c>
      <c r="T6" s="194" t="s">
        <v>145</v>
      </c>
      <c r="U6" s="194" t="s">
        <v>146</v>
      </c>
      <c r="V6" s="387" t="s">
        <v>147</v>
      </c>
      <c r="W6" s="194" t="s">
        <v>141</v>
      </c>
      <c r="X6" s="392" t="s">
        <v>142</v>
      </c>
      <c r="Y6" s="392" t="s">
        <v>143</v>
      </c>
      <c r="Z6" s="392" t="s">
        <v>144</v>
      </c>
      <c r="AA6" s="392" t="s">
        <v>145</v>
      </c>
      <c r="AB6" s="392" t="s">
        <v>146</v>
      </c>
      <c r="AC6" s="509" t="s">
        <v>147</v>
      </c>
      <c r="AD6" s="194" t="s">
        <v>141</v>
      </c>
      <c r="AE6" s="194" t="s">
        <v>142</v>
      </c>
      <c r="AF6" s="194" t="s">
        <v>143</v>
      </c>
      <c r="AG6" s="194" t="s">
        <v>144</v>
      </c>
      <c r="AH6" s="194" t="s">
        <v>145</v>
      </c>
      <c r="AI6" s="194" t="s">
        <v>146</v>
      </c>
      <c r="AJ6" s="387" t="s">
        <v>147</v>
      </c>
      <c r="AK6" s="386" t="s">
        <v>141</v>
      </c>
      <c r="AL6" s="194" t="s">
        <v>142</v>
      </c>
      <c r="AM6" s="194" t="s">
        <v>143</v>
      </c>
      <c r="AN6" s="194" t="s">
        <v>144</v>
      </c>
      <c r="AO6" s="194" t="s">
        <v>145</v>
      </c>
      <c r="AP6" s="194" t="s">
        <v>146</v>
      </c>
      <c r="AQ6" s="194" t="s">
        <v>147</v>
      </c>
      <c r="AR6" s="194" t="s">
        <v>141</v>
      </c>
      <c r="AS6" s="194" t="s">
        <v>142</v>
      </c>
      <c r="AT6" s="194" t="s">
        <v>143</v>
      </c>
      <c r="AU6" s="194" t="s">
        <v>144</v>
      </c>
      <c r="AV6" s="194" t="s">
        <v>145</v>
      </c>
      <c r="AW6" s="194" t="s">
        <v>146</v>
      </c>
      <c r="AX6" s="387" t="s">
        <v>147</v>
      </c>
      <c r="AY6" s="194" t="s">
        <v>141</v>
      </c>
      <c r="AZ6" s="598" t="s">
        <v>142</v>
      </c>
      <c r="BA6" s="598" t="s">
        <v>143</v>
      </c>
      <c r="BB6" s="598" t="s">
        <v>144</v>
      </c>
      <c r="BC6" s="598" t="s">
        <v>145</v>
      </c>
      <c r="BD6" s="598" t="s">
        <v>146</v>
      </c>
      <c r="BE6" s="598" t="s">
        <v>147</v>
      </c>
      <c r="BF6" s="610" t="s">
        <v>383</v>
      </c>
      <c r="BG6" s="610" t="s">
        <v>384</v>
      </c>
      <c r="BH6" s="611" t="s">
        <v>385</v>
      </c>
    </row>
    <row r="7" spans="1:60" ht="20.25" customHeight="1">
      <c r="A7" s="195" t="s">
        <v>131</v>
      </c>
      <c r="B7" s="388">
        <v>37</v>
      </c>
      <c r="C7" s="196">
        <v>10</v>
      </c>
      <c r="D7" s="196">
        <v>9</v>
      </c>
      <c r="E7" s="196">
        <v>32</v>
      </c>
      <c r="F7" s="196">
        <v>7</v>
      </c>
      <c r="G7" s="196">
        <v>3</v>
      </c>
      <c r="H7" s="389">
        <v>2</v>
      </c>
      <c r="I7" s="196">
        <v>42</v>
      </c>
      <c r="J7" s="196">
        <v>10</v>
      </c>
      <c r="K7" s="196">
        <v>11</v>
      </c>
      <c r="L7" s="196">
        <v>25</v>
      </c>
      <c r="M7" s="196">
        <v>7</v>
      </c>
      <c r="N7" s="196">
        <v>3</v>
      </c>
      <c r="O7" s="196">
        <v>2</v>
      </c>
      <c r="P7" s="388">
        <v>44</v>
      </c>
      <c r="Q7" s="196">
        <v>10</v>
      </c>
      <c r="R7" s="196">
        <v>9</v>
      </c>
      <c r="S7" s="196">
        <v>24</v>
      </c>
      <c r="T7" s="196">
        <v>8</v>
      </c>
      <c r="U7" s="196">
        <v>2</v>
      </c>
      <c r="V7" s="389">
        <v>2.994576750766329</v>
      </c>
      <c r="W7" s="196">
        <v>41</v>
      </c>
      <c r="X7" s="393">
        <v>8</v>
      </c>
      <c r="Y7" s="393">
        <v>9</v>
      </c>
      <c r="Z7" s="393">
        <v>25</v>
      </c>
      <c r="AA7" s="393">
        <v>11</v>
      </c>
      <c r="AB7" s="393">
        <v>3</v>
      </c>
      <c r="AC7" s="389">
        <v>2</v>
      </c>
      <c r="AD7" s="196">
        <v>42</v>
      </c>
      <c r="AE7" s="196">
        <v>9</v>
      </c>
      <c r="AF7" s="196">
        <v>10</v>
      </c>
      <c r="AG7" s="196">
        <v>25</v>
      </c>
      <c r="AH7" s="196">
        <v>9</v>
      </c>
      <c r="AI7" s="196">
        <v>3</v>
      </c>
      <c r="AJ7" s="389">
        <v>3</v>
      </c>
      <c r="AK7" s="607">
        <v>44</v>
      </c>
      <c r="AL7" s="171">
        <v>9</v>
      </c>
      <c r="AM7" s="171">
        <v>12</v>
      </c>
      <c r="AN7" s="197">
        <v>24</v>
      </c>
      <c r="AO7" s="198">
        <v>8</v>
      </c>
      <c r="AP7" s="198">
        <v>3</v>
      </c>
      <c r="AQ7" s="476">
        <v>1.3820610332993228</v>
      </c>
      <c r="AR7" s="172">
        <v>44</v>
      </c>
      <c r="AS7" s="171">
        <v>8</v>
      </c>
      <c r="AT7" s="171">
        <v>11</v>
      </c>
      <c r="AU7" s="197">
        <v>23</v>
      </c>
      <c r="AV7" s="198">
        <v>9</v>
      </c>
      <c r="AW7" s="198">
        <v>3</v>
      </c>
      <c r="AX7" s="397">
        <v>2.284102284102284</v>
      </c>
      <c r="AY7" s="196">
        <v>38.513513513513516</v>
      </c>
      <c r="AZ7" s="196">
        <v>6.923227575401489</v>
      </c>
      <c r="BA7" s="196">
        <v>9.99804151978065</v>
      </c>
      <c r="BB7" s="196">
        <v>26.419898159028595</v>
      </c>
      <c r="BC7" s="197">
        <v>7.481394437916176</v>
      </c>
      <c r="BD7" s="197">
        <v>2.888758323540932</v>
      </c>
      <c r="BE7" s="608">
        <v>2.6635330983157073</v>
      </c>
      <c r="BF7" s="612">
        <v>0.2937720329024677</v>
      </c>
      <c r="BG7" s="613">
        <v>4.631805718762241</v>
      </c>
      <c r="BH7" s="614">
        <v>0.18605562083822955</v>
      </c>
    </row>
    <row r="8" spans="1:60" ht="12.75">
      <c r="A8" s="195" t="s">
        <v>132</v>
      </c>
      <c r="B8" s="388">
        <v>27</v>
      </c>
      <c r="C8" s="196">
        <v>17</v>
      </c>
      <c r="D8" s="196">
        <v>6</v>
      </c>
      <c r="E8" s="196">
        <v>32</v>
      </c>
      <c r="F8" s="196">
        <v>8</v>
      </c>
      <c r="G8" s="196">
        <v>2</v>
      </c>
      <c r="H8" s="389">
        <v>8</v>
      </c>
      <c r="I8" s="196">
        <v>30</v>
      </c>
      <c r="J8" s="196">
        <v>18</v>
      </c>
      <c r="K8" s="196">
        <v>9</v>
      </c>
      <c r="L8" s="196">
        <v>26</v>
      </c>
      <c r="M8" s="196">
        <v>5</v>
      </c>
      <c r="N8" s="196">
        <v>2</v>
      </c>
      <c r="O8" s="196">
        <v>9</v>
      </c>
      <c r="P8" s="388">
        <v>26</v>
      </c>
      <c r="Q8" s="196">
        <v>14</v>
      </c>
      <c r="R8" s="196">
        <v>5</v>
      </c>
      <c r="S8" s="196">
        <v>31</v>
      </c>
      <c r="T8" s="196">
        <v>9</v>
      </c>
      <c r="U8" s="196">
        <v>2</v>
      </c>
      <c r="V8" s="389">
        <v>10.740330864617917</v>
      </c>
      <c r="W8" s="196">
        <v>27</v>
      </c>
      <c r="X8" s="393">
        <v>14</v>
      </c>
      <c r="Y8" s="393">
        <v>6</v>
      </c>
      <c r="Z8" s="393">
        <v>33</v>
      </c>
      <c r="AA8" s="393">
        <v>9</v>
      </c>
      <c r="AB8" s="393">
        <v>2</v>
      </c>
      <c r="AC8" s="389">
        <v>9</v>
      </c>
      <c r="AD8" s="196">
        <v>27</v>
      </c>
      <c r="AE8" s="196">
        <v>14</v>
      </c>
      <c r="AF8" s="196">
        <v>6</v>
      </c>
      <c r="AG8" s="196">
        <v>26</v>
      </c>
      <c r="AH8" s="196">
        <v>14</v>
      </c>
      <c r="AI8" s="196">
        <v>3</v>
      </c>
      <c r="AJ8" s="389">
        <v>9</v>
      </c>
      <c r="AK8" s="607">
        <v>25</v>
      </c>
      <c r="AL8" s="171">
        <v>11</v>
      </c>
      <c r="AM8" s="171">
        <v>5</v>
      </c>
      <c r="AN8" s="197">
        <v>34</v>
      </c>
      <c r="AO8" s="198">
        <v>15</v>
      </c>
      <c r="AP8" s="198">
        <v>2</v>
      </c>
      <c r="AQ8" s="397">
        <v>8.393540161495963</v>
      </c>
      <c r="AR8" s="172">
        <v>27</v>
      </c>
      <c r="AS8" s="171">
        <v>13</v>
      </c>
      <c r="AT8" s="171">
        <v>6</v>
      </c>
      <c r="AU8" s="197">
        <v>29</v>
      </c>
      <c r="AV8" s="198">
        <v>13</v>
      </c>
      <c r="AW8" s="198">
        <v>3</v>
      </c>
      <c r="AX8" s="397">
        <v>9.29713955345098</v>
      </c>
      <c r="AY8" s="196">
        <v>21.476899284747727</v>
      </c>
      <c r="AZ8" s="196">
        <v>8.824666537792384</v>
      </c>
      <c r="BA8" s="196">
        <v>3.711579354339842</v>
      </c>
      <c r="BB8" s="196">
        <v>47.55461047747922</v>
      </c>
      <c r="BC8" s="197">
        <v>5.895998453508603</v>
      </c>
      <c r="BD8" s="197">
        <v>2.9769959404600814</v>
      </c>
      <c r="BE8" s="197">
        <v>6.533926155035763</v>
      </c>
      <c r="BF8" s="615">
        <v>0.17398028223468007</v>
      </c>
      <c r="BG8" s="616">
        <v>2.629035375990721</v>
      </c>
      <c r="BH8" s="617">
        <v>0.22230813841098007</v>
      </c>
    </row>
    <row r="9" spans="1:60" ht="12.75">
      <c r="A9" s="195" t="s">
        <v>61</v>
      </c>
      <c r="B9" s="388">
        <v>30</v>
      </c>
      <c r="C9" s="196">
        <v>17</v>
      </c>
      <c r="D9" s="196">
        <v>8</v>
      </c>
      <c r="E9" s="196">
        <v>29</v>
      </c>
      <c r="F9" s="196">
        <v>8</v>
      </c>
      <c r="G9" s="196">
        <v>2</v>
      </c>
      <c r="H9" s="389">
        <v>6</v>
      </c>
      <c r="I9" s="196">
        <v>33</v>
      </c>
      <c r="J9" s="196">
        <v>18</v>
      </c>
      <c r="K9" s="196">
        <v>10</v>
      </c>
      <c r="L9" s="196">
        <v>24</v>
      </c>
      <c r="M9" s="196">
        <v>6</v>
      </c>
      <c r="N9" s="196">
        <v>2</v>
      </c>
      <c r="O9" s="196">
        <v>7</v>
      </c>
      <c r="P9" s="388">
        <v>32</v>
      </c>
      <c r="Q9" s="196">
        <v>18</v>
      </c>
      <c r="R9" s="196">
        <v>7</v>
      </c>
      <c r="S9" s="196">
        <v>22</v>
      </c>
      <c r="T9" s="196">
        <v>7</v>
      </c>
      <c r="U9" s="196">
        <v>2</v>
      </c>
      <c r="V9" s="389">
        <v>11.646335756403458</v>
      </c>
      <c r="W9" s="196">
        <v>32</v>
      </c>
      <c r="X9" s="393">
        <v>17</v>
      </c>
      <c r="Y9" s="393">
        <v>7</v>
      </c>
      <c r="Z9" s="393">
        <v>23</v>
      </c>
      <c r="AA9" s="393">
        <v>8</v>
      </c>
      <c r="AB9" s="393">
        <v>2</v>
      </c>
      <c r="AC9" s="389">
        <v>10</v>
      </c>
      <c r="AD9" s="196">
        <v>32</v>
      </c>
      <c r="AE9" s="196">
        <v>16</v>
      </c>
      <c r="AF9" s="196">
        <v>7</v>
      </c>
      <c r="AG9" s="196">
        <v>21</v>
      </c>
      <c r="AH9" s="196">
        <v>14</v>
      </c>
      <c r="AI9" s="196">
        <v>2</v>
      </c>
      <c r="AJ9" s="389">
        <v>9</v>
      </c>
      <c r="AK9" s="607">
        <v>30</v>
      </c>
      <c r="AL9" s="171">
        <v>15</v>
      </c>
      <c r="AM9" s="171">
        <v>8</v>
      </c>
      <c r="AN9" s="197">
        <v>29</v>
      </c>
      <c r="AO9" s="198">
        <v>8</v>
      </c>
      <c r="AP9" s="198">
        <v>2</v>
      </c>
      <c r="AQ9" s="397">
        <v>8.192016697104096</v>
      </c>
      <c r="AR9" s="172">
        <v>32</v>
      </c>
      <c r="AS9" s="171">
        <v>15</v>
      </c>
      <c r="AT9" s="171">
        <v>8</v>
      </c>
      <c r="AU9" s="197">
        <v>24</v>
      </c>
      <c r="AV9" s="198">
        <v>9</v>
      </c>
      <c r="AW9" s="198">
        <v>2</v>
      </c>
      <c r="AX9" s="397">
        <v>8.97212543554007</v>
      </c>
      <c r="AY9" s="196">
        <v>32.36166007905138</v>
      </c>
      <c r="AZ9" s="196">
        <v>14.1798418972332</v>
      </c>
      <c r="BA9" s="196">
        <v>7.41106719367589</v>
      </c>
      <c r="BB9" s="196">
        <v>21.030961791831356</v>
      </c>
      <c r="BC9" s="197">
        <v>7.740447957839263</v>
      </c>
      <c r="BD9" s="197">
        <v>2.816205533596838</v>
      </c>
      <c r="BE9" s="197">
        <v>9.650856389986824</v>
      </c>
      <c r="BF9" s="615">
        <v>0.3129117259552042</v>
      </c>
      <c r="BG9" s="616">
        <v>4.117259552042161</v>
      </c>
      <c r="BH9" s="617">
        <v>0.3787878787878788</v>
      </c>
    </row>
    <row r="10" spans="1:60" ht="12.75">
      <c r="A10" s="195" t="s">
        <v>63</v>
      </c>
      <c r="B10" s="388">
        <v>16</v>
      </c>
      <c r="C10" s="196">
        <v>24</v>
      </c>
      <c r="D10" s="196">
        <v>5</v>
      </c>
      <c r="E10" s="196">
        <v>26</v>
      </c>
      <c r="F10" s="196">
        <v>15</v>
      </c>
      <c r="G10" s="196">
        <v>2</v>
      </c>
      <c r="H10" s="389">
        <v>12</v>
      </c>
      <c r="I10" s="196">
        <v>19</v>
      </c>
      <c r="J10" s="196">
        <v>29</v>
      </c>
      <c r="K10" s="196">
        <v>5</v>
      </c>
      <c r="L10" s="196">
        <v>24</v>
      </c>
      <c r="M10" s="196">
        <v>8</v>
      </c>
      <c r="N10" s="196">
        <v>1</v>
      </c>
      <c r="O10" s="196">
        <v>14</v>
      </c>
      <c r="P10" s="388">
        <v>19</v>
      </c>
      <c r="Q10" s="196">
        <v>24</v>
      </c>
      <c r="R10" s="196">
        <v>6</v>
      </c>
      <c r="S10" s="196">
        <v>22</v>
      </c>
      <c r="T10" s="196">
        <v>8</v>
      </c>
      <c r="U10" s="196">
        <v>1</v>
      </c>
      <c r="V10" s="389">
        <v>20.9068212933881</v>
      </c>
      <c r="W10" s="196">
        <v>18</v>
      </c>
      <c r="X10" s="393">
        <v>23</v>
      </c>
      <c r="Y10" s="393">
        <v>5</v>
      </c>
      <c r="Z10" s="393">
        <v>27</v>
      </c>
      <c r="AA10" s="393">
        <v>10</v>
      </c>
      <c r="AB10" s="393">
        <v>1</v>
      </c>
      <c r="AC10" s="389">
        <v>16</v>
      </c>
      <c r="AD10" s="196">
        <v>18</v>
      </c>
      <c r="AE10" s="196">
        <v>22</v>
      </c>
      <c r="AF10" s="196">
        <v>5</v>
      </c>
      <c r="AG10" s="196">
        <v>21</v>
      </c>
      <c r="AH10" s="196">
        <v>16</v>
      </c>
      <c r="AI10" s="196">
        <v>2</v>
      </c>
      <c r="AJ10" s="389">
        <v>16</v>
      </c>
      <c r="AK10" s="607">
        <v>21</v>
      </c>
      <c r="AL10" s="171">
        <v>21</v>
      </c>
      <c r="AM10" s="171">
        <v>7</v>
      </c>
      <c r="AN10" s="197">
        <v>24</v>
      </c>
      <c r="AO10" s="198">
        <v>10</v>
      </c>
      <c r="AP10" s="198">
        <v>2</v>
      </c>
      <c r="AQ10" s="397">
        <v>15.780204297287778</v>
      </c>
      <c r="AR10" s="172">
        <v>20</v>
      </c>
      <c r="AS10" s="171">
        <v>21</v>
      </c>
      <c r="AT10" s="171">
        <v>7</v>
      </c>
      <c r="AU10" s="197">
        <v>22</v>
      </c>
      <c r="AV10" s="198">
        <v>12</v>
      </c>
      <c r="AW10" s="198">
        <v>2</v>
      </c>
      <c r="AX10" s="397">
        <v>16.867670298594362</v>
      </c>
      <c r="AY10" s="196">
        <v>20.025673940949936</v>
      </c>
      <c r="AZ10" s="196">
        <v>19.940094137783483</v>
      </c>
      <c r="BA10" s="196">
        <v>5.263157894736842</v>
      </c>
      <c r="BB10" s="196">
        <v>20.32520325203252</v>
      </c>
      <c r="BC10" s="197">
        <v>8.087291399229782</v>
      </c>
      <c r="BD10" s="197">
        <v>2.011125374411639</v>
      </c>
      <c r="BE10" s="197">
        <v>19.469405220367992</v>
      </c>
      <c r="BF10" s="615">
        <v>0.5134788189987163</v>
      </c>
      <c r="BG10" s="616">
        <v>4.9208386820710315</v>
      </c>
      <c r="BH10" s="617">
        <v>0.17115960633290545</v>
      </c>
    </row>
    <row r="11" spans="1:60" ht="12.75">
      <c r="A11" s="195" t="s">
        <v>62</v>
      </c>
      <c r="B11" s="388">
        <v>19</v>
      </c>
      <c r="C11" s="196">
        <v>3</v>
      </c>
      <c r="D11" s="196">
        <v>4</v>
      </c>
      <c r="E11" s="196">
        <v>42</v>
      </c>
      <c r="F11" s="196">
        <v>30</v>
      </c>
      <c r="G11" s="196">
        <v>1</v>
      </c>
      <c r="H11" s="389">
        <v>0</v>
      </c>
      <c r="I11" s="196">
        <v>34</v>
      </c>
      <c r="J11" s="196">
        <v>3</v>
      </c>
      <c r="K11" s="196">
        <v>6</v>
      </c>
      <c r="L11" s="196">
        <v>42</v>
      </c>
      <c r="M11" s="196">
        <v>13</v>
      </c>
      <c r="N11" s="196">
        <v>2</v>
      </c>
      <c r="O11" s="196">
        <v>0</v>
      </c>
      <c r="P11" s="388">
        <v>20</v>
      </c>
      <c r="Q11" s="196">
        <v>2</v>
      </c>
      <c r="R11" s="196">
        <v>3</v>
      </c>
      <c r="S11" s="196">
        <v>57</v>
      </c>
      <c r="T11" s="196">
        <v>15</v>
      </c>
      <c r="U11" s="196">
        <v>1</v>
      </c>
      <c r="V11" s="389">
        <v>0.6500541711809318</v>
      </c>
      <c r="W11" s="196">
        <v>28</v>
      </c>
      <c r="X11" s="393">
        <v>2</v>
      </c>
      <c r="Y11" s="393">
        <v>4</v>
      </c>
      <c r="Z11" s="393">
        <v>49</v>
      </c>
      <c r="AA11" s="393">
        <v>16</v>
      </c>
      <c r="AB11" s="393">
        <v>1</v>
      </c>
      <c r="AC11" s="389">
        <v>1</v>
      </c>
      <c r="AD11" s="196">
        <v>30</v>
      </c>
      <c r="AE11" s="196">
        <v>2</v>
      </c>
      <c r="AF11" s="196">
        <v>4</v>
      </c>
      <c r="AG11" s="196">
        <v>33</v>
      </c>
      <c r="AH11" s="196">
        <v>29</v>
      </c>
      <c r="AI11" s="196">
        <v>1</v>
      </c>
      <c r="AJ11" s="389">
        <v>0</v>
      </c>
      <c r="AK11" s="607">
        <v>20</v>
      </c>
      <c r="AL11" s="171">
        <v>2</v>
      </c>
      <c r="AM11" s="171">
        <v>3</v>
      </c>
      <c r="AN11" s="197">
        <v>47</v>
      </c>
      <c r="AO11" s="198">
        <v>26</v>
      </c>
      <c r="AP11" s="198">
        <v>1</v>
      </c>
      <c r="AQ11" s="397">
        <v>0.12632642748863063</v>
      </c>
      <c r="AR11" s="172">
        <v>29</v>
      </c>
      <c r="AS11" s="171">
        <v>2</v>
      </c>
      <c r="AT11" s="171">
        <v>4</v>
      </c>
      <c r="AU11" s="197">
        <v>40</v>
      </c>
      <c r="AV11" s="198">
        <v>23</v>
      </c>
      <c r="AW11" s="198">
        <v>1</v>
      </c>
      <c r="AX11" s="397">
        <v>0.3293392193959778</v>
      </c>
      <c r="AY11" s="196">
        <v>12.750820868296241</v>
      </c>
      <c r="AZ11" s="196">
        <v>0.9485589201021525</v>
      </c>
      <c r="BA11" s="196">
        <v>2.0612914994527545</v>
      </c>
      <c r="BB11" s="196">
        <v>77.19810288215979</v>
      </c>
      <c r="BC11" s="197">
        <v>4.505654870485224</v>
      </c>
      <c r="BD11" s="197">
        <v>0.7661437431594309</v>
      </c>
      <c r="BE11" s="197">
        <v>0.10944910616563297</v>
      </c>
      <c r="BF11" s="615">
        <v>0.09120758847136082</v>
      </c>
      <c r="BG11" s="616">
        <v>1.5140459686245895</v>
      </c>
      <c r="BH11" s="617">
        <v>0.054724553082816485</v>
      </c>
    </row>
    <row r="12" spans="1:60" ht="12.75">
      <c r="A12" s="195" t="s">
        <v>67</v>
      </c>
      <c r="B12" s="388">
        <v>37</v>
      </c>
      <c r="C12" s="196">
        <v>3</v>
      </c>
      <c r="D12" s="196">
        <v>15</v>
      </c>
      <c r="E12" s="196">
        <v>31</v>
      </c>
      <c r="F12" s="196">
        <v>8</v>
      </c>
      <c r="G12" s="196">
        <v>6</v>
      </c>
      <c r="H12" s="389">
        <v>0</v>
      </c>
      <c r="I12" s="196">
        <v>38</v>
      </c>
      <c r="J12" s="196">
        <v>3</v>
      </c>
      <c r="K12" s="196">
        <v>17</v>
      </c>
      <c r="L12" s="196">
        <v>28</v>
      </c>
      <c r="M12" s="196">
        <v>7</v>
      </c>
      <c r="N12" s="196">
        <v>6</v>
      </c>
      <c r="O12" s="196">
        <v>0</v>
      </c>
      <c r="P12" s="388">
        <v>38</v>
      </c>
      <c r="Q12" s="196">
        <v>3</v>
      </c>
      <c r="R12" s="196">
        <v>15</v>
      </c>
      <c r="S12" s="196">
        <v>30</v>
      </c>
      <c r="T12" s="196">
        <v>7</v>
      </c>
      <c r="U12" s="196">
        <v>5</v>
      </c>
      <c r="V12" s="389">
        <v>1.3189712024620797</v>
      </c>
      <c r="W12" s="196">
        <v>36</v>
      </c>
      <c r="X12" s="393">
        <v>3</v>
      </c>
      <c r="Y12" s="393">
        <v>16</v>
      </c>
      <c r="Z12" s="393">
        <v>28</v>
      </c>
      <c r="AA12" s="393">
        <v>10</v>
      </c>
      <c r="AB12" s="393">
        <v>5</v>
      </c>
      <c r="AC12" s="389">
        <v>1</v>
      </c>
      <c r="AD12" s="196">
        <v>36</v>
      </c>
      <c r="AE12" s="196">
        <v>3</v>
      </c>
      <c r="AF12" s="196">
        <v>17</v>
      </c>
      <c r="AG12" s="196">
        <v>30</v>
      </c>
      <c r="AH12" s="196">
        <v>9</v>
      </c>
      <c r="AI12" s="196">
        <v>5</v>
      </c>
      <c r="AJ12" s="389">
        <v>1</v>
      </c>
      <c r="AK12" s="607">
        <v>37</v>
      </c>
      <c r="AL12" s="171">
        <v>2</v>
      </c>
      <c r="AM12" s="171">
        <v>16</v>
      </c>
      <c r="AN12" s="197">
        <v>28</v>
      </c>
      <c r="AO12" s="198">
        <v>11</v>
      </c>
      <c r="AP12" s="198">
        <v>5</v>
      </c>
      <c r="AQ12" s="397">
        <v>0.575657894736842</v>
      </c>
      <c r="AR12" s="172">
        <v>34</v>
      </c>
      <c r="AS12" s="171">
        <v>3</v>
      </c>
      <c r="AT12" s="171">
        <v>16</v>
      </c>
      <c r="AU12" s="197">
        <v>29</v>
      </c>
      <c r="AV12" s="198">
        <v>12</v>
      </c>
      <c r="AW12" s="198">
        <v>6</v>
      </c>
      <c r="AX12" s="397">
        <v>0.5320237364436259</v>
      </c>
      <c r="AY12" s="196">
        <v>35.089463220675945</v>
      </c>
      <c r="AZ12" s="196">
        <v>3.081510934393638</v>
      </c>
      <c r="BA12" s="196">
        <v>16.898608349900595</v>
      </c>
      <c r="BB12" s="196">
        <v>26.043737574552683</v>
      </c>
      <c r="BC12" s="197">
        <v>8.34990059642147</v>
      </c>
      <c r="BD12" s="197">
        <v>6.063618290258449</v>
      </c>
      <c r="BE12" s="197">
        <v>0.9940357852882704</v>
      </c>
      <c r="BF12" s="615">
        <v>0.19880715705765406</v>
      </c>
      <c r="BG12" s="616">
        <v>3.081510934393638</v>
      </c>
      <c r="BH12" s="617">
        <v>0.19880715705765406</v>
      </c>
    </row>
    <row r="13" spans="1:60" ht="12.75">
      <c r="A13" s="195" t="s">
        <v>64</v>
      </c>
      <c r="B13" s="388">
        <v>44</v>
      </c>
      <c r="C13" s="196">
        <v>3</v>
      </c>
      <c r="D13" s="196">
        <v>9</v>
      </c>
      <c r="E13" s="196">
        <v>34</v>
      </c>
      <c r="F13" s="196">
        <v>6</v>
      </c>
      <c r="G13" s="196">
        <v>3</v>
      </c>
      <c r="H13" s="389">
        <v>0</v>
      </c>
      <c r="I13" s="196">
        <v>44</v>
      </c>
      <c r="J13" s="196">
        <v>3</v>
      </c>
      <c r="K13" s="196">
        <v>10</v>
      </c>
      <c r="L13" s="196">
        <v>33</v>
      </c>
      <c r="M13" s="196">
        <v>6</v>
      </c>
      <c r="N13" s="196">
        <v>3</v>
      </c>
      <c r="O13" s="196">
        <v>0</v>
      </c>
      <c r="P13" s="388">
        <v>45</v>
      </c>
      <c r="Q13" s="196">
        <v>3</v>
      </c>
      <c r="R13" s="196">
        <v>9</v>
      </c>
      <c r="S13" s="196">
        <v>32</v>
      </c>
      <c r="T13" s="196">
        <v>7</v>
      </c>
      <c r="U13" s="196">
        <v>3</v>
      </c>
      <c r="V13" s="389">
        <v>0.9839291571006887</v>
      </c>
      <c r="W13" s="196">
        <v>46</v>
      </c>
      <c r="X13" s="393">
        <v>3</v>
      </c>
      <c r="Y13" s="393">
        <v>9</v>
      </c>
      <c r="Z13" s="393">
        <v>31</v>
      </c>
      <c r="AA13" s="393">
        <v>7</v>
      </c>
      <c r="AB13" s="393">
        <v>3</v>
      </c>
      <c r="AC13" s="389">
        <v>1</v>
      </c>
      <c r="AD13" s="196">
        <v>45</v>
      </c>
      <c r="AE13" s="196">
        <v>3</v>
      </c>
      <c r="AF13" s="196">
        <v>10</v>
      </c>
      <c r="AG13" s="196">
        <v>31</v>
      </c>
      <c r="AH13" s="196">
        <v>7</v>
      </c>
      <c r="AI13" s="196">
        <v>3</v>
      </c>
      <c r="AJ13" s="389">
        <v>0</v>
      </c>
      <c r="AK13" s="607">
        <v>46</v>
      </c>
      <c r="AL13" s="171">
        <v>3</v>
      </c>
      <c r="AM13" s="171">
        <v>9</v>
      </c>
      <c r="AN13" s="197">
        <v>31</v>
      </c>
      <c r="AO13" s="198">
        <v>7</v>
      </c>
      <c r="AP13" s="198">
        <v>5</v>
      </c>
      <c r="AQ13" s="397">
        <v>0.3663003663003663</v>
      </c>
      <c r="AR13" s="172">
        <v>45</v>
      </c>
      <c r="AS13" s="171">
        <v>3</v>
      </c>
      <c r="AT13" s="171">
        <v>10</v>
      </c>
      <c r="AU13" s="197">
        <v>31</v>
      </c>
      <c r="AV13" s="198">
        <v>7</v>
      </c>
      <c r="AW13" s="198">
        <v>3</v>
      </c>
      <c r="AX13" s="397">
        <v>0.46831955922865015</v>
      </c>
      <c r="AY13" s="196">
        <v>44.2652329749104</v>
      </c>
      <c r="AZ13" s="196">
        <v>3.046594982078853</v>
      </c>
      <c r="BA13" s="196">
        <v>10.991636798088411</v>
      </c>
      <c r="BB13" s="196">
        <v>24.133811230585426</v>
      </c>
      <c r="BC13" s="197">
        <v>6.391875746714456</v>
      </c>
      <c r="BD13" s="197">
        <v>3.2855436081242537</v>
      </c>
      <c r="BE13" s="197">
        <v>0.6571087216248507</v>
      </c>
      <c r="BF13" s="615">
        <v>0.4181600955794504</v>
      </c>
      <c r="BG13" s="616">
        <v>6.810035842293908</v>
      </c>
      <c r="BH13" s="617">
        <v>0</v>
      </c>
    </row>
    <row r="14" spans="1:60" ht="12.75">
      <c r="A14" s="195" t="s">
        <v>133</v>
      </c>
      <c r="B14" s="388">
        <v>38</v>
      </c>
      <c r="C14" s="196">
        <v>2</v>
      </c>
      <c r="D14" s="196">
        <v>14</v>
      </c>
      <c r="E14" s="196">
        <v>33</v>
      </c>
      <c r="F14" s="196">
        <v>6</v>
      </c>
      <c r="G14" s="196">
        <v>7</v>
      </c>
      <c r="H14" s="389">
        <v>0</v>
      </c>
      <c r="I14" s="196">
        <v>34</v>
      </c>
      <c r="J14" s="196">
        <v>3</v>
      </c>
      <c r="K14" s="196">
        <v>18</v>
      </c>
      <c r="L14" s="196">
        <v>30</v>
      </c>
      <c r="M14" s="196">
        <v>8</v>
      </c>
      <c r="N14" s="196">
        <v>7</v>
      </c>
      <c r="O14" s="196">
        <v>1</v>
      </c>
      <c r="P14" s="388">
        <v>33</v>
      </c>
      <c r="Q14" s="196">
        <v>2</v>
      </c>
      <c r="R14" s="196">
        <v>12</v>
      </c>
      <c r="S14" s="196">
        <v>32</v>
      </c>
      <c r="T14" s="196">
        <v>11</v>
      </c>
      <c r="U14" s="196">
        <v>8</v>
      </c>
      <c r="V14" s="389">
        <v>1.1795543905635648</v>
      </c>
      <c r="W14" s="196">
        <v>34</v>
      </c>
      <c r="X14" s="393">
        <v>3</v>
      </c>
      <c r="Y14" s="393">
        <v>14</v>
      </c>
      <c r="Z14" s="393">
        <v>29</v>
      </c>
      <c r="AA14" s="393">
        <v>11</v>
      </c>
      <c r="AB14" s="393">
        <v>6</v>
      </c>
      <c r="AC14" s="389">
        <v>1</v>
      </c>
      <c r="AD14" s="196">
        <v>34</v>
      </c>
      <c r="AE14" s="196">
        <v>3</v>
      </c>
      <c r="AF14" s="196">
        <v>17</v>
      </c>
      <c r="AG14" s="196">
        <v>31</v>
      </c>
      <c r="AH14" s="196">
        <v>10</v>
      </c>
      <c r="AI14" s="196">
        <v>5</v>
      </c>
      <c r="AJ14" s="389">
        <v>0</v>
      </c>
      <c r="AK14" s="607">
        <v>31</v>
      </c>
      <c r="AL14" s="171">
        <v>1</v>
      </c>
      <c r="AM14" s="171">
        <v>16</v>
      </c>
      <c r="AN14" s="197">
        <v>25</v>
      </c>
      <c r="AO14" s="198">
        <v>19</v>
      </c>
      <c r="AP14" s="198">
        <v>8</v>
      </c>
      <c r="AQ14" s="397">
        <v>0</v>
      </c>
      <c r="AR14" s="172">
        <v>29</v>
      </c>
      <c r="AS14" s="171">
        <v>3</v>
      </c>
      <c r="AT14" s="171">
        <v>14</v>
      </c>
      <c r="AU14" s="197">
        <v>27</v>
      </c>
      <c r="AV14" s="198">
        <v>17</v>
      </c>
      <c r="AW14" s="198">
        <v>10</v>
      </c>
      <c r="AX14" s="397">
        <v>0.1953125</v>
      </c>
      <c r="AY14" s="196">
        <v>32.04419889502763</v>
      </c>
      <c r="AZ14" s="196">
        <v>5.524861878453039</v>
      </c>
      <c r="BA14" s="196">
        <v>17.12707182320442</v>
      </c>
      <c r="BB14" s="196">
        <v>18.23204419889503</v>
      </c>
      <c r="BC14" s="197">
        <v>16.574585635359114</v>
      </c>
      <c r="BD14" s="197">
        <v>6.629834254143646</v>
      </c>
      <c r="BE14" s="197">
        <v>0</v>
      </c>
      <c r="BF14" s="615">
        <v>0</v>
      </c>
      <c r="BG14" s="616">
        <v>3.314917127071823</v>
      </c>
      <c r="BH14" s="617">
        <v>0.5524861878453038</v>
      </c>
    </row>
    <row r="15" spans="1:60" ht="12.75">
      <c r="A15" s="195" t="s">
        <v>134</v>
      </c>
      <c r="B15" s="388">
        <v>45</v>
      </c>
      <c r="C15" s="196">
        <v>6</v>
      </c>
      <c r="D15" s="196">
        <v>10</v>
      </c>
      <c r="E15" s="196">
        <v>31</v>
      </c>
      <c r="F15" s="196">
        <v>5</v>
      </c>
      <c r="G15" s="196">
        <v>3</v>
      </c>
      <c r="H15" s="389">
        <v>0</v>
      </c>
      <c r="I15" s="196">
        <v>40</v>
      </c>
      <c r="J15" s="196">
        <v>2</v>
      </c>
      <c r="K15" s="196">
        <v>12</v>
      </c>
      <c r="L15" s="196">
        <v>31</v>
      </c>
      <c r="M15" s="196">
        <v>6</v>
      </c>
      <c r="N15" s="196">
        <v>8</v>
      </c>
      <c r="O15" s="196">
        <v>0</v>
      </c>
      <c r="P15" s="388">
        <v>40</v>
      </c>
      <c r="Q15" s="196">
        <v>5</v>
      </c>
      <c r="R15" s="196">
        <v>9</v>
      </c>
      <c r="S15" s="196">
        <v>30</v>
      </c>
      <c r="T15" s="196">
        <v>9</v>
      </c>
      <c r="U15" s="196">
        <v>5</v>
      </c>
      <c r="V15" s="389">
        <v>1.8691588785046727</v>
      </c>
      <c r="W15" s="196">
        <v>41</v>
      </c>
      <c r="X15" s="393">
        <v>3</v>
      </c>
      <c r="Y15" s="393">
        <v>9</v>
      </c>
      <c r="Z15" s="393">
        <v>31</v>
      </c>
      <c r="AA15" s="393">
        <v>11</v>
      </c>
      <c r="AB15" s="393">
        <v>3</v>
      </c>
      <c r="AC15" s="389">
        <v>1</v>
      </c>
      <c r="AD15" s="196">
        <v>42</v>
      </c>
      <c r="AE15" s="196">
        <v>3</v>
      </c>
      <c r="AF15" s="196">
        <v>10</v>
      </c>
      <c r="AG15" s="196">
        <v>29</v>
      </c>
      <c r="AH15" s="196">
        <v>10</v>
      </c>
      <c r="AI15" s="196">
        <v>5</v>
      </c>
      <c r="AJ15" s="389">
        <v>0</v>
      </c>
      <c r="AK15" s="607">
        <v>42</v>
      </c>
      <c r="AL15" s="171">
        <v>1</v>
      </c>
      <c r="AM15" s="171">
        <v>8</v>
      </c>
      <c r="AN15" s="197">
        <v>31</v>
      </c>
      <c r="AO15" s="198">
        <v>12</v>
      </c>
      <c r="AP15" s="198">
        <v>6</v>
      </c>
      <c r="AQ15" s="397">
        <v>0.684931506849315</v>
      </c>
      <c r="AR15" s="172">
        <v>39</v>
      </c>
      <c r="AS15" s="171">
        <v>3</v>
      </c>
      <c r="AT15" s="171">
        <v>8</v>
      </c>
      <c r="AU15" s="197">
        <v>33</v>
      </c>
      <c r="AV15" s="198">
        <v>11</v>
      </c>
      <c r="AW15" s="198">
        <v>4</v>
      </c>
      <c r="AX15" s="397">
        <v>0.8291873963515755</v>
      </c>
      <c r="AY15" s="196">
        <v>41.911764705882355</v>
      </c>
      <c r="AZ15" s="196">
        <v>0.7352941176470588</v>
      </c>
      <c r="BA15" s="196">
        <v>11.76470588235294</v>
      </c>
      <c r="BB15" s="196">
        <v>29.411764705882355</v>
      </c>
      <c r="BC15" s="197">
        <v>7.352941176470589</v>
      </c>
      <c r="BD15" s="197">
        <v>2.2058823529411766</v>
      </c>
      <c r="BE15" s="197">
        <v>1.4705882352941175</v>
      </c>
      <c r="BF15" s="615">
        <v>0.7352941176470588</v>
      </c>
      <c r="BG15" s="616">
        <v>4.411764705882353</v>
      </c>
      <c r="BH15" s="617">
        <v>0</v>
      </c>
    </row>
    <row r="16" spans="1:60" ht="12.75">
      <c r="A16" s="195" t="s">
        <v>135</v>
      </c>
      <c r="B16" s="388">
        <v>45</v>
      </c>
      <c r="C16" s="196">
        <v>3</v>
      </c>
      <c r="D16" s="196">
        <v>8</v>
      </c>
      <c r="E16" s="196">
        <v>35</v>
      </c>
      <c r="F16" s="196">
        <v>4</v>
      </c>
      <c r="G16" s="196">
        <v>5</v>
      </c>
      <c r="H16" s="389">
        <v>1</v>
      </c>
      <c r="I16" s="196">
        <v>40</v>
      </c>
      <c r="J16" s="196">
        <v>2</v>
      </c>
      <c r="K16" s="196">
        <v>10</v>
      </c>
      <c r="L16" s="196">
        <v>32</v>
      </c>
      <c r="M16" s="196">
        <v>10</v>
      </c>
      <c r="N16" s="196">
        <v>5</v>
      </c>
      <c r="O16" s="196">
        <v>1</v>
      </c>
      <c r="P16" s="388">
        <v>39</v>
      </c>
      <c r="Q16" s="196">
        <v>2</v>
      </c>
      <c r="R16" s="196">
        <v>9</v>
      </c>
      <c r="S16" s="196">
        <v>39</v>
      </c>
      <c r="T16" s="196">
        <v>7</v>
      </c>
      <c r="U16" s="196">
        <v>3</v>
      </c>
      <c r="V16" s="389">
        <v>0.8004131164471986</v>
      </c>
      <c r="W16" s="196">
        <v>35</v>
      </c>
      <c r="X16" s="393">
        <v>2</v>
      </c>
      <c r="Y16" s="393">
        <v>8</v>
      </c>
      <c r="Z16" s="393">
        <v>40</v>
      </c>
      <c r="AA16" s="393">
        <v>10</v>
      </c>
      <c r="AB16" s="393">
        <v>3</v>
      </c>
      <c r="AC16" s="389">
        <v>1</v>
      </c>
      <c r="AD16" s="196">
        <v>33</v>
      </c>
      <c r="AE16" s="196">
        <v>1</v>
      </c>
      <c r="AF16" s="196">
        <v>8</v>
      </c>
      <c r="AG16" s="196">
        <v>42</v>
      </c>
      <c r="AH16" s="196">
        <v>13</v>
      </c>
      <c r="AI16" s="196">
        <v>3</v>
      </c>
      <c r="AJ16" s="389">
        <v>1</v>
      </c>
      <c r="AK16" s="607">
        <v>45</v>
      </c>
      <c r="AL16" s="171">
        <v>2</v>
      </c>
      <c r="AM16" s="171">
        <v>12</v>
      </c>
      <c r="AN16" s="197">
        <v>28</v>
      </c>
      <c r="AO16" s="198">
        <v>6</v>
      </c>
      <c r="AP16" s="198">
        <v>7</v>
      </c>
      <c r="AQ16" s="397">
        <v>0.43731778425655976</v>
      </c>
      <c r="AR16" s="172">
        <v>43</v>
      </c>
      <c r="AS16" s="171">
        <v>4</v>
      </c>
      <c r="AT16" s="171">
        <v>11</v>
      </c>
      <c r="AU16" s="197">
        <v>32</v>
      </c>
      <c r="AV16" s="198">
        <v>6</v>
      </c>
      <c r="AW16" s="198">
        <v>4</v>
      </c>
      <c r="AX16" s="397">
        <v>0.8601346297681376</v>
      </c>
      <c r="AY16" s="196">
        <v>6.577916992952232</v>
      </c>
      <c r="AZ16" s="196">
        <v>0.5873140172278779</v>
      </c>
      <c r="BA16" s="196">
        <v>2.2709475332811273</v>
      </c>
      <c r="BB16" s="196">
        <v>86.0610806577917</v>
      </c>
      <c r="BC16" s="197">
        <v>1.957713390759593</v>
      </c>
      <c r="BD16" s="197">
        <v>0.822239624119029</v>
      </c>
      <c r="BE16" s="197">
        <v>0.11746280344557558</v>
      </c>
      <c r="BF16" s="615">
        <v>0.07830853563038372</v>
      </c>
      <c r="BG16" s="616">
        <v>1.5270164447924823</v>
      </c>
      <c r="BH16" s="617">
        <v>0</v>
      </c>
    </row>
    <row r="17" spans="1:60" ht="12.75">
      <c r="A17" s="195" t="s">
        <v>136</v>
      </c>
      <c r="B17" s="388">
        <v>30</v>
      </c>
      <c r="C17" s="196">
        <v>19</v>
      </c>
      <c r="D17" s="196">
        <v>6</v>
      </c>
      <c r="E17" s="196">
        <v>29</v>
      </c>
      <c r="F17" s="196">
        <v>7</v>
      </c>
      <c r="G17" s="196">
        <v>2</v>
      </c>
      <c r="H17" s="389">
        <v>8</v>
      </c>
      <c r="I17" s="196">
        <v>32</v>
      </c>
      <c r="J17" s="196">
        <v>20</v>
      </c>
      <c r="K17" s="196">
        <v>7</v>
      </c>
      <c r="L17" s="196">
        <v>25</v>
      </c>
      <c r="M17" s="196">
        <v>5</v>
      </c>
      <c r="N17" s="196">
        <v>2</v>
      </c>
      <c r="O17" s="196">
        <v>9</v>
      </c>
      <c r="P17" s="388">
        <v>33</v>
      </c>
      <c r="Q17" s="196">
        <v>18</v>
      </c>
      <c r="R17" s="196">
        <v>6</v>
      </c>
      <c r="S17" s="196">
        <v>22</v>
      </c>
      <c r="T17" s="196">
        <v>6</v>
      </c>
      <c r="U17" s="196">
        <v>1</v>
      </c>
      <c r="V17" s="389">
        <v>14.128422488551106</v>
      </c>
      <c r="W17" s="196">
        <v>29</v>
      </c>
      <c r="X17" s="393">
        <v>18</v>
      </c>
      <c r="Y17" s="393">
        <v>6</v>
      </c>
      <c r="Z17" s="393">
        <v>26</v>
      </c>
      <c r="AA17" s="393">
        <v>8</v>
      </c>
      <c r="AB17" s="393">
        <v>2</v>
      </c>
      <c r="AC17" s="389">
        <v>11</v>
      </c>
      <c r="AD17" s="196">
        <v>32</v>
      </c>
      <c r="AE17" s="196">
        <v>17</v>
      </c>
      <c r="AF17" s="196">
        <v>6</v>
      </c>
      <c r="AG17" s="196">
        <v>23</v>
      </c>
      <c r="AH17" s="196">
        <v>9</v>
      </c>
      <c r="AI17" s="196">
        <v>2</v>
      </c>
      <c r="AJ17" s="389">
        <v>11</v>
      </c>
      <c r="AK17" s="607">
        <v>33</v>
      </c>
      <c r="AL17" s="171">
        <v>15</v>
      </c>
      <c r="AM17" s="171">
        <v>6</v>
      </c>
      <c r="AN17" s="197">
        <v>20</v>
      </c>
      <c r="AO17" s="198">
        <v>11</v>
      </c>
      <c r="AP17" s="198">
        <v>5</v>
      </c>
      <c r="AQ17" s="397">
        <v>9.572201278478937</v>
      </c>
      <c r="AR17" s="172">
        <v>35</v>
      </c>
      <c r="AS17" s="171">
        <v>16</v>
      </c>
      <c r="AT17" s="171">
        <v>6</v>
      </c>
      <c r="AU17" s="197">
        <v>22</v>
      </c>
      <c r="AV17" s="198">
        <v>9</v>
      </c>
      <c r="AW17" s="198">
        <v>2</v>
      </c>
      <c r="AX17" s="397">
        <v>9.454265949269793</v>
      </c>
      <c r="AY17" s="196">
        <v>29.78982108737189</v>
      </c>
      <c r="AZ17" s="196">
        <v>12.593364599617857</v>
      </c>
      <c r="BA17" s="196">
        <v>5.541080423831857</v>
      </c>
      <c r="BB17" s="196">
        <v>24.561403508771928</v>
      </c>
      <c r="BC17" s="197">
        <v>10.700017370158069</v>
      </c>
      <c r="BD17" s="197">
        <v>2.466562445718256</v>
      </c>
      <c r="BE17" s="197">
        <v>9.883619940941463</v>
      </c>
      <c r="BF17" s="615">
        <v>0.33003300330033003</v>
      </c>
      <c r="BG17" s="616">
        <v>3.786694458919576</v>
      </c>
      <c r="BH17" s="617">
        <v>0.3474031613687685</v>
      </c>
    </row>
    <row r="18" spans="1:60" ht="12.75">
      <c r="A18" s="195" t="s">
        <v>66</v>
      </c>
      <c r="B18" s="388">
        <v>16</v>
      </c>
      <c r="C18" s="196">
        <v>7</v>
      </c>
      <c r="D18" s="196">
        <v>1</v>
      </c>
      <c r="E18" s="196">
        <v>52</v>
      </c>
      <c r="F18" s="196">
        <v>23</v>
      </c>
      <c r="G18" s="196">
        <v>1</v>
      </c>
      <c r="H18" s="389">
        <v>0</v>
      </c>
      <c r="I18" s="196">
        <v>10</v>
      </c>
      <c r="J18" s="196">
        <v>0</v>
      </c>
      <c r="K18" s="196">
        <v>0</v>
      </c>
      <c r="L18" s="196">
        <v>81</v>
      </c>
      <c r="M18" s="196">
        <v>8</v>
      </c>
      <c r="N18" s="196">
        <v>0</v>
      </c>
      <c r="O18" s="196">
        <v>0</v>
      </c>
      <c r="P18" s="388">
        <v>11</v>
      </c>
      <c r="Q18" s="196">
        <v>1</v>
      </c>
      <c r="R18" s="196">
        <v>0</v>
      </c>
      <c r="S18" s="196">
        <v>71</v>
      </c>
      <c r="T18" s="196">
        <v>16</v>
      </c>
      <c r="U18" s="196">
        <v>1</v>
      </c>
      <c r="V18" s="389">
        <v>0.04965243296921549</v>
      </c>
      <c r="W18" s="196">
        <v>12</v>
      </c>
      <c r="X18" s="393">
        <v>1</v>
      </c>
      <c r="Y18" s="393">
        <v>7</v>
      </c>
      <c r="Z18" s="393">
        <v>60</v>
      </c>
      <c r="AA18" s="393">
        <v>21</v>
      </c>
      <c r="AB18" s="393">
        <v>0</v>
      </c>
      <c r="AC18" s="389">
        <v>0</v>
      </c>
      <c r="AD18" s="196">
        <v>37</v>
      </c>
      <c r="AE18" s="196">
        <v>0</v>
      </c>
      <c r="AF18" s="196">
        <v>0</v>
      </c>
      <c r="AG18" s="196">
        <v>43</v>
      </c>
      <c r="AH18" s="196">
        <v>19</v>
      </c>
      <c r="AI18" s="196">
        <v>0</v>
      </c>
      <c r="AJ18" s="389">
        <v>0</v>
      </c>
      <c r="AK18" s="607">
        <v>18</v>
      </c>
      <c r="AL18" s="171">
        <v>0</v>
      </c>
      <c r="AM18" s="171">
        <v>0</v>
      </c>
      <c r="AN18" s="197">
        <v>50</v>
      </c>
      <c r="AO18" s="198">
        <v>32</v>
      </c>
      <c r="AP18" s="198">
        <v>0</v>
      </c>
      <c r="AQ18" s="397">
        <v>0.027221995372260787</v>
      </c>
      <c r="AR18" s="172">
        <v>27</v>
      </c>
      <c r="AS18" s="171">
        <v>0</v>
      </c>
      <c r="AT18" s="171">
        <v>0</v>
      </c>
      <c r="AU18" s="197">
        <v>50</v>
      </c>
      <c r="AV18" s="198">
        <v>23</v>
      </c>
      <c r="AW18" s="198">
        <v>0</v>
      </c>
      <c r="AX18" s="397">
        <v>0.01218224640623731</v>
      </c>
      <c r="AY18" s="196">
        <v>14.919354838709678</v>
      </c>
      <c r="AZ18" s="196">
        <v>0.0855327468230694</v>
      </c>
      <c r="BA18" s="196">
        <v>0.1466275659824047</v>
      </c>
      <c r="BB18" s="196">
        <v>62.32893450635386</v>
      </c>
      <c r="BC18" s="197">
        <v>10.691593352883675</v>
      </c>
      <c r="BD18" s="197">
        <v>0.07331378299120235</v>
      </c>
      <c r="BE18" s="197">
        <v>0.012218963831867057</v>
      </c>
      <c r="BF18" s="615">
        <v>0.012218963831867057</v>
      </c>
      <c r="BG18" s="616">
        <v>11.717986314760507</v>
      </c>
      <c r="BH18" s="617">
        <v>0.012218963831867057</v>
      </c>
    </row>
    <row r="19" spans="1:60" ht="12.75">
      <c r="A19" s="195" t="s">
        <v>73</v>
      </c>
      <c r="B19" s="388">
        <v>22</v>
      </c>
      <c r="C19" s="196">
        <v>11</v>
      </c>
      <c r="D19" s="196">
        <v>5</v>
      </c>
      <c r="E19" s="196">
        <v>45</v>
      </c>
      <c r="F19" s="196">
        <v>7</v>
      </c>
      <c r="G19" s="196">
        <v>1</v>
      </c>
      <c r="H19" s="389">
        <v>8</v>
      </c>
      <c r="I19" s="196">
        <v>26</v>
      </c>
      <c r="J19" s="196">
        <v>10</v>
      </c>
      <c r="K19" s="196">
        <v>5</v>
      </c>
      <c r="L19" s="196">
        <v>50</v>
      </c>
      <c r="M19" s="196">
        <v>5</v>
      </c>
      <c r="N19" s="196">
        <v>1</v>
      </c>
      <c r="O19" s="196">
        <v>2</v>
      </c>
      <c r="P19" s="388">
        <v>37</v>
      </c>
      <c r="Q19" s="196">
        <v>12</v>
      </c>
      <c r="R19" s="196">
        <v>11</v>
      </c>
      <c r="S19" s="196">
        <v>25</v>
      </c>
      <c r="T19" s="196">
        <v>6</v>
      </c>
      <c r="U19" s="196">
        <v>2</v>
      </c>
      <c r="V19" s="389">
        <v>6.280193236714976</v>
      </c>
      <c r="W19" s="196">
        <v>33</v>
      </c>
      <c r="X19" s="393">
        <v>13</v>
      </c>
      <c r="Y19" s="393">
        <v>22</v>
      </c>
      <c r="Z19" s="393">
        <v>20</v>
      </c>
      <c r="AA19" s="393">
        <v>6</v>
      </c>
      <c r="AB19" s="393">
        <v>2</v>
      </c>
      <c r="AC19" s="389">
        <v>5</v>
      </c>
      <c r="AD19" s="196">
        <v>32</v>
      </c>
      <c r="AE19" s="196">
        <v>15</v>
      </c>
      <c r="AF19" s="196">
        <v>11</v>
      </c>
      <c r="AG19" s="196">
        <v>27</v>
      </c>
      <c r="AH19" s="196">
        <v>8</v>
      </c>
      <c r="AI19" s="196">
        <v>2</v>
      </c>
      <c r="AJ19" s="389">
        <v>5</v>
      </c>
      <c r="AK19" s="607">
        <v>35</v>
      </c>
      <c r="AL19" s="171">
        <v>17</v>
      </c>
      <c r="AM19" s="171">
        <v>6</v>
      </c>
      <c r="AN19" s="197">
        <v>21</v>
      </c>
      <c r="AO19" s="198">
        <v>10</v>
      </c>
      <c r="AP19" s="198">
        <v>3</v>
      </c>
      <c r="AQ19" s="397">
        <v>7.086614173228346</v>
      </c>
      <c r="AR19" s="172">
        <v>36</v>
      </c>
      <c r="AS19" s="171">
        <v>15</v>
      </c>
      <c r="AT19" s="171">
        <v>10</v>
      </c>
      <c r="AU19" s="197">
        <v>21</v>
      </c>
      <c r="AV19" s="198">
        <v>10</v>
      </c>
      <c r="AW19" s="198">
        <v>2</v>
      </c>
      <c r="AX19" s="397">
        <v>5.64516129032258</v>
      </c>
      <c r="AY19" s="196">
        <v>39.823008849557525</v>
      </c>
      <c r="AZ19" s="196">
        <v>15.04424778761062</v>
      </c>
      <c r="BA19" s="196">
        <v>11.504424778761061</v>
      </c>
      <c r="BB19" s="196">
        <v>20.353982300884958</v>
      </c>
      <c r="BC19" s="197">
        <v>4.424778761061947</v>
      </c>
      <c r="BD19" s="197">
        <v>0.8849557522123894</v>
      </c>
      <c r="BE19" s="197">
        <v>6.1946902654867255</v>
      </c>
      <c r="BF19" s="615">
        <v>0</v>
      </c>
      <c r="BG19" s="616">
        <v>1.7699115044247788</v>
      </c>
      <c r="BH19" s="617">
        <v>0</v>
      </c>
    </row>
    <row r="20" spans="1:60" ht="12.75">
      <c r="A20" s="195" t="s">
        <v>77</v>
      </c>
      <c r="B20" s="388">
        <v>29</v>
      </c>
      <c r="C20" s="196">
        <v>19</v>
      </c>
      <c r="D20" s="196">
        <v>6</v>
      </c>
      <c r="E20" s="196">
        <v>31</v>
      </c>
      <c r="F20" s="196">
        <v>9</v>
      </c>
      <c r="G20" s="196">
        <v>3</v>
      </c>
      <c r="H20" s="389">
        <v>2</v>
      </c>
      <c r="I20" s="196">
        <v>34</v>
      </c>
      <c r="J20" s="196">
        <v>22</v>
      </c>
      <c r="K20" s="196">
        <v>8</v>
      </c>
      <c r="L20" s="196">
        <v>26</v>
      </c>
      <c r="M20" s="196">
        <v>6</v>
      </c>
      <c r="N20" s="196">
        <v>2</v>
      </c>
      <c r="O20" s="196">
        <v>2</v>
      </c>
      <c r="P20" s="388">
        <v>31</v>
      </c>
      <c r="Q20" s="196">
        <v>22</v>
      </c>
      <c r="R20" s="196">
        <v>6</v>
      </c>
      <c r="S20" s="196">
        <v>25</v>
      </c>
      <c r="T20" s="196">
        <v>7</v>
      </c>
      <c r="U20" s="196">
        <v>3</v>
      </c>
      <c r="V20" s="389">
        <v>4.993160054719562</v>
      </c>
      <c r="W20" s="196">
        <v>23</v>
      </c>
      <c r="X20" s="393">
        <v>16</v>
      </c>
      <c r="Y20" s="393">
        <v>7</v>
      </c>
      <c r="Z20" s="393">
        <v>28</v>
      </c>
      <c r="AA20" s="393">
        <v>5</v>
      </c>
      <c r="AB20" s="393">
        <v>2</v>
      </c>
      <c r="AC20" s="389">
        <v>5</v>
      </c>
      <c r="AD20" s="196">
        <v>29</v>
      </c>
      <c r="AE20" s="196">
        <v>23</v>
      </c>
      <c r="AF20" s="196">
        <v>7</v>
      </c>
      <c r="AG20" s="196">
        <v>24</v>
      </c>
      <c r="AH20" s="196">
        <v>10</v>
      </c>
      <c r="AI20" s="196">
        <v>2</v>
      </c>
      <c r="AJ20" s="389">
        <v>5</v>
      </c>
      <c r="AK20" s="607">
        <v>32</v>
      </c>
      <c r="AL20" s="171">
        <v>16</v>
      </c>
      <c r="AM20" s="171">
        <v>12</v>
      </c>
      <c r="AN20" s="197">
        <v>24</v>
      </c>
      <c r="AO20" s="198">
        <v>8</v>
      </c>
      <c r="AP20" s="198">
        <v>1</v>
      </c>
      <c r="AQ20" s="397">
        <v>8.191449110858873</v>
      </c>
      <c r="AR20" s="172">
        <v>30</v>
      </c>
      <c r="AS20" s="171">
        <v>20</v>
      </c>
      <c r="AT20" s="171">
        <v>8</v>
      </c>
      <c r="AU20" s="197">
        <v>24</v>
      </c>
      <c r="AV20" s="198">
        <v>7</v>
      </c>
      <c r="AW20" s="198">
        <v>5</v>
      </c>
      <c r="AX20" s="397">
        <v>7.060080545738473</v>
      </c>
      <c r="AY20" s="196">
        <v>32.9519847460565</v>
      </c>
      <c r="AZ20" s="196">
        <v>25.411683133992025</v>
      </c>
      <c r="BA20" s="196">
        <v>5.77223088923557</v>
      </c>
      <c r="BB20" s="196">
        <v>14.647252556768938</v>
      </c>
      <c r="BC20" s="197">
        <v>6.846940544288438</v>
      </c>
      <c r="BD20" s="197">
        <v>3.414803258797019</v>
      </c>
      <c r="BE20" s="197">
        <v>5.269544115097937</v>
      </c>
      <c r="BF20" s="615">
        <v>0.1386722135552089</v>
      </c>
      <c r="BG20" s="616">
        <v>5.113537874848327</v>
      </c>
      <c r="BH20" s="617">
        <v>0.1386722135552089</v>
      </c>
    </row>
    <row r="21" spans="1:60" ht="12.75">
      <c r="A21" s="199" t="s">
        <v>137</v>
      </c>
      <c r="B21" s="390">
        <v>29</v>
      </c>
      <c r="C21" s="200">
        <v>13</v>
      </c>
      <c r="D21" s="200">
        <v>7</v>
      </c>
      <c r="E21" s="200">
        <v>33</v>
      </c>
      <c r="F21" s="200">
        <v>11</v>
      </c>
      <c r="G21" s="200">
        <v>2</v>
      </c>
      <c r="H21" s="391">
        <v>4</v>
      </c>
      <c r="I21" s="200">
        <v>32</v>
      </c>
      <c r="J21" s="200">
        <v>13</v>
      </c>
      <c r="K21" s="200">
        <v>8</v>
      </c>
      <c r="L21" s="200">
        <v>33</v>
      </c>
      <c r="M21" s="200">
        <v>7</v>
      </c>
      <c r="N21" s="200">
        <v>2</v>
      </c>
      <c r="O21" s="200">
        <v>4</v>
      </c>
      <c r="P21" s="390">
        <v>31.08896408304254</v>
      </c>
      <c r="Q21" s="200">
        <v>12.569172746818936</v>
      </c>
      <c r="R21" s="200">
        <v>6.300007049451906</v>
      </c>
      <c r="S21" s="200">
        <v>32.156956046667375</v>
      </c>
      <c r="T21" s="200">
        <v>8.837809735293082</v>
      </c>
      <c r="U21" s="200">
        <v>2.01834619858306</v>
      </c>
      <c r="V21" s="391">
        <v>7.028744140143103</v>
      </c>
      <c r="W21" s="200">
        <v>29.269692398504628</v>
      </c>
      <c r="X21" s="394">
        <v>11.529727159441201</v>
      </c>
      <c r="Y21" s="394">
        <v>7</v>
      </c>
      <c r="Z21" s="394">
        <v>32.076801993834856</v>
      </c>
      <c r="AA21" s="394">
        <v>10.465173476749525</v>
      </c>
      <c r="AB21" s="394">
        <v>2.039745523709582</v>
      </c>
      <c r="AC21" s="391">
        <v>5.808109792090247</v>
      </c>
      <c r="AD21" s="200">
        <v>33</v>
      </c>
      <c r="AE21" s="200">
        <v>12</v>
      </c>
      <c r="AF21" s="200">
        <v>7</v>
      </c>
      <c r="AG21" s="200">
        <v>27</v>
      </c>
      <c r="AH21" s="200">
        <v>13</v>
      </c>
      <c r="AI21" s="200">
        <v>2</v>
      </c>
      <c r="AJ21" s="391">
        <v>6</v>
      </c>
      <c r="AK21" s="609">
        <v>30.33160567872558</v>
      </c>
      <c r="AL21" s="202">
        <v>9.71069007956456</v>
      </c>
      <c r="AM21" s="202">
        <v>7.363622181005044</v>
      </c>
      <c r="AN21" s="203">
        <v>31.030179063599643</v>
      </c>
      <c r="AO21" s="204">
        <v>13.919464715977051</v>
      </c>
      <c r="AP21" s="204">
        <v>2.3297335713914262</v>
      </c>
      <c r="AQ21" s="398">
        <v>5.3147047097366915</v>
      </c>
      <c r="AR21" s="201">
        <v>32.78322767999433</v>
      </c>
      <c r="AS21" s="202">
        <v>11.09758472925594</v>
      </c>
      <c r="AT21" s="202">
        <v>7.1324857456528665</v>
      </c>
      <c r="AU21" s="203">
        <v>28.49098700286858</v>
      </c>
      <c r="AV21" s="204">
        <v>12.027216064029465</v>
      </c>
      <c r="AW21" s="204">
        <v>2.6220030456493255</v>
      </c>
      <c r="AX21" s="398">
        <v>5.846495732549492</v>
      </c>
      <c r="AY21" s="200">
        <v>25.986660648914295</v>
      </c>
      <c r="AZ21" s="200">
        <v>8.89624391956271</v>
      </c>
      <c r="BA21" s="200">
        <v>5.394246360095615</v>
      </c>
      <c r="BB21" s="200">
        <v>39.341056115540844</v>
      </c>
      <c r="BC21" s="203">
        <v>7.0223826956187425</v>
      </c>
      <c r="BD21" s="203">
        <v>2.275044715243301</v>
      </c>
      <c r="BE21" s="203">
        <v>4.850977048961102</v>
      </c>
      <c r="BF21" s="618">
        <v>0.20727813717132207</v>
      </c>
      <c r="BG21" s="619">
        <v>4.78578473162496</v>
      </c>
      <c r="BH21" s="620">
        <v>0.17384617956304432</v>
      </c>
    </row>
    <row r="22" spans="1:50" ht="12.75">
      <c r="A22" s="205" t="s">
        <v>34</v>
      </c>
      <c r="B22" s="190"/>
      <c r="C22" s="190"/>
      <c r="D22" s="190"/>
      <c r="E22" s="190"/>
      <c r="F22" s="190"/>
      <c r="G22" s="190"/>
      <c r="H22" s="190"/>
      <c r="I22" s="190"/>
      <c r="J22" s="190"/>
      <c r="K22" s="190"/>
      <c r="L22" s="190"/>
      <c r="M22" s="190"/>
      <c r="N22" s="190"/>
      <c r="O22" s="190"/>
      <c r="P22" s="190"/>
      <c r="Q22" s="190"/>
      <c r="R22" s="190"/>
      <c r="S22" s="190"/>
      <c r="T22" s="190"/>
      <c r="U22" s="190"/>
      <c r="V22" s="190"/>
      <c r="W22" s="190"/>
      <c r="X22" s="395"/>
      <c r="Y22" s="395"/>
      <c r="Z22" s="395"/>
      <c r="AA22" s="395"/>
      <c r="AB22" s="395"/>
      <c r="AC22" s="190"/>
      <c r="AD22" s="190"/>
      <c r="AE22" s="190"/>
      <c r="AF22" s="190"/>
      <c r="AG22" s="190"/>
      <c r="AH22" s="190"/>
      <c r="AI22" s="190"/>
      <c r="AJ22" s="190"/>
      <c r="AK22" s="193"/>
      <c r="AL22" s="190"/>
      <c r="AM22" s="190"/>
      <c r="AN22" s="190"/>
      <c r="AO22" s="190"/>
      <c r="AP22" s="190"/>
      <c r="AQ22" s="190"/>
      <c r="AR22" s="191"/>
      <c r="AS22" s="191"/>
      <c r="AT22" s="191"/>
      <c r="AU22" s="191"/>
      <c r="AV22" s="191"/>
      <c r="AW22" s="191"/>
      <c r="AX22" s="191"/>
    </row>
    <row r="23" spans="1:50" ht="12.75">
      <c r="A23" s="152" t="s">
        <v>35</v>
      </c>
      <c r="B23" s="190"/>
      <c r="C23" s="190"/>
      <c r="D23" s="190"/>
      <c r="E23" s="190"/>
      <c r="F23" s="190"/>
      <c r="G23" s="190"/>
      <c r="H23" s="190"/>
      <c r="I23" s="190"/>
      <c r="J23" s="190"/>
      <c r="K23" s="190"/>
      <c r="L23" s="190"/>
      <c r="M23" s="190"/>
      <c r="N23" s="190"/>
      <c r="O23" s="190"/>
      <c r="P23" s="190"/>
      <c r="Q23" s="190"/>
      <c r="R23" s="190"/>
      <c r="S23" s="190"/>
      <c r="T23" s="190"/>
      <c r="U23" s="190"/>
      <c r="V23" s="190"/>
      <c r="W23" s="206"/>
      <c r="X23" s="395"/>
      <c r="Y23" s="395"/>
      <c r="Z23" s="395"/>
      <c r="AA23" s="395"/>
      <c r="AB23" s="395"/>
      <c r="AC23" s="190"/>
      <c r="AD23" s="190"/>
      <c r="AE23" s="190"/>
      <c r="AF23" s="190"/>
      <c r="AG23" s="190"/>
      <c r="AH23" s="190"/>
      <c r="AI23" s="190"/>
      <c r="AJ23" s="190"/>
      <c r="AK23" s="207"/>
      <c r="AL23" s="190"/>
      <c r="AM23" s="190"/>
      <c r="AN23" s="190"/>
      <c r="AO23" s="190"/>
      <c r="AP23" s="190"/>
      <c r="AQ23" s="190"/>
      <c r="AR23" s="190"/>
      <c r="AS23" s="190"/>
      <c r="AT23" s="191"/>
      <c r="AU23" s="191"/>
      <c r="AV23" s="191"/>
      <c r="AW23" s="191"/>
      <c r="AX23" s="191"/>
    </row>
  </sheetData>
  <sheetProtection/>
  <mergeCells count="16">
    <mergeCell ref="AY4:BH4"/>
    <mergeCell ref="AY5:BH5"/>
    <mergeCell ref="A4:A6"/>
    <mergeCell ref="AK5:AQ5"/>
    <mergeCell ref="W4:AC4"/>
    <mergeCell ref="AK4:AX4"/>
    <mergeCell ref="AR5:AX5"/>
    <mergeCell ref="AD4:AJ4"/>
    <mergeCell ref="AD5:AJ5"/>
    <mergeCell ref="I5:O5"/>
    <mergeCell ref="B5:H5"/>
    <mergeCell ref="W5:AC5"/>
    <mergeCell ref="B4:H4"/>
    <mergeCell ref="I4:O4"/>
    <mergeCell ref="P4:V4"/>
    <mergeCell ref="P5:V5"/>
  </mergeCells>
  <printOptions/>
  <pageMargins left="0.5905511811023623" right="0.5905511811023623" top="0.7874015748031497" bottom="0.7874015748031497" header="0.3937007874015748" footer="0.3937007874015748"/>
  <pageSetup fitToHeight="1" fitToWidth="1" horizontalDpi="600" verticalDpi="600" orientation="landscape" paperSize="9" scale="41" r:id="rId1"/>
  <headerFooter alignWithMargins="0">
    <oddHeader>&amp;CTribunal Statistics Quarterly
July to September 2013</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statistics - July to September 2013</dc:title>
  <dc:subject/>
  <dc:creator>Ministry of Justice</dc:creator>
  <cp:keywords>Ministry of Justice, tribunal, statistics, </cp:keywords>
  <dc:description/>
  <cp:lastModifiedBy>Elizabeth Popoola</cp:lastModifiedBy>
  <cp:lastPrinted>2013-12-12T16:16:52Z</cp:lastPrinted>
  <dcterms:created xsi:type="dcterms:W3CDTF">2013-06-14T13:50:33Z</dcterms:created>
  <dcterms:modified xsi:type="dcterms:W3CDTF">2013-12-13T12:08:15Z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