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68" windowWidth="15456" windowHeight="11556" tabRatio="734"/>
  </bookViews>
  <sheets>
    <sheet name="Data sheet" sheetId="14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5" i="14" l="1"/>
  <c r="AN5" i="14"/>
  <c r="AJ6" i="14"/>
  <c r="AM6" i="14"/>
  <c r="AN6" i="14"/>
  <c r="AM4" i="14"/>
  <c r="AJ4" i="14"/>
  <c r="Q6" i="14"/>
  <c r="AC6" i="14" s="1"/>
  <c r="AA6" i="14"/>
  <c r="P6" i="14"/>
  <c r="AB6" i="14" s="1"/>
  <c r="Z6" i="14"/>
  <c r="Z5" i="14"/>
  <c r="AA5" i="14"/>
  <c r="Q5" i="14"/>
  <c r="Q4" i="14"/>
  <c r="P5" i="14"/>
  <c r="AA4" i="14"/>
  <c r="P4" i="14"/>
  <c r="Z4" i="14"/>
  <c r="AB5" i="14"/>
  <c r="AC5" i="14"/>
  <c r="AN4" i="14" l="1"/>
  <c r="AC4" i="14"/>
  <c r="AB4" i="14"/>
</calcChain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<sst xmlns="http://schemas.openxmlformats.org/spreadsheetml/2006/main" count="127" uniqueCount="40">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</sst>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3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  <protection locked="0"/>
    </xf>
    <xf numFmtId="184" fontId="0" fillId="0" borderId="1" xfId="0" applyNumberFormat="1" applyBorder="1" applyAlignment="1" applyProtection="1">
      <alignment horizontal="right" vertical="center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horizontal="center" wrapText="1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90" zoomScaleNormal="90" workbookViewId="0">
      <selection sqref="A1:A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6" customWidth="1"/>
    <col min="18" max="27" width="12.81640625" style="16" customWidth="1"/>
    <col min="28" max="29" width="11.08984375" style="2" customWidth="1"/>
    <col min="30" max="34" width="15.54296875" style="2" customWidth="1"/>
    <col min="35" max="35" width="16.54296875" style="2" bestFit="1" customWidth="1"/>
    <col min="36" max="36" width="14.1796875" style="2" bestFit="1" customWidth="1"/>
    <col min="37" max="39" width="19.08984375" style="2" customWidth="1"/>
    <col min="40" max="40" width="20.54296875" style="2" bestFit="1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2" t="s">
        <v>12</v>
      </c>
      <c r="B1" s="32" t="s">
        <v>1</v>
      </c>
      <c r="C1" s="32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0" t="s">
        <v>15</v>
      </c>
      <c r="S1" s="48"/>
      <c r="T1" s="48"/>
      <c r="U1" s="48"/>
      <c r="V1" s="48"/>
      <c r="W1" s="48"/>
      <c r="X1" s="48"/>
      <c r="Y1" s="48"/>
      <c r="Z1" s="48"/>
      <c r="AA1" s="41"/>
      <c r="AB1" s="44" t="s">
        <v>25</v>
      </c>
      <c r="AC1" s="45"/>
      <c r="AD1" s="35" t="s">
        <v>11</v>
      </c>
      <c r="AE1" s="36"/>
      <c r="AF1" s="36"/>
      <c r="AG1" s="36"/>
      <c r="AH1" s="36"/>
      <c r="AI1" s="36"/>
      <c r="AJ1" s="37"/>
      <c r="AK1" s="56" t="s">
        <v>32</v>
      </c>
      <c r="AL1" s="56"/>
      <c r="AM1" s="56"/>
      <c r="AN1" s="53" t="s">
        <v>24</v>
      </c>
      <c r="AO1" s="32" t="s">
        <v>33</v>
      </c>
    </row>
    <row r="2" spans="1:41" s="1" customFormat="1" ht="53.25" customHeight="1" x14ac:dyDescent="0.3">
      <c r="A2" s="33"/>
      <c r="B2" s="33"/>
      <c r="C2" s="33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2" t="s">
        <v>9</v>
      </c>
      <c r="Q2" s="43"/>
      <c r="R2" s="42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2" t="s">
        <v>10</v>
      </c>
      <c r="AA2" s="43"/>
      <c r="AB2" s="46"/>
      <c r="AC2" s="47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9" t="s">
        <v>23</v>
      </c>
      <c r="AK2" s="32" t="s">
        <v>26</v>
      </c>
      <c r="AL2" s="32" t="s">
        <v>27</v>
      </c>
      <c r="AM2" s="32" t="s">
        <v>22</v>
      </c>
      <c r="AN2" s="54"/>
      <c r="AO2" s="51"/>
    </row>
    <row r="3" spans="1:41" ht="57.75" customHeight="1" x14ac:dyDescent="0.3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5"/>
      <c r="AO3" s="50"/>
    </row>
    <row r="4" spans="1:41" ht="45" x14ac:dyDescent="0.25">
      <c r="A4" s="19" t="s">
        <v>34</v>
      </c>
      <c r="B4" s="19" t="s">
        <v>35</v>
      </c>
      <c r="C4" s="19" t="s">
        <v>34</v>
      </c>
      <c r="D4" s="28">
        <v>98</v>
      </c>
      <c r="E4" s="20">
        <v>94.25</v>
      </c>
      <c r="F4" s="20">
        <v>200</v>
      </c>
      <c r="G4" s="20">
        <v>192.86</v>
      </c>
      <c r="H4" s="20">
        <v>497</v>
      </c>
      <c r="I4" s="20">
        <v>486.86</v>
      </c>
      <c r="J4" s="20">
        <v>993</v>
      </c>
      <c r="K4" s="20">
        <v>967.4</v>
      </c>
      <c r="L4" s="20">
        <v>85</v>
      </c>
      <c r="M4" s="20">
        <v>83.8</v>
      </c>
      <c r="N4" s="28" t="s">
        <v>39</v>
      </c>
      <c r="O4" s="28" t="s">
        <v>39</v>
      </c>
      <c r="P4" s="4">
        <f t="shared" ref="P4:Q6" si="0">SUM(D4,F4,H4,J4,L4,N4)</f>
        <v>1873</v>
      </c>
      <c r="Q4" s="4">
        <f t="shared" si="0"/>
        <v>1825.1699999999998</v>
      </c>
      <c r="R4" s="20">
        <v>66</v>
      </c>
      <c r="S4" s="20">
        <v>66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15</v>
      </c>
      <c r="Y4" s="20">
        <v>15</v>
      </c>
      <c r="Z4" s="23">
        <f t="shared" ref="Z4:AA6" si="1">SUM(R4,T4,V4,X4)</f>
        <v>81</v>
      </c>
      <c r="AA4" s="23">
        <f t="shared" si="1"/>
        <v>81</v>
      </c>
      <c r="AB4" s="4">
        <f t="shared" ref="AB4:AC6" si="2">SUM(P4,Z4)</f>
        <v>1954</v>
      </c>
      <c r="AC4" s="4">
        <f t="shared" si="2"/>
        <v>1906.1699999999998</v>
      </c>
      <c r="AD4" s="25">
        <v>7470451.0800000001</v>
      </c>
      <c r="AE4" s="26">
        <v>82799.3</v>
      </c>
      <c r="AF4" s="26">
        <v>0</v>
      </c>
      <c r="AG4" s="26">
        <v>47490.239999999998</v>
      </c>
      <c r="AH4" s="26">
        <v>1584471.09</v>
      </c>
      <c r="AI4" s="26">
        <v>553073.9</v>
      </c>
      <c r="AJ4" s="7">
        <f>SUM(AD4:AI4)</f>
        <v>9738285.6100000013</v>
      </c>
      <c r="AK4" s="29">
        <v>220903.89</v>
      </c>
      <c r="AL4" s="29">
        <v>303048.09000000003</v>
      </c>
      <c r="AM4" s="30">
        <f>SUM(AK4:AL4)</f>
        <v>523951.98000000004</v>
      </c>
      <c r="AN4" s="31">
        <f>SUM(AJ4,AM4)</f>
        <v>10262237.590000002</v>
      </c>
      <c r="AO4" s="21"/>
    </row>
    <row r="5" spans="1:41" ht="45" x14ac:dyDescent="0.2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30">
        <f>SUM(AK5:AL5)</f>
        <v>0</v>
      </c>
      <c r="AN5" s="31">
        <f>SUM(AJ5,AM5)</f>
        <v>0</v>
      </c>
      <c r="AO5" s="24"/>
    </row>
    <row r="6" spans="1:41" ht="45" x14ac:dyDescent="0.2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4</v>
      </c>
      <c r="O6" s="20">
        <v>4</v>
      </c>
      <c r="P6" s="4">
        <f t="shared" si="0"/>
        <v>4</v>
      </c>
      <c r="Q6" s="4">
        <f t="shared" si="0"/>
        <v>4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4</v>
      </c>
      <c r="AC6" s="4">
        <f t="shared" si="2"/>
        <v>4</v>
      </c>
      <c r="AD6" s="20" t="s">
        <v>39</v>
      </c>
      <c r="AE6" s="26">
        <v>62461.51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62461.51</v>
      </c>
      <c r="AK6" s="20" t="s">
        <v>39</v>
      </c>
      <c r="AL6" s="20" t="s">
        <v>39</v>
      </c>
      <c r="AM6" s="30">
        <f>SUM(AK6:AL6)</f>
        <v>0</v>
      </c>
      <c r="AN6" s="31">
        <f>SUM(AJ6,AM6)</f>
        <v>62461.51</v>
      </c>
      <c r="AO6" s="27"/>
    </row>
    <row r="7" spans="1:41" x14ac:dyDescent="0.2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</mergeCells>
  <phoneticPr fontId="0" type="noConversion"/>
  <conditionalFormatting sqref="B4:B100">
    <cfRule type="expression" dxfId="3" priority="244">
      <formula>AND(NOT(ISBLANK($A4)),ISBLANK(B4))</formula>
    </cfRule>
  </conditionalFormatting>
  <conditionalFormatting sqref="C7:C100">
    <cfRule type="expression" dxfId="2" priority="243">
      <formula>AND(NOT(ISBLANK(A7)),ISBLANK(C7))</formula>
    </cfRule>
  </conditionalFormatting>
  <conditionalFormatting sqref="X7:X100 R7:R100 T7:T100 V7:V100 AD5:AL5 N6:N100 L6:L100 L4 N4 L5:O5 AK6:AL6 R5:Y6 X4 T4 V4 R4 F4:F100 H4:H100 D4:D100 J4:J100 AD6 AF6:AI6">
    <cfRule type="expression" dxfId="1" priority="242">
      <formula>AND(NOT(ISBLANK(E4)),ISBLANK(D4))</formula>
    </cfRule>
  </conditionalFormatting>
  <conditionalFormatting sqref="Y7:Y100 S7:S100 U7:U100 W7:W100 M4 O4 Y4 U4 W4 S4 G4:G100 I4:I100 E4:E100 K4:K100 M6:M100 O6:O100">
    <cfRule type="expression" dxfId="0" priority="241">
      <formula>AND(NOT(ISBLANK(D4)),ISBLANK(E4))</formula>
    </cfRule>
  </conditionalFormatting>
  <dataValidations xWindow="183" yWindow="518" count="5">
    <dataValidation type="custom" allowBlank="1" showInputMessage="1" showErrorMessage="1" errorTitle="FTE" error="The value entered in the FTE field must be less than or equal to the value entered in the headcount field." sqref="O4:O100 K4:K100 G4:G100 E4:E100 I4:I100 M4:M100 U4:U100 S4:S100 Y4:Y100 W4:W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AJ5 L4:L100 H4:H100 F4:F100 D4:D100 J4:J100 N4:N100 R4:R100 T4:T100 X4:X100 V4:V100">
      <formula1>D4&gt;=E4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_x000a_" sqref="AP1:IV1048576 R101:AN65536 P4:Q65536 AB3:AC100 A101:O65536 P2 A1:C1 R1 AB1 AO1 AO4:AO65536"/>
    <dataValidation type="decimal" operator="greaterThanOrEqual" allowBlank="1" showInputMessage="1" showErrorMessage="1" sqref="AK4:AL6 AD4:AI6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2013-03-04T10:42:19Z</dcterms:created>
  <dcterms:modified xsi:type="dcterms:W3CDTF">2013-11-11T09:32:27Z</dcterms:modified>
</cp:coreProperties>
</file>