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90" yWindow="315" windowWidth="7170" windowHeight="5520" tabRatio="695" activeTab="0"/>
  </bookViews>
  <sheets>
    <sheet name="ER Contents Page" sheetId="1" r:id="rId1"/>
    <sheet name="Testing Tables" sheetId="2" r:id="rId2"/>
    <sheet name="Enforcement Tables" sheetId="3" r:id="rId3"/>
  </sheets>
  <externalReferences>
    <externalReference r:id="rId6"/>
    <externalReference r:id="rId7"/>
  </externalReferences>
  <definedNames>
    <definedName name="_xlnm.Print_Area" localSheetId="2">'Enforcement Tables'!$A$1:$N$302</definedName>
    <definedName name="_xlnm.Print_Area" localSheetId="0">'ER Contents Page'!$A$1:$A$50</definedName>
    <definedName name="_xlnm.Print_Area" localSheetId="1">'Testing Tables'!$A$1:$J$406</definedName>
    <definedName name="Query1">#REF!</definedName>
    <definedName name="Query11">#REF!</definedName>
    <definedName name="Query21">#REF!</definedName>
    <definedName name="Summary">#REF!</definedName>
    <definedName name="Summary11">#REF!</definedName>
    <definedName name="Summary21">#REF!</definedName>
    <definedName name="Summary31">#REF!</definedName>
    <definedName name="Table1">'[2]Page 1'!$A$1</definedName>
    <definedName name="Table1.36">#REF!</definedName>
    <definedName name="Table1.37">#REF!</definedName>
    <definedName name="Table1.38a">#REF!</definedName>
    <definedName name="Table1.38b">#REF!</definedName>
    <definedName name="Table1.38c">#REF!</definedName>
    <definedName name="Table1.39">#REF!</definedName>
    <definedName name="Table10">'[2]Page 4'!#REF!</definedName>
    <definedName name="Table11">'[2]Page 5'!#REF!</definedName>
    <definedName name="Table12">'[2]Page 5'!$A$1</definedName>
    <definedName name="Table13">'[2]Page 5'!$A$38</definedName>
    <definedName name="Table14">'[2]Page 6'!$A$1</definedName>
    <definedName name="Table2">'[2]Page 1'!$A$16</definedName>
    <definedName name="Table2.12">'[1]A2.10'!$A$1</definedName>
    <definedName name="Table3">'[2]Page 2'!$A$1</definedName>
    <definedName name="Table4">'[2]Page 2'!$F$2</definedName>
    <definedName name="Table5">'[2]Page 2'!$A$16</definedName>
    <definedName name="Table6">'[2]Page 2'!$K$2</definedName>
    <definedName name="Table7">'[2]Page 3'!$A$1</definedName>
    <definedName name="Table8">'[2]Page 4'!$A$1</definedName>
    <definedName name="Table9">'[2]Page 4'!$A$15</definedName>
    <definedName name="TableA.1.13">#REF!</definedName>
    <definedName name="TableA.19">#REF!</definedName>
    <definedName name="TableA.2.27a">'[1]A2.25'!$I$27:$L$27</definedName>
    <definedName name="TableA1.1">#REF!</definedName>
    <definedName name="TableA1.10">#REF!</definedName>
    <definedName name="TableA1.11">#REF!</definedName>
    <definedName name="TableA1.12">#REF!</definedName>
    <definedName name="TableA1.13">#REF!</definedName>
    <definedName name="TableA1.14">#REF!</definedName>
    <definedName name="TableA1.15">#REF!</definedName>
    <definedName name="TableA1.16">#REF!</definedName>
    <definedName name="TableA1.17">#REF!</definedName>
    <definedName name="TableA1.18">#REF!</definedName>
    <definedName name="TableA1.19">#REF!</definedName>
    <definedName name="TableA1.2">#REF!</definedName>
    <definedName name="TableA1.20">#REF!</definedName>
    <definedName name="TableA1.21">#REF!</definedName>
    <definedName name="TableA1.22">#REF!</definedName>
    <definedName name="TableA1.23">'Enforcement Tables'!#REF!</definedName>
    <definedName name="TableA1.24">'Enforcement Tables'!#REF!</definedName>
    <definedName name="TableA1.25">'Enforcement Tables'!#REF!</definedName>
    <definedName name="TableA1.26">#REF!</definedName>
    <definedName name="TableA1.27">#REF!</definedName>
    <definedName name="TableA1.28">#REF!</definedName>
    <definedName name="TableA1.29">#REF!</definedName>
    <definedName name="TableA1.3">'Testing Tables'!$A$201</definedName>
    <definedName name="TableA1.30">#REF!</definedName>
    <definedName name="TableA1.31">#REF!</definedName>
    <definedName name="TableA1.32">#REF!</definedName>
    <definedName name="TableA1.33">#REF!</definedName>
    <definedName name="TableA1.34">#REF!</definedName>
    <definedName name="TableA1.35">#REF!</definedName>
    <definedName name="TableA1.36">#REF!</definedName>
    <definedName name="TableA1.37">#REF!</definedName>
    <definedName name="TableA1.39">#REF!</definedName>
    <definedName name="TableA1.4">'Testing Tables'!#REF!</definedName>
    <definedName name="TableA1.40">#REF!</definedName>
    <definedName name="TableA1.41">#REF!</definedName>
    <definedName name="TableA1.42">#REF!</definedName>
    <definedName name="TableA1.43">#REF!</definedName>
    <definedName name="TableA1.44">#REF!</definedName>
    <definedName name="TableA1.5">#REF!</definedName>
    <definedName name="TableA1.6">#REF!</definedName>
    <definedName name="TableA1.7">#REF!</definedName>
    <definedName name="TableA1.8">#REF!</definedName>
    <definedName name="TableA1.9">#REF!</definedName>
    <definedName name="TableA2.1">'[1]A2.1'!$A$1</definedName>
    <definedName name="TableA2.10">'[1]A2.6'!$A$21</definedName>
    <definedName name="TableA2.11">#REF!</definedName>
    <definedName name="TableA2.12">'[1]A2.10'!$A$16:$R$28</definedName>
    <definedName name="TableA2.13">'[1]A2.10'!$A$16</definedName>
    <definedName name="TableA2.14">'[1]A2.12'!$A$1</definedName>
    <definedName name="TableA2.15">'[1]A2.12'!$A$12</definedName>
    <definedName name="TableA2.16">'[1]A2.14'!$A$1</definedName>
    <definedName name="TableA2.17">'[1]A2.14'!$A$17</definedName>
    <definedName name="TableA2.18">'[1]A2.16'!$A$1</definedName>
    <definedName name="TableA2.19">'[1]A2.16'!$A$16</definedName>
    <definedName name="TableA2.2">'[1]A2.1'!$A$20</definedName>
    <definedName name="TableA2.20">'[1]A2.18'!$A$1</definedName>
    <definedName name="TableA2.21">'[1]A2.18'!$A$20</definedName>
    <definedName name="TableA2.22">'[1]A2.20'!$A$1</definedName>
    <definedName name="TableA2.23">'[1]A2.20'!$A$16</definedName>
    <definedName name="TableA2.24">'[1]A2.22'!$A$1</definedName>
    <definedName name="TableA2.25">'[1]A2.22'!$A$19</definedName>
    <definedName name="TableA2.26">'[1]A2.24'!$A$1</definedName>
    <definedName name="TableA2.27a">'[1]A2.25'!$A$1</definedName>
    <definedName name="TableA2.27b">'[1]A2.25'!$I$1</definedName>
    <definedName name="TableA2.27c">'[1]A2.25'!$I$14</definedName>
    <definedName name="TableA2.28">'[1]A2.26'!$A$1</definedName>
    <definedName name="TableA2.29">'[1]A2.26'!$A$22</definedName>
    <definedName name="TableA2.3">'[1]A2.1'!$F$20</definedName>
    <definedName name="TableA2.30">'[1]A2.28'!#REF!</definedName>
    <definedName name="TableA2.31">'[1]A2.28'!$A$1</definedName>
    <definedName name="TableA2.4">'[1]A2.4'!$A$1</definedName>
    <definedName name="TableA2.5">'[1]A2.4'!$A$15</definedName>
    <definedName name="TableA2.6">#REF!</definedName>
    <definedName name="TableA2.7">'[1]A2.6'!#REF!</definedName>
    <definedName name="TableA2.8">'[1]A2.6'!#REF!</definedName>
    <definedName name="TableA2.9">'[1]A2.6'!$G$1</definedName>
    <definedName name="TableA3.1">#REF!</definedName>
    <definedName name="TableA3.10">#REF!</definedName>
    <definedName name="TableA3.2">#REF!</definedName>
    <definedName name="TableA3.3">#REF!</definedName>
    <definedName name="TableA3.4">#REF!</definedName>
    <definedName name="TableA3.5">#REF!</definedName>
    <definedName name="TableA3.6">#REF!</definedName>
    <definedName name="TableA3.7">#REF!</definedName>
    <definedName name="TableA3.8">#REF!</definedName>
    <definedName name="TableA3.9">#REF!</definedName>
    <definedName name="TableA4.1">#REF!</definedName>
    <definedName name="TableA4.10">#REF!</definedName>
    <definedName name="TableA4.11">#REF!</definedName>
    <definedName name="TableA4.12">#REF!</definedName>
    <definedName name="TableA4.13">#REF!</definedName>
    <definedName name="TableA4.14">#REF!</definedName>
    <definedName name="TableA4.15">#REF!</definedName>
    <definedName name="TableA4.16">#REF!</definedName>
    <definedName name="TableA4.17">#REF!</definedName>
    <definedName name="TableA4.18">#REF!</definedName>
    <definedName name="TableA4.19">#REF!</definedName>
    <definedName name="TableA4.20">#REF!</definedName>
    <definedName name="TableA4.21">#REF!</definedName>
    <definedName name="TableA4.22">#REF!</definedName>
    <definedName name="TableA4.23">#REF!</definedName>
    <definedName name="TableA4.24">#REF!</definedName>
    <definedName name="TableA4.2a">#REF!</definedName>
    <definedName name="TableA4.2b">#REF!</definedName>
    <definedName name="TableA4.2c">#REF!</definedName>
    <definedName name="TableA4.3">#REF!</definedName>
    <definedName name="TableA4.4">#REF!</definedName>
    <definedName name="TableA4.5">#REF!</definedName>
    <definedName name="TableA4.6">#REF!</definedName>
    <definedName name="TableA4.7">#REF!</definedName>
    <definedName name="TableA4.8">#REF!</definedName>
    <definedName name="TableA4.9">#REF!</definedName>
    <definedName name="temp" hidden="1">{#N/A,#N/A,FALSE,"Sheet11";#N/A,#N/A,FALSE,"Sheet13";#N/A,#N/A,FALSE,"Sheet14";#N/A,#N/A,FALSE,"Sheet15";#N/A,#N/A,FALSE,"Sheet16";#N/A,#N/A,FALSE,"Sheet17";#N/A,#N/A,FALSE,"Sheet20";#N/A,#N/A,FALSE,"Sheet21";#N/A,#N/A,FALSE,"Sheet22";#N/A,#N/A,FALSE,"Sheet23";#N/A,#N/A,FALSE,"Sheet24";#N/A,#N/A,FALSE,"Sheet27";#N/A,#N/A,FALSE,"Sheet28"}</definedName>
    <definedName name="Temp21" hidden="1">{#N/A,#N/A,FALSE,"Sheet11";#N/A,#N/A,FALSE,"Sheet13";#N/A,#N/A,FALSE,"Sheet14";#N/A,#N/A,FALSE,"Sheet15";#N/A,#N/A,FALSE,"Sheet16";#N/A,#N/A,FALSE,"Sheet17";#N/A,#N/A,FALSE,"Sheet20";#N/A,#N/A,FALSE,"Sheet21";#N/A,#N/A,FALSE,"Sheet22";#N/A,#N/A,FALSE,"Sheet23";#N/A,#N/A,FALSE,"Sheet24";#N/A,#N/A,FALSE,"Sheet27";#N/A,#N/A,FALSE,"Sheet28"}</definedName>
    <definedName name="Temp31" hidden="1">{#N/A,#N/A,FALSE,"Sheet11";#N/A,#N/A,FALSE,"Sheet13";#N/A,#N/A,FALSE,"Sheet14";#N/A,#N/A,FALSE,"Sheet15";#N/A,#N/A,FALSE,"Sheet16";#N/A,#N/A,FALSE,"Sheet17";#N/A,#N/A,FALSE,"Sheet20";#N/A,#N/A,FALSE,"Sheet21";#N/A,#N/A,FALSE,"Sheet22";#N/A,#N/A,FALSE,"Sheet23";#N/A,#N/A,FALSE,"Sheet24";#N/A,#N/A,FALSE,"Sheet27";#N/A,#N/A,FALSE,"Sheet28"}</definedName>
    <definedName name="wrn.BPREPS." localSheetId="2" hidden="1">{#N/A,#N/A,FALSE,"Sheet11";#N/A,#N/A,FALSE,"Sheet13";#N/A,#N/A,FALSE,"Sheet14";#N/A,#N/A,FALSE,"Sheet15";#N/A,#N/A,FALSE,"Sheet16";#N/A,#N/A,FALSE,"Sheet17";#N/A,#N/A,FALSE,"Sheet20";#N/A,#N/A,FALSE,"Sheet21";#N/A,#N/A,FALSE,"Sheet22";#N/A,#N/A,FALSE,"Sheet23";#N/A,#N/A,FALSE,"Sheet24";#N/A,#N/A,FALSE,"Sheet27";#N/A,#N/A,FALSE,"Sheet28"}</definedName>
    <definedName name="wrn.BPREPS." hidden="1">{#N/A,#N/A,FALSE,"Sheet11";#N/A,#N/A,FALSE,"Sheet13";#N/A,#N/A,FALSE,"Sheet14";#N/A,#N/A,FALSE,"Sheet15";#N/A,#N/A,FALSE,"Sheet16";#N/A,#N/A,FALSE,"Sheet17";#N/A,#N/A,FALSE,"Sheet20";#N/A,#N/A,FALSE,"Sheet21";#N/A,#N/A,FALSE,"Sheet22";#N/A,#N/A,FALSE,"Sheet23";#N/A,#N/A,FALSE,"Sheet24";#N/A,#N/A,FALSE,"Sheet27";#N/A,#N/A,FALSE,"Sheet28"}</definedName>
    <definedName name="Z_CEBC6147_E821_45E2_A967_D156691281C6_.wvu.PrintArea" localSheetId="2" hidden="1">'Enforcement Tables'!$A$1:$N$302</definedName>
    <definedName name="Z_CEBC6147_E821_45E2_A967_D156691281C6_.wvu.PrintArea" localSheetId="0" hidden="1">'ER Contents Page'!$A$1:$A$50</definedName>
    <definedName name="Z_CEBC6147_E821_45E2_A967_D156691281C6_.wvu.PrintArea" localSheetId="1" hidden="1">'Testing Tables'!$A$1:$J$406</definedName>
    <definedName name="Z_FA709970_022B_4185_BB04_37F1F75A3986_.wvu.PrintArea" localSheetId="2" hidden="1">'Enforcement Tables'!#REF!</definedName>
    <definedName name="Z_FA709970_022B_4185_BB04_37F1F75A3986_.wvu.PrintArea" localSheetId="1" hidden="1">'Testing Tables'!$A$201:$F$220</definedName>
  </definedNames>
  <calcPr fullCalcOnLoad="1"/>
</workbook>
</file>

<file path=xl/sharedStrings.xml><?xml version="1.0" encoding="utf-8"?>
<sst xmlns="http://schemas.openxmlformats.org/spreadsheetml/2006/main" count="1112" uniqueCount="351">
  <si>
    <t>Brakes - Parking Brake Operation and Perfomance</t>
  </si>
  <si>
    <t>Brakes - Mechanical components</t>
  </si>
  <si>
    <t>Steering - Steering Box &amp; Rack &amp; pinion</t>
  </si>
  <si>
    <t>N\A</t>
  </si>
  <si>
    <t>VOSA Effectiveness Report 2012/13 - Contents Page</t>
  </si>
  <si>
    <t xml:space="preserve"> </t>
  </si>
  <si>
    <t>Fails</t>
  </si>
  <si>
    <t>PRS</t>
  </si>
  <si>
    <t>Tests</t>
  </si>
  <si>
    <t>Age</t>
  </si>
  <si>
    <t>Up to 1 year</t>
  </si>
  <si>
    <t>2 years</t>
  </si>
  <si>
    <t>3 years</t>
  </si>
  <si>
    <t>4 years</t>
  </si>
  <si>
    <t>5 years</t>
  </si>
  <si>
    <t>6 years</t>
  </si>
  <si>
    <t>7 years</t>
  </si>
  <si>
    <t>8 years</t>
  </si>
  <si>
    <t>9 years</t>
  </si>
  <si>
    <t>10 years</t>
  </si>
  <si>
    <t>11 years</t>
  </si>
  <si>
    <t>12+ years</t>
  </si>
  <si>
    <t>Total</t>
  </si>
  <si>
    <t>Fleet size</t>
  </si>
  <si>
    <t>2-5</t>
  </si>
  <si>
    <t>6-10</t>
  </si>
  <si>
    <t>11-20</t>
  </si>
  <si>
    <t>21-30</t>
  </si>
  <si>
    <t>31-40</t>
  </si>
  <si>
    <t>41-50</t>
  </si>
  <si>
    <t>51-100</t>
  </si>
  <si>
    <t>&gt;101</t>
  </si>
  <si>
    <t>Note:</t>
  </si>
  <si>
    <t>Lamps</t>
  </si>
  <si>
    <t>Service Brake Performance</t>
  </si>
  <si>
    <t>Parking Brake Performance</t>
  </si>
  <si>
    <t>-</t>
  </si>
  <si>
    <t>Suspension</t>
  </si>
  <si>
    <t>Steering Mechanism</t>
  </si>
  <si>
    <t>Service Brake Operation</t>
  </si>
  <si>
    <t>HGVs &amp; PSVs</t>
  </si>
  <si>
    <t>Brake (axles)</t>
  </si>
  <si>
    <t>Driver licence</t>
  </si>
  <si>
    <t>Vehicle excise duty</t>
  </si>
  <si>
    <t>Drivers' hours</t>
  </si>
  <si>
    <t>Overloading</t>
  </si>
  <si>
    <t>Other</t>
  </si>
  <si>
    <t>Condition of Tyres</t>
  </si>
  <si>
    <t>Total assessments</t>
  </si>
  <si>
    <t>Satisfactory</t>
  </si>
  <si>
    <t>Unsatisfactory</t>
  </si>
  <si>
    <t>HGV trailer</t>
  </si>
  <si>
    <t>Offence</t>
  </si>
  <si>
    <t>Number reported</t>
  </si>
  <si>
    <t>Number of convictions</t>
  </si>
  <si>
    <t>Tacho/records</t>
  </si>
  <si>
    <t>No 'O' Licence</t>
  </si>
  <si>
    <t>Plating &amp; Testing</t>
  </si>
  <si>
    <t>C &amp; U</t>
  </si>
  <si>
    <t>Miscellaneous</t>
  </si>
  <si>
    <t>Other 'O' licence</t>
  </si>
  <si>
    <t>Overall</t>
  </si>
  <si>
    <t>The above failure rates are based on this estimation.</t>
  </si>
  <si>
    <t>2010/11</t>
  </si>
  <si>
    <t>There are a small number of other offences included in the overall figures above.</t>
  </si>
  <si>
    <t>2011/12</t>
  </si>
  <si>
    <t>Trailers</t>
  </si>
  <si>
    <t>Seat Belts</t>
  </si>
  <si>
    <t>COIF</t>
  </si>
  <si>
    <t>Seat belts</t>
  </si>
  <si>
    <t>Class</t>
  </si>
  <si>
    <t>Classes 1 &amp; 2: Motorcycles</t>
  </si>
  <si>
    <t>Class 5: Private passenger vehicles with more than 12 seats</t>
  </si>
  <si>
    <t xml:space="preserve">Volumes shown are initial tests only but excluding abandoned and aborted tests. No retest figures are included. </t>
  </si>
  <si>
    <t>PRS is classified as a failure when calculating the initial fail rate and a pass when calculating the final fail rate.</t>
  </si>
  <si>
    <t>Class 1 &amp; 2 Motorcycles</t>
  </si>
  <si>
    <t>Class 3 &amp; 4: Cars and light vans up to 3,000kg</t>
  </si>
  <si>
    <t>Defect category</t>
  </si>
  <si>
    <t>% of defects</t>
  </si>
  <si>
    <t>Body and structure</t>
  </si>
  <si>
    <t>Brakes</t>
  </si>
  <si>
    <t>Driver's view of the road</t>
  </si>
  <si>
    <t>Driving controls</t>
  </si>
  <si>
    <t>Fuel and exhaust</t>
  </si>
  <si>
    <t>Lighting and signalling</t>
  </si>
  <si>
    <t>Motor tricycles and quadricycles</t>
  </si>
  <si>
    <t>Reg plates and VIN</t>
  </si>
  <si>
    <t>Road wheels</t>
  </si>
  <si>
    <t>Overall Initial Failure Rate</t>
  </si>
  <si>
    <t>Steering</t>
  </si>
  <si>
    <t>Towbars</t>
  </si>
  <si>
    <t>Tyres</t>
  </si>
  <si>
    <t>Class 7: Goods vehicles between 3,000 and 3,500 kg gross vehicle weight</t>
  </si>
  <si>
    <t>A failed test commonly has multiple failure items</t>
  </si>
  <si>
    <t>% of tests = Number of tests with one or more failure items in defect category / total tests</t>
  </si>
  <si>
    <t>% of defects = Total defects in category / Total defects for all categories</t>
  </si>
  <si>
    <t>AEs withdrawn after appeal</t>
  </si>
  <si>
    <t>AEs warned</t>
  </si>
  <si>
    <t>NTs disqualified after appeal</t>
  </si>
  <si>
    <t>NTs warned</t>
  </si>
  <si>
    <t>Component errors</t>
  </si>
  <si>
    <t>Vehicle Type</t>
  </si>
  <si>
    <t>Vehicle category</t>
  </si>
  <si>
    <t>Plating &amp; testing</t>
  </si>
  <si>
    <t>No 'O' licence</t>
  </si>
  <si>
    <t>Trade plates</t>
  </si>
  <si>
    <t>HGV</t>
  </si>
  <si>
    <t>PSV</t>
  </si>
  <si>
    <t>Vehicle categorisation</t>
  </si>
  <si>
    <t>Initial test</t>
  </si>
  <si>
    <t>Fail rate</t>
  </si>
  <si>
    <t>Goods vehicle</t>
  </si>
  <si>
    <t>Passenger / dual purpose vehicle</t>
  </si>
  <si>
    <t>E-certificate tests</t>
  </si>
  <si>
    <t>2 Wheel</t>
  </si>
  <si>
    <t>3 Wheel</t>
  </si>
  <si>
    <t>4 Wheel</t>
  </si>
  <si>
    <t>Moped</t>
  </si>
  <si>
    <t>VICs</t>
  </si>
  <si>
    <t>Number of active centres</t>
  </si>
  <si>
    <t>VOSA visits for audit purposes (routine visit)</t>
  </si>
  <si>
    <t>Speed limiter sponsors</t>
  </si>
  <si>
    <t>Independents</t>
  </si>
  <si>
    <t>Authorised sealing centres*</t>
  </si>
  <si>
    <t>* The number of instruments. The number of centres is represented in brackets.</t>
  </si>
  <si>
    <t>Category of activity</t>
  </si>
  <si>
    <t>Design / manufacture-related</t>
  </si>
  <si>
    <t>Lack of maintenance</t>
  </si>
  <si>
    <t>Reports to HSE following unsatisfactory hazardous loads checks</t>
  </si>
  <si>
    <t>Safety recalls</t>
  </si>
  <si>
    <t>Manufacturer production changes</t>
  </si>
  <si>
    <t>Technical Service Bulletins issued</t>
  </si>
  <si>
    <t>Recall campaigns</t>
  </si>
  <si>
    <t>HGV motor vehicle</t>
  </si>
  <si>
    <t>Cars &amp; light goods vehicles</t>
  </si>
  <si>
    <t>Motorcycles</t>
  </si>
  <si>
    <t>Components</t>
  </si>
  <si>
    <t>Special Purpose</t>
  </si>
  <si>
    <t>Private trailers</t>
  </si>
  <si>
    <t>Tyres and Wheels</t>
  </si>
  <si>
    <t>Response rates</t>
  </si>
  <si>
    <t>HGVs</t>
  </si>
  <si>
    <t>Design types approved</t>
  </si>
  <si>
    <t>PSVs</t>
  </si>
  <si>
    <t>Replacement certificates</t>
  </si>
  <si>
    <t xml:space="preserve">Special purpose vehicles </t>
  </si>
  <si>
    <t>Inspections of vehicles</t>
  </si>
  <si>
    <t>Re-inspections of vehicles</t>
  </si>
  <si>
    <t>Type approval inspections</t>
  </si>
  <si>
    <t>Certificates of conformity</t>
  </si>
  <si>
    <t>Cars / motorcycles</t>
  </si>
  <si>
    <t>Certificates issued</t>
  </si>
  <si>
    <t>PSV inspections</t>
  </si>
  <si>
    <t>New entrants to scheme</t>
  </si>
  <si>
    <t>Applications for certificates</t>
  </si>
  <si>
    <t>VOSA</t>
  </si>
  <si>
    <t>Non-VOSA</t>
  </si>
  <si>
    <t>Private MOT</t>
  </si>
  <si>
    <t>Other MOT</t>
  </si>
  <si>
    <t>VOSA staff</t>
  </si>
  <si>
    <t>Testers</t>
  </si>
  <si>
    <t>Vehicle Inspectors</t>
  </si>
  <si>
    <t xml:space="preserve">Vehicle Examiners </t>
  </si>
  <si>
    <t>Non-VOSA staff</t>
  </si>
  <si>
    <t>Trailer</t>
  </si>
  <si>
    <t>Financial Year</t>
  </si>
  <si>
    <t>Operator Type</t>
  </si>
  <si>
    <t>GB/Non GB</t>
  </si>
  <si>
    <t>Vehicle Group</t>
  </si>
  <si>
    <t>GB</t>
  </si>
  <si>
    <t>LGV</t>
  </si>
  <si>
    <t>Subtotal</t>
  </si>
  <si>
    <t>Non GB</t>
  </si>
  <si>
    <t>Defect Type</t>
  </si>
  <si>
    <t>Brake Systems and Components</t>
  </si>
  <si>
    <t>Direction Indicators and Hazard Warning lamps</t>
  </si>
  <si>
    <t>Driver and Passenger Doors</t>
  </si>
  <si>
    <t>Exhaust Systems and PSV Waste Systems</t>
  </si>
  <si>
    <t>Interior of Body</t>
  </si>
  <si>
    <t>Oil and Waste Leaks</t>
  </si>
  <si>
    <t>Road Wheels and Hubs</t>
  </si>
  <si>
    <t>Secondary Brake Performance</t>
  </si>
  <si>
    <t>Spray Suppression &amp; Wings &amp; Wheel Arches</t>
  </si>
  <si>
    <t>Trailer Parking and Emergency Brakes and Air Line Connections</t>
  </si>
  <si>
    <t>Bodywork - Windscreen and Windows</t>
  </si>
  <si>
    <t>Brakes - Brake valves</t>
  </si>
  <si>
    <t>Engine and Associated Equipment - Exhaust system</t>
  </si>
  <si>
    <t>Running Gear - Condition of Tyres</t>
  </si>
  <si>
    <t>Running Gear - Road wheels and Hubs</t>
  </si>
  <si>
    <t>Steering - Steering Linkage</t>
  </si>
  <si>
    <t>Suspension - Springs</t>
  </si>
  <si>
    <t>Transmission - Drive &amp; Propeller Shafts</t>
  </si>
  <si>
    <t>Vehicle Interior - Seat Belts</t>
  </si>
  <si>
    <t>Transmission - Un-categorised defects</t>
  </si>
  <si>
    <t>Goods vehicles carrying hazardous goods examined</t>
  </si>
  <si>
    <t>Initial Fail Rate</t>
  </si>
  <si>
    <t>Final Fail Rate</t>
  </si>
  <si>
    <t>Retests</t>
  </si>
  <si>
    <t>Retest Fail Rate</t>
  </si>
  <si>
    <t>Premise Type</t>
  </si>
  <si>
    <t>Non VOSA</t>
  </si>
  <si>
    <t>Doors and Emergency Exits</t>
  </si>
  <si>
    <t>'Other' covers defects resulting from incorrect use, abuse, causes which could not be identified or were not safety-related.</t>
  </si>
  <si>
    <t>% of tests</t>
  </si>
  <si>
    <t>Final Fail rate</t>
  </si>
  <si>
    <t>Non-VOSA depicts Designated Premises (DP) and Authorised Testing Facilities (ATF).</t>
  </si>
  <si>
    <t>Other MOT includes test stations operated by post offices, designated local authorities, the Crown, and some police authorities.</t>
  </si>
  <si>
    <t>Table 10: Notifiable alterations</t>
  </si>
  <si>
    <t>Table 11: Vehicle Identity Check (VIC)</t>
  </si>
  <si>
    <t>Table 12: Single Vehicle Approval (SVA)</t>
  </si>
  <si>
    <t>Table 13: Enhanced Single Vehicle Approval (ESVA)</t>
  </si>
  <si>
    <t>Table 14: Motorcycle Single Vehicle Approval (MSVA)</t>
  </si>
  <si>
    <t>Table 15: Individual Vehicle Approval (IVA)</t>
  </si>
  <si>
    <t>Table 16: COIF scheme</t>
  </si>
  <si>
    <t>Table 17: ADR scheme</t>
  </si>
  <si>
    <t>Table 18: ATP scheme</t>
  </si>
  <si>
    <t>Table 19: TIR scheme</t>
  </si>
  <si>
    <t>Table 20: Reduced pollution certificates</t>
  </si>
  <si>
    <t>Table 21: Tachograph centre supervision</t>
  </si>
  <si>
    <t>Table 22: Speed limiter setting and sealing scheme</t>
  </si>
  <si>
    <t>Table 23: Annual test sites</t>
  </si>
  <si>
    <t xml:space="preserve">Note: </t>
  </si>
  <si>
    <t>The percentage of vehicles tested where the item was listed as a reason for failure.</t>
  </si>
  <si>
    <t>Headlamp Aim</t>
  </si>
  <si>
    <t>Brake System Components</t>
  </si>
  <si>
    <t>Speedo/Tacho</t>
  </si>
  <si>
    <t>Warning Lamps</t>
  </si>
  <si>
    <t>Bumper/Side Guards</t>
  </si>
  <si>
    <t>Testable Item</t>
  </si>
  <si>
    <t>Table 2: MOT test results by class</t>
  </si>
  <si>
    <t>Table 3: Top ten reasons for HGV motor vehicle fails</t>
  </si>
  <si>
    <t>Table 5: Top ten reasons for PSV fails</t>
  </si>
  <si>
    <t>Reflectors &amp; Rear Markings</t>
  </si>
  <si>
    <t>Tyres (Condition)</t>
  </si>
  <si>
    <t>Spray suppression, wings / wheel arches</t>
  </si>
  <si>
    <t>Road wheels and hubs</t>
  </si>
  <si>
    <t>Body (Interior)</t>
  </si>
  <si>
    <t>Parking Brake</t>
  </si>
  <si>
    <t>Speedo /Tacho</t>
  </si>
  <si>
    <t>Wiring</t>
  </si>
  <si>
    <t>Vehicles can fail for one or more items so these percentages should not be added to produce a total fail rate for these items.</t>
  </si>
  <si>
    <t>Table 6: Initial failures by defect category as a percentage of vehicles tested at MOT stations</t>
  </si>
  <si>
    <t>Table 7: Vehicle initial test fail rate by age</t>
  </si>
  <si>
    <t>Table 8: Vehicle initial test fail rate by fleet size</t>
  </si>
  <si>
    <t>Other VOSA visits (approval/change of status)</t>
  </si>
  <si>
    <t>1,569 (935)</t>
  </si>
  <si>
    <t>Mechanical Checks</t>
  </si>
  <si>
    <t>Weight Checks</t>
  </si>
  <si>
    <t>Prohibition Rate</t>
  </si>
  <si>
    <t>Prohibitions Issued</t>
  </si>
  <si>
    <t xml:space="preserve">Table 25: Action against AEs and NTs (from all supervisory activities) </t>
  </si>
  <si>
    <t>Table 26: Test error rate (MOT Compliance Survey)</t>
  </si>
  <si>
    <t>Intent to refuse</t>
  </si>
  <si>
    <t>Refused after appeal</t>
  </si>
  <si>
    <t>Lighting and Signalling Equipment</t>
  </si>
  <si>
    <t>Body, Structure and General Items</t>
  </si>
  <si>
    <t>Exhaust, Fuel and Emissions</t>
  </si>
  <si>
    <t>Drivers View of the Road</t>
  </si>
  <si>
    <t>In 2011/12 a new categorisation system was introduced, meaning that comparable figures are not available for previous years.</t>
  </si>
  <si>
    <t>There is no trailer registration scheme, so the age of trailers tested has been estimated using each trailer’s identity (ID) number.</t>
  </si>
  <si>
    <t>Trailer ID numbers are allocated by VOSA when the owner or operator cannot provide a precise date of manufacture.</t>
  </si>
  <si>
    <t xml:space="preserve">In 2009/10 VOSA standardised its reporting rules for MOT test results data. Therefore, PRS (Pass after Rectification at Station) tests which have two results (pass and fail) are now counted only once in the total number of tests carried out. </t>
  </si>
  <si>
    <t>IVA started in earnest in April 2009.</t>
  </si>
  <si>
    <t>Testing Tables</t>
  </si>
  <si>
    <t>Enforcement Tables</t>
  </si>
  <si>
    <t>Table 1: Summary of annual tests</t>
  </si>
  <si>
    <t>Average fine</t>
  </si>
  <si>
    <t>Vehicles involved</t>
  </si>
  <si>
    <t>Type</t>
  </si>
  <si>
    <t xml:space="preserve">Multiple occurrences of the same defect item are only counted once. </t>
  </si>
  <si>
    <t>Category 1: An immediate prohibition including an immediate brake, steering or tyre defect.</t>
  </si>
  <si>
    <t>Category 2: An immediate prohibition not falling within Category 1.</t>
  </si>
  <si>
    <t>Category 3: A delayed prohibition including a brake, steering or tyre defect.</t>
  </si>
  <si>
    <t>Category 4: A delayed prohibition not falling within Category 3.</t>
  </si>
  <si>
    <t>% of Band 1 Offences</t>
  </si>
  <si>
    <t>% of Band 2 Offences</t>
  </si>
  <si>
    <t>% of Band 3 Offences</t>
  </si>
  <si>
    <t>% of Band 4 Offences</t>
  </si>
  <si>
    <t>% of Band 5 Offences</t>
  </si>
  <si>
    <t>Fixed Penalties</t>
  </si>
  <si>
    <t>% of Cat 1 Defects</t>
  </si>
  <si>
    <t>% of Cat 2 Defects</t>
  </si>
  <si>
    <t>% of Cat 3 Defects</t>
  </si>
  <si>
    <t>% of Cat 4 Defects</t>
  </si>
  <si>
    <t>The offence band relates to the severity of the offence, with band 1 containing the least serious offences and band 5 containing the most serious.</t>
  </si>
  <si>
    <t>Table 29: Impounding</t>
  </si>
  <si>
    <t>Table 30: Maintenance assessments and outcomes</t>
  </si>
  <si>
    <t>Table 31: Top ten HGV offences for prosecution</t>
  </si>
  <si>
    <t>Table 32: Top ten PSV offences for prosecution</t>
  </si>
  <si>
    <t>Table 33: Top ten LGV offences for prosecution</t>
  </si>
  <si>
    <t>Table 37: Top ten prohibition defects as a percentage of all LGVs inspected at roadside</t>
  </si>
  <si>
    <t>Table 38: Top ten prohibition defects as a percentage of all cars inspected at roadside</t>
  </si>
  <si>
    <t>Table 39: Top ten prohibition defects as a percentage of all taxis and private hire cars inspected at roadside</t>
  </si>
  <si>
    <t>Table 40: Transport of hazardous goods</t>
  </si>
  <si>
    <t>Table 41: Safety defect investigations</t>
  </si>
  <si>
    <t>Table 42: Defect causes recorded on safety reports</t>
  </si>
  <si>
    <t>Table 43: Safety recalls launched</t>
  </si>
  <si>
    <t>Table 44: Safety recall response rates for closed recalls</t>
  </si>
  <si>
    <t>Table 45: Collision investigations</t>
  </si>
  <si>
    <t>1,473 (911)</t>
  </si>
  <si>
    <t>Penalty Amount</t>
  </si>
  <si>
    <t>The number of assessments reported here is less than the number actually carried out, primarily because multi-site assessments are treated as a single assessment in this table. Both targeted and non targeted assessments are included in these figures.</t>
  </si>
  <si>
    <t>Table 4: Top ten reasons for HGV trailer fails</t>
  </si>
  <si>
    <t>Overall Rate</t>
  </si>
  <si>
    <t>CRT issued certificates</t>
  </si>
  <si>
    <t>The initial fail rate is the fail rate for vehicles as presented for annual test. The final fail rate excludes vehicles that pass the test after rectification (PRS) of minor defects at the time of the test.</t>
  </si>
  <si>
    <t>Tyres and Road wheels</t>
  </si>
  <si>
    <t>LGV includes light goods vehicles, cars, motorcycles, taxis, private hire cars and non testable vehicles (non-testable vehicles include mobile cranes, diggers and non-HGV trailers). Figures exclude vehicles that were sifted.</t>
  </si>
  <si>
    <t>Brakes - Parking Brake Operation and Performance</t>
  </si>
  <si>
    <t>Average defects per Initial Test Failure</t>
  </si>
  <si>
    <t>Average defects per Initial Test Failure = Total failure items / (Total tests with Fail result + Total tests with PRS result)</t>
  </si>
  <si>
    <t>Lamps and Reflectors - Headlamps</t>
  </si>
  <si>
    <t>Lamps and Reflectors - Direction Indicators</t>
  </si>
  <si>
    <t>Classes 3 &amp; 4: Cars, vans and passenger vehicles with up to 12 seats</t>
  </si>
  <si>
    <t>Drive system</t>
  </si>
  <si>
    <t>Sidecar</t>
  </si>
  <si>
    <t>Steering and suspension</t>
  </si>
  <si>
    <t>Tyres and wheels</t>
  </si>
  <si>
    <t>These figures have been based upon the number of voluntary tests per type carried out during the reporting period.</t>
  </si>
  <si>
    <t>Since the end of 2008/09 the IVA scheme has superseded SVA/ESVA testing and will ultimately replace both these schemes, hence the decline in tests over recent years for SVA/ESVA.</t>
  </si>
  <si>
    <t>Nominated Testers (NTs)</t>
  </si>
  <si>
    <t>NTs are authorised to test at MOT garages</t>
  </si>
  <si>
    <t>Authorised Examiners (AEs) withdrawn</t>
  </si>
  <si>
    <t>Nominated Testers (NTs) disqualified</t>
  </si>
  <si>
    <t>Rate for dangerous defects</t>
  </si>
  <si>
    <t>Disciplinary action recorded</t>
  </si>
  <si>
    <t>2012/13</t>
  </si>
  <si>
    <t>VOSA Effectiveness Report 2012/13 - Testing tables</t>
  </si>
  <si>
    <t>1,462 (920)</t>
  </si>
  <si>
    <t>The calculation of Non VOSA sites changed in 2012/13. Previous year figures have been recalculated using the new method.</t>
  </si>
  <si>
    <t>VOSA Effectiveness Report 2012/13 - Enforcement tables</t>
  </si>
  <si>
    <t>Reports to HSE following unsatisfactory hazardous loads checks can no longer be quantified.</t>
  </si>
  <si>
    <t>Table 24: Testing staff</t>
  </si>
  <si>
    <t>Table 27: Vehicle enforcement checks at roadside and operators' premises</t>
  </si>
  <si>
    <t>Table 28: Severity of defects and offences detected during enforcement checks at roadside and operators' premises</t>
  </si>
  <si>
    <t>Table 34: Top ten prohibition defects as a percentage of all HGV motor vehicles inspected at roadside and operators' premises</t>
  </si>
  <si>
    <t>Table 35: Top ten prohibition defects as a percentage of all HGV trailers inspected at roadside and operators' premises</t>
  </si>
  <si>
    <t>Table 36: Top ten prohibition defects as a percentage of all PSVs inspected at roadside and operators' premises</t>
  </si>
  <si>
    <t>Warning Lamps has become a top ten item replacing Bumpers / Side Guards.</t>
  </si>
  <si>
    <t>Wiring became a top 10 item (replacing Speedo Tacho which in turn replaced Steering Mechanism during 2011/12).</t>
  </si>
  <si>
    <t>CRT is an abbreviation of Cambridge Refrigeration Technology</t>
  </si>
  <si>
    <t>These are the actual number for which the appeal period has passed and any challenge has been dismissed.</t>
  </si>
  <si>
    <t>PSV impounding was introduced in 2011 and includes stretch limousines.</t>
  </si>
  <si>
    <t>Drivers Hours Checks</t>
  </si>
  <si>
    <t xml:space="preserve">Headlamp aim </t>
  </si>
  <si>
    <t xml:space="preserve">Smoke </t>
  </si>
  <si>
    <t>Multi check</t>
  </si>
  <si>
    <t>These figures show the number of items tested. For brakes, this is the number of axles tested and not vehicles tested</t>
  </si>
  <si>
    <t>Table 9: Voluntary Tests</t>
  </si>
  <si>
    <t>All figures are for vehicles as initially presented for test (Failure and PRS type Reason for Rejections are included).</t>
  </si>
  <si>
    <t xml:space="preserve">Table 26: Test error rate (MOT Compliance Survey)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</si>
</sst>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_-* #,##0_-;\-* #,##0_-;_-* &quot;-&quot;??_-;_-@_-"/>
    <numFmt numFmtId="171" formatCode="0;[Red]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_-* #,##0.0_-;\-* #,##0.0_-;_-* &quot;-&quot;??_-;_-@_-"/>
    <numFmt numFmtId="183" formatCode="0.0000"/>
    <numFmt numFmtId="184" formatCode="0.000"/>
    <numFmt numFmtId="185" formatCode="00000"/>
    <numFmt numFmtId="186" formatCode="0.0;[Red]0.0"/>
    <numFmt numFmtId="187" formatCode="_(&quot;$&quot;* #,##0.00_);_(&quot;$&quot;* \(#,##0.00\);_(&quot;$&quot;* &quot;-&quot;??_);_(@_)"/>
    <numFmt numFmtId="188" formatCode="_(&quot;$&quot;* #,##0_);_(&quot;$&quot;* \(#,##0\);_(&quot;$&quot;* &quot;-&quot;_);_(@_)"/>
    <numFmt numFmtId="189" formatCode="0_)"/>
    <numFmt numFmtId="190" formatCode="General_)"/>
    <numFmt numFmtId="191" formatCode="#,##0.0"/>
    <numFmt numFmtId="192" formatCode="_-* #,##0.000_-;\-* #,##0.000_-;_-* &quot;-&quot;??_-;_-@_-"/>
    <numFmt numFmtId="193" formatCode="0.0000%"/>
    <numFmt numFmtId="194" formatCode="&quot;£&quot;#,##0.000;[Red]\-&quot;£&quot;#,##0.000"/>
    <numFmt numFmtId="195" formatCode="#,##0.00_ ;\-#,##0.00\ "/>
    <numFmt numFmtId="196" formatCode="_-* #,##0.0000_-;\-* #,##0.0000_-;_-* &quot;-&quot;??_-;_-@_-"/>
    <numFmt numFmtId="197" formatCode="0.00000"/>
    <numFmt numFmtId="198" formatCode="#,##0;[Red]#,##0"/>
    <numFmt numFmtId="199" formatCode="0.000000"/>
    <numFmt numFmtId="200" formatCode="m/d"/>
    <numFmt numFmtId="201" formatCode="0.0000000"/>
    <numFmt numFmtId="202" formatCode="mm\-yy"/>
    <numFmt numFmtId="203" formatCode="yy\-yy"/>
    <numFmt numFmtId="204" formatCode="&quot;£&quot;#,##0"/>
    <numFmt numFmtId="205" formatCode="0.00000%"/>
    <numFmt numFmtId="206" formatCode="0.000000%"/>
    <numFmt numFmtId="207" formatCode="_-* #,##0.00000_-;\-* #,##0.00000_-;_-* &quot;-&quot;??_-;_-@_-"/>
    <numFmt numFmtId="208" formatCode="_-* #,##0.000000_-;\-* #,##0.000000_-;_-* &quot;-&quot;??_-;_-@_-"/>
    <numFmt numFmtId="209" formatCode="0.0000000%"/>
    <numFmt numFmtId="210" formatCode="_-* #,##0.0000000_-;\-* #,##0.0000000_-;_-* &quot;-&quot;??_-;_-@_-"/>
    <numFmt numFmtId="211" formatCode="0.00000000%"/>
    <numFmt numFmtId="212" formatCode="0.000000000%"/>
    <numFmt numFmtId="213" formatCode="0.00;[Red]0.00"/>
    <numFmt numFmtId="214" formatCode="&quot;£&quot;#,##0.0"/>
    <numFmt numFmtId="215" formatCode="#,##0.000"/>
    <numFmt numFmtId="216" formatCode="#,##0.0000"/>
    <numFmt numFmtId="217" formatCode="#,##0.00000"/>
    <numFmt numFmtId="218" formatCode="#,##0.000000"/>
    <numFmt numFmtId="219" formatCode="_-&quot;£&quot;* #,##0.0_-;\-&quot;£&quot;* #,##0.0_-;_-&quot;£&quot;* &quot;-&quot;??_-;_-@_-"/>
    <numFmt numFmtId="220" formatCode="_-&quot;£&quot;* #,##0_-;\-&quot;£&quot;* #,##0_-;_-&quot;£&quot;* &quot;-&quot;??_-;_-@_-"/>
    <numFmt numFmtId="221" formatCode="[$-809]dd\ mmmm\ yyyy"/>
    <numFmt numFmtId="222" formatCode="0.00%;\(0.00%\)"/>
    <numFmt numFmtId="223" formatCode="mmm\ \ yyyy"/>
    <numFmt numFmtId="224" formatCode="#,##0.00%"/>
    <numFmt numFmtId="225" formatCode="_-* #,##0.0_-;\-* #,##0.0_-;_-* &quot;-&quot;?_-;_-@_-"/>
    <numFmt numFmtId="226" formatCode="0.00000000000"/>
  </numFmts>
  <fonts count="17">
    <font>
      <sz val="10"/>
      <name val="Arial"/>
      <family val="0"/>
    </font>
    <font>
      <b/>
      <sz val="10"/>
      <name val="Arial"/>
      <family val="2"/>
    </font>
    <font>
      <sz val="9"/>
      <name val="Arial"/>
      <family val="2"/>
    </font>
    <font>
      <i/>
      <sz val="8"/>
      <name val="Arial"/>
      <family val="2"/>
    </font>
    <font>
      <b/>
      <sz val="9"/>
      <name val="Arial"/>
      <family val="2"/>
    </font>
    <font>
      <sz val="8"/>
      <name val="Arial"/>
      <family val="2"/>
    </font>
    <font>
      <sz val="10"/>
      <color indexed="8"/>
      <name val="Arial"/>
      <family val="2"/>
    </font>
    <font>
      <sz val="8"/>
      <color indexed="8"/>
      <name val="Arial"/>
      <family val="2"/>
    </font>
    <font>
      <b/>
      <sz val="10"/>
      <color indexed="18"/>
      <name val="Arial"/>
      <family val="2"/>
    </font>
    <font>
      <sz val="10"/>
      <color indexed="10"/>
      <name val="Arial"/>
      <family val="2"/>
    </font>
    <font>
      <b/>
      <sz val="10"/>
      <color indexed="8"/>
      <name val="Arial"/>
      <family val="2"/>
    </font>
    <font>
      <u val="single"/>
      <sz val="7.5"/>
      <color indexed="12"/>
      <name val="Arial"/>
      <family val="0"/>
    </font>
    <font>
      <u val="single"/>
      <sz val="7.5"/>
      <color indexed="36"/>
      <name val="Arial"/>
      <family val="0"/>
    </font>
    <font>
      <sz val="10"/>
      <color indexed="18"/>
      <name val="Arial"/>
      <family val="2"/>
    </font>
    <font>
      <b/>
      <u val="single"/>
      <sz val="12"/>
      <name val="Arial"/>
      <family val="2"/>
    </font>
    <font>
      <b/>
      <sz val="11"/>
      <name val="Arial"/>
      <family val="2"/>
    </font>
    <font>
      <sz val="12"/>
      <name val="Arial"/>
      <family val="0"/>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9" fontId="0" fillId="0" borderId="0" applyFont="0" applyFill="0" applyBorder="0" applyAlignment="0" applyProtection="0"/>
  </cellStyleXfs>
  <cellXfs count="356">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0" borderId="0" xfId="0"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1" fillId="2" borderId="0" xfId="0" applyFont="1" applyFill="1" applyBorder="1" applyAlignment="1">
      <alignment/>
    </xf>
    <xf numFmtId="0" fontId="2" fillId="0" borderId="0" xfId="0" applyFont="1" applyFill="1" applyBorder="1" applyAlignment="1">
      <alignment/>
    </xf>
    <xf numFmtId="168" fontId="2" fillId="0" borderId="0" xfId="0" applyNumberFormat="1" applyFont="1" applyFill="1" applyBorder="1" applyAlignment="1">
      <alignment horizontal="right"/>
    </xf>
    <xf numFmtId="0" fontId="0" fillId="0" borderId="0" xfId="0" applyFill="1" applyAlignment="1">
      <alignment/>
    </xf>
    <xf numFmtId="168" fontId="4" fillId="0" borderId="0" xfId="0" applyNumberFormat="1" applyFont="1" applyFill="1" applyAlignment="1">
      <alignment horizontal="right"/>
    </xf>
    <xf numFmtId="168" fontId="2" fillId="0" borderId="0" xfId="0" applyNumberFormat="1" applyFont="1" applyFill="1" applyAlignment="1">
      <alignment horizontal="right"/>
    </xf>
    <xf numFmtId="0" fontId="1" fillId="2" borderId="0" xfId="0" applyFont="1" applyFill="1" applyAlignment="1">
      <alignment/>
    </xf>
    <xf numFmtId="0" fontId="6" fillId="2" borderId="0" xfId="0" applyFont="1" applyFill="1" applyAlignment="1">
      <alignment/>
    </xf>
    <xf numFmtId="0" fontId="6" fillId="2" borderId="0" xfId="0" applyFont="1" applyFill="1" applyAlignment="1">
      <alignment horizontal="right"/>
    </xf>
    <xf numFmtId="0" fontId="5" fillId="2" borderId="0" xfId="0" applyFont="1" applyFill="1" applyAlignment="1">
      <alignment/>
    </xf>
    <xf numFmtId="0" fontId="7" fillId="2" borderId="0" xfId="0" applyFont="1" applyFill="1" applyAlignment="1">
      <alignment/>
    </xf>
    <xf numFmtId="0" fontId="5" fillId="2" borderId="0" xfId="0" applyFont="1" applyFill="1" applyAlignment="1">
      <alignment/>
    </xf>
    <xf numFmtId="0" fontId="7" fillId="2" borderId="0" xfId="0" applyFont="1" applyFill="1" applyAlignment="1">
      <alignment horizontal="right"/>
    </xf>
    <xf numFmtId="0" fontId="0" fillId="2" borderId="0" xfId="0" applyFill="1" applyBorder="1" applyAlignment="1">
      <alignment horizontal="right"/>
    </xf>
    <xf numFmtId="0" fontId="0" fillId="2" borderId="0" xfId="0" applyFont="1" applyFill="1" applyAlignment="1">
      <alignment/>
    </xf>
    <xf numFmtId="0" fontId="3" fillId="2" borderId="0" xfId="0" applyFont="1" applyFill="1" applyAlignment="1">
      <alignment/>
    </xf>
    <xf numFmtId="0" fontId="5" fillId="2" borderId="0" xfId="22" applyFont="1" applyFill="1">
      <alignment/>
      <protection/>
    </xf>
    <xf numFmtId="0" fontId="0" fillId="0" borderId="0" xfId="0" applyBorder="1" applyAlignment="1">
      <alignment/>
    </xf>
    <xf numFmtId="0" fontId="5" fillId="2" borderId="0" xfId="29" applyFont="1" applyFill="1">
      <alignment/>
      <protection/>
    </xf>
    <xf numFmtId="0" fontId="8" fillId="2" borderId="0" xfId="0" applyFont="1" applyFill="1" applyBorder="1" applyAlignment="1">
      <alignment/>
    </xf>
    <xf numFmtId="0" fontId="0" fillId="2" borderId="0" xfId="0" applyFill="1" applyAlignment="1">
      <alignment horizontal="right"/>
    </xf>
    <xf numFmtId="0" fontId="10" fillId="2" borderId="0" xfId="0" applyFont="1" applyFill="1" applyBorder="1" applyAlignment="1">
      <alignment/>
    </xf>
    <xf numFmtId="0" fontId="0" fillId="0" borderId="0" xfId="0" applyFont="1" applyFill="1" applyBorder="1" applyAlignment="1">
      <alignment/>
    </xf>
    <xf numFmtId="168" fontId="1" fillId="0" borderId="0" xfId="0" applyNumberFormat="1" applyFont="1" applyFill="1" applyAlignment="1">
      <alignment horizontal="right"/>
    </xf>
    <xf numFmtId="0" fontId="8" fillId="2" borderId="0" xfId="0" applyFont="1" applyFill="1" applyBorder="1" applyAlignment="1">
      <alignment horizontal="right"/>
    </xf>
    <xf numFmtId="0" fontId="0" fillId="2" borderId="0" xfId="0" applyFont="1" applyFill="1" applyAlignment="1">
      <alignment/>
    </xf>
    <xf numFmtId="49" fontId="0" fillId="0" borderId="1" xfId="0" applyNumberFormat="1" applyFont="1" applyFill="1" applyBorder="1" applyAlignment="1">
      <alignment/>
    </xf>
    <xf numFmtId="0" fontId="0" fillId="0" borderId="1" xfId="0" applyFont="1" applyFill="1" applyBorder="1" applyAlignment="1" quotePrefix="1">
      <alignment horizontal="left"/>
    </xf>
    <xf numFmtId="0" fontId="1" fillId="2" borderId="0" xfId="0" applyFont="1" applyFill="1" applyBorder="1" applyAlignment="1">
      <alignment/>
    </xf>
    <xf numFmtId="0" fontId="0" fillId="0" borderId="0" xfId="0" applyFont="1" applyFill="1" applyAlignment="1">
      <alignment/>
    </xf>
    <xf numFmtId="0" fontId="6" fillId="0" borderId="1" xfId="0" applyFont="1" applyFill="1" applyBorder="1" applyAlignment="1">
      <alignment horizontal="left"/>
    </xf>
    <xf numFmtId="49" fontId="6" fillId="0" borderId="1" xfId="0" applyNumberFormat="1" applyFont="1" applyFill="1" applyBorder="1" applyAlignment="1">
      <alignment/>
    </xf>
    <xf numFmtId="3" fontId="1" fillId="0" borderId="0" xfId="0" applyNumberFormat="1" applyFont="1" applyFill="1" applyAlignment="1">
      <alignment horizontal="right"/>
    </xf>
    <xf numFmtId="43" fontId="0" fillId="2" borderId="0" xfId="15" applyFill="1" applyAlignment="1">
      <alignment/>
    </xf>
    <xf numFmtId="0" fontId="1" fillId="2" borderId="1" xfId="0" applyFont="1" applyFill="1" applyBorder="1" applyAlignment="1">
      <alignment/>
    </xf>
    <xf numFmtId="3" fontId="0" fillId="0" borderId="1" xfId="0" applyNumberFormat="1" applyFont="1" applyFill="1" applyBorder="1" applyAlignment="1">
      <alignment horizontal="right"/>
    </xf>
    <xf numFmtId="0" fontId="1"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right"/>
    </xf>
    <xf numFmtId="168" fontId="0" fillId="0" borderId="1" xfId="30" applyNumberFormat="1" applyFont="1" applyFill="1" applyBorder="1" applyAlignment="1">
      <alignment horizontal="right"/>
    </xf>
    <xf numFmtId="0" fontId="8" fillId="2" borderId="0" xfId="23" applyFont="1" applyFill="1" applyBorder="1">
      <alignment/>
      <protection/>
    </xf>
    <xf numFmtId="0" fontId="0" fillId="0" borderId="1" xfId="0" applyFont="1" applyFill="1" applyBorder="1" applyAlignment="1">
      <alignment horizontal="left"/>
    </xf>
    <xf numFmtId="0" fontId="0" fillId="2" borderId="1" xfId="0" applyFill="1" applyBorder="1" applyAlignment="1">
      <alignment/>
    </xf>
    <xf numFmtId="0" fontId="0" fillId="2" borderId="1" xfId="0" applyFill="1" applyBorder="1" applyAlignment="1">
      <alignment horizontal="right"/>
    </xf>
    <xf numFmtId="169" fontId="0" fillId="2" borderId="1" xfId="0" applyNumberFormat="1" applyFill="1" applyBorder="1" applyAlignment="1">
      <alignment horizontal="right"/>
    </xf>
    <xf numFmtId="169" fontId="1" fillId="2" borderId="1" xfId="0" applyNumberFormat="1" applyFont="1" applyFill="1" applyBorder="1" applyAlignment="1">
      <alignment horizontal="right"/>
    </xf>
    <xf numFmtId="0" fontId="0" fillId="0" borderId="1" xfId="0" applyFill="1" applyBorder="1" applyAlignment="1">
      <alignment/>
    </xf>
    <xf numFmtId="168" fontId="1" fillId="0" borderId="1" xfId="30" applyNumberFormat="1" applyFont="1" applyFill="1" applyBorder="1" applyAlignment="1">
      <alignment/>
    </xf>
    <xf numFmtId="0" fontId="0" fillId="0" borderId="0" xfId="27" applyFont="1" applyFill="1" applyBorder="1">
      <alignment/>
      <protection/>
    </xf>
    <xf numFmtId="0" fontId="0" fillId="0" borderId="0" xfId="0" applyFont="1" applyFill="1" applyAlignment="1">
      <alignment/>
    </xf>
    <xf numFmtId="0" fontId="0" fillId="0" borderId="0" xfId="0" applyFont="1" applyFill="1" applyBorder="1" applyAlignment="1">
      <alignment horizontal="center"/>
    </xf>
    <xf numFmtId="0" fontId="0" fillId="0" borderId="1" xfId="0" applyFont="1" applyFill="1" applyBorder="1" applyAlignment="1">
      <alignment/>
    </xf>
    <xf numFmtId="0" fontId="0" fillId="0" borderId="0" xfId="27" applyFont="1" applyFill="1" applyBorder="1" applyAlignment="1">
      <alignment/>
      <protection/>
    </xf>
    <xf numFmtId="0" fontId="0" fillId="0" borderId="0" xfId="27" applyFont="1" applyFill="1">
      <alignment/>
      <protection/>
    </xf>
    <xf numFmtId="168" fontId="0" fillId="0" borderId="0" xfId="27" applyNumberFormat="1" applyFont="1" applyFill="1">
      <alignment/>
      <protection/>
    </xf>
    <xf numFmtId="0" fontId="0" fillId="0" borderId="0" xfId="27" applyFont="1" applyFill="1" applyAlignment="1">
      <alignment horizontal="center"/>
      <protection/>
    </xf>
    <xf numFmtId="0" fontId="0" fillId="0" borderId="0" xfId="27" applyFont="1" applyFill="1" applyBorder="1" applyAlignment="1">
      <alignment horizontal="center"/>
      <protection/>
    </xf>
    <xf numFmtId="0" fontId="1" fillId="0" borderId="0" xfId="27" applyFont="1" applyFill="1" applyBorder="1">
      <alignment/>
      <protection/>
    </xf>
    <xf numFmtId="0" fontId="1" fillId="0" borderId="0" xfId="0" applyFont="1" applyFill="1" applyBorder="1" applyAlignment="1">
      <alignment horizontal="center"/>
    </xf>
    <xf numFmtId="168" fontId="1" fillId="0" borderId="1" xfId="30" applyNumberFormat="1" applyFont="1" applyFill="1" applyBorder="1" applyAlignment="1">
      <alignment horizontal="right"/>
    </xf>
    <xf numFmtId="0" fontId="8" fillId="0" borderId="0" xfId="27" applyFont="1" applyFill="1" applyBorder="1">
      <alignment/>
      <protection/>
    </xf>
    <xf numFmtId="0" fontId="8" fillId="0" borderId="0" xfId="27" applyFont="1" applyFill="1" applyBorder="1" applyAlignment="1">
      <alignment/>
      <protection/>
    </xf>
    <xf numFmtId="0" fontId="1" fillId="0" borderId="0" xfId="27" applyFont="1" applyFill="1" applyBorder="1" applyAlignment="1">
      <alignment/>
      <protection/>
    </xf>
    <xf numFmtId="0" fontId="0" fillId="0" borderId="1" xfId="27" applyFont="1" applyFill="1" applyBorder="1" applyAlignment="1">
      <alignment horizontal="right"/>
      <protection/>
    </xf>
    <xf numFmtId="0" fontId="0" fillId="0" borderId="1" xfId="27" applyFont="1" applyFill="1" applyBorder="1">
      <alignment/>
      <protection/>
    </xf>
    <xf numFmtId="3" fontId="0" fillId="0" borderId="1" xfId="27" applyNumberFormat="1" applyFont="1" applyFill="1" applyBorder="1" applyAlignment="1">
      <alignment horizontal="right"/>
      <protection/>
    </xf>
    <xf numFmtId="168" fontId="0" fillId="0" borderId="1" xfId="27" applyNumberFormat="1" applyFont="1" applyFill="1" applyBorder="1">
      <alignment/>
      <protection/>
    </xf>
    <xf numFmtId="168" fontId="0" fillId="0" borderId="1" xfId="0" applyNumberFormat="1" applyFont="1" applyFill="1" applyBorder="1" applyAlignment="1">
      <alignment horizontal="right"/>
    </xf>
    <xf numFmtId="0" fontId="1" fillId="0" borderId="1" xfId="0" applyFont="1" applyFill="1" applyBorder="1" applyAlignment="1">
      <alignment horizontal="right" vertical="center"/>
    </xf>
    <xf numFmtId="3" fontId="1" fillId="0" borderId="1" xfId="0" applyNumberFormat="1" applyFont="1" applyFill="1" applyBorder="1" applyAlignment="1">
      <alignment horizontal="right" vertical="center"/>
    </xf>
    <xf numFmtId="3" fontId="1" fillId="0" borderId="1" xfId="15" applyNumberFormat="1" applyFont="1" applyFill="1" applyBorder="1" applyAlignment="1">
      <alignment horizontal="right"/>
    </xf>
    <xf numFmtId="0" fontId="0" fillId="0" borderId="1" xfId="0" applyFont="1" applyFill="1" applyBorder="1" applyAlignment="1">
      <alignment horizontal="right" vertical="center"/>
    </xf>
    <xf numFmtId="3" fontId="0" fillId="0" borderId="1" xfId="0" applyNumberFormat="1" applyFont="1" applyFill="1" applyBorder="1" applyAlignment="1">
      <alignment horizontal="right" vertical="center"/>
    </xf>
    <xf numFmtId="0" fontId="0" fillId="0" borderId="1" xfId="27" applyFont="1" applyFill="1" applyBorder="1" applyAlignment="1">
      <alignment/>
      <protection/>
    </xf>
    <xf numFmtId="168" fontId="0" fillId="0" borderId="1" xfId="30" applyNumberFormat="1" applyFill="1" applyBorder="1" applyAlignment="1">
      <alignment horizontal="right"/>
    </xf>
    <xf numFmtId="0" fontId="9" fillId="0" borderId="0" xfId="0" applyFont="1" applyFill="1" applyBorder="1" applyAlignment="1">
      <alignment horizontal="center"/>
    </xf>
    <xf numFmtId="0" fontId="0" fillId="0" borderId="0" xfId="0" applyFont="1" applyFill="1" applyBorder="1" applyAlignment="1">
      <alignment horizontal="right"/>
    </xf>
    <xf numFmtId="49" fontId="0" fillId="0" borderId="0" xfId="0" applyNumberFormat="1" applyFont="1" applyFill="1" applyBorder="1" applyAlignment="1" quotePrefix="1">
      <alignment horizontal="right"/>
    </xf>
    <xf numFmtId="49" fontId="1"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Fill="1" applyAlignment="1">
      <alignment horizontal="center"/>
    </xf>
    <xf numFmtId="3" fontId="0" fillId="0" borderId="0" xfId="0" applyNumberFormat="1" applyFont="1" applyFill="1" applyAlignment="1">
      <alignment horizontal="right"/>
    </xf>
    <xf numFmtId="168" fontId="0" fillId="0" borderId="0" xfId="30" applyNumberFormat="1" applyFont="1" applyFill="1" applyAlignment="1">
      <alignment/>
    </xf>
    <xf numFmtId="0" fontId="13" fillId="0" borderId="0" xfId="0" applyFont="1" applyFill="1" applyBorder="1" applyAlignment="1">
      <alignment/>
    </xf>
    <xf numFmtId="0" fontId="1" fillId="2" borderId="0" xfId="0" applyFont="1" applyFill="1" applyBorder="1" applyAlignment="1">
      <alignment horizontal="left" vertical="center"/>
    </xf>
    <xf numFmtId="170" fontId="1" fillId="2" borderId="0" xfId="15" applyNumberFormat="1" applyFont="1" applyFill="1" applyBorder="1" applyAlignment="1">
      <alignment/>
    </xf>
    <xf numFmtId="170" fontId="1" fillId="0" borderId="0" xfId="15" applyNumberFormat="1" applyFont="1" applyFill="1" applyBorder="1" applyAlignment="1">
      <alignment/>
    </xf>
    <xf numFmtId="168" fontId="1" fillId="2" borderId="0" xfId="30" applyNumberFormat="1" applyFont="1" applyFill="1" applyBorder="1" applyAlignment="1">
      <alignment/>
    </xf>
    <xf numFmtId="0" fontId="0" fillId="0" borderId="0" xfId="0" applyFont="1" applyFill="1" applyBorder="1" applyAlignment="1">
      <alignment/>
    </xf>
    <xf numFmtId="168" fontId="0" fillId="0" borderId="0" xfId="30" applyNumberFormat="1" applyFont="1" applyFill="1" applyBorder="1" applyAlignment="1">
      <alignment/>
    </xf>
    <xf numFmtId="0" fontId="0" fillId="0" borderId="0" xfId="27" applyFont="1" applyFill="1" applyBorder="1" applyAlignment="1">
      <alignment horizontal="left"/>
      <protection/>
    </xf>
    <xf numFmtId="3" fontId="1" fillId="0" borderId="0" xfId="27" applyNumberFormat="1" applyFont="1" applyFill="1" applyBorder="1" applyAlignment="1">
      <alignment horizontal="right" wrapText="1"/>
      <protection/>
    </xf>
    <xf numFmtId="3" fontId="0" fillId="0" borderId="0" xfId="27" applyNumberFormat="1" applyFont="1" applyFill="1" applyBorder="1" applyAlignment="1">
      <alignment horizontal="right" wrapText="1"/>
      <protection/>
    </xf>
    <xf numFmtId="0" fontId="14" fillId="2" borderId="0" xfId="0" applyFont="1" applyFill="1" applyAlignment="1">
      <alignment/>
    </xf>
    <xf numFmtId="0" fontId="8" fillId="0" borderId="0" xfId="23" applyFont="1" applyFill="1" applyBorder="1">
      <alignment/>
      <protection/>
    </xf>
    <xf numFmtId="0" fontId="1" fillId="0" borderId="0" xfId="0" applyFont="1" applyFill="1" applyAlignment="1">
      <alignment/>
    </xf>
    <xf numFmtId="0" fontId="15" fillId="0" borderId="0" xfId="0" applyFont="1" applyAlignment="1">
      <alignment/>
    </xf>
    <xf numFmtId="0" fontId="0" fillId="0" borderId="0" xfId="0" applyFont="1" applyBorder="1" applyAlignment="1">
      <alignment horizontal="left" vertical="center"/>
    </xf>
    <xf numFmtId="0" fontId="1" fillId="0" borderId="0" xfId="0" applyFont="1" applyBorder="1" applyAlignment="1">
      <alignment/>
    </xf>
    <xf numFmtId="170" fontId="1" fillId="0" borderId="0" xfId="15" applyNumberFormat="1" applyFont="1" applyBorder="1" applyAlignment="1">
      <alignment horizontal="right"/>
    </xf>
    <xf numFmtId="168" fontId="1" fillId="0" borderId="0" xfId="30" applyNumberFormat="1" applyFont="1" applyBorder="1" applyAlignment="1">
      <alignment horizontal="right"/>
    </xf>
    <xf numFmtId="0" fontId="2" fillId="0" borderId="0" xfId="23" applyFont="1" applyFill="1">
      <alignment/>
      <protection/>
    </xf>
    <xf numFmtId="0" fontId="2" fillId="2" borderId="0" xfId="23" applyFont="1" applyFill="1">
      <alignment/>
      <protection/>
    </xf>
    <xf numFmtId="0" fontId="2" fillId="2" borderId="0" xfId="0" applyFont="1" applyFill="1" applyAlignment="1">
      <alignment/>
    </xf>
    <xf numFmtId="0" fontId="2" fillId="2" borderId="0" xfId="22" applyFont="1" applyFill="1">
      <alignment/>
      <protection/>
    </xf>
    <xf numFmtId="0" fontId="2" fillId="2" borderId="0" xfId="23" applyFont="1" applyFill="1" applyBorder="1">
      <alignment/>
      <protection/>
    </xf>
    <xf numFmtId="0" fontId="2" fillId="0" borderId="0" xfId="27" applyFont="1" applyFill="1">
      <alignment/>
      <protection/>
    </xf>
    <xf numFmtId="0" fontId="2" fillId="0" borderId="0" xfId="27" applyFont="1" applyFill="1" quotePrefix="1">
      <alignment/>
      <protection/>
    </xf>
    <xf numFmtId="0" fontId="2" fillId="0" borderId="0" xfId="0" applyFont="1" applyFill="1" applyAlignment="1">
      <alignment/>
    </xf>
    <xf numFmtId="0" fontId="2" fillId="2" borderId="0" xfId="0" applyFont="1" applyFill="1" applyAlignment="1">
      <alignment/>
    </xf>
    <xf numFmtId="0" fontId="2" fillId="2" borderId="0" xfId="0" applyFont="1" applyFill="1" applyBorder="1" applyAlignment="1">
      <alignment/>
    </xf>
    <xf numFmtId="0" fontId="2" fillId="2" borderId="0" xfId="29" applyFont="1" applyFill="1">
      <alignment/>
      <protection/>
    </xf>
    <xf numFmtId="0" fontId="2" fillId="0" borderId="0" xfId="27" applyFont="1" applyFill="1" applyBorder="1" applyAlignment="1">
      <alignment horizontal="left"/>
      <protection/>
    </xf>
    <xf numFmtId="0" fontId="2" fillId="0" borderId="0" xfId="27" applyFont="1" applyFill="1" applyBorder="1">
      <alignment/>
      <protection/>
    </xf>
    <xf numFmtId="170" fontId="1" fillId="2" borderId="0" xfId="15" applyNumberFormat="1" applyFont="1" applyFill="1" applyBorder="1" applyAlignment="1">
      <alignment horizontal="right"/>
    </xf>
    <xf numFmtId="168" fontId="1" fillId="2" borderId="0" xfId="30" applyNumberFormat="1" applyFont="1" applyFill="1" applyBorder="1" applyAlignment="1">
      <alignment horizontal="right"/>
    </xf>
    <xf numFmtId="168" fontId="1" fillId="0" borderId="0" xfId="30" applyNumberFormat="1" applyFont="1" applyFill="1" applyBorder="1" applyAlignment="1">
      <alignment horizontal="right"/>
    </xf>
    <xf numFmtId="170" fontId="0" fillId="0" borderId="1" xfId="15" applyNumberFormat="1" applyFont="1" applyFill="1" applyBorder="1" applyAlignment="1">
      <alignment horizontal="right"/>
    </xf>
    <xf numFmtId="168" fontId="0" fillId="0" borderId="1" xfId="30" applyNumberFormat="1" applyFont="1" applyFill="1" applyBorder="1" applyAlignment="1">
      <alignment horizontal="right"/>
    </xf>
    <xf numFmtId="170" fontId="1" fillId="0" borderId="1" xfId="15" applyNumberFormat="1" applyFont="1" applyFill="1" applyBorder="1" applyAlignment="1">
      <alignment horizontal="right"/>
    </xf>
    <xf numFmtId="0" fontId="2" fillId="0" borderId="0" xfId="0" applyFont="1" applyBorder="1" applyAlignment="1">
      <alignment horizontal="left" vertical="center"/>
    </xf>
    <xf numFmtId="168" fontId="0" fillId="0" borderId="1" xfId="30" applyNumberFormat="1" applyFont="1" applyFill="1" applyBorder="1" applyAlignment="1">
      <alignment/>
    </xf>
    <xf numFmtId="204" fontId="0" fillId="0" borderId="1" xfId="15" applyNumberFormat="1" applyFont="1" applyFill="1" applyBorder="1" applyAlignment="1">
      <alignment horizontal="right"/>
    </xf>
    <xf numFmtId="204" fontId="0" fillId="0" borderId="1" xfId="30" applyNumberFormat="1" applyFont="1" applyFill="1" applyBorder="1" applyAlignment="1">
      <alignment horizontal="right"/>
    </xf>
    <xf numFmtId="204" fontId="1" fillId="0" borderId="1" xfId="15" applyNumberFormat="1" applyFont="1" applyFill="1" applyBorder="1" applyAlignment="1">
      <alignment horizontal="right"/>
    </xf>
    <xf numFmtId="0" fontId="2" fillId="0" borderId="0" xfId="0" applyFont="1" applyFill="1" applyBorder="1" applyAlignment="1">
      <alignment/>
    </xf>
    <xf numFmtId="168" fontId="0" fillId="0" borderId="0" xfId="30" applyNumberFormat="1" applyAlignment="1">
      <alignment/>
    </xf>
    <xf numFmtId="43" fontId="0" fillId="0" borderId="0" xfId="15" applyAlignment="1">
      <alignment/>
    </xf>
    <xf numFmtId="170" fontId="0" fillId="2" borderId="0" xfId="0" applyNumberFormat="1" applyFill="1" applyAlignment="1">
      <alignment/>
    </xf>
    <xf numFmtId="168" fontId="0" fillId="2" borderId="0" xfId="30" applyNumberFormat="1" applyFill="1" applyAlignment="1">
      <alignment/>
    </xf>
    <xf numFmtId="0" fontId="2" fillId="0" borderId="0" xfId="0" applyFont="1" applyFill="1" applyAlignment="1">
      <alignment horizontal="left"/>
    </xf>
    <xf numFmtId="3" fontId="6" fillId="0" borderId="0" xfId="15" applyNumberFormat="1" applyFont="1" applyFill="1" applyBorder="1" applyAlignment="1">
      <alignment horizontal="right"/>
    </xf>
    <xf numFmtId="0" fontId="0" fillId="3" borderId="1" xfId="0" applyFill="1" applyBorder="1" applyAlignment="1">
      <alignment/>
    </xf>
    <xf numFmtId="0" fontId="1" fillId="3" borderId="1" xfId="0" applyFont="1" applyFill="1" applyBorder="1" applyAlignment="1">
      <alignment/>
    </xf>
    <xf numFmtId="168" fontId="1" fillId="3" borderId="1" xfId="30" applyNumberFormat="1" applyFont="1" applyFill="1" applyBorder="1" applyAlignment="1">
      <alignment/>
    </xf>
    <xf numFmtId="170" fontId="0" fillId="3" borderId="1" xfId="15" applyNumberFormat="1" applyFill="1" applyBorder="1" applyAlignment="1">
      <alignment horizontal="right"/>
    </xf>
    <xf numFmtId="168" fontId="0" fillId="3" borderId="1" xfId="30" applyNumberFormat="1" applyFill="1" applyBorder="1" applyAlignment="1">
      <alignment horizontal="right"/>
    </xf>
    <xf numFmtId="170" fontId="1" fillId="3" borderId="1" xfId="15" applyNumberFormat="1" applyFont="1" applyFill="1" applyBorder="1" applyAlignment="1">
      <alignment horizontal="right"/>
    </xf>
    <xf numFmtId="168" fontId="1" fillId="3" borderId="1" xfId="30" applyNumberFormat="1" applyFont="1" applyFill="1" applyBorder="1" applyAlignment="1">
      <alignment horizontal="right"/>
    </xf>
    <xf numFmtId="0" fontId="0" fillId="3" borderId="1" xfId="0" applyFont="1" applyFill="1" applyBorder="1" applyAlignment="1">
      <alignment horizontal="left"/>
    </xf>
    <xf numFmtId="43" fontId="1" fillId="3" borderId="1" xfId="15" applyFont="1" applyFill="1" applyBorder="1" applyAlignment="1">
      <alignment horizontal="right"/>
    </xf>
    <xf numFmtId="49" fontId="0" fillId="3" borderId="1" xfId="0" applyNumberFormat="1" applyFont="1" applyFill="1" applyBorder="1" applyAlignment="1" quotePrefix="1">
      <alignment/>
    </xf>
    <xf numFmtId="49" fontId="0" fillId="3" borderId="1" xfId="0" applyNumberFormat="1" applyFont="1" applyFill="1" applyBorder="1" applyAlignment="1">
      <alignment/>
    </xf>
    <xf numFmtId="0" fontId="1" fillId="4" borderId="1" xfId="0" applyFont="1" applyFill="1" applyBorder="1" applyAlignment="1">
      <alignment/>
    </xf>
    <xf numFmtId="0" fontId="1" fillId="4" borderId="1" xfId="0" applyFont="1" applyFill="1" applyBorder="1" applyAlignment="1">
      <alignment horizontal="right"/>
    </xf>
    <xf numFmtId="0" fontId="1" fillId="4" borderId="1" xfId="0" applyFont="1" applyFill="1" applyBorder="1" applyAlignment="1">
      <alignment horizontal="left"/>
    </xf>
    <xf numFmtId="0" fontId="10" fillId="4" borderId="1" xfId="0" applyFont="1" applyFill="1" applyBorder="1" applyAlignment="1">
      <alignment/>
    </xf>
    <xf numFmtId="0" fontId="1" fillId="4" borderId="1" xfId="0" applyFont="1" applyFill="1" applyBorder="1" applyAlignment="1">
      <alignment/>
    </xf>
    <xf numFmtId="49" fontId="1" fillId="4" borderId="1" xfId="0" applyNumberFormat="1" applyFont="1" applyFill="1" applyBorder="1" applyAlignment="1">
      <alignment horizontal="right"/>
    </xf>
    <xf numFmtId="49" fontId="6" fillId="3" borderId="1" xfId="0" applyNumberFormat="1" applyFont="1" applyFill="1" applyBorder="1" applyAlignment="1">
      <alignment/>
    </xf>
    <xf numFmtId="0" fontId="0" fillId="3" borderId="1" xfId="0" applyFont="1" applyFill="1" applyBorder="1" applyAlignment="1">
      <alignment/>
    </xf>
    <xf numFmtId="3" fontId="0" fillId="3" borderId="1" xfId="0" applyNumberFormat="1" applyFont="1" applyFill="1" applyBorder="1" applyAlignment="1">
      <alignment horizontal="right"/>
    </xf>
    <xf numFmtId="3" fontId="0" fillId="3" borderId="1" xfId="15" applyNumberFormat="1" applyFont="1" applyFill="1" applyBorder="1" applyAlignment="1">
      <alignment horizontal="right"/>
    </xf>
    <xf numFmtId="168" fontId="0" fillId="3" borderId="1" xfId="0" applyNumberFormat="1" applyFont="1" applyFill="1" applyBorder="1" applyAlignment="1">
      <alignment horizontal="right"/>
    </xf>
    <xf numFmtId="3" fontId="0" fillId="3" borderId="1" xfId="27" applyNumberFormat="1" applyFont="1" applyFill="1" applyBorder="1" applyAlignment="1">
      <alignment horizontal="right"/>
      <protection/>
    </xf>
    <xf numFmtId="0" fontId="0" fillId="3" borderId="1" xfId="0" applyFont="1" applyFill="1" applyBorder="1" applyAlignment="1">
      <alignment horizontal="right"/>
    </xf>
    <xf numFmtId="0" fontId="0" fillId="3" borderId="1" xfId="27" applyFont="1" applyFill="1" applyBorder="1" applyAlignment="1">
      <alignment horizontal="right"/>
      <protection/>
    </xf>
    <xf numFmtId="168" fontId="0" fillId="3" borderId="1" xfId="30" applyNumberFormat="1" applyFont="1" applyFill="1" applyBorder="1" applyAlignment="1">
      <alignment horizontal="right"/>
    </xf>
    <xf numFmtId="170" fontId="0" fillId="0" borderId="1" xfId="15" applyNumberFormat="1" applyFill="1" applyBorder="1" applyAlignment="1">
      <alignment horizontal="right"/>
    </xf>
    <xf numFmtId="43" fontId="1" fillId="3" borderId="1" xfId="15" applyFont="1" applyFill="1" applyBorder="1" applyAlignment="1">
      <alignment/>
    </xf>
    <xf numFmtId="3" fontId="0" fillId="3" borderId="1" xfId="28" applyNumberFormat="1" applyFont="1" applyFill="1" applyBorder="1">
      <alignment/>
      <protection/>
    </xf>
    <xf numFmtId="168" fontId="0" fillId="3" borderId="1" xfId="30" applyNumberFormat="1" applyFont="1" applyFill="1" applyBorder="1" applyAlignment="1">
      <alignment/>
    </xf>
    <xf numFmtId="170" fontId="0" fillId="3" borderId="1" xfId="15" applyNumberFormat="1" applyFont="1" applyFill="1" applyBorder="1" applyAlignment="1">
      <alignment horizontal="right"/>
    </xf>
    <xf numFmtId="204" fontId="0" fillId="3" borderId="1" xfId="15" applyNumberFormat="1" applyFont="1" applyFill="1" applyBorder="1" applyAlignment="1">
      <alignment horizontal="right"/>
    </xf>
    <xf numFmtId="3" fontId="0" fillId="3" borderId="1" xfId="28" applyNumberFormat="1" applyFont="1" applyFill="1" applyBorder="1" applyAlignment="1">
      <alignment horizontal="right"/>
      <protection/>
    </xf>
    <xf numFmtId="168" fontId="0" fillId="3" borderId="1" xfId="30" applyNumberFormat="1" applyFont="1" applyFill="1" applyBorder="1" applyAlignment="1">
      <alignment horizontal="right"/>
    </xf>
    <xf numFmtId="204" fontId="0" fillId="3" borderId="1" xfId="30" applyNumberFormat="1" applyFont="1" applyFill="1" applyBorder="1" applyAlignment="1">
      <alignment horizontal="right"/>
    </xf>
    <xf numFmtId="3" fontId="1" fillId="3" borderId="1" xfId="28" applyNumberFormat="1" applyFont="1" applyFill="1" applyBorder="1">
      <alignment/>
      <protection/>
    </xf>
    <xf numFmtId="204" fontId="1" fillId="3" borderId="1" xfId="15" applyNumberFormat="1" applyFont="1" applyFill="1" applyBorder="1" applyAlignment="1">
      <alignment horizontal="right"/>
    </xf>
    <xf numFmtId="0" fontId="0" fillId="3" borderId="1" xfId="0" applyFill="1" applyBorder="1" applyAlignment="1">
      <alignment horizontal="right"/>
    </xf>
    <xf numFmtId="3" fontId="0" fillId="3" borderId="1" xfId="25" applyNumberFormat="1" applyFont="1" applyFill="1" applyBorder="1" applyAlignment="1">
      <alignment horizontal="right"/>
      <protection/>
    </xf>
    <xf numFmtId="169" fontId="0" fillId="3" borderId="1" xfId="0" applyNumberFormat="1" applyFill="1" applyBorder="1" applyAlignment="1">
      <alignment horizontal="right"/>
    </xf>
    <xf numFmtId="3" fontId="0" fillId="3" borderId="1" xfId="27" applyNumberFormat="1" applyFont="1" applyFill="1" applyBorder="1" applyAlignment="1">
      <alignment/>
      <protection/>
    </xf>
    <xf numFmtId="168" fontId="0" fillId="3" borderId="1" xfId="27" applyNumberFormat="1" applyFont="1" applyFill="1" applyBorder="1">
      <alignment/>
      <protection/>
    </xf>
    <xf numFmtId="168" fontId="0" fillId="3" borderId="1" xfId="27" applyNumberFormat="1" applyFont="1" applyFill="1" applyBorder="1" applyAlignment="1">
      <alignment horizontal="right"/>
      <protection/>
    </xf>
    <xf numFmtId="0" fontId="0" fillId="3" borderId="1" xfId="0" applyFont="1" applyFill="1" applyBorder="1" applyAlignment="1">
      <alignment horizontal="right" vertical="center"/>
    </xf>
    <xf numFmtId="3" fontId="0" fillId="3" borderId="1" xfId="0" applyNumberFormat="1" applyFont="1" applyFill="1" applyBorder="1" applyAlignment="1">
      <alignment horizontal="right" vertical="center"/>
    </xf>
    <xf numFmtId="0" fontId="0" fillId="3" borderId="1" xfId="27" applyFont="1" applyFill="1" applyBorder="1">
      <alignment/>
      <protection/>
    </xf>
    <xf numFmtId="3" fontId="0" fillId="0" borderId="1" xfId="28" applyNumberFormat="1" applyFont="1" applyFill="1" applyBorder="1">
      <alignment/>
      <protection/>
    </xf>
    <xf numFmtId="3" fontId="0" fillId="0" borderId="1" xfId="28" applyNumberFormat="1" applyFont="1" applyFill="1" applyBorder="1" applyAlignment="1">
      <alignment horizontal="right"/>
      <protection/>
    </xf>
    <xf numFmtId="3" fontId="1" fillId="0" borderId="1" xfId="28" applyNumberFormat="1" applyFont="1" applyFill="1" applyBorder="1">
      <alignment/>
      <protection/>
    </xf>
    <xf numFmtId="0" fontId="1" fillId="5" borderId="1" xfId="0" applyFont="1" applyFill="1" applyBorder="1" applyAlignment="1">
      <alignment/>
    </xf>
    <xf numFmtId="3" fontId="1" fillId="5" borderId="1" xfId="28" applyNumberFormat="1" applyFont="1" applyFill="1" applyBorder="1">
      <alignment/>
      <protection/>
    </xf>
    <xf numFmtId="168" fontId="1" fillId="5" borderId="1" xfId="30" applyNumberFormat="1" applyFont="1" applyFill="1" applyBorder="1" applyAlignment="1">
      <alignment/>
    </xf>
    <xf numFmtId="170" fontId="1" fillId="5" borderId="1" xfId="15" applyNumberFormat="1" applyFont="1" applyFill="1" applyBorder="1" applyAlignment="1">
      <alignment horizontal="right"/>
    </xf>
    <xf numFmtId="204" fontId="1" fillId="5" borderId="1" xfId="15" applyNumberFormat="1" applyFont="1" applyFill="1" applyBorder="1" applyAlignment="1">
      <alignment horizontal="right"/>
    </xf>
    <xf numFmtId="0" fontId="1" fillId="5" borderId="1" xfId="0" applyFont="1" applyFill="1" applyBorder="1" applyAlignment="1">
      <alignment horizontal="left" vertical="center"/>
    </xf>
    <xf numFmtId="168" fontId="1" fillId="5" borderId="1" xfId="30" applyNumberFormat="1" applyFont="1" applyFill="1" applyBorder="1" applyAlignment="1">
      <alignment horizontal="right"/>
    </xf>
    <xf numFmtId="168" fontId="0" fillId="0" borderId="0" xfId="0" applyNumberFormat="1" applyAlignment="1">
      <alignment/>
    </xf>
    <xf numFmtId="43" fontId="0" fillId="2" borderId="0" xfId="15" applyFont="1" applyFill="1" applyAlignment="1">
      <alignment/>
    </xf>
    <xf numFmtId="168" fontId="0" fillId="0" borderId="0" xfId="30" applyNumberFormat="1" applyFill="1" applyBorder="1" applyAlignment="1">
      <alignment horizontal="center"/>
    </xf>
    <xf numFmtId="10" fontId="0" fillId="0" borderId="0" xfId="0" applyNumberFormat="1" applyAlignment="1">
      <alignment/>
    </xf>
    <xf numFmtId="16" fontId="0" fillId="0" borderId="0" xfId="0" applyNumberFormat="1" applyAlignment="1" quotePrefix="1">
      <alignment/>
    </xf>
    <xf numFmtId="17" fontId="0" fillId="0" borderId="0" xfId="0" applyNumberFormat="1" applyAlignment="1" quotePrefix="1">
      <alignment/>
    </xf>
    <xf numFmtId="10" fontId="0" fillId="2" borderId="0" xfId="30" applyNumberFormat="1" applyFill="1" applyAlignment="1">
      <alignment/>
    </xf>
    <xf numFmtId="0" fontId="1" fillId="0" borderId="2" xfId="0" applyFont="1" applyFill="1" applyBorder="1" applyAlignment="1">
      <alignment horizontal="left" vertical="center" wrapText="1"/>
    </xf>
    <xf numFmtId="0" fontId="1" fillId="4" borderId="2" xfId="27" applyFont="1" applyFill="1" applyBorder="1" applyAlignment="1">
      <alignment horizontal="left"/>
      <protection/>
    </xf>
    <xf numFmtId="0" fontId="1" fillId="4" borderId="3" xfId="27" applyFont="1" applyFill="1" applyBorder="1" applyAlignment="1">
      <alignment horizontal="left"/>
      <protection/>
    </xf>
    <xf numFmtId="43" fontId="0" fillId="0" borderId="0" xfId="0" applyNumberFormat="1" applyFill="1" applyAlignment="1">
      <alignment/>
    </xf>
    <xf numFmtId="43" fontId="0" fillId="2" borderId="0" xfId="0" applyNumberFormat="1" applyFill="1" applyAlignment="1">
      <alignment/>
    </xf>
    <xf numFmtId="196" fontId="0" fillId="2" borderId="0" xfId="0" applyNumberFormat="1" applyFill="1" applyAlignment="1">
      <alignment/>
    </xf>
    <xf numFmtId="170" fontId="0" fillId="0" borderId="0" xfId="0" applyNumberFormat="1" applyFill="1" applyBorder="1" applyAlignment="1">
      <alignment/>
    </xf>
    <xf numFmtId="43" fontId="0" fillId="0" borderId="0" xfId="0" applyNumberFormat="1" applyFill="1" applyBorder="1" applyAlignment="1">
      <alignment/>
    </xf>
    <xf numFmtId="196" fontId="0" fillId="0" borderId="0" xfId="0" applyNumberFormat="1" applyFill="1" applyBorder="1" applyAlignment="1">
      <alignment/>
    </xf>
    <xf numFmtId="168" fontId="0" fillId="0" borderId="0" xfId="0" applyNumberFormat="1" applyFill="1" applyBorder="1" applyAlignment="1">
      <alignment/>
    </xf>
    <xf numFmtId="170" fontId="0" fillId="0" borderId="1" xfId="17" applyNumberFormat="1" applyFill="1" applyBorder="1" applyAlignment="1">
      <alignment horizontal="right"/>
    </xf>
    <xf numFmtId="168" fontId="0" fillId="0" borderId="1" xfId="30" applyNumberFormat="1" applyFill="1" applyBorder="1" applyAlignment="1">
      <alignment horizontal="right"/>
    </xf>
    <xf numFmtId="170" fontId="0" fillId="3" borderId="1" xfId="17" applyNumberFormat="1" applyFill="1" applyBorder="1" applyAlignment="1">
      <alignment horizontal="right"/>
    </xf>
    <xf numFmtId="168" fontId="0" fillId="3" borderId="1" xfId="30" applyNumberFormat="1" applyFill="1" applyBorder="1" applyAlignment="1">
      <alignment horizontal="right"/>
    </xf>
    <xf numFmtId="170" fontId="1" fillId="0" borderId="1" xfId="17" applyNumberFormat="1" applyFont="1" applyFill="1" applyBorder="1" applyAlignment="1">
      <alignment horizontal="right"/>
    </xf>
    <xf numFmtId="0" fontId="0" fillId="0" borderId="3" xfId="0" applyBorder="1" applyAlignment="1">
      <alignment/>
    </xf>
    <xf numFmtId="168" fontId="0" fillId="0" borderId="1" xfId="30" applyNumberFormat="1" applyFill="1" applyBorder="1" applyAlignment="1">
      <alignment/>
    </xf>
    <xf numFmtId="168" fontId="0" fillId="3" borderId="1" xfId="30" applyNumberFormat="1" applyFill="1" applyBorder="1" applyAlignment="1">
      <alignment/>
    </xf>
    <xf numFmtId="168" fontId="1" fillId="0" borderId="1" xfId="30" applyNumberFormat="1" applyFont="1" applyFill="1" applyBorder="1" applyAlignment="1">
      <alignment/>
    </xf>
    <xf numFmtId="43" fontId="1" fillId="3" borderId="1" xfId="17" applyFont="1" applyFill="1" applyBorder="1" applyAlignment="1">
      <alignment horizontal="right"/>
    </xf>
    <xf numFmtId="43" fontId="1" fillId="3" borderId="1" xfId="17" applyFont="1" applyFill="1" applyBorder="1" applyAlignment="1">
      <alignment/>
    </xf>
    <xf numFmtId="43" fontId="1" fillId="0" borderId="1" xfId="17" applyFont="1" applyFill="1" applyBorder="1" applyAlignment="1">
      <alignment horizontal="right"/>
    </xf>
    <xf numFmtId="3" fontId="6" fillId="3" borderId="1" xfId="17" applyNumberFormat="1" applyFont="1" applyFill="1" applyBorder="1" applyAlignment="1">
      <alignment horizontal="right"/>
    </xf>
    <xf numFmtId="170" fontId="0" fillId="0" borderId="1" xfId="17" applyNumberFormat="1" applyFont="1" applyFill="1" applyBorder="1" applyAlignment="1">
      <alignment horizontal="right"/>
    </xf>
    <xf numFmtId="204" fontId="0" fillId="0" borderId="1" xfId="17" applyNumberFormat="1" applyFont="1" applyFill="1" applyBorder="1" applyAlignment="1">
      <alignment horizontal="right"/>
    </xf>
    <xf numFmtId="170" fontId="0" fillId="3" borderId="1" xfId="17" applyNumberFormat="1" applyFont="1" applyFill="1" applyBorder="1" applyAlignment="1">
      <alignment horizontal="right"/>
    </xf>
    <xf numFmtId="204" fontId="0" fillId="3" borderId="1" xfId="17" applyNumberFormat="1" applyFont="1" applyFill="1" applyBorder="1" applyAlignment="1">
      <alignment horizontal="right"/>
    </xf>
    <xf numFmtId="170" fontId="1" fillId="3" borderId="1" xfId="17" applyNumberFormat="1" applyFont="1" applyFill="1" applyBorder="1" applyAlignment="1">
      <alignment horizontal="right"/>
    </xf>
    <xf numFmtId="170" fontId="1" fillId="5" borderId="1" xfId="17" applyNumberFormat="1" applyFont="1" applyFill="1" applyBorder="1" applyAlignment="1">
      <alignment horizontal="right"/>
    </xf>
    <xf numFmtId="0" fontId="1" fillId="4" borderId="1" xfId="24" applyFont="1" applyFill="1" applyBorder="1" applyAlignment="1">
      <alignment horizontal="right"/>
      <protection/>
    </xf>
    <xf numFmtId="3" fontId="0" fillId="0" borderId="1" xfId="24" applyNumberFormat="1" applyFont="1" applyFill="1" applyBorder="1" applyAlignment="1">
      <alignment horizontal="right"/>
      <protection/>
    </xf>
    <xf numFmtId="170" fontId="0" fillId="2" borderId="1" xfId="17" applyNumberFormat="1" applyFill="1" applyBorder="1" applyAlignment="1">
      <alignment horizontal="right"/>
    </xf>
    <xf numFmtId="170" fontId="1" fillId="2" borderId="1" xfId="17" applyNumberFormat="1" applyFont="1" applyFill="1" applyBorder="1" applyAlignment="1">
      <alignment horizontal="right"/>
    </xf>
    <xf numFmtId="168" fontId="0" fillId="2" borderId="1" xfId="30" applyNumberFormat="1" applyFill="1" applyBorder="1" applyAlignment="1">
      <alignment horizontal="right"/>
    </xf>
    <xf numFmtId="3" fontId="0" fillId="0" borderId="1" xfId="17" applyNumberFormat="1" applyFont="1" applyFill="1" applyBorder="1" applyAlignment="1">
      <alignment/>
    </xf>
    <xf numFmtId="3" fontId="0" fillId="3" borderId="1" xfId="17" applyNumberFormat="1" applyFont="1" applyFill="1" applyBorder="1" applyAlignment="1">
      <alignment horizontal="right"/>
    </xf>
    <xf numFmtId="3" fontId="1" fillId="0" borderId="1" xfId="17" applyNumberFormat="1" applyFont="1" applyFill="1" applyBorder="1" applyAlignment="1">
      <alignment horizontal="right"/>
    </xf>
    <xf numFmtId="168" fontId="0" fillId="0" borderId="1" xfId="30" applyNumberFormat="1" applyFill="1" applyBorder="1" applyAlignment="1">
      <alignment/>
    </xf>
    <xf numFmtId="168" fontId="0" fillId="3" borderId="1" xfId="30" applyNumberFormat="1" applyFill="1" applyBorder="1" applyAlignment="1">
      <alignment/>
    </xf>
    <xf numFmtId="43" fontId="1" fillId="0" borderId="1" xfId="15" applyFont="1" applyFill="1" applyBorder="1" applyAlignment="1">
      <alignment horizontal="right"/>
    </xf>
    <xf numFmtId="168" fontId="0" fillId="0" borderId="1" xfId="0" applyNumberFormat="1" applyFont="1" applyFill="1" applyBorder="1" applyAlignment="1">
      <alignment horizontal="right"/>
    </xf>
    <xf numFmtId="168" fontId="0" fillId="3" borderId="1" xfId="0" applyNumberFormat="1" applyFont="1" applyFill="1" applyBorder="1" applyAlignment="1">
      <alignment horizontal="right"/>
    </xf>
    <xf numFmtId="168" fontId="6" fillId="0" borderId="1" xfId="0" applyNumberFormat="1" applyFont="1" applyFill="1" applyBorder="1" applyAlignment="1">
      <alignment horizontal="right"/>
    </xf>
    <xf numFmtId="168" fontId="6" fillId="3" borderId="1" xfId="30" applyNumberFormat="1" applyFont="1" applyFill="1" applyBorder="1" applyAlignment="1">
      <alignment horizontal="right"/>
    </xf>
    <xf numFmtId="168" fontId="6" fillId="3" borderId="1" xfId="0" applyNumberFormat="1" applyFont="1" applyFill="1" applyBorder="1" applyAlignment="1">
      <alignment horizontal="right"/>
    </xf>
    <xf numFmtId="168" fontId="6" fillId="0" borderId="1" xfId="30" applyNumberFormat="1" applyFont="1" applyFill="1" applyBorder="1" applyAlignment="1">
      <alignment horizontal="right"/>
    </xf>
    <xf numFmtId="3" fontId="0" fillId="0" borderId="1" xfId="15" applyNumberFormat="1" applyFont="1" applyFill="1" applyBorder="1" applyAlignment="1">
      <alignment horizontal="right"/>
    </xf>
    <xf numFmtId="3" fontId="1" fillId="0" borderId="1" xfId="0" applyNumberFormat="1" applyFont="1" applyFill="1" applyBorder="1" applyAlignment="1">
      <alignment horizontal="right"/>
    </xf>
    <xf numFmtId="0" fontId="1" fillId="0" borderId="1" xfId="0" applyFont="1" applyFill="1" applyBorder="1" applyAlignment="1">
      <alignment horizontal="right"/>
    </xf>
    <xf numFmtId="3" fontId="6" fillId="0" borderId="1" xfId="15" applyNumberFormat="1" applyFont="1" applyFill="1" applyBorder="1" applyAlignment="1">
      <alignment horizontal="right"/>
    </xf>
    <xf numFmtId="3" fontId="1" fillId="3" borderId="1" xfId="0" applyNumberFormat="1" applyFont="1" applyFill="1" applyBorder="1" applyAlignment="1">
      <alignment horizontal="right"/>
    </xf>
    <xf numFmtId="0" fontId="1" fillId="3" borderId="1" xfId="0" applyFont="1" applyFill="1" applyBorder="1" applyAlignment="1">
      <alignment horizontal="right"/>
    </xf>
    <xf numFmtId="168" fontId="1" fillId="0" borderId="1" xfId="0" applyNumberFormat="1" applyFont="1" applyFill="1" applyBorder="1" applyAlignment="1">
      <alignment horizontal="right"/>
    </xf>
    <xf numFmtId="168" fontId="0" fillId="3" borderId="1" xfId="15" applyNumberFormat="1" applyFont="1" applyFill="1" applyBorder="1" applyAlignment="1">
      <alignment horizontal="right"/>
    </xf>
    <xf numFmtId="3" fontId="0" fillId="0" borderId="1" xfId="27" applyNumberFormat="1" applyFont="1" applyFill="1" applyBorder="1" applyAlignment="1">
      <alignment horizontal="right" wrapText="1"/>
      <protection/>
    </xf>
    <xf numFmtId="1" fontId="0" fillId="0" borderId="1" xfId="0" applyNumberFormat="1" applyFont="1" applyFill="1" applyBorder="1" applyAlignment="1">
      <alignment horizontal="right"/>
    </xf>
    <xf numFmtId="1" fontId="0" fillId="3" borderId="1" xfId="0" applyNumberFormat="1" applyFont="1" applyFill="1" applyBorder="1" applyAlignment="1">
      <alignment horizontal="right"/>
    </xf>
    <xf numFmtId="3" fontId="6" fillId="3" borderId="1" xfId="15" applyNumberFormat="1" applyFont="1" applyFill="1" applyBorder="1" applyAlignment="1">
      <alignment horizontal="right"/>
    </xf>
    <xf numFmtId="0" fontId="0" fillId="0" borderId="1" xfId="26" applyFont="1" applyFill="1" applyBorder="1" applyAlignment="1">
      <alignment horizontal="right"/>
      <protection/>
    </xf>
    <xf numFmtId="0" fontId="0" fillId="3" borderId="1" xfId="26" applyFont="1" applyFill="1" applyBorder="1" applyAlignment="1">
      <alignment horizontal="right"/>
      <protection/>
    </xf>
    <xf numFmtId="0" fontId="1" fillId="4" borderId="4" xfId="0" applyFont="1" applyFill="1" applyBorder="1" applyAlignment="1">
      <alignment horizontal="right"/>
    </xf>
    <xf numFmtId="0" fontId="1" fillId="4" borderId="1" xfId="0" applyFont="1" applyFill="1" applyBorder="1" applyAlignment="1">
      <alignment horizontal="right"/>
    </xf>
    <xf numFmtId="16" fontId="1" fillId="4" borderId="1" xfId="0" applyNumberFormat="1" applyFont="1" applyFill="1" applyBorder="1" applyAlignment="1">
      <alignment horizontal="right"/>
    </xf>
    <xf numFmtId="0" fontId="1" fillId="4" borderId="4" xfId="0" applyFont="1" applyFill="1" applyBorder="1" applyAlignment="1">
      <alignment horizontal="right"/>
    </xf>
    <xf numFmtId="16" fontId="1" fillId="4" borderId="4" xfId="0" applyNumberFormat="1" applyFont="1" applyFill="1" applyBorder="1" applyAlignment="1">
      <alignment horizontal="right"/>
    </xf>
    <xf numFmtId="16" fontId="1" fillId="4" borderId="1" xfId="0" applyNumberFormat="1" applyFont="1" applyFill="1" applyBorder="1" applyAlignment="1">
      <alignment horizontal="right"/>
    </xf>
    <xf numFmtId="0" fontId="1" fillId="4" borderId="5" xfId="0" applyFont="1" applyFill="1" applyBorder="1" applyAlignment="1">
      <alignment horizontal="right"/>
    </xf>
    <xf numFmtId="170" fontId="0" fillId="2" borderId="1" xfId="17" applyNumberFormat="1" applyFill="1" applyBorder="1" applyAlignment="1">
      <alignment/>
    </xf>
    <xf numFmtId="170" fontId="0" fillId="3" borderId="1" xfId="17" applyNumberFormat="1" applyFill="1" applyBorder="1" applyAlignment="1">
      <alignment/>
    </xf>
    <xf numFmtId="0" fontId="0" fillId="3" borderId="1" xfId="0" applyFill="1" applyBorder="1" applyAlignment="1">
      <alignment/>
    </xf>
    <xf numFmtId="10" fontId="0" fillId="0" borderId="1" xfId="30" applyNumberFormat="1" applyFont="1" applyBorder="1" applyAlignment="1">
      <alignment/>
    </xf>
    <xf numFmtId="168" fontId="1" fillId="0" borderId="1" xfId="30" applyNumberFormat="1" applyFont="1" applyFill="1" applyBorder="1" applyAlignment="1">
      <alignment/>
    </xf>
    <xf numFmtId="16" fontId="1" fillId="4" borderId="1" xfId="0" applyNumberFormat="1" applyFont="1" applyFill="1" applyBorder="1" applyAlignment="1">
      <alignment horizontal="center"/>
    </xf>
    <xf numFmtId="226" fontId="0" fillId="0" borderId="0" xfId="0" applyNumberFormat="1" applyFill="1" applyBorder="1" applyAlignment="1">
      <alignment/>
    </xf>
    <xf numFmtId="170" fontId="0" fillId="0" borderId="0" xfId="0" applyNumberFormat="1" applyAlignment="1">
      <alignment/>
    </xf>
    <xf numFmtId="49" fontId="1" fillId="4" borderId="3" xfId="0" applyNumberFormat="1"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49" fontId="1" fillId="4" borderId="2" xfId="0" applyNumberFormat="1"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0" borderId="2" xfId="0" applyFont="1" applyFill="1" applyBorder="1" applyAlignment="1">
      <alignment horizontal="left"/>
    </xf>
    <xf numFmtId="0" fontId="0" fillId="0" borderId="3" xfId="0" applyFont="1"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1" fillId="0" borderId="2" xfId="0" applyFont="1" applyFill="1" applyBorder="1" applyAlignment="1">
      <alignment horizontal="left"/>
    </xf>
    <xf numFmtId="0" fontId="1" fillId="0" borderId="3" xfId="0" applyFont="1" applyFill="1" applyBorder="1" applyAlignment="1">
      <alignment horizontal="left"/>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3" borderId="5"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1" fillId="4" borderId="1" xfId="0" applyFont="1" applyFill="1" applyBorder="1" applyAlignment="1">
      <alignment horizontal="center"/>
    </xf>
    <xf numFmtId="0" fontId="0" fillId="0" borderId="5" xfId="0" applyFill="1" applyBorder="1" applyAlignment="1">
      <alignment horizontal="left" vertical="center"/>
    </xf>
    <xf numFmtId="0" fontId="0" fillId="0" borderId="7" xfId="0" applyFill="1" applyBorder="1" applyAlignment="1">
      <alignment horizontal="left" vertical="center"/>
    </xf>
    <xf numFmtId="0" fontId="0" fillId="0" borderId="4" xfId="0" applyFill="1" applyBorder="1" applyAlignment="1">
      <alignment horizontal="left" vertical="center"/>
    </xf>
    <xf numFmtId="0" fontId="0" fillId="3" borderId="2" xfId="0" applyFill="1" applyBorder="1" applyAlignment="1">
      <alignment horizontal="left"/>
    </xf>
    <xf numFmtId="0" fontId="0" fillId="3" borderId="3" xfId="0" applyFill="1"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1" fillId="4" borderId="2" xfId="0" applyFont="1" applyFill="1" applyBorder="1" applyAlignment="1">
      <alignment horizontal="center"/>
    </xf>
    <xf numFmtId="0" fontId="1" fillId="4" borderId="8" xfId="0" applyFont="1" applyFill="1" applyBorder="1" applyAlignment="1">
      <alignment horizontal="center"/>
    </xf>
    <xf numFmtId="0" fontId="1" fillId="4" borderId="3" xfId="0" applyFont="1" applyFill="1" applyBorder="1" applyAlignment="1">
      <alignment horizontal="center"/>
    </xf>
    <xf numFmtId="0" fontId="1" fillId="4" borderId="1" xfId="0" applyFont="1" applyFill="1" applyBorder="1" applyAlignment="1">
      <alignment horizontal="left"/>
    </xf>
    <xf numFmtId="0" fontId="0" fillId="0" borderId="0" xfId="0" applyFill="1" applyBorder="1" applyAlignment="1">
      <alignment horizontal="left"/>
    </xf>
    <xf numFmtId="0" fontId="0" fillId="0" borderId="1" xfId="0" applyFill="1" applyBorder="1" applyAlignment="1">
      <alignment horizontal="left" vertical="center"/>
    </xf>
    <xf numFmtId="0" fontId="0" fillId="3" borderId="1" xfId="0" applyFill="1" applyBorder="1" applyAlignment="1">
      <alignment horizontal="left" vertical="center"/>
    </xf>
    <xf numFmtId="0" fontId="1" fillId="4" borderId="1" xfId="0" applyFont="1" applyFill="1" applyBorder="1" applyAlignment="1">
      <alignment horizontal="center"/>
    </xf>
    <xf numFmtId="0" fontId="0" fillId="0" borderId="1" xfId="0" applyFont="1" applyFill="1" applyBorder="1" applyAlignment="1">
      <alignment horizontal="left"/>
    </xf>
    <xf numFmtId="0" fontId="0" fillId="3" borderId="1" xfId="0" applyFont="1" applyFill="1" applyBorder="1" applyAlignment="1">
      <alignment horizontal="left"/>
    </xf>
    <xf numFmtId="0" fontId="0" fillId="3" borderId="1" xfId="0"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1" fillId="3" borderId="1" xfId="0" applyFont="1" applyFill="1" applyBorder="1" applyAlignment="1">
      <alignment horizontal="left"/>
    </xf>
    <xf numFmtId="49" fontId="1" fillId="4" borderId="8" xfId="0" applyNumberFormat="1" applyFont="1" applyFill="1" applyBorder="1" applyAlignment="1">
      <alignment horizontal="center"/>
    </xf>
    <xf numFmtId="0" fontId="0" fillId="0" borderId="1" xfId="0" applyFont="1" applyFill="1" applyBorder="1" applyAlignment="1">
      <alignment horizontal="left" wrapText="1"/>
    </xf>
    <xf numFmtId="0" fontId="0" fillId="0" borderId="1" xfId="27" applyFont="1" applyFill="1" applyBorder="1" applyAlignment="1">
      <alignment horizontal="left"/>
      <protection/>
    </xf>
    <xf numFmtId="0" fontId="0" fillId="3" borderId="1" xfId="27" applyFont="1" applyFill="1" applyBorder="1" applyAlignment="1">
      <alignment horizontal="left" wrapText="1"/>
      <protection/>
    </xf>
    <xf numFmtId="0" fontId="0" fillId="0" borderId="1" xfId="27" applyFont="1" applyFill="1" applyBorder="1" applyAlignment="1">
      <alignment horizontal="left" wrapText="1"/>
      <protection/>
    </xf>
    <xf numFmtId="0" fontId="0" fillId="3" borderId="1" xfId="27" applyFont="1" applyFill="1" applyBorder="1" applyAlignment="1">
      <alignment horizontal="left"/>
      <protection/>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horizontal="left" vertical="center"/>
    </xf>
    <xf numFmtId="0" fontId="0" fillId="3" borderId="2" xfId="0" applyFill="1" applyBorder="1" applyAlignment="1">
      <alignment horizontal="left" wrapText="1"/>
    </xf>
    <xf numFmtId="0" fontId="0" fillId="3" borderId="8" xfId="0" applyFill="1" applyBorder="1" applyAlignment="1">
      <alignment horizontal="left" wrapText="1"/>
    </xf>
    <xf numFmtId="0" fontId="0" fillId="3" borderId="3" xfId="0" applyFill="1" applyBorder="1" applyAlignment="1">
      <alignment horizontal="left" wrapText="1"/>
    </xf>
    <xf numFmtId="0" fontId="0" fillId="2" borderId="2" xfId="0" applyFill="1" applyBorder="1" applyAlignment="1">
      <alignment horizontal="left" wrapText="1"/>
    </xf>
    <xf numFmtId="0" fontId="0" fillId="2" borderId="8" xfId="0" applyFill="1" applyBorder="1" applyAlignment="1">
      <alignment horizontal="left" wrapText="1"/>
    </xf>
    <xf numFmtId="0" fontId="0" fillId="2" borderId="3" xfId="0" applyFill="1" applyBorder="1" applyAlignment="1">
      <alignment horizontal="left" wrapText="1"/>
    </xf>
    <xf numFmtId="0" fontId="0" fillId="3" borderId="1" xfId="0" applyFont="1" applyFill="1" applyBorder="1" applyAlignment="1">
      <alignment horizontal="left" vertical="center"/>
    </xf>
    <xf numFmtId="0" fontId="0" fillId="0" borderId="1" xfId="0" applyFont="1" applyFill="1" applyBorder="1" applyAlignment="1">
      <alignment horizontal="left" vertical="center"/>
    </xf>
    <xf numFmtId="0" fontId="1" fillId="4" borderId="1" xfId="27" applyFont="1" applyFill="1" applyBorder="1" applyAlignment="1">
      <alignment horizontal="left" vertical="center"/>
      <protection/>
    </xf>
    <xf numFmtId="0" fontId="0" fillId="0" borderId="1" xfId="0" applyFont="1" applyBorder="1" applyAlignment="1">
      <alignment horizontal="left" vertical="center"/>
    </xf>
    <xf numFmtId="0" fontId="0" fillId="0" borderId="1" xfId="27" applyFont="1" applyFill="1" applyBorder="1" applyAlignment="1">
      <alignment horizontal="left" vertical="center" wrapText="1"/>
      <protection/>
    </xf>
    <xf numFmtId="0" fontId="0" fillId="3" borderId="1" xfId="27" applyFont="1" applyFill="1" applyBorder="1" applyAlignment="1">
      <alignment horizontal="left" vertical="center" wrapText="1"/>
      <protection/>
    </xf>
    <xf numFmtId="0" fontId="0" fillId="0" borderId="0" xfId="27" applyFont="1" applyFill="1" applyBorder="1" applyAlignment="1">
      <alignment/>
      <protection/>
    </xf>
    <xf numFmtId="0" fontId="0" fillId="0" borderId="2" xfId="27" applyFont="1" applyFill="1" applyBorder="1" applyAlignment="1">
      <alignment horizontal="left"/>
      <protection/>
    </xf>
    <xf numFmtId="0" fontId="0" fillId="0" borderId="3" xfId="27" applyFont="1" applyFill="1" applyBorder="1" applyAlignment="1">
      <alignment horizontal="left"/>
      <protection/>
    </xf>
    <xf numFmtId="0" fontId="0" fillId="3" borderId="2" xfId="27" applyFont="1" applyFill="1" applyBorder="1" applyAlignment="1">
      <alignment horizontal="left"/>
      <protection/>
    </xf>
    <xf numFmtId="0" fontId="0" fillId="3" borderId="3" xfId="27" applyFont="1" applyFill="1" applyBorder="1" applyAlignment="1">
      <alignment horizontal="left"/>
      <protection/>
    </xf>
    <xf numFmtId="0" fontId="1" fillId="0" borderId="2" xfId="27" applyFont="1" applyFill="1" applyBorder="1" applyAlignment="1">
      <alignment horizontal="left"/>
      <protection/>
    </xf>
    <xf numFmtId="0" fontId="1" fillId="0" borderId="3" xfId="27" applyFont="1" applyFill="1" applyBorder="1" applyAlignment="1">
      <alignment horizontal="left"/>
      <protection/>
    </xf>
    <xf numFmtId="0" fontId="1" fillId="4" borderId="1" xfId="27" applyFont="1" applyFill="1" applyBorder="1" applyAlignment="1">
      <alignment horizontal="left"/>
      <protection/>
    </xf>
  </cellXfs>
  <cellStyles count="17">
    <cellStyle name="Normal" xfId="0"/>
    <cellStyle name="Comma" xfId="15"/>
    <cellStyle name="Comma [0]" xfId="16"/>
    <cellStyle name="Comma_2011-2012 VOSA Effectiveness Report" xfId="17"/>
    <cellStyle name="Currency" xfId="18"/>
    <cellStyle name="Currency [0]" xfId="19"/>
    <cellStyle name="Followed Hyperlink" xfId="20"/>
    <cellStyle name="Hyperlink" xfId="21"/>
    <cellStyle name="Normal_Annex 1" xfId="22"/>
    <cellStyle name="Normal_Annex 1(2007-08)" xfId="23"/>
    <cellStyle name="Normal_Annex 1(2007-08)_Enforcement Tables" xfId="24"/>
    <cellStyle name="Normal_Annex 2(2007-08)" xfId="25"/>
    <cellStyle name="Normal_Annex 3(2007-08)" xfId="26"/>
    <cellStyle name="Normal_Annex 4(2007-08)" xfId="27"/>
    <cellStyle name="Normal_Enforcement Tables" xfId="28"/>
    <cellStyle name="Normal_Sheet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nformation%20Management\Information%20Services\Corporate%20(COR)\COR%20-%20Effectiveness%20Report\2012-13\Annex%202%2011-12%20-%20The%20Public%20Service%20Vehicle%20Fleet%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clouk\Local%20Settings\Temp\The%20MOT%20Scheme%20and%20Light%20Vehicles%20KG%20V.%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A2.1"/>
      <sheetName val="A2.4"/>
      <sheetName val="A2.6"/>
      <sheetName val="A2.9a"/>
      <sheetName val="A2.9b"/>
      <sheetName val="A2.10"/>
      <sheetName val="A2.12"/>
      <sheetName val="A2.14"/>
      <sheetName val="A2.16"/>
      <sheetName val="A2.18"/>
      <sheetName val="A2.20"/>
      <sheetName val="A2.22"/>
      <sheetName val="A2.24"/>
      <sheetName val="A2.25"/>
      <sheetName val="A2.26"/>
      <sheetName val="A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Page"/>
      <sheetName val="Summary"/>
      <sheetName val="Page 1"/>
      <sheetName val="Page 2"/>
      <sheetName val="Page 3"/>
      <sheetName val="Page 4"/>
      <sheetName val="Page 5"/>
      <sheetName val="Page 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N50"/>
  <sheetViews>
    <sheetView showGridLines="0" tabSelected="1" workbookViewId="0" topLeftCell="A1">
      <selection activeCell="A1" sqref="A1"/>
    </sheetView>
  </sheetViews>
  <sheetFormatPr defaultColWidth="9.140625" defaultRowHeight="12.75"/>
  <cols>
    <col min="1" max="1" width="115.7109375" style="0" customWidth="1"/>
    <col min="2" max="2" width="50.7109375" style="0" customWidth="1"/>
  </cols>
  <sheetData>
    <row r="1" spans="1:7" s="1" customFormat="1" ht="15.75">
      <c r="A1" s="99" t="s">
        <v>4</v>
      </c>
      <c r="F1" s="3"/>
      <c r="G1" s="3"/>
    </row>
    <row r="2" spans="1:11" s="1" customFormat="1" ht="12.75">
      <c r="A2" s="101"/>
      <c r="F2" s="3"/>
      <c r="G2" s="3"/>
      <c r="K2" s="2"/>
    </row>
    <row r="3" ht="15">
      <c r="A3" s="102" t="s">
        <v>263</v>
      </c>
    </row>
    <row r="4" spans="1:14" s="1" customFormat="1" ht="12.75">
      <c r="A4" s="100" t="s">
        <v>265</v>
      </c>
      <c r="B4"/>
      <c r="F4" s="3"/>
      <c r="G4" s="3"/>
      <c r="K4" s="25"/>
      <c r="L4" s="20"/>
      <c r="M4" s="20"/>
      <c r="N4" s="20"/>
    </row>
    <row r="5" ht="12.75">
      <c r="A5" s="4" t="s">
        <v>229</v>
      </c>
    </row>
    <row r="6" ht="12.75">
      <c r="A6" s="100" t="s">
        <v>230</v>
      </c>
    </row>
    <row r="7" ht="12.75">
      <c r="A7" s="100" t="s">
        <v>302</v>
      </c>
    </row>
    <row r="8" ht="12.75">
      <c r="A8" s="100" t="s">
        <v>231</v>
      </c>
    </row>
    <row r="9" ht="12.75">
      <c r="A9" s="4" t="s">
        <v>241</v>
      </c>
    </row>
    <row r="10" ht="12.75">
      <c r="A10" s="4" t="s">
        <v>242</v>
      </c>
    </row>
    <row r="11" ht="12.75">
      <c r="A11" s="4" t="s">
        <v>243</v>
      </c>
    </row>
    <row r="12" ht="12.75">
      <c r="A12" s="4" t="s">
        <v>348</v>
      </c>
    </row>
    <row r="13" ht="12.75">
      <c r="A13" s="4" t="s">
        <v>207</v>
      </c>
    </row>
    <row r="14" ht="12.75">
      <c r="A14" s="4" t="s">
        <v>208</v>
      </c>
    </row>
    <row r="15" ht="12.75">
      <c r="A15" s="4" t="s">
        <v>209</v>
      </c>
    </row>
    <row r="16" ht="12.75">
      <c r="A16" s="4" t="s">
        <v>210</v>
      </c>
    </row>
    <row r="17" ht="12.75">
      <c r="A17" s="4" t="s">
        <v>211</v>
      </c>
    </row>
    <row r="18" ht="12.75">
      <c r="A18" s="4" t="s">
        <v>212</v>
      </c>
    </row>
    <row r="19" ht="12.75">
      <c r="A19" s="4" t="s">
        <v>213</v>
      </c>
    </row>
    <row r="20" ht="12.75">
      <c r="A20" s="4" t="s">
        <v>214</v>
      </c>
    </row>
    <row r="21" ht="12.75">
      <c r="A21" s="66" t="s">
        <v>215</v>
      </c>
    </row>
    <row r="22" ht="12.75">
      <c r="A22" s="4" t="s">
        <v>216</v>
      </c>
    </row>
    <row r="23" ht="12.75">
      <c r="A23" s="4" t="s">
        <v>217</v>
      </c>
    </row>
    <row r="24" ht="12.75">
      <c r="A24" s="66" t="s">
        <v>218</v>
      </c>
    </row>
    <row r="25" ht="12.75">
      <c r="A25" s="66" t="s">
        <v>219</v>
      </c>
    </row>
    <row r="26" ht="12.75">
      <c r="A26" s="4" t="s">
        <v>220</v>
      </c>
    </row>
    <row r="27" ht="12.75">
      <c r="A27" s="4" t="s">
        <v>332</v>
      </c>
    </row>
    <row r="28" ht="12.75">
      <c r="A28" s="4" t="s">
        <v>250</v>
      </c>
    </row>
    <row r="29" ht="12.75">
      <c r="A29" s="4" t="s">
        <v>251</v>
      </c>
    </row>
    <row r="31" ht="15">
      <c r="A31" s="102" t="s">
        <v>264</v>
      </c>
    </row>
    <row r="32" ht="12.75">
      <c r="A32" s="46" t="s">
        <v>333</v>
      </c>
    </row>
    <row r="33" ht="12.75">
      <c r="A33" s="100" t="s">
        <v>334</v>
      </c>
    </row>
    <row r="34" ht="12.75">
      <c r="A34" s="100" t="s">
        <v>285</v>
      </c>
    </row>
    <row r="35" ht="12.75">
      <c r="A35" s="100" t="s">
        <v>286</v>
      </c>
    </row>
    <row r="36" ht="12.75">
      <c r="A36" s="100" t="s">
        <v>287</v>
      </c>
    </row>
    <row r="37" ht="12.75">
      <c r="A37" s="100" t="s">
        <v>288</v>
      </c>
    </row>
    <row r="38" ht="12.75">
      <c r="A38" s="100" t="s">
        <v>289</v>
      </c>
    </row>
    <row r="39" ht="12.75">
      <c r="A39" s="100" t="s">
        <v>335</v>
      </c>
    </row>
    <row r="40" ht="12.75">
      <c r="A40" s="100" t="s">
        <v>336</v>
      </c>
    </row>
    <row r="41" ht="12.75">
      <c r="A41" s="100" t="s">
        <v>337</v>
      </c>
    </row>
    <row r="42" ht="12.75">
      <c r="A42" s="100" t="s">
        <v>290</v>
      </c>
    </row>
    <row r="43" ht="12.75">
      <c r="A43" s="100" t="s">
        <v>291</v>
      </c>
    </row>
    <row r="44" ht="12.75">
      <c r="A44" s="100" t="s">
        <v>292</v>
      </c>
    </row>
    <row r="45" ht="12.75">
      <c r="A45" s="66" t="s">
        <v>293</v>
      </c>
    </row>
    <row r="46" ht="12.75">
      <c r="A46" s="67" t="s">
        <v>294</v>
      </c>
    </row>
    <row r="47" ht="12.75">
      <c r="A47" s="66" t="s">
        <v>295</v>
      </c>
    </row>
    <row r="48" ht="12.75">
      <c r="A48" s="66" t="s">
        <v>296</v>
      </c>
    </row>
    <row r="49" ht="12.75">
      <c r="A49" s="66" t="s">
        <v>297</v>
      </c>
    </row>
    <row r="50" ht="12.75">
      <c r="A50" s="66" t="s">
        <v>298</v>
      </c>
    </row>
  </sheetData>
  <printOptions/>
  <pageMargins left="0.3937007874015748" right="0.3937007874015748" top="0.3937007874015748" bottom="0.3937007874015748"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Sheet1"/>
  <dimension ref="A1:W406"/>
  <sheetViews>
    <sheetView showGridLines="0" zoomScaleSheetLayoutView="100" workbookViewId="0" topLeftCell="A1">
      <selection activeCell="A387" sqref="A387:E404"/>
    </sheetView>
  </sheetViews>
  <sheetFormatPr defaultColWidth="9.140625" defaultRowHeight="12.75"/>
  <cols>
    <col min="1" max="1" width="22.7109375" style="1" customWidth="1"/>
    <col min="2" max="2" width="20.7109375" style="1" customWidth="1"/>
    <col min="3" max="3" width="14.00390625" style="1" customWidth="1"/>
    <col min="4" max="4" width="17.57421875" style="1" customWidth="1"/>
    <col min="5" max="5" width="18.7109375" style="1" customWidth="1"/>
    <col min="6" max="6" width="17.28125" style="3" customWidth="1"/>
    <col min="7" max="7" width="20.7109375" style="3" customWidth="1"/>
    <col min="8" max="9" width="18.7109375" style="1" customWidth="1"/>
    <col min="10" max="18" width="20.7109375" style="1" customWidth="1"/>
    <col min="19" max="16384" width="9.140625" style="1" customWidth="1"/>
  </cols>
  <sheetData>
    <row r="1" ht="15.75">
      <c r="A1" s="99" t="s">
        <v>327</v>
      </c>
    </row>
    <row r="2" spans="6:11" ht="12.75">
      <c r="F2" s="207"/>
      <c r="G2" s="209"/>
      <c r="H2" s="206"/>
      <c r="J2" s="206"/>
      <c r="K2" s="2"/>
    </row>
    <row r="3" spans="1:15" ht="12.75">
      <c r="A3" s="100" t="s">
        <v>265</v>
      </c>
      <c r="H3" s="205"/>
      <c r="K3" s="25"/>
      <c r="L3" s="20"/>
      <c r="M3" s="20"/>
      <c r="N3" s="20"/>
      <c r="O3" s="20"/>
    </row>
    <row r="4" spans="1:12" ht="12.75">
      <c r="A4" s="151" t="s">
        <v>165</v>
      </c>
      <c r="B4" s="151" t="s">
        <v>101</v>
      </c>
      <c r="C4" s="151" t="s">
        <v>199</v>
      </c>
      <c r="D4" s="150" t="s">
        <v>8</v>
      </c>
      <c r="E4" s="150" t="s">
        <v>7</v>
      </c>
      <c r="F4" s="150" t="s">
        <v>6</v>
      </c>
      <c r="G4" s="150" t="s">
        <v>195</v>
      </c>
      <c r="H4" s="150" t="s">
        <v>196</v>
      </c>
      <c r="I4" s="150" t="s">
        <v>197</v>
      </c>
      <c r="J4" s="150" t="s">
        <v>198</v>
      </c>
      <c r="K4" s="2"/>
      <c r="L4" s="2"/>
    </row>
    <row r="5" spans="1:18" ht="12.75">
      <c r="A5" s="308" t="s">
        <v>326</v>
      </c>
      <c r="B5" s="308" t="s">
        <v>106</v>
      </c>
      <c r="C5" s="52" t="s">
        <v>200</v>
      </c>
      <c r="D5" s="164">
        <v>206002</v>
      </c>
      <c r="E5" s="123">
        <f>(+G5-H5)*D5</f>
        <v>20765.0016</v>
      </c>
      <c r="F5" s="123">
        <f>+H5*D5</f>
        <v>24823.240999999998</v>
      </c>
      <c r="G5" s="80">
        <v>0.2213</v>
      </c>
      <c r="H5" s="80">
        <v>0.1205</v>
      </c>
      <c r="I5" s="164">
        <v>24718</v>
      </c>
      <c r="J5" s="80">
        <v>0.0652</v>
      </c>
      <c r="K5" s="210"/>
      <c r="L5" s="208"/>
      <c r="M5" s="204"/>
      <c r="N5" s="134"/>
      <c r="O5"/>
      <c r="P5" s="134"/>
      <c r="Q5" s="39"/>
      <c r="R5" s="39"/>
    </row>
    <row r="6" spans="1:18" s="9" customFormat="1" ht="12.75">
      <c r="A6" s="308"/>
      <c r="B6" s="308"/>
      <c r="C6" s="52" t="s">
        <v>155</v>
      </c>
      <c r="D6" s="164">
        <f>+D7-D5</f>
        <v>197160</v>
      </c>
      <c r="E6" s="164">
        <f>+E7-E5</f>
        <v>18744.874400000004</v>
      </c>
      <c r="F6" s="164">
        <f>+F7-F5</f>
        <v>25813.906199999994</v>
      </c>
      <c r="G6" s="80">
        <f>(+F6+E6)/D6</f>
        <v>0.22600314769730168</v>
      </c>
      <c r="H6" s="80">
        <f>+F6/D6</f>
        <v>0.13092871880706022</v>
      </c>
      <c r="I6" s="164">
        <f>+I7-I5</f>
        <v>26875</v>
      </c>
      <c r="J6" s="80">
        <v>0.0742</v>
      </c>
      <c r="K6" s="210"/>
      <c r="L6" s="208"/>
      <c r="N6" s="134"/>
      <c r="O6"/>
      <c r="P6" s="200"/>
      <c r="Q6" s="195"/>
      <c r="R6" s="39"/>
    </row>
    <row r="7" spans="1:21" s="9" customFormat="1" ht="12.75">
      <c r="A7" s="308"/>
      <c r="B7" s="308"/>
      <c r="C7" s="42" t="s">
        <v>171</v>
      </c>
      <c r="D7" s="125">
        <v>403162</v>
      </c>
      <c r="E7" s="125">
        <f>(+G7-H7)*D7</f>
        <v>39509.876000000004</v>
      </c>
      <c r="F7" s="125">
        <f>+H7*D7</f>
        <v>50637.14719999999</v>
      </c>
      <c r="G7" s="65">
        <v>0.2236</v>
      </c>
      <c r="H7" s="65">
        <v>0.1256</v>
      </c>
      <c r="I7" s="125">
        <v>51593</v>
      </c>
      <c r="J7" s="65">
        <v>0.0699</v>
      </c>
      <c r="K7" s="274"/>
      <c r="L7" s="208"/>
      <c r="M7" s="204"/>
      <c r="Q7"/>
      <c r="R7" s="134"/>
      <c r="S7" s="134"/>
      <c r="T7" s="135"/>
      <c r="U7" s="135"/>
    </row>
    <row r="8" spans="1:21" s="9" customFormat="1" ht="12.75">
      <c r="A8" s="308"/>
      <c r="B8" s="309" t="s">
        <v>107</v>
      </c>
      <c r="C8" s="138" t="s">
        <v>200</v>
      </c>
      <c r="D8" s="141">
        <v>49981</v>
      </c>
      <c r="E8" s="168">
        <f>(+G8-H8)*D8</f>
        <v>3653.6111</v>
      </c>
      <c r="F8" s="168">
        <f>+H8*D8</f>
        <v>3943.5009</v>
      </c>
      <c r="G8" s="142">
        <v>0.152</v>
      </c>
      <c r="H8" s="142">
        <v>0.0789</v>
      </c>
      <c r="I8" s="141">
        <v>4011</v>
      </c>
      <c r="J8" s="142">
        <v>0.0553</v>
      </c>
      <c r="K8" s="210"/>
      <c r="L8" s="208"/>
      <c r="O8"/>
      <c r="Q8" s="132"/>
      <c r="R8" s="134"/>
      <c r="S8" s="134"/>
      <c r="T8" s="39"/>
      <c r="U8" s="135"/>
    </row>
    <row r="9" spans="1:21" s="9" customFormat="1" ht="12.75">
      <c r="A9" s="308"/>
      <c r="B9" s="309"/>
      <c r="C9" s="138" t="s">
        <v>155</v>
      </c>
      <c r="D9" s="141">
        <f>+D10-D8</f>
        <v>29115</v>
      </c>
      <c r="E9" s="141">
        <f>+E10-E8</f>
        <v>2919.2665000000006</v>
      </c>
      <c r="F9" s="141">
        <f>+F10-F8</f>
        <v>4132.200699999999</v>
      </c>
      <c r="G9" s="142">
        <f>(+F9+E9)/D9</f>
        <v>0.24219361840975442</v>
      </c>
      <c r="H9" s="142">
        <f>+F9/D9</f>
        <v>0.14192686587669584</v>
      </c>
      <c r="I9" s="141">
        <f>+I10-I8</f>
        <v>4069</v>
      </c>
      <c r="J9" s="142">
        <v>0.0634</v>
      </c>
      <c r="K9" s="210"/>
      <c r="L9" s="208"/>
      <c r="O9"/>
      <c r="P9" s="200"/>
      <c r="Q9" s="194"/>
      <c r="R9" s="134"/>
      <c r="S9" s="134"/>
      <c r="T9" s="134"/>
      <c r="U9" s="135"/>
    </row>
    <row r="10" spans="1:21" s="9" customFormat="1" ht="12.75">
      <c r="A10" s="308"/>
      <c r="B10" s="309"/>
      <c r="C10" s="139" t="s">
        <v>171</v>
      </c>
      <c r="D10" s="143">
        <v>79096</v>
      </c>
      <c r="E10" s="143">
        <f>(+G10-H10)*D10</f>
        <v>6572.877600000001</v>
      </c>
      <c r="F10" s="143">
        <f>+H10*D10</f>
        <v>8075.701599999999</v>
      </c>
      <c r="G10" s="144">
        <v>0.1852</v>
      </c>
      <c r="H10" s="144">
        <v>0.1021</v>
      </c>
      <c r="I10" s="143">
        <v>8080</v>
      </c>
      <c r="J10" s="144">
        <v>0.0594</v>
      </c>
      <c r="K10" s="210"/>
      <c r="L10" s="208"/>
      <c r="Q10" s="194"/>
      <c r="R10" s="134"/>
      <c r="S10" s="134"/>
      <c r="T10" s="39"/>
      <c r="U10" s="135"/>
    </row>
    <row r="11" spans="1:21" s="9" customFormat="1" ht="12.75">
      <c r="A11" s="308"/>
      <c r="B11" s="308" t="s">
        <v>164</v>
      </c>
      <c r="C11" s="52" t="s">
        <v>200</v>
      </c>
      <c r="D11" s="164">
        <v>133531</v>
      </c>
      <c r="E11" s="164">
        <f>(+D11*G11)-F11</f>
        <v>5741.832999999999</v>
      </c>
      <c r="F11" s="164">
        <f>+D11*H11</f>
        <v>14180.9922</v>
      </c>
      <c r="G11" s="80">
        <v>0.1492</v>
      </c>
      <c r="H11" s="80">
        <v>0.1062</v>
      </c>
      <c r="I11" s="164">
        <v>15325</v>
      </c>
      <c r="J11" s="80">
        <v>0.119</v>
      </c>
      <c r="K11" s="210"/>
      <c r="L11" s="208"/>
      <c r="Q11"/>
      <c r="R11" s="134"/>
      <c r="S11" s="134"/>
      <c r="T11" s="39"/>
      <c r="U11" s="135"/>
    </row>
    <row r="12" spans="1:18" ht="12.75">
      <c r="A12" s="308"/>
      <c r="B12" s="308"/>
      <c r="C12" s="52" t="s">
        <v>155</v>
      </c>
      <c r="D12" s="164">
        <f>+D13-D11</f>
        <v>86752</v>
      </c>
      <c r="E12" s="164">
        <f>+E13-E11</f>
        <v>2739.0625000000073</v>
      </c>
      <c r="F12" s="164">
        <f>+F13-F11</f>
        <v>11900.515</v>
      </c>
      <c r="G12" s="80">
        <f>(+F12+E12)/D12</f>
        <v>0.1687520460623387</v>
      </c>
      <c r="H12" s="80">
        <f>+F12/D12</f>
        <v>0.13717856648838067</v>
      </c>
      <c r="I12" s="164">
        <f>+I13-I11</f>
        <v>12069</v>
      </c>
      <c r="J12" s="80">
        <v>0.14283</v>
      </c>
      <c r="K12" s="210"/>
      <c r="L12" s="208"/>
      <c r="N12" s="134"/>
      <c r="O12" s="133"/>
      <c r="P12" s="200"/>
      <c r="Q12" s="39"/>
      <c r="R12" s="39"/>
    </row>
    <row r="13" spans="1:18" ht="12.75">
      <c r="A13" s="308"/>
      <c r="B13" s="308"/>
      <c r="C13" s="42" t="s">
        <v>171</v>
      </c>
      <c r="D13" s="125">
        <v>220283</v>
      </c>
      <c r="E13" s="125">
        <f>(+D13*G13)-F13</f>
        <v>8480.895500000006</v>
      </c>
      <c r="F13" s="125">
        <f>+D13*H13</f>
        <v>26081.5072</v>
      </c>
      <c r="G13" s="65">
        <v>0.1569</v>
      </c>
      <c r="H13" s="65">
        <v>0.1184</v>
      </c>
      <c r="I13" s="125">
        <v>27394</v>
      </c>
      <c r="J13" s="65">
        <v>0.1295</v>
      </c>
      <c r="K13" s="210"/>
      <c r="L13" s="208"/>
      <c r="N13" s="134"/>
      <c r="O13"/>
      <c r="P13" s="134"/>
      <c r="Q13" s="39"/>
      <c r="R13" s="39"/>
    </row>
    <row r="14" spans="1:18" ht="12.75">
      <c r="A14" s="308"/>
      <c r="B14" s="192" t="s">
        <v>22</v>
      </c>
      <c r="C14" s="187" t="s">
        <v>326</v>
      </c>
      <c r="D14" s="190">
        <f>+D13+D10+D7</f>
        <v>702541</v>
      </c>
      <c r="E14" s="190">
        <f>+E13+E10+E7</f>
        <v>54563.64910000001</v>
      </c>
      <c r="F14" s="190">
        <f>+F13+F10+F7</f>
        <v>84794.356</v>
      </c>
      <c r="G14" s="193">
        <f>(+F14+E14)/D14</f>
        <v>0.19836280743757306</v>
      </c>
      <c r="H14" s="193">
        <f>+F14/D14</f>
        <v>0.12069666539034732</v>
      </c>
      <c r="I14" s="190">
        <f>+I13+I10+I7</f>
        <v>87067</v>
      </c>
      <c r="J14" s="193">
        <v>0.088</v>
      </c>
      <c r="K14" s="275"/>
      <c r="L14" s="134"/>
      <c r="M14" s="134"/>
      <c r="N14" s="134"/>
      <c r="O14" s="39"/>
      <c r="P14" s="135"/>
      <c r="Q14" s="39"/>
      <c r="R14" s="39"/>
    </row>
    <row r="15" spans="1:18" ht="12.75">
      <c r="A15" s="308" t="s">
        <v>65</v>
      </c>
      <c r="B15" s="308" t="s">
        <v>106</v>
      </c>
      <c r="C15" s="52" t="s">
        <v>200</v>
      </c>
      <c r="D15" s="164">
        <v>134645</v>
      </c>
      <c r="E15" s="164">
        <v>14409</v>
      </c>
      <c r="F15" s="164">
        <v>17143</v>
      </c>
      <c r="G15" s="80">
        <v>0.23433473207322963</v>
      </c>
      <c r="H15" s="80">
        <v>0.12731998960228752</v>
      </c>
      <c r="I15" s="164">
        <v>17345</v>
      </c>
      <c r="J15" s="80">
        <v>0.058518304987027925</v>
      </c>
      <c r="K15"/>
      <c r="L15" s="134"/>
      <c r="M15" s="134"/>
      <c r="N15" s="134"/>
      <c r="O15" s="39"/>
      <c r="P15" s="135"/>
      <c r="Q15" s="39"/>
      <c r="R15" s="39"/>
    </row>
    <row r="16" spans="1:18" ht="12.75">
      <c r="A16" s="308"/>
      <c r="B16" s="308"/>
      <c r="C16" s="52" t="s">
        <v>155</v>
      </c>
      <c r="D16" s="164">
        <v>278934</v>
      </c>
      <c r="E16" s="164">
        <v>29761</v>
      </c>
      <c r="F16" s="164">
        <v>40979</v>
      </c>
      <c r="G16" s="80">
        <v>0.2536083804771021</v>
      </c>
      <c r="H16" s="80">
        <v>0.14691288978754824</v>
      </c>
      <c r="I16" s="164">
        <v>42368</v>
      </c>
      <c r="J16" s="80">
        <v>0.08057968277945615</v>
      </c>
      <c r="K16"/>
      <c r="L16" s="134"/>
      <c r="M16" s="134"/>
      <c r="N16" s="134"/>
      <c r="O16" s="39"/>
      <c r="P16" s="135"/>
      <c r="Q16" s="39"/>
      <c r="R16" s="39"/>
    </row>
    <row r="17" spans="1:18" ht="12.75">
      <c r="A17" s="308"/>
      <c r="B17" s="308"/>
      <c r="C17" s="42" t="s">
        <v>171</v>
      </c>
      <c r="D17" s="125">
        <v>413579</v>
      </c>
      <c r="E17" s="125">
        <v>44170</v>
      </c>
      <c r="F17" s="125">
        <v>58122</v>
      </c>
      <c r="G17" s="65">
        <v>0.24733364121485857</v>
      </c>
      <c r="H17" s="65">
        <v>0.14053421474494598</v>
      </c>
      <c r="I17" s="125">
        <v>59713</v>
      </c>
      <c r="J17" s="65">
        <v>0.0741714534523471</v>
      </c>
      <c r="K17"/>
      <c r="L17" s="134"/>
      <c r="M17" s="134"/>
      <c r="N17" s="134"/>
      <c r="O17" s="39"/>
      <c r="P17" s="135"/>
      <c r="Q17" s="39"/>
      <c r="R17" s="39"/>
    </row>
    <row r="18" spans="1:18" ht="12.75">
      <c r="A18" s="308"/>
      <c r="B18" s="309" t="s">
        <v>107</v>
      </c>
      <c r="C18" s="138" t="s">
        <v>200</v>
      </c>
      <c r="D18" s="141">
        <v>41998</v>
      </c>
      <c r="E18" s="141">
        <v>2880</v>
      </c>
      <c r="F18" s="141">
        <v>2725</v>
      </c>
      <c r="G18" s="142">
        <v>0.1334587361302919</v>
      </c>
      <c r="H18" s="142">
        <v>0.06488404209724274</v>
      </c>
      <c r="I18" s="141">
        <v>2737</v>
      </c>
      <c r="J18" s="142">
        <v>0.04859335038363166</v>
      </c>
      <c r="K18"/>
      <c r="L18" s="134"/>
      <c r="M18" s="134"/>
      <c r="N18" s="134"/>
      <c r="O18" s="39"/>
      <c r="P18" s="135"/>
      <c r="Q18" s="39"/>
      <c r="R18" s="39"/>
    </row>
    <row r="19" spans="1:18" ht="12.75">
      <c r="A19" s="308"/>
      <c r="B19" s="309"/>
      <c r="C19" s="138" t="s">
        <v>155</v>
      </c>
      <c r="D19" s="141">
        <v>39430</v>
      </c>
      <c r="E19" s="141">
        <v>4078</v>
      </c>
      <c r="F19" s="141">
        <v>5812</v>
      </c>
      <c r="G19" s="142">
        <v>0.2508242454983516</v>
      </c>
      <c r="H19" s="142">
        <v>0.14740045650519906</v>
      </c>
      <c r="I19" s="141">
        <v>6100</v>
      </c>
      <c r="J19" s="142">
        <v>0.06540983606557371</v>
      </c>
      <c r="K19"/>
      <c r="L19" s="134"/>
      <c r="M19" s="134"/>
      <c r="N19" s="134"/>
      <c r="O19" s="39"/>
      <c r="P19" s="135"/>
      <c r="Q19" s="39"/>
      <c r="R19" s="39"/>
    </row>
    <row r="20" spans="1:18" ht="12.75">
      <c r="A20" s="308"/>
      <c r="B20" s="309"/>
      <c r="C20" s="139" t="s">
        <v>171</v>
      </c>
      <c r="D20" s="143">
        <v>81428</v>
      </c>
      <c r="E20" s="143">
        <v>6958</v>
      </c>
      <c r="F20" s="143">
        <v>8537</v>
      </c>
      <c r="G20" s="144">
        <v>0.1902908090583092</v>
      </c>
      <c r="H20" s="144">
        <v>0.1048410866041165</v>
      </c>
      <c r="I20" s="143">
        <v>8837</v>
      </c>
      <c r="J20" s="144">
        <v>0.06020142582324317</v>
      </c>
      <c r="K20"/>
      <c r="L20" s="134"/>
      <c r="M20" s="134"/>
      <c r="N20" s="134"/>
      <c r="O20" s="39"/>
      <c r="P20" s="135"/>
      <c r="Q20" s="39"/>
      <c r="R20" s="39"/>
    </row>
    <row r="21" spans="1:18" ht="12.75">
      <c r="A21" s="308"/>
      <c r="B21" s="308" t="s">
        <v>164</v>
      </c>
      <c r="C21" s="52" t="s">
        <v>200</v>
      </c>
      <c r="D21" s="164">
        <v>101039</v>
      </c>
      <c r="E21" s="164">
        <v>4747</v>
      </c>
      <c r="F21" s="164">
        <v>11211</v>
      </c>
      <c r="G21" s="80">
        <v>0.1579390136481953</v>
      </c>
      <c r="H21" s="80">
        <v>0.11095715515790938</v>
      </c>
      <c r="I21" s="164">
        <v>12186</v>
      </c>
      <c r="J21" s="80">
        <v>0.11529624158870833</v>
      </c>
      <c r="K21"/>
      <c r="L21" s="134"/>
      <c r="M21" s="134"/>
      <c r="N21" s="134"/>
      <c r="O21" s="39"/>
      <c r="P21" s="135"/>
      <c r="Q21" s="39"/>
      <c r="R21" s="39"/>
    </row>
    <row r="22" spans="1:18" ht="12.75">
      <c r="A22" s="308"/>
      <c r="B22" s="308"/>
      <c r="C22" s="52" t="s">
        <v>155</v>
      </c>
      <c r="D22" s="164">
        <v>123675</v>
      </c>
      <c r="E22" s="164">
        <v>4270</v>
      </c>
      <c r="F22" s="164">
        <v>18639</v>
      </c>
      <c r="G22" s="80">
        <v>0.18523549626035984</v>
      </c>
      <c r="H22" s="80">
        <v>0.1507095209217708</v>
      </c>
      <c r="I22" s="164">
        <v>19259</v>
      </c>
      <c r="J22" s="80">
        <v>0.15005971234228155</v>
      </c>
      <c r="K22"/>
      <c r="L22" s="134"/>
      <c r="M22" s="134"/>
      <c r="N22" s="134"/>
      <c r="O22" s="39"/>
      <c r="P22" s="135"/>
      <c r="Q22" s="39"/>
      <c r="R22" s="39"/>
    </row>
    <row r="23" spans="1:18" ht="12.75">
      <c r="A23" s="308"/>
      <c r="B23" s="308"/>
      <c r="C23" s="42" t="s">
        <v>171</v>
      </c>
      <c r="D23" s="125">
        <v>224714</v>
      </c>
      <c r="E23" s="125">
        <v>9017</v>
      </c>
      <c r="F23" s="125">
        <v>29850</v>
      </c>
      <c r="G23" s="65">
        <v>0.17296207623913062</v>
      </c>
      <c r="H23" s="65">
        <v>0.13283551536619886</v>
      </c>
      <c r="I23" s="125">
        <v>31445</v>
      </c>
      <c r="J23" s="65">
        <v>0.13658769279694705</v>
      </c>
      <c r="K23"/>
      <c r="L23" s="134"/>
      <c r="M23" s="134"/>
      <c r="N23" s="134"/>
      <c r="O23" s="39"/>
      <c r="P23" s="135"/>
      <c r="Q23" s="39"/>
      <c r="R23" s="39"/>
    </row>
    <row r="24" spans="1:18" ht="12.75">
      <c r="A24" s="308"/>
      <c r="B24" s="192" t="s">
        <v>22</v>
      </c>
      <c r="C24" s="187" t="s">
        <v>65</v>
      </c>
      <c r="D24" s="190">
        <v>719721</v>
      </c>
      <c r="E24" s="190">
        <v>60145</v>
      </c>
      <c r="F24" s="190">
        <v>96509</v>
      </c>
      <c r="G24" s="193">
        <v>0.2176593429954108</v>
      </c>
      <c r="H24" s="193">
        <v>0.13409223852020435</v>
      </c>
      <c r="I24" s="190">
        <v>99995</v>
      </c>
      <c r="J24" s="193">
        <v>0.09256462823141154</v>
      </c>
      <c r="K24"/>
      <c r="L24" s="134"/>
      <c r="M24" s="134"/>
      <c r="N24" s="134"/>
      <c r="O24" s="39"/>
      <c r="P24" s="135"/>
      <c r="Q24" s="39"/>
      <c r="R24" s="39"/>
    </row>
    <row r="25" spans="1:18" ht="12.75">
      <c r="A25" s="296" t="s">
        <v>63</v>
      </c>
      <c r="B25" s="296" t="s">
        <v>106</v>
      </c>
      <c r="C25" s="52" t="s">
        <v>200</v>
      </c>
      <c r="D25" s="164">
        <v>104606</v>
      </c>
      <c r="E25" s="164">
        <v>11108</v>
      </c>
      <c r="F25" s="164">
        <v>13340</v>
      </c>
      <c r="G25" s="80">
        <v>0.23371508326482227</v>
      </c>
      <c r="H25" s="80">
        <v>0.12752614572777854</v>
      </c>
      <c r="I25" s="164">
        <v>13718</v>
      </c>
      <c r="J25" s="80">
        <v>0.06385770520484035</v>
      </c>
      <c r="K25"/>
      <c r="L25" s="134"/>
      <c r="M25" s="134"/>
      <c r="N25" s="134"/>
      <c r="O25" s="39"/>
      <c r="P25" s="135"/>
      <c r="Q25" s="39"/>
      <c r="R25" s="39"/>
    </row>
    <row r="26" spans="1:18" ht="12.75">
      <c r="A26" s="297"/>
      <c r="B26" s="297"/>
      <c r="C26" s="52" t="s">
        <v>155</v>
      </c>
      <c r="D26" s="164">
        <v>321364</v>
      </c>
      <c r="E26" s="164">
        <v>34417</v>
      </c>
      <c r="F26" s="164">
        <v>49879</v>
      </c>
      <c r="G26" s="80">
        <v>0.26230691676727946</v>
      </c>
      <c r="H26" s="80">
        <v>0.15521029113404117</v>
      </c>
      <c r="I26" s="164">
        <v>51492</v>
      </c>
      <c r="J26" s="80">
        <v>0.08098345374038685</v>
      </c>
      <c r="K26"/>
      <c r="L26" s="134"/>
      <c r="M26" s="134"/>
      <c r="N26" s="134"/>
      <c r="O26" s="39"/>
      <c r="P26" s="135"/>
      <c r="Q26" s="39"/>
      <c r="R26" s="39"/>
    </row>
    <row r="27" spans="1:18" ht="12.75">
      <c r="A27" s="297"/>
      <c r="B27" s="298"/>
      <c r="C27" s="42" t="s">
        <v>171</v>
      </c>
      <c r="D27" s="125">
        <v>425970</v>
      </c>
      <c r="E27" s="125">
        <v>45525</v>
      </c>
      <c r="F27" s="125">
        <v>63219</v>
      </c>
      <c r="G27" s="65">
        <v>0.2552855834917952</v>
      </c>
      <c r="H27" s="65">
        <v>0.14841185999014017</v>
      </c>
      <c r="I27" s="125">
        <v>65210</v>
      </c>
      <c r="J27" s="65">
        <v>0.07738076982057962</v>
      </c>
      <c r="K27"/>
      <c r="L27" s="134"/>
      <c r="M27" s="134"/>
      <c r="N27" s="134"/>
      <c r="O27" s="39"/>
      <c r="P27" s="135"/>
      <c r="Q27" s="39"/>
      <c r="R27" s="39"/>
    </row>
    <row r="28" spans="1:18" ht="12.75">
      <c r="A28" s="297"/>
      <c r="B28" s="292" t="s">
        <v>107</v>
      </c>
      <c r="C28" s="138" t="s">
        <v>200</v>
      </c>
      <c r="D28" s="141">
        <v>37599</v>
      </c>
      <c r="E28" s="141">
        <v>2287</v>
      </c>
      <c r="F28" s="141">
        <v>2008</v>
      </c>
      <c r="G28" s="142">
        <v>0.11423176148301817</v>
      </c>
      <c r="H28" s="142">
        <v>0.05340567568286392</v>
      </c>
      <c r="I28" s="141">
        <v>2052</v>
      </c>
      <c r="J28" s="142">
        <v>0.04678362573099415</v>
      </c>
      <c r="K28"/>
      <c r="L28" s="134"/>
      <c r="M28" s="134"/>
      <c r="N28" s="134"/>
      <c r="O28" s="39"/>
      <c r="P28" s="135"/>
      <c r="Q28" s="39"/>
      <c r="R28" s="39"/>
    </row>
    <row r="29" spans="1:18" ht="12.75">
      <c r="A29" s="297"/>
      <c r="B29" s="293"/>
      <c r="C29" s="138" t="s">
        <v>155</v>
      </c>
      <c r="D29" s="141">
        <v>45315</v>
      </c>
      <c r="E29" s="141">
        <v>4855</v>
      </c>
      <c r="F29" s="141">
        <v>6799</v>
      </c>
      <c r="G29" s="142">
        <v>0.2571775350325499</v>
      </c>
      <c r="H29" s="142">
        <v>0.15003861855897604</v>
      </c>
      <c r="I29" s="141">
        <v>7226</v>
      </c>
      <c r="J29" s="142">
        <v>0.062136728480487124</v>
      </c>
      <c r="K29"/>
      <c r="L29" s="134"/>
      <c r="M29" s="134"/>
      <c r="N29" s="134"/>
      <c r="O29" s="39"/>
      <c r="P29" s="135"/>
      <c r="Q29" s="39"/>
      <c r="R29" s="39"/>
    </row>
    <row r="30" spans="1:18" ht="12.75">
      <c r="A30" s="297"/>
      <c r="B30" s="294"/>
      <c r="C30" s="139" t="s">
        <v>171</v>
      </c>
      <c r="D30" s="143">
        <v>82914</v>
      </c>
      <c r="E30" s="143">
        <v>7142</v>
      </c>
      <c r="F30" s="143">
        <v>8807</v>
      </c>
      <c r="G30" s="144">
        <v>0.1923559350652484</v>
      </c>
      <c r="H30" s="144">
        <v>0.10621849144897122</v>
      </c>
      <c r="I30" s="143">
        <v>9278</v>
      </c>
      <c r="J30" s="144">
        <v>0.05874110799741328</v>
      </c>
      <c r="K30"/>
      <c r="L30" s="134"/>
      <c r="M30" s="134"/>
      <c r="N30" s="134"/>
      <c r="O30" s="39"/>
      <c r="P30" s="135"/>
      <c r="Q30" s="39"/>
      <c r="R30" s="39"/>
    </row>
    <row r="31" spans="1:18" ht="12.75">
      <c r="A31" s="297"/>
      <c r="B31" s="296" t="s">
        <v>164</v>
      </c>
      <c r="C31" s="52" t="s">
        <v>200</v>
      </c>
      <c r="D31" s="164">
        <v>79869</v>
      </c>
      <c r="E31" s="164">
        <v>3715</v>
      </c>
      <c r="F31" s="164">
        <v>8728</v>
      </c>
      <c r="G31" s="80">
        <v>0.1557926103995293</v>
      </c>
      <c r="H31" s="80">
        <v>0.10927894427124418</v>
      </c>
      <c r="I31" s="164">
        <v>9620</v>
      </c>
      <c r="J31" s="80">
        <v>0.10935550935550942</v>
      </c>
      <c r="K31"/>
      <c r="L31" s="134"/>
      <c r="M31" s="134"/>
      <c r="N31" s="134"/>
      <c r="O31" s="39"/>
      <c r="P31" s="135"/>
      <c r="Q31" s="39"/>
      <c r="R31" s="39"/>
    </row>
    <row r="32" spans="1:18" ht="12.75">
      <c r="A32" s="297"/>
      <c r="B32" s="297"/>
      <c r="C32" s="52" t="s">
        <v>155</v>
      </c>
      <c r="D32" s="164">
        <v>147188</v>
      </c>
      <c r="E32" s="164">
        <v>5103</v>
      </c>
      <c r="F32" s="164">
        <v>23069</v>
      </c>
      <c r="G32" s="80">
        <v>0.19140147294616405</v>
      </c>
      <c r="H32" s="80">
        <v>0.15673152702665982</v>
      </c>
      <c r="I32" s="164">
        <v>23831</v>
      </c>
      <c r="J32" s="80">
        <v>0.14636397969031933</v>
      </c>
      <c r="K32"/>
      <c r="L32" s="134"/>
      <c r="M32" s="134"/>
      <c r="N32" s="134"/>
      <c r="O32" s="39"/>
      <c r="P32" s="135"/>
      <c r="Q32" s="39"/>
      <c r="R32" s="39"/>
    </row>
    <row r="33" spans="1:18" ht="12.75">
      <c r="A33" s="297"/>
      <c r="B33" s="298"/>
      <c r="C33" s="42" t="s">
        <v>171</v>
      </c>
      <c r="D33" s="125">
        <v>227057</v>
      </c>
      <c r="E33" s="125">
        <v>8818</v>
      </c>
      <c r="F33" s="125">
        <v>31797</v>
      </c>
      <c r="G33" s="65">
        <v>0.17887578889882283</v>
      </c>
      <c r="H33" s="65">
        <v>0.14003972570764167</v>
      </c>
      <c r="I33" s="125">
        <v>33451</v>
      </c>
      <c r="J33" s="65">
        <v>0.13572090520462765</v>
      </c>
      <c r="K33"/>
      <c r="L33" s="134"/>
      <c r="M33" s="134"/>
      <c r="N33" s="134"/>
      <c r="O33" s="39"/>
      <c r="P33" s="135"/>
      <c r="Q33" s="39"/>
      <c r="R33" s="39"/>
    </row>
    <row r="34" spans="1:18" ht="12.75">
      <c r="A34" s="298"/>
      <c r="B34" s="192" t="s">
        <v>22</v>
      </c>
      <c r="C34" s="187" t="s">
        <v>63</v>
      </c>
      <c r="D34" s="190">
        <v>735941</v>
      </c>
      <c r="E34" s="190">
        <v>61485</v>
      </c>
      <c r="F34" s="190">
        <v>103823</v>
      </c>
      <c r="G34" s="193">
        <v>0.22462126719397346</v>
      </c>
      <c r="H34" s="193">
        <v>0.14107516771045503</v>
      </c>
      <c r="I34" s="190">
        <v>107939</v>
      </c>
      <c r="J34" s="193">
        <v>0.09385856826540917</v>
      </c>
      <c r="K34"/>
      <c r="L34" s="134"/>
      <c r="M34" s="134"/>
      <c r="N34" s="134"/>
      <c r="O34" s="39"/>
      <c r="P34" s="135"/>
      <c r="Q34" s="39"/>
      <c r="R34" s="39"/>
    </row>
    <row r="35" spans="1:16" ht="12.75">
      <c r="A35" s="114" t="s">
        <v>32</v>
      </c>
      <c r="B35" s="90"/>
      <c r="C35" s="6"/>
      <c r="D35" s="91"/>
      <c r="E35" s="91"/>
      <c r="F35" s="92"/>
      <c r="G35" s="92"/>
      <c r="H35" s="91"/>
      <c r="I35" s="93"/>
      <c r="J35" s="93"/>
      <c r="K35" s="91"/>
      <c r="L35" s="91"/>
      <c r="M35" s="91"/>
      <c r="N35" s="91"/>
      <c r="O35" s="91"/>
      <c r="P35" s="93"/>
    </row>
    <row r="36" spans="1:16" ht="12.75">
      <c r="A36" s="114" t="s">
        <v>205</v>
      </c>
      <c r="B36" s="90"/>
      <c r="C36" s="6"/>
      <c r="D36" s="91"/>
      <c r="E36" s="91"/>
      <c r="F36" s="92"/>
      <c r="G36" s="92"/>
      <c r="H36" s="91"/>
      <c r="I36" s="93"/>
      <c r="J36" s="93"/>
      <c r="K36" s="91"/>
      <c r="L36" s="91"/>
      <c r="M36" s="91"/>
      <c r="N36" s="91"/>
      <c r="O36" s="91"/>
      <c r="P36" s="93"/>
    </row>
    <row r="37" ht="12.75">
      <c r="A37" s="109" t="s">
        <v>305</v>
      </c>
    </row>
    <row r="38" ht="12.75">
      <c r="A38" s="109"/>
    </row>
    <row r="40" ht="12.75">
      <c r="A40" s="4" t="s">
        <v>229</v>
      </c>
    </row>
    <row r="41" spans="1:19" ht="12.75">
      <c r="A41" s="151" t="s">
        <v>165</v>
      </c>
      <c r="B41" s="323" t="s">
        <v>70</v>
      </c>
      <c r="C41" s="324"/>
      <c r="D41" s="150" t="s">
        <v>8</v>
      </c>
      <c r="E41" s="150" t="s">
        <v>7</v>
      </c>
      <c r="F41" s="150" t="s">
        <v>6</v>
      </c>
      <c r="G41" s="150" t="s">
        <v>195</v>
      </c>
      <c r="H41" s="150" t="s">
        <v>196</v>
      </c>
      <c r="I41"/>
      <c r="J41"/>
      <c r="K41"/>
      <c r="L41"/>
      <c r="M41"/>
      <c r="N41"/>
      <c r="O41"/>
      <c r="P41"/>
      <c r="Q41"/>
      <c r="R41"/>
      <c r="S41"/>
    </row>
    <row r="42" spans="1:8" ht="25.5" customHeight="1">
      <c r="A42" s="333" t="s">
        <v>326</v>
      </c>
      <c r="B42" s="325" t="s">
        <v>71</v>
      </c>
      <c r="C42" s="326"/>
      <c r="D42" s="211">
        <v>966958</v>
      </c>
      <c r="E42" s="211">
        <v>80340</v>
      </c>
      <c r="F42" s="211">
        <v>119005</v>
      </c>
      <c r="G42" s="212">
        <v>0.2061568341127536</v>
      </c>
      <c r="H42" s="212">
        <v>0.12307152947697832</v>
      </c>
    </row>
    <row r="43" spans="1:8" ht="25.5" customHeight="1">
      <c r="A43" s="334"/>
      <c r="B43" s="327" t="s">
        <v>313</v>
      </c>
      <c r="C43" s="328"/>
      <c r="D43" s="213">
        <v>26872425</v>
      </c>
      <c r="E43" s="213">
        <v>2580930</v>
      </c>
      <c r="F43" s="213">
        <v>8031155</v>
      </c>
      <c r="G43" s="214">
        <v>0.3949061165860543</v>
      </c>
      <c r="H43" s="214">
        <v>0.2988623095980359</v>
      </c>
    </row>
    <row r="44" spans="1:8" ht="25.5" customHeight="1">
      <c r="A44" s="334"/>
      <c r="B44" s="325" t="s">
        <v>72</v>
      </c>
      <c r="C44" s="326"/>
      <c r="D44" s="211">
        <v>46760</v>
      </c>
      <c r="E44" s="211">
        <v>3310</v>
      </c>
      <c r="F44" s="211">
        <v>12898</v>
      </c>
      <c r="G44" s="212">
        <v>0.34662104362703167</v>
      </c>
      <c r="H44" s="212">
        <v>0.27583404619332763</v>
      </c>
    </row>
    <row r="45" spans="1:8" ht="25.5" customHeight="1">
      <c r="A45" s="334"/>
      <c r="B45" s="327" t="s">
        <v>92</v>
      </c>
      <c r="C45" s="328"/>
      <c r="D45" s="213">
        <v>587779</v>
      </c>
      <c r="E45" s="213">
        <v>56461</v>
      </c>
      <c r="F45" s="213">
        <v>235724</v>
      </c>
      <c r="G45" s="214">
        <v>0.4971001005479951</v>
      </c>
      <c r="H45" s="214">
        <v>0.40104188819267106</v>
      </c>
    </row>
    <row r="46" spans="1:8" ht="25.5" customHeight="1">
      <c r="A46" s="335"/>
      <c r="B46" s="331" t="s">
        <v>22</v>
      </c>
      <c r="C46" s="332"/>
      <c r="D46" s="215">
        <v>28473922</v>
      </c>
      <c r="E46" s="215">
        <v>2721041</v>
      </c>
      <c r="F46" s="215">
        <v>8398782</v>
      </c>
      <c r="G46" s="65">
        <v>0.39052656673007674</v>
      </c>
      <c r="H46" s="65">
        <v>0.2949640025002527</v>
      </c>
    </row>
    <row r="47" spans="1:18" ht="25.5" customHeight="1">
      <c r="A47" s="333" t="s">
        <v>65</v>
      </c>
      <c r="B47" s="327" t="s">
        <v>71</v>
      </c>
      <c r="C47" s="328"/>
      <c r="D47" s="141">
        <v>1032378</v>
      </c>
      <c r="E47" s="141">
        <v>85498</v>
      </c>
      <c r="F47" s="141">
        <v>130476</v>
      </c>
      <c r="G47" s="142">
        <v>0.20920050601620724</v>
      </c>
      <c r="H47" s="142">
        <v>0.12638394076588227</v>
      </c>
      <c r="I47" s="120"/>
      <c r="J47" s="120"/>
      <c r="K47" s="121"/>
      <c r="L47" s="122"/>
      <c r="M47" s="122"/>
      <c r="N47" s="120"/>
      <c r="O47" s="120"/>
      <c r="P47" s="120"/>
      <c r="Q47" s="121"/>
      <c r="R47" s="122"/>
    </row>
    <row r="48" spans="1:18" ht="25.5" customHeight="1">
      <c r="A48" s="334"/>
      <c r="B48" s="325" t="s">
        <v>313</v>
      </c>
      <c r="C48" s="326"/>
      <c r="D48" s="164">
        <v>26827367</v>
      </c>
      <c r="E48" s="164">
        <v>2573323</v>
      </c>
      <c r="F48" s="164">
        <v>8184459</v>
      </c>
      <c r="G48" s="80">
        <v>0.40100029197796416</v>
      </c>
      <c r="H48" s="80">
        <v>0.3050787280018945</v>
      </c>
      <c r="I48" s="120"/>
      <c r="J48" s="120"/>
      <c r="K48" s="121"/>
      <c r="L48" s="122"/>
      <c r="M48" s="122"/>
      <c r="N48" s="120"/>
      <c r="O48" s="120"/>
      <c r="P48" s="120"/>
      <c r="Q48" s="121"/>
      <c r="R48" s="122"/>
    </row>
    <row r="49" spans="1:18" ht="25.5" customHeight="1">
      <c r="A49" s="334"/>
      <c r="B49" s="327" t="s">
        <v>72</v>
      </c>
      <c r="C49" s="328"/>
      <c r="D49" s="141">
        <v>48286</v>
      </c>
      <c r="E49" s="141">
        <v>3379</v>
      </c>
      <c r="F49" s="141">
        <v>13257</v>
      </c>
      <c r="G49" s="142">
        <v>0.34453050573665245</v>
      </c>
      <c r="H49" s="142">
        <v>0.2745516298720126</v>
      </c>
      <c r="I49" s="120"/>
      <c r="J49" s="120"/>
      <c r="K49" s="121"/>
      <c r="L49" s="122"/>
      <c r="M49" s="122"/>
      <c r="N49" s="120"/>
      <c r="O49" s="120"/>
      <c r="P49" s="120"/>
      <c r="Q49" s="121"/>
      <c r="R49" s="122"/>
    </row>
    <row r="50" spans="1:18" ht="25.5" customHeight="1">
      <c r="A50" s="334"/>
      <c r="B50" s="325" t="s">
        <v>92</v>
      </c>
      <c r="C50" s="326"/>
      <c r="D50" s="164">
        <v>608144</v>
      </c>
      <c r="E50" s="164">
        <v>55569</v>
      </c>
      <c r="F50" s="164">
        <v>247501</v>
      </c>
      <c r="G50" s="80">
        <v>0.4983523639138099</v>
      </c>
      <c r="H50" s="80">
        <v>0.40697762372069773</v>
      </c>
      <c r="I50" s="120"/>
      <c r="J50" s="120"/>
      <c r="K50" s="121"/>
      <c r="L50" s="122"/>
      <c r="M50" s="122"/>
      <c r="N50" s="120"/>
      <c r="O50" s="120"/>
      <c r="P50" s="120"/>
      <c r="Q50" s="121"/>
      <c r="R50" s="122"/>
    </row>
    <row r="51" spans="1:18" ht="25.5" customHeight="1">
      <c r="A51" s="335"/>
      <c r="B51" s="329" t="s">
        <v>22</v>
      </c>
      <c r="C51" s="330"/>
      <c r="D51" s="143">
        <v>28516175</v>
      </c>
      <c r="E51" s="143">
        <v>2717769</v>
      </c>
      <c r="F51" s="143">
        <v>8575693</v>
      </c>
      <c r="G51" s="144">
        <v>0.39603705616198526</v>
      </c>
      <c r="H51" s="144">
        <v>0.30073083083548197</v>
      </c>
      <c r="I51" s="120"/>
      <c r="J51" s="120"/>
      <c r="K51" s="121"/>
      <c r="L51" s="122"/>
      <c r="M51" s="122"/>
      <c r="N51" s="120"/>
      <c r="O51" s="120"/>
      <c r="P51" s="120"/>
      <c r="Q51" s="121"/>
      <c r="R51" s="122"/>
    </row>
    <row r="52" spans="1:18" ht="25.5" customHeight="1">
      <c r="A52" s="333" t="s">
        <v>63</v>
      </c>
      <c r="B52" s="325" t="s">
        <v>71</v>
      </c>
      <c r="C52" s="326"/>
      <c r="D52" s="164">
        <v>989563</v>
      </c>
      <c r="E52" s="164">
        <v>79226</v>
      </c>
      <c r="F52" s="164">
        <v>126248</v>
      </c>
      <c r="G52" s="80">
        <v>0.20764115068974892</v>
      </c>
      <c r="H52" s="80">
        <v>0.12757954773975988</v>
      </c>
      <c r="I52" s="120"/>
      <c r="J52" s="120"/>
      <c r="K52" s="121"/>
      <c r="L52" s="122"/>
      <c r="M52" s="122"/>
      <c r="N52" s="120"/>
      <c r="O52" s="120"/>
      <c r="P52" s="120"/>
      <c r="Q52" s="121"/>
      <c r="R52" s="122"/>
    </row>
    <row r="53" spans="1:18" ht="25.5" customHeight="1">
      <c r="A53" s="334"/>
      <c r="B53" s="327" t="s">
        <v>313</v>
      </c>
      <c r="C53" s="328"/>
      <c r="D53" s="141">
        <v>26637490</v>
      </c>
      <c r="E53" s="141">
        <v>2515696</v>
      </c>
      <c r="F53" s="141">
        <v>8075870</v>
      </c>
      <c r="G53" s="142">
        <v>0.39761876963632836</v>
      </c>
      <c r="H53" s="142">
        <v>0.30317683835826875</v>
      </c>
      <c r="I53" s="120"/>
      <c r="J53" s="120"/>
      <c r="K53" s="121"/>
      <c r="L53" s="122"/>
      <c r="M53" s="122"/>
      <c r="N53" s="120"/>
      <c r="O53" s="120"/>
      <c r="P53" s="120"/>
      <c r="Q53" s="121"/>
      <c r="R53" s="122"/>
    </row>
    <row r="54" spans="1:18" ht="25.5" customHeight="1">
      <c r="A54" s="334"/>
      <c r="B54" s="325" t="s">
        <v>72</v>
      </c>
      <c r="C54" s="326"/>
      <c r="D54" s="164">
        <v>49188</v>
      </c>
      <c r="E54" s="164">
        <v>3496</v>
      </c>
      <c r="F54" s="164">
        <v>13486</v>
      </c>
      <c r="G54" s="80">
        <v>0.34524680816459297</v>
      </c>
      <c r="H54" s="80">
        <v>0.27417256241359683</v>
      </c>
      <c r="I54" s="120"/>
      <c r="J54" s="120"/>
      <c r="K54" s="121"/>
      <c r="L54" s="122"/>
      <c r="M54" s="122"/>
      <c r="N54" s="120"/>
      <c r="O54" s="120"/>
      <c r="P54" s="120"/>
      <c r="Q54" s="121"/>
      <c r="R54" s="122"/>
    </row>
    <row r="55" spans="1:18" ht="25.5" customHeight="1">
      <c r="A55" s="334"/>
      <c r="B55" s="327" t="s">
        <v>92</v>
      </c>
      <c r="C55" s="328"/>
      <c r="D55" s="141">
        <v>602080</v>
      </c>
      <c r="E55" s="141">
        <v>53147</v>
      </c>
      <c r="F55" s="141">
        <v>244758</v>
      </c>
      <c r="G55" s="142">
        <v>0.49479305075737445</v>
      </c>
      <c r="H55" s="142">
        <v>0.40652072814243956</v>
      </c>
      <c r="I55" s="120"/>
      <c r="J55" s="120"/>
      <c r="K55" s="121"/>
      <c r="L55" s="122"/>
      <c r="M55" s="122"/>
      <c r="N55" s="120"/>
      <c r="O55" s="120"/>
      <c r="P55" s="120"/>
      <c r="Q55" s="121"/>
      <c r="R55" s="122"/>
    </row>
    <row r="56" spans="1:18" ht="25.5" customHeight="1">
      <c r="A56" s="335"/>
      <c r="B56" s="201" t="s">
        <v>22</v>
      </c>
      <c r="C56" s="216"/>
      <c r="D56" s="125">
        <v>28278321</v>
      </c>
      <c r="E56" s="125">
        <v>2651565</v>
      </c>
      <c r="F56" s="125">
        <v>8460362</v>
      </c>
      <c r="G56" s="65">
        <v>0.39294861247243074</v>
      </c>
      <c r="H56" s="65">
        <v>0.2991819068748813</v>
      </c>
      <c r="I56" s="120"/>
      <c r="J56" s="120"/>
      <c r="K56" s="121"/>
      <c r="L56" s="122"/>
      <c r="M56" s="122"/>
      <c r="N56" s="120"/>
      <c r="O56" s="120"/>
      <c r="P56" s="120"/>
      <c r="Q56" s="121"/>
      <c r="R56" s="122"/>
    </row>
    <row r="57" ht="12.75">
      <c r="A57" s="109" t="s">
        <v>32</v>
      </c>
    </row>
    <row r="58" ht="12.75">
      <c r="A58" s="109" t="s">
        <v>73</v>
      </c>
    </row>
    <row r="59" ht="12.75">
      <c r="A59" s="109" t="s">
        <v>261</v>
      </c>
    </row>
    <row r="60" ht="12.75">
      <c r="A60" s="109" t="s">
        <v>74</v>
      </c>
    </row>
    <row r="63" spans="1:8" ht="12.75">
      <c r="A63" s="100" t="s">
        <v>230</v>
      </c>
      <c r="F63" s="1"/>
      <c r="H63" s="3"/>
    </row>
    <row r="64" spans="1:7" ht="12.75">
      <c r="A64" s="306" t="s">
        <v>228</v>
      </c>
      <c r="B64" s="306"/>
      <c r="C64" s="150" t="s">
        <v>326</v>
      </c>
      <c r="D64" s="150" t="s">
        <v>65</v>
      </c>
      <c r="E64" s="150" t="s">
        <v>63</v>
      </c>
      <c r="F64" s="1"/>
      <c r="G64" s="1"/>
    </row>
    <row r="65" spans="1:7" ht="12.75">
      <c r="A65" s="301" t="s">
        <v>223</v>
      </c>
      <c r="B65" s="302"/>
      <c r="C65" s="80">
        <v>0.09214</v>
      </c>
      <c r="D65" s="80">
        <v>0.10886</v>
      </c>
      <c r="E65" s="80">
        <v>0.11112</v>
      </c>
      <c r="F65" s="1"/>
      <c r="G65" s="1"/>
    </row>
    <row r="66" spans="1:7" ht="12.75">
      <c r="A66" s="299" t="s">
        <v>33</v>
      </c>
      <c r="B66" s="300"/>
      <c r="C66" s="142">
        <v>0.04353</v>
      </c>
      <c r="D66" s="142">
        <v>0.04753</v>
      </c>
      <c r="E66" s="142">
        <v>0.04933</v>
      </c>
      <c r="F66" s="1"/>
      <c r="G66" s="1"/>
    </row>
    <row r="67" spans="1:11" ht="12.75">
      <c r="A67" s="301" t="s">
        <v>224</v>
      </c>
      <c r="B67" s="302"/>
      <c r="C67" s="80">
        <v>0.0362</v>
      </c>
      <c r="D67" s="80">
        <v>0.03812</v>
      </c>
      <c r="E67" s="80">
        <v>0.0379</v>
      </c>
      <c r="F67" s="1"/>
      <c r="G67" s="307"/>
      <c r="H67" s="307"/>
      <c r="I67" s="196"/>
      <c r="J67" s="196"/>
      <c r="K67" s="196"/>
    </row>
    <row r="68" spans="1:7" ht="12.75">
      <c r="A68" s="299" t="s">
        <v>34</v>
      </c>
      <c r="B68" s="300"/>
      <c r="C68" s="142">
        <v>0.03549</v>
      </c>
      <c r="D68" s="142">
        <v>0.04095</v>
      </c>
      <c r="E68" s="142">
        <v>0.04432</v>
      </c>
      <c r="F68" s="1"/>
      <c r="G68" s="1"/>
    </row>
    <row r="69" spans="1:7" ht="12.75">
      <c r="A69" s="301" t="s">
        <v>181</v>
      </c>
      <c r="B69" s="302"/>
      <c r="C69" s="80">
        <v>0.02312</v>
      </c>
      <c r="D69" s="80">
        <v>0.02676</v>
      </c>
      <c r="E69" s="80">
        <v>0.02843</v>
      </c>
      <c r="F69" s="1"/>
      <c r="G69" s="1"/>
    </row>
    <row r="70" spans="1:7" ht="12.75">
      <c r="A70" s="299" t="s">
        <v>37</v>
      </c>
      <c r="B70" s="300"/>
      <c r="C70" s="142">
        <v>0.01571</v>
      </c>
      <c r="D70" s="142">
        <v>0.01624</v>
      </c>
      <c r="E70" s="142">
        <v>0.01529</v>
      </c>
      <c r="F70" s="1"/>
      <c r="G70" s="1"/>
    </row>
    <row r="71" spans="1:10" ht="12.75">
      <c r="A71" s="301" t="s">
        <v>35</v>
      </c>
      <c r="B71" s="302"/>
      <c r="C71" s="80">
        <v>0.01488</v>
      </c>
      <c r="D71" s="80">
        <v>0.01711</v>
      </c>
      <c r="E71" s="80">
        <v>0.01805</v>
      </c>
      <c r="F71" s="307"/>
      <c r="G71" s="307"/>
      <c r="H71" s="196"/>
      <c r="I71" s="196"/>
      <c r="J71" s="196"/>
    </row>
    <row r="72" spans="1:7" ht="12.75">
      <c r="A72" s="299" t="s">
        <v>225</v>
      </c>
      <c r="B72" s="300"/>
      <c r="C72" s="142">
        <v>0.01432</v>
      </c>
      <c r="D72" s="142">
        <v>0.01621</v>
      </c>
      <c r="E72" s="142">
        <v>0.01675</v>
      </c>
      <c r="F72" s="1"/>
      <c r="G72" s="1"/>
    </row>
    <row r="73" spans="1:7" ht="12.75">
      <c r="A73" s="301" t="s">
        <v>38</v>
      </c>
      <c r="B73" s="302"/>
      <c r="C73" s="80">
        <v>0.01392</v>
      </c>
      <c r="D73" s="80">
        <v>0.01426</v>
      </c>
      <c r="E73" s="80">
        <v>0.01376</v>
      </c>
      <c r="F73" s="1"/>
      <c r="G73" s="1"/>
    </row>
    <row r="74" spans="1:7" ht="12.75">
      <c r="A74" s="299" t="s">
        <v>226</v>
      </c>
      <c r="B74" s="300"/>
      <c r="C74" s="142">
        <v>0.01137</v>
      </c>
      <c r="D74" s="142">
        <v>0.01234</v>
      </c>
      <c r="E74" s="142" t="s">
        <v>36</v>
      </c>
      <c r="F74" s="1"/>
      <c r="G74" s="1"/>
    </row>
    <row r="75" spans="1:7" ht="12.75">
      <c r="A75" s="301" t="s">
        <v>227</v>
      </c>
      <c r="B75" s="302"/>
      <c r="C75" s="80" t="s">
        <v>36</v>
      </c>
      <c r="D75" s="80" t="s">
        <v>36</v>
      </c>
      <c r="E75" s="80">
        <v>0.01533</v>
      </c>
      <c r="F75" s="1"/>
      <c r="G75" s="1"/>
    </row>
    <row r="76" spans="1:7" ht="12.75">
      <c r="A76" s="307"/>
      <c r="B76" s="307"/>
      <c r="C76" s="196"/>
      <c r="D76" s="196"/>
      <c r="E76" s="196"/>
      <c r="F76" s="2"/>
      <c r="G76" s="1"/>
    </row>
    <row r="77" ht="12.75">
      <c r="A77" s="109" t="s">
        <v>221</v>
      </c>
    </row>
    <row r="78" ht="12.75">
      <c r="A78" s="109" t="s">
        <v>222</v>
      </c>
    </row>
    <row r="79" ht="12.75">
      <c r="A79" s="109" t="s">
        <v>240</v>
      </c>
    </row>
    <row r="80" ht="12.75">
      <c r="A80" s="109" t="s">
        <v>338</v>
      </c>
    </row>
    <row r="83" spans="1:8" ht="12.75">
      <c r="A83" s="100" t="s">
        <v>302</v>
      </c>
      <c r="F83" s="1"/>
      <c r="H83" s="3"/>
    </row>
    <row r="84" spans="1:7" ht="12.75">
      <c r="A84" s="306" t="s">
        <v>228</v>
      </c>
      <c r="B84" s="306"/>
      <c r="C84" s="150" t="s">
        <v>326</v>
      </c>
      <c r="D84" s="150" t="s">
        <v>65</v>
      </c>
      <c r="E84" s="150" t="s">
        <v>63</v>
      </c>
      <c r="F84" s="1"/>
      <c r="G84" s="1"/>
    </row>
    <row r="85" spans="1:7" ht="12.75">
      <c r="A85" s="301" t="s">
        <v>34</v>
      </c>
      <c r="B85" s="302"/>
      <c r="C85" s="80">
        <v>0.07891</v>
      </c>
      <c r="D85" s="80">
        <v>0.0869</v>
      </c>
      <c r="E85" s="80">
        <v>0.09224</v>
      </c>
      <c r="F85" s="1"/>
      <c r="G85" s="1"/>
    </row>
    <row r="86" spans="1:7" ht="12.75">
      <c r="A86" s="299" t="s">
        <v>35</v>
      </c>
      <c r="B86" s="300"/>
      <c r="C86" s="142">
        <v>0.04778</v>
      </c>
      <c r="D86" s="142">
        <v>0.05683</v>
      </c>
      <c r="E86" s="142">
        <v>0.06145</v>
      </c>
      <c r="F86" s="1"/>
      <c r="G86" s="1"/>
    </row>
    <row r="87" spans="1:7" ht="12.75">
      <c r="A87" s="301" t="s">
        <v>33</v>
      </c>
      <c r="B87" s="302"/>
      <c r="C87" s="80">
        <v>0.02836</v>
      </c>
      <c r="D87" s="80">
        <v>0.03033</v>
      </c>
      <c r="E87" s="80">
        <v>0.0311</v>
      </c>
      <c r="F87" s="1"/>
      <c r="G87" s="1"/>
    </row>
    <row r="88" spans="1:7" ht="12.75">
      <c r="A88" s="299" t="s">
        <v>224</v>
      </c>
      <c r="B88" s="300"/>
      <c r="C88" s="142">
        <v>0.02651</v>
      </c>
      <c r="D88" s="142">
        <v>0.02984</v>
      </c>
      <c r="E88" s="142">
        <v>0.03062</v>
      </c>
      <c r="F88" s="1"/>
      <c r="G88" s="1"/>
    </row>
    <row r="89" spans="1:7" ht="12.75">
      <c r="A89" s="301" t="s">
        <v>37</v>
      </c>
      <c r="B89" s="302"/>
      <c r="C89" s="80">
        <v>0.01484</v>
      </c>
      <c r="D89" s="80">
        <v>0.01608</v>
      </c>
      <c r="E89" s="80">
        <v>0.01434</v>
      </c>
      <c r="F89" s="1"/>
      <c r="G89" s="1"/>
    </row>
    <row r="90" spans="1:7" ht="12.75">
      <c r="A90" s="299" t="s">
        <v>232</v>
      </c>
      <c r="B90" s="300"/>
      <c r="C90" s="142">
        <v>0.01085</v>
      </c>
      <c r="D90" s="142">
        <v>0.01131</v>
      </c>
      <c r="E90" s="142">
        <v>0.01135</v>
      </c>
      <c r="F90" s="1"/>
      <c r="G90" s="1"/>
    </row>
    <row r="91" spans="1:7" ht="12.75">
      <c r="A91" s="301" t="s">
        <v>233</v>
      </c>
      <c r="B91" s="302"/>
      <c r="C91" s="80">
        <v>0.00587</v>
      </c>
      <c r="D91" s="80">
        <v>0.00688</v>
      </c>
      <c r="E91" s="80">
        <v>0.007</v>
      </c>
      <c r="F91" s="1"/>
      <c r="G91" s="1"/>
    </row>
    <row r="92" spans="1:7" ht="12.75">
      <c r="A92" s="299" t="s">
        <v>234</v>
      </c>
      <c r="B92" s="300"/>
      <c r="C92" s="142">
        <v>0.00523</v>
      </c>
      <c r="D92" s="142">
        <v>0.00638</v>
      </c>
      <c r="E92" s="142">
        <v>0.00574</v>
      </c>
      <c r="F92" s="1"/>
      <c r="G92" s="1"/>
    </row>
    <row r="93" spans="1:7" ht="12.75">
      <c r="A93" s="301" t="s">
        <v>39</v>
      </c>
      <c r="B93" s="302"/>
      <c r="C93" s="80">
        <v>0.00515</v>
      </c>
      <c r="D93" s="80">
        <v>0.0055</v>
      </c>
      <c r="E93" s="80">
        <v>0.00566</v>
      </c>
      <c r="F93" s="1"/>
      <c r="G93" s="1"/>
    </row>
    <row r="94" spans="1:7" ht="12.75">
      <c r="A94" s="299" t="s">
        <v>235</v>
      </c>
      <c r="B94" s="300"/>
      <c r="C94" s="142">
        <v>0.00337</v>
      </c>
      <c r="D94" s="142">
        <v>0.00454</v>
      </c>
      <c r="E94" s="142">
        <v>0.00456</v>
      </c>
      <c r="F94" s="1"/>
      <c r="G94" s="1"/>
    </row>
    <row r="95" ht="12.75">
      <c r="A95" s="115" t="s">
        <v>32</v>
      </c>
    </row>
    <row r="96" ht="12.75">
      <c r="A96" s="115" t="s">
        <v>222</v>
      </c>
    </row>
    <row r="97" ht="12.75">
      <c r="A97" s="115" t="s">
        <v>240</v>
      </c>
    </row>
    <row r="100" spans="1:8" ht="12.75">
      <c r="A100" s="100" t="s">
        <v>231</v>
      </c>
      <c r="F100" s="1"/>
      <c r="H100" s="3"/>
    </row>
    <row r="101" spans="1:7" ht="12.75">
      <c r="A101" s="306" t="s">
        <v>228</v>
      </c>
      <c r="B101" s="306"/>
      <c r="C101" s="150" t="s">
        <v>326</v>
      </c>
      <c r="D101" s="150" t="s">
        <v>65</v>
      </c>
      <c r="E101" s="150" t="s">
        <v>63</v>
      </c>
      <c r="F101" s="1"/>
      <c r="G101" s="1"/>
    </row>
    <row r="102" spans="1:7" ht="12.75">
      <c r="A102" s="301" t="s">
        <v>223</v>
      </c>
      <c r="B102" s="302"/>
      <c r="C102" s="80">
        <v>0.0658</v>
      </c>
      <c r="D102" s="80">
        <v>0.06978</v>
      </c>
      <c r="E102" s="80">
        <v>0.07263</v>
      </c>
      <c r="F102" s="1"/>
      <c r="G102" s="1"/>
    </row>
    <row r="103" spans="1:7" ht="12.75">
      <c r="A103" s="299" t="s">
        <v>33</v>
      </c>
      <c r="B103" s="300"/>
      <c r="C103" s="142">
        <v>0.02876</v>
      </c>
      <c r="D103" s="142">
        <v>0.02897</v>
      </c>
      <c r="E103" s="142">
        <v>0.02933</v>
      </c>
      <c r="F103" s="1"/>
      <c r="G103" s="1"/>
    </row>
    <row r="104" spans="1:7" ht="12.75">
      <c r="A104" s="301" t="s">
        <v>224</v>
      </c>
      <c r="B104" s="302"/>
      <c r="C104" s="80">
        <v>0.02768</v>
      </c>
      <c r="D104" s="80">
        <v>0.02767</v>
      </c>
      <c r="E104" s="80">
        <v>0.02861</v>
      </c>
      <c r="F104" s="1"/>
      <c r="G104" s="1"/>
    </row>
    <row r="105" spans="1:7" ht="12.75">
      <c r="A105" s="299" t="s">
        <v>236</v>
      </c>
      <c r="B105" s="300"/>
      <c r="C105" s="142">
        <v>0.02618</v>
      </c>
      <c r="D105" s="142">
        <v>0.02519</v>
      </c>
      <c r="E105" s="142">
        <v>0.0272</v>
      </c>
      <c r="F105" s="1"/>
      <c r="G105" s="1"/>
    </row>
    <row r="106" spans="1:7" ht="12.75">
      <c r="A106" s="301" t="s">
        <v>201</v>
      </c>
      <c r="B106" s="302"/>
      <c r="C106" s="80">
        <v>0.02177</v>
      </c>
      <c r="D106" s="80">
        <v>0.02035</v>
      </c>
      <c r="E106" s="80">
        <v>0.02229</v>
      </c>
      <c r="F106" s="1"/>
      <c r="G106" s="1"/>
    </row>
    <row r="107" spans="1:7" ht="12.75">
      <c r="A107" s="299" t="s">
        <v>67</v>
      </c>
      <c r="B107" s="300"/>
      <c r="C107" s="142">
        <v>0.01741</v>
      </c>
      <c r="D107" s="142">
        <v>0.01783</v>
      </c>
      <c r="E107" s="142">
        <v>0.01708</v>
      </c>
      <c r="F107" s="1"/>
      <c r="G107" s="1"/>
    </row>
    <row r="108" spans="1:7" ht="12.75">
      <c r="A108" s="301" t="s">
        <v>34</v>
      </c>
      <c r="B108" s="302"/>
      <c r="C108" s="80">
        <v>0.01703</v>
      </c>
      <c r="D108" s="80">
        <v>0.01721</v>
      </c>
      <c r="E108" s="80">
        <v>0.01837</v>
      </c>
      <c r="F108" s="1"/>
      <c r="G108" s="1"/>
    </row>
    <row r="109" spans="1:7" ht="12.75">
      <c r="A109" s="299" t="s">
        <v>237</v>
      </c>
      <c r="B109" s="300"/>
      <c r="C109" s="142">
        <v>0.01445</v>
      </c>
      <c r="D109" s="142">
        <v>0.01394</v>
      </c>
      <c r="E109" s="142">
        <v>0.01311</v>
      </c>
      <c r="F109" s="1"/>
      <c r="G109" s="1"/>
    </row>
    <row r="110" spans="1:7" ht="12.75">
      <c r="A110" s="301" t="s">
        <v>37</v>
      </c>
      <c r="B110" s="302"/>
      <c r="C110" s="80">
        <v>0.01369</v>
      </c>
      <c r="D110" s="80">
        <v>0.01339</v>
      </c>
      <c r="E110" s="80">
        <v>0.01259</v>
      </c>
      <c r="F110" s="1"/>
      <c r="G110" s="1"/>
    </row>
    <row r="111" spans="1:7" ht="12.75">
      <c r="A111" s="299" t="s">
        <v>239</v>
      </c>
      <c r="B111" s="300"/>
      <c r="C111" s="142">
        <v>0.01023</v>
      </c>
      <c r="D111" s="142" t="s">
        <v>36</v>
      </c>
      <c r="E111" s="142" t="s">
        <v>36</v>
      </c>
      <c r="F111" s="1"/>
      <c r="G111" s="1"/>
    </row>
    <row r="112" spans="1:7" ht="12.75">
      <c r="A112" s="301" t="s">
        <v>238</v>
      </c>
      <c r="B112" s="302"/>
      <c r="C112" s="80" t="s">
        <v>36</v>
      </c>
      <c r="D112" s="80">
        <v>0.01095</v>
      </c>
      <c r="E112" s="80" t="s">
        <v>36</v>
      </c>
      <c r="F112" s="1"/>
      <c r="G112" s="1"/>
    </row>
    <row r="113" spans="1:7" ht="12.75">
      <c r="A113" s="299" t="s">
        <v>38</v>
      </c>
      <c r="B113" s="300"/>
      <c r="C113" s="142" t="s">
        <v>36</v>
      </c>
      <c r="D113" s="142" t="s">
        <v>36</v>
      </c>
      <c r="E113" s="142">
        <v>0.01096</v>
      </c>
      <c r="F113" s="1"/>
      <c r="G113" s="1"/>
    </row>
    <row r="114" ht="12.75">
      <c r="A114" s="116" t="s">
        <v>32</v>
      </c>
    </row>
    <row r="115" ht="12.75">
      <c r="A115" s="116" t="s">
        <v>222</v>
      </c>
    </row>
    <row r="116" ht="12.75">
      <c r="A116" s="116" t="s">
        <v>240</v>
      </c>
    </row>
    <row r="117" ht="12.75">
      <c r="A117" s="116" t="s">
        <v>339</v>
      </c>
    </row>
    <row r="120" ht="12.75">
      <c r="A120" s="4" t="s">
        <v>241</v>
      </c>
    </row>
    <row r="121" ht="12.75">
      <c r="A121" s="12" t="s">
        <v>75</v>
      </c>
    </row>
    <row r="122" spans="3:8" ht="12.75">
      <c r="C122" s="279" t="s">
        <v>326</v>
      </c>
      <c r="D122" s="276"/>
      <c r="E122" s="310" t="s">
        <v>65</v>
      </c>
      <c r="F122" s="280"/>
      <c r="G122" s="280" t="s">
        <v>63</v>
      </c>
      <c r="H122" s="281"/>
    </row>
    <row r="123" spans="1:8" ht="12.75">
      <c r="A123" s="306" t="s">
        <v>77</v>
      </c>
      <c r="B123" s="306"/>
      <c r="C123" s="150" t="s">
        <v>203</v>
      </c>
      <c r="D123" s="150" t="s">
        <v>78</v>
      </c>
      <c r="E123" s="150" t="s">
        <v>203</v>
      </c>
      <c r="F123" s="150" t="s">
        <v>78</v>
      </c>
      <c r="G123" s="150" t="s">
        <v>203</v>
      </c>
      <c r="H123" s="150" t="s">
        <v>78</v>
      </c>
    </row>
    <row r="124" spans="1:8" ht="12.75">
      <c r="A124" s="311" t="s">
        <v>79</v>
      </c>
      <c r="B124" s="311"/>
      <c r="C124" s="212">
        <v>0.009203684147205475</v>
      </c>
      <c r="D124" s="212">
        <v>0.0277823291856621</v>
      </c>
      <c r="E124" s="80">
        <v>0.0095262857</v>
      </c>
      <c r="F124" s="80">
        <v>0.0276131892</v>
      </c>
      <c r="G124" s="80">
        <v>0.008994679028190688</v>
      </c>
      <c r="H124" s="80">
        <v>0.025781211749592577</v>
      </c>
    </row>
    <row r="125" spans="1:8" ht="12.75">
      <c r="A125" s="313" t="s">
        <v>80</v>
      </c>
      <c r="B125" s="313"/>
      <c r="C125" s="214">
        <v>0.05167870080912978</v>
      </c>
      <c r="D125" s="214">
        <v>0.1788285639933303</v>
      </c>
      <c r="E125" s="142">
        <v>0.0514313974</v>
      </c>
      <c r="F125" s="142">
        <v>0.1737212524</v>
      </c>
      <c r="G125" s="142">
        <v>0.0525895940107149</v>
      </c>
      <c r="H125" s="142">
        <v>0.1755794244574125</v>
      </c>
    </row>
    <row r="126" spans="1:8" ht="12.75">
      <c r="A126" s="314" t="s">
        <v>314</v>
      </c>
      <c r="B126" s="314"/>
      <c r="C126" s="212">
        <v>0.014486803183048187</v>
      </c>
      <c r="D126" s="212">
        <v>0.04616974930845373</v>
      </c>
      <c r="E126" s="80">
        <v>0.0141389752</v>
      </c>
      <c r="F126" s="80">
        <v>0.043684123</v>
      </c>
      <c r="G126" s="80">
        <v>0.013593772648688189</v>
      </c>
      <c r="H126" s="80">
        <v>0.04207573959530632</v>
      </c>
    </row>
    <row r="127" spans="1:8" ht="12.75">
      <c r="A127" s="313" t="s">
        <v>82</v>
      </c>
      <c r="B127" s="313"/>
      <c r="C127" s="214">
        <v>0.004619506577879458</v>
      </c>
      <c r="D127" s="214">
        <v>0.011881584146964426</v>
      </c>
      <c r="E127" s="142">
        <v>0.0044772361</v>
      </c>
      <c r="F127" s="142">
        <v>0.0111787199</v>
      </c>
      <c r="G127" s="142">
        <v>0.004359107520492413</v>
      </c>
      <c r="H127" s="142">
        <v>0.010787634903722632</v>
      </c>
    </row>
    <row r="128" spans="1:8" ht="12.75">
      <c r="A128" s="301" t="s">
        <v>83</v>
      </c>
      <c r="B128" s="302"/>
      <c r="C128" s="212">
        <v>0.012290675624320872</v>
      </c>
      <c r="D128" s="212">
        <v>0.03463514308020009</v>
      </c>
      <c r="E128" s="80">
        <v>0.0131044382</v>
      </c>
      <c r="F128" s="80">
        <v>0.0359146578</v>
      </c>
      <c r="G128" s="80">
        <v>0.013742564030691342</v>
      </c>
      <c r="H128" s="80">
        <v>0.037359209357521385</v>
      </c>
    </row>
    <row r="129" spans="1:8" ht="12.75">
      <c r="A129" s="313" t="s">
        <v>84</v>
      </c>
      <c r="B129" s="313"/>
      <c r="C129" s="214">
        <v>0.1077744825255085</v>
      </c>
      <c r="D129" s="214">
        <v>0.3941524582421713</v>
      </c>
      <c r="E129" s="142">
        <v>0.1095491037</v>
      </c>
      <c r="F129" s="142">
        <v>0.3915101136</v>
      </c>
      <c r="G129" s="142">
        <v>0.10843627937069884</v>
      </c>
      <c r="H129" s="142">
        <v>0.38591382481925407</v>
      </c>
    </row>
    <row r="130" spans="1:8" ht="12.75">
      <c r="A130" s="314" t="s">
        <v>86</v>
      </c>
      <c r="B130" s="314"/>
      <c r="C130" s="212">
        <v>0.012438675525017713</v>
      </c>
      <c r="D130" s="212">
        <v>0.03883743120680848</v>
      </c>
      <c r="E130" s="80">
        <v>0.0136717063</v>
      </c>
      <c r="F130" s="80">
        <v>0.0413676919</v>
      </c>
      <c r="G130" s="80">
        <v>0.015415747119926814</v>
      </c>
      <c r="H130" s="80">
        <v>0.04699044337249398</v>
      </c>
    </row>
    <row r="131" spans="1:8" ht="12.75">
      <c r="A131" s="313" t="s">
        <v>315</v>
      </c>
      <c r="B131" s="313"/>
      <c r="C131" s="214">
        <v>7.065801710687885E-05</v>
      </c>
      <c r="D131" s="214">
        <v>0.00021927076807417618</v>
      </c>
      <c r="E131" s="142">
        <v>7.45448E-05</v>
      </c>
      <c r="F131" s="142">
        <v>0.0002327515</v>
      </c>
      <c r="G131" s="142">
        <v>6.431627480136351E-05</v>
      </c>
      <c r="H131" s="142">
        <v>0.00020516789961694222</v>
      </c>
    </row>
    <row r="132" spans="1:8" ht="12.75">
      <c r="A132" s="314" t="s">
        <v>316</v>
      </c>
      <c r="B132" s="314"/>
      <c r="C132" s="212">
        <v>0.04549325979807085</v>
      </c>
      <c r="D132" s="212">
        <v>0.15888215280522008</v>
      </c>
      <c r="E132" s="80">
        <v>0.0481650605</v>
      </c>
      <c r="F132" s="80">
        <v>0.1648922139</v>
      </c>
      <c r="G132" s="80">
        <v>0.04909539639464082</v>
      </c>
      <c r="H132" s="80">
        <v>0.16653571670043388</v>
      </c>
    </row>
    <row r="133" spans="1:8" ht="12.75">
      <c r="A133" s="313" t="s">
        <v>317</v>
      </c>
      <c r="B133" s="313"/>
      <c r="C133" s="214">
        <v>0.03512562804473989</v>
      </c>
      <c r="D133" s="214">
        <v>0.10368374890364616</v>
      </c>
      <c r="E133" s="142">
        <v>0.0364951559</v>
      </c>
      <c r="F133" s="142">
        <v>0.1044499861</v>
      </c>
      <c r="G133" s="142">
        <v>0.036292617931569404</v>
      </c>
      <c r="H133" s="142">
        <v>0.10321111077434562</v>
      </c>
    </row>
    <row r="134" spans="1:8" ht="12.75">
      <c r="A134" s="315" t="s">
        <v>88</v>
      </c>
      <c r="B134" s="315"/>
      <c r="C134" s="65">
        <v>0.2061568341127536</v>
      </c>
      <c r="D134" s="65"/>
      <c r="E134" s="65">
        <v>0.20920050601620724</v>
      </c>
      <c r="F134" s="65" t="s">
        <v>36</v>
      </c>
      <c r="G134" s="65">
        <v>0.20764115068974892</v>
      </c>
      <c r="H134" s="65" t="s">
        <v>36</v>
      </c>
    </row>
    <row r="135" spans="1:8" s="39" customFormat="1" ht="12.75">
      <c r="A135" s="316" t="s">
        <v>309</v>
      </c>
      <c r="B135" s="316"/>
      <c r="C135" s="220"/>
      <c r="D135" s="220">
        <v>2.081878150944343</v>
      </c>
      <c r="E135" s="146" t="s">
        <v>36</v>
      </c>
      <c r="F135" s="146">
        <v>2.1177091891</v>
      </c>
      <c r="G135" s="146" t="s">
        <v>36</v>
      </c>
      <c r="H135" s="146">
        <v>2.1352007925168883</v>
      </c>
    </row>
    <row r="137" spans="1:7" ht="12.75">
      <c r="A137" s="101" t="s">
        <v>76</v>
      </c>
      <c r="F137" s="1"/>
      <c r="G137" s="1"/>
    </row>
    <row r="138" spans="3:8" ht="12.75">
      <c r="C138" s="279" t="s">
        <v>326</v>
      </c>
      <c r="D138" s="276"/>
      <c r="E138" s="310" t="s">
        <v>65</v>
      </c>
      <c r="F138" s="280"/>
      <c r="G138" s="280" t="s">
        <v>63</v>
      </c>
      <c r="H138" s="281"/>
    </row>
    <row r="139" spans="1:8" ht="12.75">
      <c r="A139" s="306" t="s">
        <v>77</v>
      </c>
      <c r="B139" s="306"/>
      <c r="C139" s="150" t="s">
        <v>203</v>
      </c>
      <c r="D139" s="150" t="s">
        <v>78</v>
      </c>
      <c r="E139" s="150" t="s">
        <v>203</v>
      </c>
      <c r="F139" s="150" t="s">
        <v>78</v>
      </c>
      <c r="G139" s="261" t="s">
        <v>203</v>
      </c>
      <c r="H139" s="261" t="s">
        <v>78</v>
      </c>
    </row>
    <row r="140" spans="1:8" ht="12.75">
      <c r="A140" s="301" t="s">
        <v>79</v>
      </c>
      <c r="B140" s="302"/>
      <c r="C140" s="217">
        <v>0.0142599374502497</v>
      </c>
      <c r="D140" s="217">
        <v>0.019114368888242188</v>
      </c>
      <c r="E140" s="238">
        <v>0.0137767061</v>
      </c>
      <c r="F140" s="238">
        <v>0.0188513448</v>
      </c>
      <c r="G140" s="238">
        <v>0.01429287458611569</v>
      </c>
      <c r="H140" s="238">
        <v>0.019495609526788218</v>
      </c>
    </row>
    <row r="141" spans="1:8" ht="12.75">
      <c r="A141" s="313" t="s">
        <v>80</v>
      </c>
      <c r="B141" s="313"/>
      <c r="C141" s="218">
        <v>0.102147514264504</v>
      </c>
      <c r="D141" s="218">
        <v>0.17246872899016596</v>
      </c>
      <c r="E141" s="239">
        <v>0.1039406163</v>
      </c>
      <c r="F141" s="239">
        <v>0.1737200751</v>
      </c>
      <c r="G141" s="239">
        <v>0.10696744262838329</v>
      </c>
      <c r="H141" s="239">
        <v>0.17896498915817652</v>
      </c>
    </row>
    <row r="142" spans="1:8" ht="12.75">
      <c r="A142" s="314" t="s">
        <v>81</v>
      </c>
      <c r="B142" s="314"/>
      <c r="C142" s="217">
        <v>0.06934812689420271</v>
      </c>
      <c r="D142" s="217">
        <v>0.08633991200651031</v>
      </c>
      <c r="E142" s="238">
        <v>0.07546752</v>
      </c>
      <c r="F142" s="238">
        <v>0.0932205545</v>
      </c>
      <c r="G142" s="238">
        <v>0.07713446823312446</v>
      </c>
      <c r="H142" s="238">
        <v>0.09357020789250314</v>
      </c>
    </row>
    <row r="143" spans="1:8" ht="12.75">
      <c r="A143" s="313" t="s">
        <v>82</v>
      </c>
      <c r="B143" s="313"/>
      <c r="C143" s="218">
        <v>1.7655034545300528E-06</v>
      </c>
      <c r="D143" s="218">
        <v>1.7684327311457923E-06</v>
      </c>
      <c r="E143" s="239">
        <v>1.6312481E-06</v>
      </c>
      <c r="F143" s="239">
        <v>1.5726113E-06</v>
      </c>
      <c r="G143" s="239">
        <v>1.8675178028915885E-06</v>
      </c>
      <c r="H143" s="239">
        <v>1.8187418804542175E-06</v>
      </c>
    </row>
    <row r="144" spans="1:8" ht="12.75">
      <c r="A144" s="314" t="s">
        <v>83</v>
      </c>
      <c r="B144" s="314"/>
      <c r="C144" s="217">
        <v>0.047790616722611055</v>
      </c>
      <c r="D144" s="217">
        <v>0.06289471340996335</v>
      </c>
      <c r="E144" s="238">
        <v>0.051560661</v>
      </c>
      <c r="F144" s="238">
        <v>0.0684716756</v>
      </c>
      <c r="G144" s="238">
        <v>0.05492777945527757</v>
      </c>
      <c r="H144" s="238">
        <v>0.07238820026942842</v>
      </c>
    </row>
    <row r="145" spans="1:8" ht="12.75">
      <c r="A145" s="313" t="s">
        <v>84</v>
      </c>
      <c r="B145" s="313"/>
      <c r="C145" s="218">
        <v>0.18710486462408102</v>
      </c>
      <c r="D145" s="218">
        <v>0.29123068336274</v>
      </c>
      <c r="E145" s="239">
        <v>0.185652928</v>
      </c>
      <c r="F145" s="239">
        <v>0.2870160406</v>
      </c>
      <c r="G145" s="239">
        <v>0.18603060716427555</v>
      </c>
      <c r="H145" s="239">
        <v>0.28598121639760704</v>
      </c>
    </row>
    <row r="146" spans="1:8" ht="12.75">
      <c r="A146" s="314" t="s">
        <v>85</v>
      </c>
      <c r="B146" s="314"/>
      <c r="C146" s="217">
        <v>6.349022038406151E-06</v>
      </c>
      <c r="D146" s="217">
        <v>7.942434722338998E-06</v>
      </c>
      <c r="E146" s="238">
        <v>6.5249925E-06</v>
      </c>
      <c r="F146" s="238">
        <v>8.4074217E-06</v>
      </c>
      <c r="G146" s="238">
        <v>4.8762964853280364E-06</v>
      </c>
      <c r="H146" s="238">
        <v>5.850286382127733E-06</v>
      </c>
    </row>
    <row r="147" spans="1:8" ht="12.75">
      <c r="A147" s="313" t="s">
        <v>86</v>
      </c>
      <c r="B147" s="313"/>
      <c r="C147" s="218">
        <v>0.008898510882716077</v>
      </c>
      <c r="D147" s="218">
        <v>0.009796341702156836</v>
      </c>
      <c r="E147" s="239">
        <v>0.0099764417</v>
      </c>
      <c r="F147" s="239">
        <v>0.0108211078</v>
      </c>
      <c r="G147" s="239">
        <v>0.011828996098167387</v>
      </c>
      <c r="H147" s="239">
        <v>0.01276129334130104</v>
      </c>
    </row>
    <row r="148" spans="1:8" ht="12.75">
      <c r="A148" s="314" t="s">
        <v>87</v>
      </c>
      <c r="B148" s="314"/>
      <c r="C148" s="217">
        <v>0.0035880802034267403</v>
      </c>
      <c r="D148" s="217">
        <v>0.004462810635292394</v>
      </c>
      <c r="E148" s="238">
        <v>0.0039036108</v>
      </c>
      <c r="F148" s="238">
        <v>0.0047045573</v>
      </c>
      <c r="G148" s="238">
        <v>0.004175527721624476</v>
      </c>
      <c r="H148" s="238">
        <v>0.004897235324405049</v>
      </c>
    </row>
    <row r="149" spans="1:8" ht="12.75">
      <c r="A149" s="313" t="s">
        <v>69</v>
      </c>
      <c r="B149" s="313"/>
      <c r="C149" s="218">
        <v>0.014031202896919554</v>
      </c>
      <c r="D149" s="218">
        <v>0.018132206169472323</v>
      </c>
      <c r="E149" s="239">
        <v>0.0153189833</v>
      </c>
      <c r="F149" s="239">
        <v>0.0197438319</v>
      </c>
      <c r="G149" s="239">
        <v>0.016629554361489267</v>
      </c>
      <c r="H149" s="239">
        <v>0.02099764782112601</v>
      </c>
    </row>
    <row r="150" spans="1:8" ht="12.75">
      <c r="A150" s="314" t="s">
        <v>89</v>
      </c>
      <c r="B150" s="314"/>
      <c r="C150" s="217">
        <v>0.033924827918585164</v>
      </c>
      <c r="D150" s="217">
        <v>0.03837502129099933</v>
      </c>
      <c r="E150" s="238">
        <v>0.0353805486</v>
      </c>
      <c r="F150" s="238">
        <v>0.0385259213</v>
      </c>
      <c r="G150" s="238">
        <v>0.03215360735099274</v>
      </c>
      <c r="H150" s="238">
        <v>0.03410147088324592</v>
      </c>
    </row>
    <row r="151" spans="1:8" ht="12.75">
      <c r="A151" s="313" t="s">
        <v>37</v>
      </c>
      <c r="B151" s="313"/>
      <c r="C151" s="218">
        <v>0.12460580466979058</v>
      </c>
      <c r="D151" s="218">
        <v>0.18950577889688888</v>
      </c>
      <c r="E151" s="239">
        <v>0.1218152896</v>
      </c>
      <c r="F151" s="239">
        <v>0.178098618</v>
      </c>
      <c r="G151" s="239">
        <v>0.11876102505562176</v>
      </c>
      <c r="H151" s="239">
        <v>0.16937806727029092</v>
      </c>
    </row>
    <row r="152" spans="1:8" ht="12.75">
      <c r="A152" s="314" t="s">
        <v>90</v>
      </c>
      <c r="B152" s="314"/>
      <c r="C152" s="217">
        <v>0.00045091637268487747</v>
      </c>
      <c r="D152" s="217">
        <v>0.0005089673500780127</v>
      </c>
      <c r="E152" s="238">
        <v>0.0005308693</v>
      </c>
      <c r="F152" s="238">
        <v>0.0005928744</v>
      </c>
      <c r="G152" s="238">
        <v>0.0005295450481088149</v>
      </c>
      <c r="H152" s="238">
        <v>0.0005813002173578421</v>
      </c>
    </row>
    <row r="153" spans="1:8" ht="12.75">
      <c r="A153" s="313" t="s">
        <v>91</v>
      </c>
      <c r="B153" s="313"/>
      <c r="C153" s="218">
        <v>0.07748818428325058</v>
      </c>
      <c r="D153" s="218">
        <v>0.10086417412795325</v>
      </c>
      <c r="E153" s="239">
        <v>0.0782622558</v>
      </c>
      <c r="F153" s="239">
        <v>0.0993841019</v>
      </c>
      <c r="G153" s="239">
        <v>0.07954315119489841</v>
      </c>
      <c r="H153" s="239">
        <v>0.09956465988102155</v>
      </c>
    </row>
    <row r="154" spans="1:8" ht="12.75">
      <c r="A154" s="315" t="s">
        <v>88</v>
      </c>
      <c r="B154" s="315"/>
      <c r="C154" s="219">
        <v>0.3949061165860543</v>
      </c>
      <c r="D154" s="219"/>
      <c r="E154" s="219">
        <v>0.40100029197796416</v>
      </c>
      <c r="F154" s="219" t="s">
        <v>36</v>
      </c>
      <c r="G154" s="219">
        <v>0.39761876963632836</v>
      </c>
      <c r="H154" s="219" t="s">
        <v>36</v>
      </c>
    </row>
    <row r="155" spans="1:8" ht="12.75">
      <c r="A155" s="316" t="s">
        <v>309</v>
      </c>
      <c r="B155" s="316"/>
      <c r="C155" s="221"/>
      <c r="D155" s="221">
        <v>3.0372853214047946</v>
      </c>
      <c r="E155" s="165" t="s">
        <v>36</v>
      </c>
      <c r="F155" s="165">
        <v>3.0801494075</v>
      </c>
      <c r="G155" s="165" t="s">
        <v>36</v>
      </c>
      <c r="H155" s="165">
        <v>3.1324511089776452</v>
      </c>
    </row>
    <row r="156" spans="6:7" ht="12.75">
      <c r="F156" s="1"/>
      <c r="G156" s="1"/>
    </row>
    <row r="157" ht="12.75">
      <c r="A157" s="101" t="s">
        <v>72</v>
      </c>
    </row>
    <row r="158" spans="3:8" ht="12.75">
      <c r="C158" s="279" t="s">
        <v>326</v>
      </c>
      <c r="D158" s="276"/>
      <c r="E158" s="310" t="s">
        <v>65</v>
      </c>
      <c r="F158" s="280"/>
      <c r="G158" s="280" t="s">
        <v>63</v>
      </c>
      <c r="H158" s="281"/>
    </row>
    <row r="159" spans="1:8" ht="12.75">
      <c r="A159" s="306" t="s">
        <v>77</v>
      </c>
      <c r="B159" s="306"/>
      <c r="C159" s="150" t="s">
        <v>203</v>
      </c>
      <c r="D159" s="150" t="s">
        <v>78</v>
      </c>
      <c r="E159" s="150" t="s">
        <v>203</v>
      </c>
      <c r="F159" s="150" t="s">
        <v>78</v>
      </c>
      <c r="G159" s="261" t="s">
        <v>203</v>
      </c>
      <c r="H159" s="261" t="s">
        <v>78</v>
      </c>
    </row>
    <row r="160" spans="1:8" ht="12.75">
      <c r="A160" s="314" t="s">
        <v>79</v>
      </c>
      <c r="B160" s="314"/>
      <c r="C160" s="212">
        <v>0.05040942680247653</v>
      </c>
      <c r="D160" s="212">
        <v>0.07596974960196845</v>
      </c>
      <c r="E160" s="80">
        <v>0.0459531631</v>
      </c>
      <c r="F160" s="80">
        <v>0.0699539236</v>
      </c>
      <c r="G160" s="80">
        <v>0.04575213154689403</v>
      </c>
      <c r="H160" s="80">
        <v>0.07106995813282838</v>
      </c>
    </row>
    <row r="161" spans="1:8" ht="12.75">
      <c r="A161" s="313" t="s">
        <v>80</v>
      </c>
      <c r="B161" s="313"/>
      <c r="C161" s="214">
        <v>0.1268224485719992</v>
      </c>
      <c r="D161" s="214">
        <v>0.22497828918801563</v>
      </c>
      <c r="E161" s="142">
        <v>0.1216452462</v>
      </c>
      <c r="F161" s="142">
        <v>0.2184341179</v>
      </c>
      <c r="G161" s="142">
        <v>0.12085109622411692</v>
      </c>
      <c r="H161" s="142">
        <v>0.21272345082778868</v>
      </c>
    </row>
    <row r="162" spans="1:8" ht="12.75">
      <c r="A162" s="314" t="s">
        <v>81</v>
      </c>
      <c r="B162" s="314"/>
      <c r="C162" s="212">
        <v>0.05646095466347114</v>
      </c>
      <c r="D162" s="212">
        <v>0.0697640758431032</v>
      </c>
      <c r="E162" s="80">
        <v>0.061629493</v>
      </c>
      <c r="F162" s="80">
        <v>0.0808122299</v>
      </c>
      <c r="G162" s="80">
        <v>0.06465057856272838</v>
      </c>
      <c r="H162" s="80">
        <v>0.08307419696680159</v>
      </c>
    </row>
    <row r="163" spans="1:8" ht="12.75">
      <c r="A163" s="313" t="s">
        <v>82</v>
      </c>
      <c r="B163" s="313"/>
      <c r="C163" s="214">
        <v>0.009686438985420412</v>
      </c>
      <c r="D163" s="214">
        <v>0.009299464466637718</v>
      </c>
      <c r="E163" s="142">
        <v>0.0098937621</v>
      </c>
      <c r="F163" s="142">
        <v>0.0098939172</v>
      </c>
      <c r="G163" s="142">
        <v>0.011266747868453105</v>
      </c>
      <c r="H163" s="142">
        <v>0.011569932074422806</v>
      </c>
    </row>
    <row r="164" spans="1:8" ht="12.75">
      <c r="A164" s="314" t="s">
        <v>83</v>
      </c>
      <c r="B164" s="314"/>
      <c r="C164" s="212">
        <v>0.03409227082085081</v>
      </c>
      <c r="D164" s="212">
        <v>0.034683022145028226</v>
      </c>
      <c r="E164" s="80">
        <v>0.0368086374</v>
      </c>
      <c r="F164" s="80">
        <v>0.0401114405</v>
      </c>
      <c r="G164" s="80">
        <v>0.036331455542021926</v>
      </c>
      <c r="H164" s="80">
        <v>0.03999096641940135</v>
      </c>
    </row>
    <row r="165" spans="1:8" ht="12.75">
      <c r="A165" s="313" t="s">
        <v>84</v>
      </c>
      <c r="B165" s="313"/>
      <c r="C165" s="214">
        <v>0.16982224885160774</v>
      </c>
      <c r="D165" s="214">
        <v>0.2750759878419453</v>
      </c>
      <c r="E165" s="142">
        <v>0.1615276737</v>
      </c>
      <c r="F165" s="142">
        <v>0.2680465764</v>
      </c>
      <c r="G165" s="142">
        <v>0.16652710109622412</v>
      </c>
      <c r="H165" s="142">
        <v>0.2723971995900144</v>
      </c>
    </row>
    <row r="166" spans="1:8" ht="12.75">
      <c r="A166" s="314" t="s">
        <v>86</v>
      </c>
      <c r="B166" s="314"/>
      <c r="C166" s="212">
        <v>0.005951667665268624</v>
      </c>
      <c r="D166" s="212">
        <v>0.005952380952380952</v>
      </c>
      <c r="E166" s="80">
        <v>0.0064741706</v>
      </c>
      <c r="F166" s="80">
        <v>0.006643569</v>
      </c>
      <c r="G166" s="80">
        <v>0.007955237515225335</v>
      </c>
      <c r="H166" s="80">
        <v>0.008217083890693675</v>
      </c>
    </row>
    <row r="167" spans="1:8" ht="12.75">
      <c r="A167" s="313" t="s">
        <v>87</v>
      </c>
      <c r="B167" s="313"/>
      <c r="C167" s="214">
        <v>0.0013580986618733774</v>
      </c>
      <c r="D167" s="214">
        <v>0.0013569257490230135</v>
      </c>
      <c r="E167" s="142">
        <v>0.0012103049</v>
      </c>
      <c r="F167" s="142">
        <v>0.0012144158</v>
      </c>
      <c r="G167" s="142">
        <v>0.0008944884287454324</v>
      </c>
      <c r="H167" s="142">
        <v>0.0010075916821569411</v>
      </c>
    </row>
    <row r="168" spans="1:8" ht="12.75">
      <c r="A168" s="314" t="s">
        <v>69</v>
      </c>
      <c r="B168" s="314"/>
      <c r="C168" s="212">
        <v>0.06432993808667865</v>
      </c>
      <c r="D168" s="212">
        <v>0.09605225068750904</v>
      </c>
      <c r="E168" s="80">
        <v>0.0648761839</v>
      </c>
      <c r="F168" s="80">
        <v>0.1004393328</v>
      </c>
      <c r="G168" s="80">
        <v>0.07144488428745432</v>
      </c>
      <c r="H168" s="80">
        <v>0.10722165279780414</v>
      </c>
    </row>
    <row r="169" spans="1:8" ht="12.75">
      <c r="A169" s="313" t="s">
        <v>89</v>
      </c>
      <c r="B169" s="313"/>
      <c r="C169" s="214">
        <v>0.04158178550029958</v>
      </c>
      <c r="D169" s="214">
        <v>0.04664206107975105</v>
      </c>
      <c r="E169" s="142">
        <v>0.0405740303</v>
      </c>
      <c r="F169" s="142">
        <v>0.0457013251</v>
      </c>
      <c r="G169" s="142">
        <v>0.036331455542021926</v>
      </c>
      <c r="H169" s="142">
        <v>0.039608776470997</v>
      </c>
    </row>
    <row r="170" spans="1:8" ht="12.75">
      <c r="A170" s="314" t="s">
        <v>37</v>
      </c>
      <c r="B170" s="314"/>
      <c r="C170" s="212">
        <v>0.06878370281605752</v>
      </c>
      <c r="D170" s="212">
        <v>0.110200463163989</v>
      </c>
      <c r="E170" s="80">
        <v>0.0650682958</v>
      </c>
      <c r="F170" s="80">
        <v>0.107797264</v>
      </c>
      <c r="G170" s="80">
        <v>0.06505024360535931</v>
      </c>
      <c r="H170" s="80">
        <v>0.10402515504751315</v>
      </c>
    </row>
    <row r="171" spans="1:8" ht="12.75">
      <c r="A171" s="313" t="s">
        <v>90</v>
      </c>
      <c r="B171" s="313"/>
      <c r="C171" s="214">
        <v>0.0012981825444377871</v>
      </c>
      <c r="D171" s="214">
        <v>0.0014473874656245477</v>
      </c>
      <c r="E171" s="142">
        <v>0.0014984727</v>
      </c>
      <c r="F171" s="142">
        <v>0.0017323285</v>
      </c>
      <c r="G171" s="142">
        <v>0.0016938185140073082</v>
      </c>
      <c r="H171" s="142">
        <v>0.0018588329308757362</v>
      </c>
    </row>
    <row r="172" spans="1:8" ht="12.75">
      <c r="A172" s="314" t="s">
        <v>91</v>
      </c>
      <c r="B172" s="314"/>
      <c r="C172" s="212">
        <v>0.037747153984421807</v>
      </c>
      <c r="D172" s="212">
        <v>0.04447097988131423</v>
      </c>
      <c r="E172" s="80">
        <v>0.0374426066</v>
      </c>
      <c r="F172" s="80">
        <v>0.0445404865</v>
      </c>
      <c r="G172" s="80">
        <v>0.03652177222898904</v>
      </c>
      <c r="H172" s="80">
        <v>0.042284106109827496</v>
      </c>
    </row>
    <row r="173" spans="1:8" ht="12.75">
      <c r="A173" s="316" t="s">
        <v>88</v>
      </c>
      <c r="B173" s="316"/>
      <c r="C173" s="144">
        <v>0.34662104362703167</v>
      </c>
      <c r="D173" s="144"/>
      <c r="E173" s="144">
        <v>0.34453050573665245</v>
      </c>
      <c r="F173" s="144" t="s">
        <v>36</v>
      </c>
      <c r="G173" s="144">
        <v>0.34453050573665245</v>
      </c>
      <c r="H173" s="144" t="s">
        <v>36</v>
      </c>
    </row>
    <row r="174" spans="1:8" ht="12.75">
      <c r="A174" s="315" t="s">
        <v>309</v>
      </c>
      <c r="B174" s="315"/>
      <c r="C174" s="222"/>
      <c r="D174" s="222">
        <v>3.410167818361303</v>
      </c>
      <c r="E174" s="240" t="s">
        <v>36</v>
      </c>
      <c r="F174" s="240">
        <v>3.3443230007</v>
      </c>
      <c r="G174" s="240" t="s">
        <v>36</v>
      </c>
      <c r="H174" s="240">
        <v>3.3785068670031695</v>
      </c>
    </row>
    <row r="176" spans="1:7" ht="12.75">
      <c r="A176" s="101" t="s">
        <v>92</v>
      </c>
      <c r="F176" s="1"/>
      <c r="G176" s="1"/>
    </row>
    <row r="177" spans="3:8" ht="12.75">
      <c r="C177" s="279" t="s">
        <v>326</v>
      </c>
      <c r="D177" s="276"/>
      <c r="E177" s="310" t="s">
        <v>65</v>
      </c>
      <c r="F177" s="310"/>
      <c r="G177" s="280" t="s">
        <v>63</v>
      </c>
      <c r="H177" s="281"/>
    </row>
    <row r="178" spans="1:8" ht="12.75">
      <c r="A178" s="306" t="s">
        <v>77</v>
      </c>
      <c r="B178" s="306"/>
      <c r="C178" s="150" t="s">
        <v>203</v>
      </c>
      <c r="D178" s="150" t="s">
        <v>78</v>
      </c>
      <c r="E178" s="150" t="s">
        <v>203</v>
      </c>
      <c r="F178" s="150" t="s">
        <v>78</v>
      </c>
      <c r="G178" s="150" t="s">
        <v>203</v>
      </c>
      <c r="H178" s="150" t="s">
        <v>78</v>
      </c>
    </row>
    <row r="179" spans="1:8" ht="12.75">
      <c r="A179" s="314" t="s">
        <v>79</v>
      </c>
      <c r="B179" s="314"/>
      <c r="C179" s="212">
        <v>0.0458229852228983</v>
      </c>
      <c r="D179" s="212">
        <v>0.04049204114025613</v>
      </c>
      <c r="E179" s="80">
        <v>0.0442833886</v>
      </c>
      <c r="F179" s="80">
        <v>0.040165398</v>
      </c>
      <c r="G179" s="80">
        <v>0.04831033250133853</v>
      </c>
      <c r="H179" s="80">
        <v>0.04369557473834191</v>
      </c>
    </row>
    <row r="180" spans="1:8" ht="12.75">
      <c r="A180" s="313" t="s">
        <v>80</v>
      </c>
      <c r="B180" s="313"/>
      <c r="C180" s="214">
        <v>0.21829908108779336</v>
      </c>
      <c r="D180" s="214">
        <v>0.250763316737022</v>
      </c>
      <c r="E180" s="142">
        <v>0.2150856287</v>
      </c>
      <c r="F180" s="142">
        <v>0.2439688886</v>
      </c>
      <c r="G180" s="142">
        <v>0.2217679811560201</v>
      </c>
      <c r="H180" s="142">
        <v>0.24208507961530007</v>
      </c>
    </row>
    <row r="181" spans="1:8" ht="12.75">
      <c r="A181" s="314" t="s">
        <v>81</v>
      </c>
      <c r="B181" s="314"/>
      <c r="C181" s="212">
        <v>0.10421271575810256</v>
      </c>
      <c r="D181" s="212">
        <v>0.07464853355225777</v>
      </c>
      <c r="E181" s="80">
        <v>0.1127952835</v>
      </c>
      <c r="F181" s="80">
        <v>0.082561662</v>
      </c>
      <c r="G181" s="80">
        <v>0.12136041296912878</v>
      </c>
      <c r="H181" s="80">
        <v>0.08526605379432652</v>
      </c>
    </row>
    <row r="182" spans="1:8" ht="12.75">
      <c r="A182" s="313" t="s">
        <v>83</v>
      </c>
      <c r="B182" s="313"/>
      <c r="C182" s="214">
        <v>0.048134235688563266</v>
      </c>
      <c r="D182" s="214">
        <v>0.02830512383045929</v>
      </c>
      <c r="E182" s="142">
        <v>0.0531499147</v>
      </c>
      <c r="F182" s="142">
        <v>0.0322411448</v>
      </c>
      <c r="G182" s="142">
        <v>0.057894662901617</v>
      </c>
      <c r="H182" s="142">
        <v>0.03429028321977764</v>
      </c>
    </row>
    <row r="183" spans="1:8" ht="12.75">
      <c r="A183" s="314" t="s">
        <v>84</v>
      </c>
      <c r="B183" s="314"/>
      <c r="C183" s="212">
        <v>0.29767012293555195</v>
      </c>
      <c r="D183" s="212">
        <v>0.3140181642836709</v>
      </c>
      <c r="E183" s="80">
        <v>0.288242676</v>
      </c>
      <c r="F183" s="80">
        <v>0.3089862541</v>
      </c>
      <c r="G183" s="80">
        <v>0.2946463553788542</v>
      </c>
      <c r="H183" s="80">
        <v>0.306003167938642</v>
      </c>
    </row>
    <row r="184" spans="1:8" ht="12.75">
      <c r="A184" s="313" t="s">
        <v>86</v>
      </c>
      <c r="B184" s="313"/>
      <c r="C184" s="214">
        <v>0.014403017509002856</v>
      </c>
      <c r="D184" s="214">
        <v>0.00821442127793446</v>
      </c>
      <c r="E184" s="142">
        <v>0.016428888</v>
      </c>
      <c r="F184" s="142">
        <v>0.0093400531</v>
      </c>
      <c r="G184" s="142">
        <v>0.01938563505554697</v>
      </c>
      <c r="H184" s="142">
        <v>0.010622446891554942</v>
      </c>
    </row>
    <row r="185" spans="1:8" ht="12.75">
      <c r="A185" s="314" t="s">
        <v>87</v>
      </c>
      <c r="B185" s="314"/>
      <c r="C185" s="212">
        <v>0.0029569725568111263</v>
      </c>
      <c r="D185" s="212">
        <v>0.001768723547400127</v>
      </c>
      <c r="E185" s="80">
        <v>0.0031455128</v>
      </c>
      <c r="F185" s="80">
        <v>0.0018074844</v>
      </c>
      <c r="G185" s="80">
        <v>0.0033716862645930797</v>
      </c>
      <c r="H185" s="80">
        <v>0.0018681743427285198</v>
      </c>
    </row>
    <row r="186" spans="1:8" ht="12.75">
      <c r="A186" s="313" t="s">
        <v>69</v>
      </c>
      <c r="B186" s="313"/>
      <c r="C186" s="214">
        <v>0.028894511362225258</v>
      </c>
      <c r="D186" s="214">
        <v>0.021588412007984614</v>
      </c>
      <c r="E186" s="142">
        <v>0.0311850436</v>
      </c>
      <c r="F186" s="142">
        <v>0.0235297492</v>
      </c>
      <c r="G186" s="142">
        <v>0.035988067976941415</v>
      </c>
      <c r="H186" s="142">
        <v>0.026368920854585552</v>
      </c>
    </row>
    <row r="187" spans="1:8" ht="12.75">
      <c r="A187" s="314" t="s">
        <v>89</v>
      </c>
      <c r="B187" s="314"/>
      <c r="C187" s="212">
        <v>0.07335775487396001</v>
      </c>
      <c r="D187" s="212">
        <v>0.04772066846972923</v>
      </c>
      <c r="E187" s="80">
        <v>0.0753982998</v>
      </c>
      <c r="F187" s="80">
        <v>0.0481794594</v>
      </c>
      <c r="G187" s="80">
        <v>0.06953166341205284</v>
      </c>
      <c r="H187" s="80">
        <v>0.04205628017309981</v>
      </c>
    </row>
    <row r="188" spans="1:8" ht="12.75">
      <c r="A188" s="313" t="s">
        <v>37</v>
      </c>
      <c r="B188" s="313"/>
      <c r="C188" s="214">
        <v>0.15422047684092885</v>
      </c>
      <c r="D188" s="214">
        <v>0.15678719925954512</v>
      </c>
      <c r="E188" s="142">
        <v>0.1502459857</v>
      </c>
      <c r="F188" s="142">
        <v>0.1534769359</v>
      </c>
      <c r="G188" s="142">
        <v>0.1538768928662299</v>
      </c>
      <c r="H188" s="142">
        <v>0.15231418675680386</v>
      </c>
    </row>
    <row r="189" spans="1:8" ht="12.75">
      <c r="A189" s="314" t="s">
        <v>90</v>
      </c>
      <c r="B189" s="314"/>
      <c r="C189" s="212">
        <v>0.002961629206506892</v>
      </c>
      <c r="D189" s="212">
        <v>0.0018067606129356136</v>
      </c>
      <c r="E189" s="80">
        <v>0.0034827452</v>
      </c>
      <c r="F189" s="80">
        <v>0.0021886033</v>
      </c>
      <c r="G189" s="80">
        <v>0.003921146248452693</v>
      </c>
      <c r="H189" s="80">
        <v>0.0023600385003069413</v>
      </c>
    </row>
    <row r="190" spans="1:8" ht="12.75">
      <c r="A190" s="313" t="s">
        <v>91</v>
      </c>
      <c r="B190" s="313"/>
      <c r="C190" s="214">
        <v>0.07156184030795977</v>
      </c>
      <c r="D190" s="214">
        <v>0.04925483011299386</v>
      </c>
      <c r="E190" s="142">
        <v>0.0716007049</v>
      </c>
      <c r="F190" s="142">
        <v>0.0487039695</v>
      </c>
      <c r="G190" s="142">
        <v>0.0736885155058544</v>
      </c>
      <c r="H190" s="142">
        <v>0.04786694657703472</v>
      </c>
    </row>
    <row r="191" spans="1:8" ht="12.75">
      <c r="A191" s="315" t="s">
        <v>88</v>
      </c>
      <c r="B191" s="315"/>
      <c r="C191" s="65">
        <v>0.4971001005479951</v>
      </c>
      <c r="D191" s="65"/>
      <c r="E191" s="65">
        <v>0.4983523639138099</v>
      </c>
      <c r="F191" s="65" t="s">
        <v>36</v>
      </c>
      <c r="G191" s="65">
        <v>0.49479305075737445</v>
      </c>
      <c r="H191" s="65" t="s">
        <v>36</v>
      </c>
    </row>
    <row r="192" spans="1:8" ht="12.75">
      <c r="A192" s="316" t="s">
        <v>309</v>
      </c>
      <c r="B192" s="316"/>
      <c r="C192" s="220"/>
      <c r="D192" s="220">
        <v>4.3189314988791345</v>
      </c>
      <c r="E192" s="146" t="s">
        <v>36</v>
      </c>
      <c r="F192" s="146">
        <v>4.3323393821</v>
      </c>
      <c r="G192" s="146" t="s">
        <v>36</v>
      </c>
      <c r="H192" s="146">
        <v>4.5345104885491985</v>
      </c>
    </row>
    <row r="193" ht="12.75">
      <c r="A193" s="109" t="s">
        <v>32</v>
      </c>
    </row>
    <row r="194" ht="12.75">
      <c r="A194" s="109" t="s">
        <v>349</v>
      </c>
    </row>
    <row r="195" ht="12.75">
      <c r="A195" s="109" t="s">
        <v>93</v>
      </c>
    </row>
    <row r="196" ht="12.75">
      <c r="A196" s="109" t="s">
        <v>94</v>
      </c>
    </row>
    <row r="197" ht="12.75">
      <c r="A197" s="109" t="s">
        <v>95</v>
      </c>
    </row>
    <row r="198" ht="12.75">
      <c r="A198" s="109" t="s">
        <v>310</v>
      </c>
    </row>
    <row r="201" spans="1:10" ht="12.75">
      <c r="A201" s="4" t="s">
        <v>242</v>
      </c>
      <c r="B201" s="25"/>
      <c r="C201" s="25"/>
      <c r="D201" s="25"/>
      <c r="E201" s="2"/>
      <c r="F201" s="25"/>
      <c r="G201" s="25"/>
      <c r="H201" s="34"/>
      <c r="I201" s="34"/>
      <c r="J201" s="2"/>
    </row>
    <row r="202" spans="1:10" ht="12.75">
      <c r="A202" s="31"/>
      <c r="B202" s="295" t="s">
        <v>326</v>
      </c>
      <c r="C202" s="295"/>
      <c r="D202" s="295"/>
      <c r="E202" s="295" t="s">
        <v>65</v>
      </c>
      <c r="F202" s="295"/>
      <c r="G202" s="303"/>
      <c r="H202" s="303" t="s">
        <v>63</v>
      </c>
      <c r="I202" s="304"/>
      <c r="J202" s="305"/>
    </row>
    <row r="203" spans="1:10" ht="12.75">
      <c r="A203" s="149" t="s">
        <v>9</v>
      </c>
      <c r="B203" s="262" t="s">
        <v>106</v>
      </c>
      <c r="C203" s="263" t="s">
        <v>164</v>
      </c>
      <c r="D203" s="262" t="s">
        <v>107</v>
      </c>
      <c r="E203" s="262" t="s">
        <v>106</v>
      </c>
      <c r="F203" s="263" t="s">
        <v>164</v>
      </c>
      <c r="G203" s="262" t="s">
        <v>107</v>
      </c>
      <c r="H203" s="264" t="s">
        <v>106</v>
      </c>
      <c r="I203" s="265" t="s">
        <v>164</v>
      </c>
      <c r="J203" s="264" t="s">
        <v>107</v>
      </c>
    </row>
    <row r="204" spans="1:10" ht="12.75">
      <c r="A204" s="33" t="s">
        <v>10</v>
      </c>
      <c r="B204" s="241">
        <v>0.0763</v>
      </c>
      <c r="C204" s="241">
        <v>0.0625</v>
      </c>
      <c r="D204" s="241">
        <v>0.0461</v>
      </c>
      <c r="E204" s="241">
        <v>0.0802</v>
      </c>
      <c r="F204" s="241">
        <v>0.0738</v>
      </c>
      <c r="G204" s="241">
        <v>0.0295</v>
      </c>
      <c r="H204" s="241">
        <v>0.0822</v>
      </c>
      <c r="I204" s="241">
        <v>0.0764</v>
      </c>
      <c r="J204" s="241">
        <v>0.04355</v>
      </c>
    </row>
    <row r="205" spans="1:10" ht="12.75">
      <c r="A205" s="147" t="s">
        <v>11</v>
      </c>
      <c r="B205" s="242">
        <v>0.0812</v>
      </c>
      <c r="C205" s="242">
        <v>0.0629</v>
      </c>
      <c r="D205" s="242">
        <v>0.0566</v>
      </c>
      <c r="E205" s="242">
        <v>0.0886</v>
      </c>
      <c r="F205" s="242">
        <v>0.0604</v>
      </c>
      <c r="G205" s="242">
        <v>0.067</v>
      </c>
      <c r="H205" s="242">
        <v>0.0894</v>
      </c>
      <c r="I205" s="242">
        <v>0.06841271320719546</v>
      </c>
      <c r="J205" s="242">
        <v>0.0511</v>
      </c>
    </row>
    <row r="206" spans="1:10" ht="12.75">
      <c r="A206" s="32" t="s">
        <v>12</v>
      </c>
      <c r="B206" s="241">
        <v>0.0863</v>
      </c>
      <c r="C206" s="241">
        <v>0.0686</v>
      </c>
      <c r="D206" s="241">
        <v>0.0784</v>
      </c>
      <c r="E206" s="241">
        <v>0.0987</v>
      </c>
      <c r="F206" s="241">
        <v>0.0861</v>
      </c>
      <c r="G206" s="241">
        <v>0.0674</v>
      </c>
      <c r="H206" s="241">
        <v>0.1184</v>
      </c>
      <c r="I206" s="241">
        <v>0.0969753322758847</v>
      </c>
      <c r="J206" s="241">
        <v>0.0851</v>
      </c>
    </row>
    <row r="207" spans="1:10" ht="12.75">
      <c r="A207" s="148" t="s">
        <v>13</v>
      </c>
      <c r="B207" s="242">
        <v>0.0958</v>
      </c>
      <c r="C207" s="242">
        <v>0.092</v>
      </c>
      <c r="D207" s="242">
        <v>0.0642</v>
      </c>
      <c r="E207" s="242">
        <v>0.132</v>
      </c>
      <c r="F207" s="242">
        <v>0.114</v>
      </c>
      <c r="G207" s="242">
        <v>0.0966</v>
      </c>
      <c r="H207" s="242">
        <v>0.1389</v>
      </c>
      <c r="I207" s="242">
        <v>0.11672858720755096</v>
      </c>
      <c r="J207" s="242">
        <v>0.1408</v>
      </c>
    </row>
    <row r="208" spans="1:10" ht="12.75">
      <c r="A208" s="32" t="s">
        <v>14</v>
      </c>
      <c r="B208" s="241">
        <v>0.137</v>
      </c>
      <c r="C208" s="241">
        <v>0.118</v>
      </c>
      <c r="D208" s="241">
        <v>0.103</v>
      </c>
      <c r="E208" s="241">
        <v>0.158</v>
      </c>
      <c r="F208" s="241">
        <v>0.129</v>
      </c>
      <c r="G208" s="241">
        <v>0.156</v>
      </c>
      <c r="H208" s="241">
        <v>0.1708</v>
      </c>
      <c r="I208" s="241">
        <v>0.13109093946650333</v>
      </c>
      <c r="J208" s="241">
        <v>0.1419</v>
      </c>
    </row>
    <row r="209" spans="1:10" ht="12.75">
      <c r="A209" s="148" t="s">
        <v>15</v>
      </c>
      <c r="B209" s="242">
        <v>0.161</v>
      </c>
      <c r="C209" s="242">
        <v>0.126</v>
      </c>
      <c r="D209" s="242">
        <v>0.167</v>
      </c>
      <c r="E209" s="242">
        <v>0.191</v>
      </c>
      <c r="F209" s="242">
        <v>0.146</v>
      </c>
      <c r="G209" s="242">
        <v>0.152</v>
      </c>
      <c r="H209" s="242">
        <v>0.1996</v>
      </c>
      <c r="I209" s="242">
        <v>0.15131136516476126</v>
      </c>
      <c r="J209" s="242">
        <v>0.1634</v>
      </c>
    </row>
    <row r="210" spans="1:10" ht="12.75">
      <c r="A210" s="32" t="s">
        <v>16</v>
      </c>
      <c r="B210" s="241">
        <v>0.201</v>
      </c>
      <c r="C210" s="241">
        <v>0.138</v>
      </c>
      <c r="D210" s="241">
        <v>0.156</v>
      </c>
      <c r="E210" s="241">
        <v>0.234</v>
      </c>
      <c r="F210" s="241">
        <v>0.162</v>
      </c>
      <c r="G210" s="241">
        <v>0.183</v>
      </c>
      <c r="H210" s="241">
        <v>0.2383</v>
      </c>
      <c r="I210" s="241">
        <v>0.17583542295685994</v>
      </c>
      <c r="J210" s="241">
        <v>0.1904</v>
      </c>
    </row>
    <row r="211" spans="1:10" ht="12.75">
      <c r="A211" s="148" t="s">
        <v>17</v>
      </c>
      <c r="B211" s="242">
        <v>0.233</v>
      </c>
      <c r="C211" s="242">
        <v>0.153</v>
      </c>
      <c r="D211" s="242">
        <v>0.191</v>
      </c>
      <c r="E211" s="242">
        <v>0.261</v>
      </c>
      <c r="F211" s="242">
        <v>0.174</v>
      </c>
      <c r="G211" s="242">
        <v>0.216</v>
      </c>
      <c r="H211" s="242">
        <v>0.2798</v>
      </c>
      <c r="I211" s="242">
        <v>0.18066368857689855</v>
      </c>
      <c r="J211" s="242">
        <v>0.19</v>
      </c>
    </row>
    <row r="212" spans="1:10" ht="12.75">
      <c r="A212" s="32" t="s">
        <v>18</v>
      </c>
      <c r="B212" s="241">
        <v>0.26</v>
      </c>
      <c r="C212" s="241">
        <v>0.165</v>
      </c>
      <c r="D212" s="241">
        <v>0.209</v>
      </c>
      <c r="E212" s="241">
        <v>0.298</v>
      </c>
      <c r="F212" s="241">
        <v>0.191</v>
      </c>
      <c r="G212" s="241">
        <v>0.217</v>
      </c>
      <c r="H212" s="241">
        <v>0.3101</v>
      </c>
      <c r="I212" s="241">
        <v>0.19033017186051487</v>
      </c>
      <c r="J212" s="241">
        <v>0.2068</v>
      </c>
    </row>
    <row r="213" spans="1:10" ht="12.75">
      <c r="A213" s="148" t="s">
        <v>19</v>
      </c>
      <c r="B213" s="242">
        <v>0.301</v>
      </c>
      <c r="C213" s="242">
        <v>0.18</v>
      </c>
      <c r="D213" s="242">
        <v>0.215</v>
      </c>
      <c r="E213" s="242">
        <v>0.329</v>
      </c>
      <c r="F213" s="242">
        <v>0.2</v>
      </c>
      <c r="G213" s="242">
        <v>0.213</v>
      </c>
      <c r="H213" s="242">
        <v>0.3531</v>
      </c>
      <c r="I213" s="242">
        <v>0.21778554196822228</v>
      </c>
      <c r="J213" s="242">
        <v>0.1925</v>
      </c>
    </row>
    <row r="214" spans="1:10" ht="12.75">
      <c r="A214" s="32" t="s">
        <v>20</v>
      </c>
      <c r="B214" s="241">
        <v>0.326</v>
      </c>
      <c r="C214" s="241">
        <v>0.191</v>
      </c>
      <c r="D214" s="241">
        <v>0.216</v>
      </c>
      <c r="E214" s="241">
        <v>0.367</v>
      </c>
      <c r="F214" s="241">
        <v>0.215</v>
      </c>
      <c r="G214" s="241">
        <v>0.198</v>
      </c>
      <c r="H214" s="241">
        <v>0.3761</v>
      </c>
      <c r="I214" s="241">
        <v>0.2231</v>
      </c>
      <c r="J214" s="241">
        <v>0.1954</v>
      </c>
    </row>
    <row r="215" spans="1:10" ht="12.75">
      <c r="A215" s="147" t="s">
        <v>21</v>
      </c>
      <c r="B215" s="242">
        <v>0.406</v>
      </c>
      <c r="C215" s="242">
        <v>0.226</v>
      </c>
      <c r="D215" s="242">
        <v>0.245</v>
      </c>
      <c r="E215" s="242">
        <v>0.4268</v>
      </c>
      <c r="F215" s="242">
        <v>0.2445</v>
      </c>
      <c r="G215" s="242">
        <v>0.243</v>
      </c>
      <c r="H215" s="242">
        <v>0.4339</v>
      </c>
      <c r="I215" s="242">
        <v>0.248</v>
      </c>
      <c r="J215" s="242">
        <v>0.2507</v>
      </c>
    </row>
    <row r="216" spans="1:10" ht="12.75">
      <c r="A216" s="117" t="s">
        <v>32</v>
      </c>
      <c r="B216" s="10"/>
      <c r="C216" s="11"/>
      <c r="D216" s="11"/>
      <c r="E216" s="11"/>
      <c r="F216" s="7"/>
      <c r="G216" s="8"/>
      <c r="H216" s="11"/>
      <c r="I216" s="9"/>
      <c r="J216" s="9"/>
    </row>
    <row r="217" spans="1:10" ht="12.75">
      <c r="A217" s="117" t="s">
        <v>259</v>
      </c>
      <c r="B217" s="10"/>
      <c r="C217" s="11"/>
      <c r="D217" s="11"/>
      <c r="E217" s="11"/>
      <c r="F217" s="7"/>
      <c r="G217" s="8"/>
      <c r="H217" s="11"/>
      <c r="I217" s="9"/>
      <c r="J217" s="9"/>
    </row>
    <row r="218" spans="1:10" ht="12.75">
      <c r="A218" s="117" t="s">
        <v>260</v>
      </c>
      <c r="B218" s="10"/>
      <c r="C218" s="11"/>
      <c r="D218" s="11"/>
      <c r="E218" s="11"/>
      <c r="F218" s="7"/>
      <c r="G218" s="8"/>
      <c r="H218" s="11"/>
      <c r="I218" s="9"/>
      <c r="J218" s="9"/>
    </row>
    <row r="219" spans="1:10" ht="12.75">
      <c r="A219" s="117" t="s">
        <v>62</v>
      </c>
      <c r="B219" s="10"/>
      <c r="C219" s="11"/>
      <c r="D219" s="11"/>
      <c r="E219" s="11"/>
      <c r="F219" s="7"/>
      <c r="G219" s="8"/>
      <c r="H219" s="11"/>
      <c r="I219" s="9"/>
      <c r="J219" s="9"/>
    </row>
    <row r="220" spans="1:10" ht="12.75">
      <c r="A220" s="24"/>
      <c r="B220" s="10"/>
      <c r="C220" s="11"/>
      <c r="D220" s="11"/>
      <c r="E220" s="11"/>
      <c r="F220" s="7"/>
      <c r="G220" s="8"/>
      <c r="H220" s="11"/>
      <c r="I220" s="9"/>
      <c r="J220" s="9"/>
    </row>
    <row r="221" spans="1:4" ht="12.75">
      <c r="A221" s="13"/>
      <c r="B221" s="14"/>
      <c r="C221" s="13"/>
      <c r="D221" s="13"/>
    </row>
    <row r="222" spans="1:9" ht="12.75">
      <c r="A222" s="4" t="s">
        <v>243</v>
      </c>
      <c r="B222" s="30"/>
      <c r="C222" s="27"/>
      <c r="D222" s="27"/>
      <c r="F222" s="23"/>
      <c r="G222" s="30"/>
      <c r="H222" s="27"/>
      <c r="I222" s="27"/>
    </row>
    <row r="223" spans="1:9" ht="12.75">
      <c r="A223" s="13"/>
      <c r="B223" s="279" t="s">
        <v>326</v>
      </c>
      <c r="C223" s="276"/>
      <c r="D223" s="277" t="s">
        <v>65</v>
      </c>
      <c r="E223" s="278"/>
      <c r="F223" s="303" t="s">
        <v>63</v>
      </c>
      <c r="G223" s="305"/>
      <c r="H223" s="13"/>
      <c r="I223" s="13"/>
    </row>
    <row r="224" spans="1:7" ht="12.75">
      <c r="A224" s="152" t="s">
        <v>23</v>
      </c>
      <c r="B224" s="150" t="s">
        <v>106</v>
      </c>
      <c r="C224" s="150" t="s">
        <v>107</v>
      </c>
      <c r="D224" s="150" t="s">
        <v>106</v>
      </c>
      <c r="E224" s="150" t="s">
        <v>107</v>
      </c>
      <c r="F224" s="261" t="s">
        <v>106</v>
      </c>
      <c r="G224" s="261" t="s">
        <v>107</v>
      </c>
    </row>
    <row r="225" spans="1:9" ht="12.75">
      <c r="A225" s="36">
        <v>1</v>
      </c>
      <c r="B225" s="243">
        <v>0.3007</v>
      </c>
      <c r="C225" s="243">
        <v>0.4482</v>
      </c>
      <c r="D225" s="243">
        <v>0.3229</v>
      </c>
      <c r="E225" s="243">
        <v>0.4441</v>
      </c>
      <c r="F225" s="243">
        <v>0.3312</v>
      </c>
      <c r="G225" s="243">
        <v>0.4046</v>
      </c>
      <c r="H225"/>
      <c r="I225" s="197"/>
    </row>
    <row r="226" spans="1:9" ht="12.75">
      <c r="A226" s="155" t="s">
        <v>24</v>
      </c>
      <c r="B226" s="244">
        <v>0.274</v>
      </c>
      <c r="C226" s="245">
        <v>0.4038</v>
      </c>
      <c r="D226" s="244">
        <v>0.2968</v>
      </c>
      <c r="E226" s="245">
        <v>0.4041</v>
      </c>
      <c r="F226" s="244">
        <v>0.3054</v>
      </c>
      <c r="G226" s="245">
        <v>0.4046</v>
      </c>
      <c r="H226" s="198"/>
      <c r="I226" s="197"/>
    </row>
    <row r="227" spans="1:9" ht="12.75">
      <c r="A227" s="37" t="s">
        <v>25</v>
      </c>
      <c r="B227" s="246">
        <v>0.2201</v>
      </c>
      <c r="C227" s="243">
        <v>0.3226</v>
      </c>
      <c r="D227" s="246">
        <v>0.2449</v>
      </c>
      <c r="E227" s="243">
        <v>0.3505</v>
      </c>
      <c r="F227" s="246">
        <v>0.2536</v>
      </c>
      <c r="G227" s="243">
        <v>0.3396</v>
      </c>
      <c r="H227" s="198"/>
      <c r="I227" s="197"/>
    </row>
    <row r="228" spans="1:9" ht="12.75">
      <c r="A228" s="155" t="s">
        <v>26</v>
      </c>
      <c r="B228" s="244">
        <v>0.179</v>
      </c>
      <c r="C228" s="245">
        <v>0.2683</v>
      </c>
      <c r="D228" s="244">
        <v>0.2011</v>
      </c>
      <c r="E228" s="245">
        <v>0.2777</v>
      </c>
      <c r="F228" s="244">
        <v>0.2121</v>
      </c>
      <c r="G228" s="245">
        <v>0.2813</v>
      </c>
      <c r="H228" s="199"/>
      <c r="I228" s="197"/>
    </row>
    <row r="229" spans="1:9" ht="12.75">
      <c r="A229" s="37" t="s">
        <v>27</v>
      </c>
      <c r="B229" s="246">
        <v>0.1524</v>
      </c>
      <c r="C229" s="243">
        <v>0.2307</v>
      </c>
      <c r="D229" s="246">
        <v>0.1727</v>
      </c>
      <c r="E229" s="243">
        <v>0.2377</v>
      </c>
      <c r="F229" s="246">
        <v>0.1798</v>
      </c>
      <c r="G229" s="243">
        <v>0.237</v>
      </c>
      <c r="H229"/>
      <c r="I229" s="197"/>
    </row>
    <row r="230" spans="1:9" ht="12.75">
      <c r="A230" s="155" t="s">
        <v>28</v>
      </c>
      <c r="B230" s="244">
        <v>0.1339</v>
      </c>
      <c r="C230" s="245">
        <v>0.1924</v>
      </c>
      <c r="D230" s="244">
        <v>0.1502</v>
      </c>
      <c r="E230" s="245">
        <v>0.1847</v>
      </c>
      <c r="F230" s="244">
        <v>0.1589</v>
      </c>
      <c r="G230" s="245">
        <v>0.2021</v>
      </c>
      <c r="H230"/>
      <c r="I230" s="197"/>
    </row>
    <row r="231" spans="1:9" ht="12.75">
      <c r="A231" s="37" t="s">
        <v>29</v>
      </c>
      <c r="B231" s="246">
        <v>0.1254</v>
      </c>
      <c r="C231" s="243">
        <v>0.145</v>
      </c>
      <c r="D231" s="246">
        <v>0.1393</v>
      </c>
      <c r="E231" s="243">
        <v>0.2005</v>
      </c>
      <c r="F231" s="246">
        <v>0.1544</v>
      </c>
      <c r="G231" s="243">
        <v>0.2383</v>
      </c>
      <c r="H231"/>
      <c r="I231" s="197"/>
    </row>
    <row r="232" spans="1:9" ht="12.75">
      <c r="A232" s="155" t="s">
        <v>30</v>
      </c>
      <c r="B232" s="244">
        <v>0.1065</v>
      </c>
      <c r="C232" s="245">
        <v>0.1032</v>
      </c>
      <c r="D232" s="244">
        <v>0.12</v>
      </c>
      <c r="E232" s="245">
        <v>0.116</v>
      </c>
      <c r="F232" s="244">
        <v>0.1323</v>
      </c>
      <c r="G232" s="245">
        <v>0.117</v>
      </c>
      <c r="H232"/>
      <c r="I232" s="197"/>
    </row>
    <row r="233" spans="1:9" ht="12.75">
      <c r="A233" s="37" t="s">
        <v>31</v>
      </c>
      <c r="B233" s="246">
        <v>0.0899</v>
      </c>
      <c r="C233" s="243">
        <v>0.0531</v>
      </c>
      <c r="D233" s="246">
        <v>0.1049</v>
      </c>
      <c r="E233" s="243">
        <v>0.0546</v>
      </c>
      <c r="F233" s="246">
        <v>0.112</v>
      </c>
      <c r="G233" s="243">
        <v>0.0556</v>
      </c>
      <c r="H233"/>
      <c r="I233" s="197"/>
    </row>
    <row r="234" spans="1:9" ht="12.75">
      <c r="A234" s="17"/>
      <c r="B234" s="18"/>
      <c r="C234" s="16"/>
      <c r="D234" s="16"/>
      <c r="F234" s="1"/>
      <c r="G234" s="1"/>
      <c r="I234"/>
    </row>
    <row r="235" ht="12.75">
      <c r="I235"/>
    </row>
    <row r="236" spans="1:4" ht="12.75">
      <c r="A236" s="4" t="s">
        <v>348</v>
      </c>
      <c r="B236" s="4"/>
      <c r="C236" s="2"/>
      <c r="D236" s="2"/>
    </row>
    <row r="237" spans="1:4" ht="12.75">
      <c r="A237" s="153" t="s">
        <v>40</v>
      </c>
      <c r="B237" s="273" t="s">
        <v>326</v>
      </c>
      <c r="C237" s="273" t="s">
        <v>65</v>
      </c>
      <c r="D237" s="273" t="s">
        <v>63</v>
      </c>
    </row>
    <row r="238" spans="1:4" ht="12.75">
      <c r="A238" s="43" t="s">
        <v>41</v>
      </c>
      <c r="B238" s="41">
        <v>21378</v>
      </c>
      <c r="C238" s="41">
        <v>21398</v>
      </c>
      <c r="D238" s="41">
        <v>17741</v>
      </c>
    </row>
    <row r="239" spans="1:4" ht="12.75">
      <c r="A239" s="156" t="s">
        <v>344</v>
      </c>
      <c r="B239" s="157">
        <v>37711</v>
      </c>
      <c r="C239" s="157">
        <v>38720</v>
      </c>
      <c r="D239" s="157">
        <v>32929</v>
      </c>
    </row>
    <row r="240" spans="1:4" ht="12.75">
      <c r="A240" s="43" t="s">
        <v>345</v>
      </c>
      <c r="B240" s="41">
        <v>122</v>
      </c>
      <c r="C240" s="41">
        <v>253</v>
      </c>
      <c r="D240" s="41">
        <v>201</v>
      </c>
    </row>
    <row r="241" spans="1:4" ht="12.75">
      <c r="A241" s="156" t="s">
        <v>346</v>
      </c>
      <c r="B241" s="157">
        <v>10465</v>
      </c>
      <c r="C241" s="157">
        <v>13421</v>
      </c>
      <c r="D241" s="157">
        <v>13124</v>
      </c>
    </row>
    <row r="242" spans="1:4" ht="12.75">
      <c r="A242" s="115" t="s">
        <v>32</v>
      </c>
      <c r="B242" s="21"/>
      <c r="C242" s="21"/>
      <c r="D242" s="21"/>
    </row>
    <row r="243" spans="1:4" ht="12.75">
      <c r="A243" s="115" t="s">
        <v>318</v>
      </c>
      <c r="B243" s="15"/>
      <c r="C243" s="21"/>
      <c r="D243" s="21"/>
    </row>
    <row r="244" spans="1:8" ht="12.75">
      <c r="A244" s="1" t="s">
        <v>347</v>
      </c>
      <c r="H244" s="3"/>
    </row>
    <row r="246" spans="1:14" ht="12.75">
      <c r="A246" s="4" t="s">
        <v>207</v>
      </c>
      <c r="B246" s="4"/>
      <c r="C246" s="28"/>
      <c r="D246" s="28"/>
      <c r="E246" s="56"/>
      <c r="F246" s="55"/>
      <c r="G246" s="55"/>
      <c r="H246" s="55"/>
      <c r="I246" s="55"/>
      <c r="J246" s="55"/>
      <c r="K246" s="55"/>
      <c r="L246" s="55"/>
      <c r="M246" s="55"/>
      <c r="N246" s="55"/>
    </row>
    <row r="247" spans="1:14" ht="12.75">
      <c r="A247" s="153" t="s">
        <v>102</v>
      </c>
      <c r="B247" s="266" t="s">
        <v>326</v>
      </c>
      <c r="C247" s="150" t="s">
        <v>65</v>
      </c>
      <c r="D247" s="150" t="s">
        <v>63</v>
      </c>
      <c r="E247" s="83"/>
      <c r="F247" s="55"/>
      <c r="G247" s="84"/>
      <c r="H247" s="64"/>
      <c r="I247" s="64"/>
      <c r="J247" s="55"/>
      <c r="K247" s="55"/>
      <c r="L247" s="55"/>
      <c r="M247" s="55"/>
      <c r="N247" s="55"/>
    </row>
    <row r="248" spans="1:14" ht="12.75">
      <c r="A248" s="47" t="s">
        <v>106</v>
      </c>
      <c r="B248" s="247">
        <v>6030</v>
      </c>
      <c r="C248" s="247">
        <v>7836</v>
      </c>
      <c r="D248" s="247">
        <v>7958</v>
      </c>
      <c r="E248" s="85"/>
      <c r="F248" s="55"/>
      <c r="G248" s="55"/>
      <c r="H248" s="55"/>
      <c r="I248" s="55"/>
      <c r="J248" s="55"/>
      <c r="K248" s="55"/>
      <c r="L248" s="55"/>
      <c r="M248" s="55"/>
      <c r="N248" s="55"/>
    </row>
    <row r="249" spans="1:14" ht="12.75">
      <c r="A249" s="145" t="s">
        <v>107</v>
      </c>
      <c r="B249" s="158">
        <f>1577+153</f>
        <v>1730</v>
      </c>
      <c r="C249" s="158">
        <v>2077</v>
      </c>
      <c r="D249" s="158">
        <v>2178</v>
      </c>
      <c r="E249" s="85"/>
      <c r="F249" s="55"/>
      <c r="G249" s="55"/>
      <c r="H249" s="55"/>
      <c r="I249" s="55"/>
      <c r="J249" s="55"/>
      <c r="K249" s="55"/>
      <c r="L249" s="55"/>
      <c r="M249" s="55"/>
      <c r="N249" s="55"/>
    </row>
    <row r="250" spans="1:14" ht="12.75">
      <c r="A250" s="55"/>
      <c r="B250" s="55"/>
      <c r="C250" s="55"/>
      <c r="D250" s="55"/>
      <c r="E250" s="86"/>
      <c r="F250" s="55"/>
      <c r="G250" s="55"/>
      <c r="H250" s="55"/>
      <c r="I250" s="55"/>
      <c r="J250" s="55"/>
      <c r="K250" s="55"/>
      <c r="L250" s="55"/>
      <c r="M250" s="55"/>
      <c r="N250" s="55"/>
    </row>
    <row r="251" spans="1:14" ht="12.75">
      <c r="A251" s="55"/>
      <c r="B251" s="55"/>
      <c r="C251" s="55"/>
      <c r="D251" s="55"/>
      <c r="E251" s="86"/>
      <c r="F251" s="55"/>
      <c r="G251" s="55"/>
      <c r="H251" s="55"/>
      <c r="I251" s="55"/>
      <c r="J251" s="55"/>
      <c r="K251" s="55"/>
      <c r="L251" s="55"/>
      <c r="M251" s="55"/>
      <c r="N251" s="55"/>
    </row>
    <row r="252" spans="1:14" ht="12.75">
      <c r="A252" s="4" t="s">
        <v>208</v>
      </c>
      <c r="B252" s="28"/>
      <c r="C252" s="28"/>
      <c r="D252" s="28"/>
      <c r="E252" s="28"/>
      <c r="F252" s="28"/>
      <c r="G252" s="28"/>
      <c r="H252" s="28"/>
      <c r="I252" s="28"/>
      <c r="J252" s="55"/>
      <c r="K252" s="55"/>
      <c r="L252" s="55"/>
      <c r="M252" s="55"/>
      <c r="N252" s="55"/>
    </row>
    <row r="253" spans="1:14" ht="12.75">
      <c r="A253" s="28"/>
      <c r="B253" s="279" t="s">
        <v>326</v>
      </c>
      <c r="C253" s="276"/>
      <c r="D253" s="279" t="s">
        <v>65</v>
      </c>
      <c r="E253" s="276"/>
      <c r="F253" s="279" t="s">
        <v>63</v>
      </c>
      <c r="G253" s="276"/>
      <c r="H253" s="55"/>
      <c r="I253" s="55"/>
      <c r="J253" s="55"/>
      <c r="K253" s="55"/>
      <c r="L253" s="55"/>
      <c r="M253" s="55"/>
      <c r="N253" s="55"/>
    </row>
    <row r="254" spans="1:14" ht="12.75">
      <c r="A254" s="28"/>
      <c r="B254" s="150" t="s">
        <v>109</v>
      </c>
      <c r="C254" s="150" t="s">
        <v>110</v>
      </c>
      <c r="D254" s="150" t="s">
        <v>109</v>
      </c>
      <c r="E254" s="150" t="s">
        <v>110</v>
      </c>
      <c r="F254" s="150" t="s">
        <v>109</v>
      </c>
      <c r="G254" s="150" t="s">
        <v>110</v>
      </c>
      <c r="H254" s="55"/>
      <c r="I254" s="55"/>
      <c r="J254" s="55"/>
      <c r="K254" s="55"/>
      <c r="L254" s="55"/>
      <c r="M254" s="55"/>
      <c r="N254" s="55"/>
    </row>
    <row r="255" spans="1:14" ht="12.75">
      <c r="A255" s="43" t="s">
        <v>118</v>
      </c>
      <c r="B255" s="41">
        <v>83368</v>
      </c>
      <c r="C255" s="73">
        <v>0.0027</v>
      </c>
      <c r="D255" s="41">
        <v>88096</v>
      </c>
      <c r="E255" s="73">
        <v>0.0031</v>
      </c>
      <c r="F255" s="41">
        <v>104281</v>
      </c>
      <c r="G255" s="73">
        <v>0.0036</v>
      </c>
      <c r="H255" s="55"/>
      <c r="I255" s="55"/>
      <c r="J255" s="55"/>
      <c r="K255" s="55"/>
      <c r="L255" s="55"/>
      <c r="M255" s="55"/>
      <c r="N255" s="55"/>
    </row>
    <row r="256" spans="1:14" ht="12.75">
      <c r="A256" s="55"/>
      <c r="B256" s="55"/>
      <c r="C256" s="55"/>
      <c r="D256" s="55"/>
      <c r="E256" s="55"/>
      <c r="F256" s="55"/>
      <c r="G256" s="55"/>
      <c r="H256" s="55"/>
      <c r="I256" s="55"/>
      <c r="J256" s="55"/>
      <c r="K256" s="55"/>
      <c r="L256" s="55"/>
      <c r="M256" s="55"/>
      <c r="N256" s="55"/>
    </row>
    <row r="257" spans="1:14" ht="12.75">
      <c r="A257" s="55"/>
      <c r="B257" s="55"/>
      <c r="C257" s="55"/>
      <c r="D257" s="55"/>
      <c r="E257" s="86"/>
      <c r="F257" s="55"/>
      <c r="G257" s="55"/>
      <c r="H257" s="55"/>
      <c r="I257" s="55"/>
      <c r="J257" s="55"/>
      <c r="K257" s="55"/>
      <c r="L257" s="55"/>
      <c r="M257" s="55"/>
      <c r="N257" s="55"/>
    </row>
    <row r="258" spans="1:14" ht="12.75">
      <c r="A258" s="4" t="s">
        <v>209</v>
      </c>
      <c r="B258" s="55"/>
      <c r="C258" s="55"/>
      <c r="D258" s="55"/>
      <c r="E258" s="55"/>
      <c r="F258" s="55"/>
      <c r="G258" s="55"/>
      <c r="H258" s="55"/>
      <c r="I258" s="55"/>
      <c r="J258" s="55"/>
      <c r="K258" s="55"/>
      <c r="L258" s="55"/>
      <c r="M258" s="55"/>
      <c r="N258" s="55"/>
    </row>
    <row r="259" spans="1:14" ht="12.75">
      <c r="A259" s="55"/>
      <c r="B259" s="55"/>
      <c r="C259" s="279" t="s">
        <v>326</v>
      </c>
      <c r="D259" s="276"/>
      <c r="E259" s="279" t="s">
        <v>65</v>
      </c>
      <c r="F259" s="276"/>
      <c r="G259" s="279" t="s">
        <v>63</v>
      </c>
      <c r="H259" s="276"/>
      <c r="I259" s="55"/>
      <c r="J259" s="56"/>
      <c r="K259" s="55"/>
      <c r="L259" s="55"/>
      <c r="M259" s="55"/>
      <c r="N259" s="55"/>
    </row>
    <row r="260" spans="1:14" ht="12.75">
      <c r="A260" s="306" t="s">
        <v>108</v>
      </c>
      <c r="B260" s="306"/>
      <c r="C260" s="150" t="s">
        <v>109</v>
      </c>
      <c r="D260" s="150" t="s">
        <v>110</v>
      </c>
      <c r="E260" s="150" t="s">
        <v>109</v>
      </c>
      <c r="F260" s="150" t="s">
        <v>110</v>
      </c>
      <c r="G260" s="150" t="s">
        <v>109</v>
      </c>
      <c r="H260" s="150" t="s">
        <v>110</v>
      </c>
      <c r="I260" s="55"/>
      <c r="J260" s="82"/>
      <c r="K260" s="55"/>
      <c r="L260" s="55"/>
      <c r="M260" s="55"/>
      <c r="N260" s="55"/>
    </row>
    <row r="261" spans="1:14" ht="12.75">
      <c r="A261" s="311" t="s">
        <v>111</v>
      </c>
      <c r="B261" s="311"/>
      <c r="C261" s="247">
        <v>1</v>
      </c>
      <c r="D261" s="45">
        <v>0</v>
      </c>
      <c r="E261" s="247">
        <v>152</v>
      </c>
      <c r="F261" s="45">
        <v>0.1711</v>
      </c>
      <c r="G261" s="247">
        <v>251</v>
      </c>
      <c r="H261" s="45">
        <v>0.283</v>
      </c>
      <c r="I261" s="55"/>
      <c r="J261" s="55"/>
      <c r="K261" s="55"/>
      <c r="L261" s="55"/>
      <c r="M261" s="55"/>
      <c r="N261" s="55"/>
    </row>
    <row r="262" spans="1:14" ht="12.75">
      <c r="A262" s="312" t="s">
        <v>112</v>
      </c>
      <c r="B262" s="312"/>
      <c r="C262" s="158">
        <v>2</v>
      </c>
      <c r="D262" s="163">
        <v>0</v>
      </c>
      <c r="E262" s="158">
        <v>8</v>
      </c>
      <c r="F262" s="163">
        <v>0.5</v>
      </c>
      <c r="G262" s="158">
        <v>10</v>
      </c>
      <c r="H262" s="163">
        <v>0.3</v>
      </c>
      <c r="I262" s="55"/>
      <c r="J262" s="55"/>
      <c r="K262" s="55"/>
      <c r="L262" s="55"/>
      <c r="M262" s="55"/>
      <c r="N262" s="55"/>
    </row>
    <row r="263" spans="1:14" ht="12.75">
      <c r="A263" s="315" t="s">
        <v>22</v>
      </c>
      <c r="B263" s="315"/>
      <c r="C263" s="248">
        <v>3</v>
      </c>
      <c r="D263" s="249"/>
      <c r="E263" s="248">
        <v>160</v>
      </c>
      <c r="F263" s="249" t="s">
        <v>36</v>
      </c>
      <c r="G263" s="248">
        <v>261</v>
      </c>
      <c r="H263" s="249" t="s">
        <v>36</v>
      </c>
      <c r="I263" s="55"/>
      <c r="J263" s="55"/>
      <c r="K263" s="55"/>
      <c r="L263" s="55"/>
      <c r="M263" s="55"/>
      <c r="N263" s="55"/>
    </row>
    <row r="264" spans="1:14" ht="12.75">
      <c r="A264" s="114" t="s">
        <v>32</v>
      </c>
      <c r="B264" s="55"/>
      <c r="C264" s="55"/>
      <c r="D264" s="55"/>
      <c r="E264" s="86"/>
      <c r="F264" s="55"/>
      <c r="G264" s="55"/>
      <c r="H264" s="55"/>
      <c r="I264" s="55"/>
      <c r="J264" s="55"/>
      <c r="K264" s="55"/>
      <c r="L264" s="55"/>
      <c r="M264" s="55"/>
      <c r="N264" s="55"/>
    </row>
    <row r="265" spans="1:14" ht="12.75">
      <c r="A265" s="114" t="s">
        <v>319</v>
      </c>
      <c r="B265" s="55"/>
      <c r="C265" s="55"/>
      <c r="D265" s="55"/>
      <c r="E265" s="86"/>
      <c r="F265" s="55"/>
      <c r="G265" s="55"/>
      <c r="H265" s="55"/>
      <c r="I265" s="55"/>
      <c r="J265" s="55"/>
      <c r="K265" s="55"/>
      <c r="L265" s="55"/>
      <c r="M265" s="55"/>
      <c r="N265" s="55"/>
    </row>
    <row r="266" spans="1:14" ht="12.75">
      <c r="A266" s="28"/>
      <c r="B266" s="81"/>
      <c r="C266" s="81"/>
      <c r="D266" s="28"/>
      <c r="E266" s="81"/>
      <c r="F266" s="81"/>
      <c r="G266" s="28"/>
      <c r="H266" s="28"/>
      <c r="I266" s="28"/>
      <c r="J266" s="56"/>
      <c r="K266" s="55"/>
      <c r="L266" s="55"/>
      <c r="M266" s="55"/>
      <c r="N266" s="55"/>
    </row>
    <row r="267" spans="1:14" ht="12.75">
      <c r="A267" s="55"/>
      <c r="B267" s="4"/>
      <c r="C267" s="4"/>
      <c r="D267" s="4"/>
      <c r="E267" s="89"/>
      <c r="F267" s="89"/>
      <c r="G267" s="4"/>
      <c r="H267" s="56"/>
      <c r="I267" s="56"/>
      <c r="J267" s="56"/>
      <c r="K267" s="55"/>
      <c r="L267" s="55"/>
      <c r="M267" s="55"/>
      <c r="N267" s="55"/>
    </row>
    <row r="268" spans="1:14" ht="12.75">
      <c r="A268" s="4" t="s">
        <v>210</v>
      </c>
      <c r="B268" s="55"/>
      <c r="C268" s="55"/>
      <c r="D268" s="55"/>
      <c r="E268" s="55"/>
      <c r="F268" s="55"/>
      <c r="G268" s="55"/>
      <c r="H268" s="86"/>
      <c r="I268" s="86"/>
      <c r="J268" s="86"/>
      <c r="K268" s="55"/>
      <c r="L268" s="55"/>
      <c r="M268" s="55"/>
      <c r="N268" s="55"/>
    </row>
    <row r="269" spans="1:14" ht="12.75">
      <c r="A269" s="55"/>
      <c r="B269" s="55"/>
      <c r="C269" s="279" t="s">
        <v>326</v>
      </c>
      <c r="D269" s="276"/>
      <c r="E269" s="279" t="s">
        <v>65</v>
      </c>
      <c r="F269" s="276"/>
      <c r="G269" s="279" t="s">
        <v>63</v>
      </c>
      <c r="H269" s="276"/>
      <c r="I269" s="55"/>
      <c r="J269" s="56"/>
      <c r="K269" s="55"/>
      <c r="L269" s="55"/>
      <c r="M269" s="55"/>
      <c r="N269" s="55"/>
    </row>
    <row r="270" spans="1:14" ht="12.75">
      <c r="A270" s="306" t="s">
        <v>108</v>
      </c>
      <c r="B270" s="306"/>
      <c r="C270" s="150" t="s">
        <v>109</v>
      </c>
      <c r="D270" s="150" t="s">
        <v>110</v>
      </c>
      <c r="E270" s="150" t="s">
        <v>109</v>
      </c>
      <c r="F270" s="150" t="s">
        <v>110</v>
      </c>
      <c r="G270" s="150" t="s">
        <v>109</v>
      </c>
      <c r="H270" s="150" t="s">
        <v>110</v>
      </c>
      <c r="I270" s="55"/>
      <c r="J270" s="82"/>
      <c r="K270" s="55"/>
      <c r="L270" s="55"/>
      <c r="M270" s="55"/>
      <c r="N270" s="55"/>
    </row>
    <row r="271" spans="1:14" ht="12.75">
      <c r="A271" s="311" t="s">
        <v>111</v>
      </c>
      <c r="B271" s="311"/>
      <c r="C271" s="247">
        <v>0</v>
      </c>
      <c r="D271" s="45">
        <v>0</v>
      </c>
      <c r="E271" s="247">
        <v>192</v>
      </c>
      <c r="F271" s="45">
        <v>0.0781</v>
      </c>
      <c r="G271" s="247">
        <v>604</v>
      </c>
      <c r="H271" s="45">
        <v>0.036</v>
      </c>
      <c r="I271" s="55"/>
      <c r="J271" s="55"/>
      <c r="K271" s="55"/>
      <c r="L271" s="55"/>
      <c r="M271" s="55"/>
      <c r="N271" s="55"/>
    </row>
    <row r="272" spans="1:14" ht="12.75">
      <c r="A272" s="312" t="s">
        <v>112</v>
      </c>
      <c r="B272" s="312"/>
      <c r="C272" s="158">
        <v>95</v>
      </c>
      <c r="D272" s="163">
        <v>0.22105</v>
      </c>
      <c r="E272" s="158">
        <v>775</v>
      </c>
      <c r="F272" s="163">
        <v>0.1897</v>
      </c>
      <c r="G272" s="158">
        <v>417</v>
      </c>
      <c r="H272" s="163">
        <v>0.173</v>
      </c>
      <c r="I272" s="55"/>
      <c r="J272" s="55"/>
      <c r="K272" s="55"/>
      <c r="L272" s="55"/>
      <c r="M272" s="55"/>
      <c r="N272" s="55"/>
    </row>
    <row r="273" spans="1:14" ht="12.75">
      <c r="A273" s="311" t="s">
        <v>113</v>
      </c>
      <c r="B273" s="311"/>
      <c r="C273" s="250">
        <v>0</v>
      </c>
      <c r="D273" s="45">
        <v>0</v>
      </c>
      <c r="E273" s="250">
        <v>633</v>
      </c>
      <c r="F273" s="45">
        <v>0</v>
      </c>
      <c r="G273" s="250">
        <v>8</v>
      </c>
      <c r="H273" s="243">
        <v>0</v>
      </c>
      <c r="I273" s="55"/>
      <c r="J273" s="55"/>
      <c r="K273" s="55"/>
      <c r="L273" s="55"/>
      <c r="M273" s="55"/>
      <c r="N273" s="55"/>
    </row>
    <row r="274" spans="1:14" ht="12.75">
      <c r="A274" s="316" t="s">
        <v>22</v>
      </c>
      <c r="B274" s="316"/>
      <c r="C274" s="251">
        <v>95</v>
      </c>
      <c r="D274" s="252" t="s">
        <v>36</v>
      </c>
      <c r="E274" s="251">
        <v>1600</v>
      </c>
      <c r="F274" s="252" t="s">
        <v>36</v>
      </c>
      <c r="G274" s="251">
        <v>1029</v>
      </c>
      <c r="H274" s="252" t="s">
        <v>36</v>
      </c>
      <c r="I274" s="55"/>
      <c r="J274" s="55"/>
      <c r="K274" s="55"/>
      <c r="L274" s="55"/>
      <c r="M274" s="55"/>
      <c r="N274" s="55"/>
    </row>
    <row r="275" spans="1:14" ht="12.75">
      <c r="A275" s="114" t="s">
        <v>32</v>
      </c>
      <c r="B275" s="55"/>
      <c r="C275" s="55"/>
      <c r="D275" s="55"/>
      <c r="E275" s="86"/>
      <c r="F275" s="55"/>
      <c r="G275" s="55"/>
      <c r="H275" s="55"/>
      <c r="I275" s="55"/>
      <c r="J275" s="55"/>
      <c r="K275" s="55"/>
      <c r="L275" s="55"/>
      <c r="M275" s="55"/>
      <c r="N275" s="55"/>
    </row>
    <row r="276" spans="1:14" ht="12.75">
      <c r="A276" s="114" t="s">
        <v>319</v>
      </c>
      <c r="B276" s="55"/>
      <c r="C276" s="55"/>
      <c r="D276" s="55"/>
      <c r="E276" s="86"/>
      <c r="F276" s="55"/>
      <c r="G276" s="55"/>
      <c r="H276" s="55"/>
      <c r="I276" s="55"/>
      <c r="J276" s="55"/>
      <c r="K276" s="55"/>
      <c r="L276" s="55"/>
      <c r="M276" s="55"/>
      <c r="N276" s="55"/>
    </row>
    <row r="277" spans="1:14" ht="12.75">
      <c r="A277" s="28"/>
      <c r="B277" s="28"/>
      <c r="C277" s="28"/>
      <c r="D277" s="28"/>
      <c r="E277" s="28"/>
      <c r="F277" s="28"/>
      <c r="G277" s="28"/>
      <c r="H277" s="28"/>
      <c r="I277" s="28"/>
      <c r="J277" s="55"/>
      <c r="K277" s="55"/>
      <c r="L277" s="55"/>
      <c r="M277" s="55"/>
      <c r="N277" s="55"/>
    </row>
    <row r="278" spans="1:14" ht="12.75">
      <c r="A278" s="55"/>
      <c r="B278" s="4"/>
      <c r="C278" s="4"/>
      <c r="D278" s="4"/>
      <c r="E278" s="89"/>
      <c r="F278" s="89"/>
      <c r="G278" s="4"/>
      <c r="H278" s="28"/>
      <c r="I278" s="28"/>
      <c r="J278" s="55"/>
      <c r="K278" s="55"/>
      <c r="L278" s="55"/>
      <c r="M278" s="55"/>
      <c r="N278" s="55"/>
    </row>
    <row r="279" spans="1:14" ht="12.75">
      <c r="A279" s="4" t="s">
        <v>211</v>
      </c>
      <c r="B279" s="55"/>
      <c r="C279" s="55"/>
      <c r="D279" s="55"/>
      <c r="E279" s="55"/>
      <c r="F279" s="55"/>
      <c r="G279" s="55"/>
      <c r="H279" s="55"/>
      <c r="I279" s="55"/>
      <c r="J279" s="55"/>
      <c r="K279" s="55"/>
      <c r="L279" s="55"/>
      <c r="M279" s="55"/>
      <c r="N279" s="55"/>
    </row>
    <row r="280" spans="1:14" ht="12.75">
      <c r="A280" s="55"/>
      <c r="B280" s="279" t="s">
        <v>326</v>
      </c>
      <c r="C280" s="276"/>
      <c r="D280" s="279" t="s">
        <v>65</v>
      </c>
      <c r="E280" s="276"/>
      <c r="F280" s="279" t="s">
        <v>63</v>
      </c>
      <c r="G280" s="276"/>
      <c r="H280" s="55"/>
      <c r="I280" s="55"/>
      <c r="J280" s="55"/>
      <c r="K280" s="55"/>
      <c r="L280" s="55"/>
      <c r="M280" s="55"/>
      <c r="N280" s="55"/>
    </row>
    <row r="281" spans="1:14" ht="12.75">
      <c r="A281" s="153" t="s">
        <v>108</v>
      </c>
      <c r="B281" s="150" t="s">
        <v>109</v>
      </c>
      <c r="C281" s="150" t="s">
        <v>110</v>
      </c>
      <c r="D281" s="150" t="s">
        <v>109</v>
      </c>
      <c r="E281" s="150" t="s">
        <v>110</v>
      </c>
      <c r="F281" s="150" t="s">
        <v>109</v>
      </c>
      <c r="G281" s="150" t="s">
        <v>110</v>
      </c>
      <c r="H281" s="55"/>
      <c r="I281" s="55"/>
      <c r="J281" s="55"/>
      <c r="K281" s="55"/>
      <c r="L281" s="55"/>
      <c r="M281" s="55"/>
      <c r="N281" s="55"/>
    </row>
    <row r="282" spans="1:14" ht="12.75">
      <c r="A282" s="43" t="s">
        <v>114</v>
      </c>
      <c r="B282" s="41">
        <v>1624</v>
      </c>
      <c r="C282" s="73">
        <v>0.35036</v>
      </c>
      <c r="D282" s="41">
        <v>1575</v>
      </c>
      <c r="E282" s="73">
        <v>0.3949</v>
      </c>
      <c r="F282" s="41">
        <v>2150</v>
      </c>
      <c r="G282" s="73">
        <v>0.361</v>
      </c>
      <c r="H282" s="55"/>
      <c r="I282" s="55"/>
      <c r="J282" s="55"/>
      <c r="K282" s="55"/>
      <c r="L282" s="55"/>
      <c r="M282" s="55"/>
      <c r="N282" s="55"/>
    </row>
    <row r="283" spans="1:14" ht="12.75">
      <c r="A283" s="156" t="s">
        <v>115</v>
      </c>
      <c r="B283" s="157">
        <v>224</v>
      </c>
      <c r="C283" s="159">
        <v>0.513393</v>
      </c>
      <c r="D283" s="157">
        <v>152</v>
      </c>
      <c r="E283" s="159">
        <v>0.8684</v>
      </c>
      <c r="F283" s="157">
        <v>175</v>
      </c>
      <c r="G283" s="159">
        <v>0.703</v>
      </c>
      <c r="H283" s="55"/>
      <c r="I283" s="55"/>
      <c r="J283" s="55"/>
      <c r="K283" s="55"/>
      <c r="L283" s="55"/>
      <c r="M283" s="55"/>
      <c r="N283" s="55"/>
    </row>
    <row r="284" spans="1:14" ht="12.75">
      <c r="A284" s="43" t="s">
        <v>116</v>
      </c>
      <c r="B284" s="41">
        <v>366</v>
      </c>
      <c r="C284" s="73">
        <v>0.409836</v>
      </c>
      <c r="D284" s="41">
        <v>215</v>
      </c>
      <c r="E284" s="73">
        <v>0.4698</v>
      </c>
      <c r="F284" s="41">
        <v>298</v>
      </c>
      <c r="G284" s="73">
        <v>0.372</v>
      </c>
      <c r="H284" s="55"/>
      <c r="I284" s="55"/>
      <c r="J284" s="55"/>
      <c r="K284" s="55"/>
      <c r="L284" s="55"/>
      <c r="M284" s="55"/>
      <c r="N284" s="55"/>
    </row>
    <row r="285" spans="1:14" ht="12.75">
      <c r="A285" s="156" t="s">
        <v>117</v>
      </c>
      <c r="B285" s="157">
        <v>3</v>
      </c>
      <c r="C285" s="159">
        <v>0</v>
      </c>
      <c r="D285" s="157">
        <v>6</v>
      </c>
      <c r="E285" s="159">
        <v>1</v>
      </c>
      <c r="F285" s="157">
        <v>5</v>
      </c>
      <c r="G285" s="159">
        <v>1</v>
      </c>
      <c r="H285" s="55"/>
      <c r="I285" s="55"/>
      <c r="J285" s="55"/>
      <c r="K285" s="55"/>
      <c r="L285" s="55"/>
      <c r="M285" s="55"/>
      <c r="N285" s="55"/>
    </row>
    <row r="286" spans="1:14" ht="12.75">
      <c r="A286" s="42" t="s">
        <v>22</v>
      </c>
      <c r="B286" s="248">
        <f>SUM(B282:B285)</f>
        <v>2217</v>
      </c>
      <c r="C286" s="253" t="s">
        <v>36</v>
      </c>
      <c r="D286" s="248">
        <v>1948</v>
      </c>
      <c r="E286" s="253" t="s">
        <v>36</v>
      </c>
      <c r="F286" s="248">
        <v>2628</v>
      </c>
      <c r="G286" s="253" t="s">
        <v>36</v>
      </c>
      <c r="H286" s="55"/>
      <c r="I286" s="55"/>
      <c r="J286" s="55"/>
      <c r="K286" s="55"/>
      <c r="L286" s="55"/>
      <c r="M286" s="55"/>
      <c r="N286" s="55"/>
    </row>
    <row r="287" spans="1:14" ht="12.75">
      <c r="A287" s="28"/>
      <c r="B287" s="28"/>
      <c r="C287" s="28"/>
      <c r="D287" s="28"/>
      <c r="E287" s="56"/>
      <c r="F287" s="28"/>
      <c r="G287" s="28"/>
      <c r="H287" s="28"/>
      <c r="I287" s="28"/>
      <c r="J287" s="28"/>
      <c r="K287" s="28"/>
      <c r="L287" s="28"/>
      <c r="M287" s="28"/>
      <c r="N287" s="28"/>
    </row>
    <row r="288" spans="1:14" ht="12.75">
      <c r="A288" s="55"/>
      <c r="B288" s="4"/>
      <c r="C288" s="4"/>
      <c r="D288" s="4"/>
      <c r="E288" s="4"/>
      <c r="F288" s="4"/>
      <c r="G288" s="89"/>
      <c r="H288" s="89"/>
      <c r="I288" s="89"/>
      <c r="J288" s="89"/>
      <c r="K288" s="4"/>
      <c r="L288" s="28"/>
      <c r="M288" s="28"/>
      <c r="N288" s="28"/>
    </row>
    <row r="289" spans="1:14" ht="12.75">
      <c r="A289" s="4" t="s">
        <v>212</v>
      </c>
      <c r="B289" s="55"/>
      <c r="C289" s="55"/>
      <c r="D289" s="55"/>
      <c r="E289" s="55"/>
      <c r="F289" s="55"/>
      <c r="G289" s="55"/>
      <c r="H289" s="55"/>
      <c r="I289" s="55"/>
      <c r="J289" s="55"/>
      <c r="K289" s="55"/>
      <c r="L289" s="55"/>
      <c r="M289" s="55"/>
      <c r="N289" s="55"/>
    </row>
    <row r="290" spans="1:10" ht="12.75">
      <c r="A290" s="28"/>
      <c r="B290" s="279" t="s">
        <v>326</v>
      </c>
      <c r="C290" s="317"/>
      <c r="D290" s="276"/>
      <c r="E290" s="279" t="s">
        <v>65</v>
      </c>
      <c r="F290" s="317"/>
      <c r="G290" s="276"/>
      <c r="H290" s="279" t="s">
        <v>63</v>
      </c>
      <c r="I290" s="317"/>
      <c r="J290" s="276"/>
    </row>
    <row r="291" spans="1:10" ht="12.75">
      <c r="A291" s="55"/>
      <c r="B291" s="150" t="s">
        <v>109</v>
      </c>
      <c r="C291" s="150" t="s">
        <v>195</v>
      </c>
      <c r="D291" s="150" t="s">
        <v>204</v>
      </c>
      <c r="E291" s="150" t="s">
        <v>109</v>
      </c>
      <c r="F291" s="150" t="s">
        <v>195</v>
      </c>
      <c r="G291" s="150" t="s">
        <v>204</v>
      </c>
      <c r="H291" s="150" t="s">
        <v>109</v>
      </c>
      <c r="I291" s="150" t="s">
        <v>195</v>
      </c>
      <c r="J291" s="150" t="s">
        <v>204</v>
      </c>
    </row>
    <row r="292" spans="1:10" ht="12.75">
      <c r="A292" s="43" t="s">
        <v>8</v>
      </c>
      <c r="B292" s="247">
        <v>9662</v>
      </c>
      <c r="C292" s="73">
        <v>0.405</v>
      </c>
      <c r="D292" s="73">
        <v>0.1963</v>
      </c>
      <c r="E292" s="247">
        <v>7142</v>
      </c>
      <c r="F292" s="73">
        <v>0.3149</v>
      </c>
      <c r="G292" s="73">
        <v>0.1917</v>
      </c>
      <c r="H292" s="247">
        <v>8086</v>
      </c>
      <c r="I292" s="73">
        <v>0.2738</v>
      </c>
      <c r="J292" s="73">
        <v>0.1785</v>
      </c>
    </row>
    <row r="293" spans="1:10" ht="12.75">
      <c r="A293" s="156" t="s">
        <v>197</v>
      </c>
      <c r="B293" s="158">
        <v>1939</v>
      </c>
      <c r="C293" s="254" t="s">
        <v>36</v>
      </c>
      <c r="D293" s="163">
        <v>0.106</v>
      </c>
      <c r="E293" s="158">
        <v>1452</v>
      </c>
      <c r="F293" s="254" t="s">
        <v>36</v>
      </c>
      <c r="G293" s="163">
        <v>0.1384</v>
      </c>
      <c r="H293" s="158">
        <v>1521</v>
      </c>
      <c r="I293" s="254" t="s">
        <v>36</v>
      </c>
      <c r="J293" s="163">
        <v>0.1762</v>
      </c>
    </row>
    <row r="294" spans="1:10" ht="12.75">
      <c r="A294" s="42" t="s">
        <v>22</v>
      </c>
      <c r="B294" s="76">
        <f>+B293+B292</f>
        <v>11601</v>
      </c>
      <c r="C294" s="253">
        <v>0.3626</v>
      </c>
      <c r="D294" s="253">
        <v>0.181227</v>
      </c>
      <c r="E294" s="76">
        <v>8594</v>
      </c>
      <c r="F294" s="253">
        <v>0.2957</v>
      </c>
      <c r="G294" s="253">
        <v>0.1827</v>
      </c>
      <c r="H294" s="76">
        <v>9607</v>
      </c>
      <c r="I294" s="253">
        <v>0.2584</v>
      </c>
      <c r="J294" s="253">
        <v>0.1705</v>
      </c>
    </row>
    <row r="295" spans="1:14" ht="12.75">
      <c r="A295" s="114" t="s">
        <v>32</v>
      </c>
      <c r="B295" s="55"/>
      <c r="C295" s="55"/>
      <c r="D295" s="55"/>
      <c r="E295" s="86"/>
      <c r="F295" s="55"/>
      <c r="G295" s="55"/>
      <c r="H295" s="55"/>
      <c r="I295" s="55"/>
      <c r="J295" s="55"/>
      <c r="K295" s="55"/>
      <c r="L295" s="55"/>
      <c r="M295" s="55"/>
      <c r="N295" s="55"/>
    </row>
    <row r="296" spans="1:14" ht="12.75">
      <c r="A296" s="114" t="s">
        <v>319</v>
      </c>
      <c r="B296" s="55"/>
      <c r="C296" s="55"/>
      <c r="D296" s="55"/>
      <c r="E296" s="86"/>
      <c r="F296" s="55"/>
      <c r="G296" s="55"/>
      <c r="H296" s="55"/>
      <c r="I296" s="55"/>
      <c r="J296" s="55"/>
      <c r="K296" s="55"/>
      <c r="L296" s="55"/>
      <c r="M296" s="55"/>
      <c r="N296" s="55"/>
    </row>
    <row r="297" spans="1:14" ht="12.75">
      <c r="A297" s="114" t="s">
        <v>262</v>
      </c>
      <c r="B297" s="55"/>
      <c r="C297" s="55"/>
      <c r="D297" s="55"/>
      <c r="E297" s="86"/>
      <c r="F297" s="55"/>
      <c r="G297" s="55"/>
      <c r="H297" s="55"/>
      <c r="I297" s="55"/>
      <c r="J297" s="55"/>
      <c r="K297" s="55"/>
      <c r="L297" s="55"/>
      <c r="M297" s="55"/>
      <c r="N297" s="55"/>
    </row>
    <row r="298" spans="1:14" ht="12.75">
      <c r="A298" s="55"/>
      <c r="B298" s="55"/>
      <c r="C298" s="55"/>
      <c r="D298" s="55"/>
      <c r="E298" s="86"/>
      <c r="F298" s="55"/>
      <c r="G298" s="55"/>
      <c r="H298" s="55"/>
      <c r="I298" s="55"/>
      <c r="J298" s="55"/>
      <c r="K298" s="55"/>
      <c r="L298" s="55"/>
      <c r="M298" s="55"/>
      <c r="N298" s="55"/>
    </row>
    <row r="299" spans="1:14" ht="12.75">
      <c r="A299" s="28"/>
      <c r="B299" s="28"/>
      <c r="C299" s="28"/>
      <c r="D299" s="28"/>
      <c r="E299" s="86"/>
      <c r="F299" s="55"/>
      <c r="G299" s="55"/>
      <c r="H299" s="55"/>
      <c r="I299" s="55"/>
      <c r="J299" s="55"/>
      <c r="K299" s="55"/>
      <c r="L299" s="55"/>
      <c r="M299" s="55"/>
      <c r="N299" s="55"/>
    </row>
    <row r="300" spans="1:14" ht="12.75">
      <c r="A300" s="4" t="s">
        <v>213</v>
      </c>
      <c r="B300" s="4"/>
      <c r="C300" s="28"/>
      <c r="D300" s="28"/>
      <c r="E300" s="86"/>
      <c r="F300" s="55"/>
      <c r="G300" s="55"/>
      <c r="H300" s="55"/>
      <c r="I300" s="55"/>
      <c r="J300" s="55"/>
      <c r="K300" s="55"/>
      <c r="L300" s="55"/>
      <c r="M300" s="55"/>
      <c r="N300" s="55"/>
    </row>
    <row r="301" spans="1:14" ht="12.75">
      <c r="A301" s="28"/>
      <c r="B301" s="150" t="s">
        <v>326</v>
      </c>
      <c r="C301" s="267" t="s">
        <v>65</v>
      </c>
      <c r="D301" s="267" t="s">
        <v>63</v>
      </c>
      <c r="E301" s="86"/>
      <c r="F301" s="55"/>
      <c r="G301" s="55"/>
      <c r="H301" s="55"/>
      <c r="I301" s="55"/>
      <c r="J301" s="55"/>
      <c r="K301" s="55"/>
      <c r="L301" s="55"/>
      <c r="M301" s="55"/>
      <c r="N301" s="55"/>
    </row>
    <row r="302" spans="1:14" ht="12.75">
      <c r="A302" s="43" t="s">
        <v>152</v>
      </c>
      <c r="B302" s="41">
        <v>929</v>
      </c>
      <c r="C302" s="41">
        <v>2430</v>
      </c>
      <c r="D302" s="41">
        <v>3795</v>
      </c>
      <c r="E302" s="86"/>
      <c r="F302" s="55"/>
      <c r="G302" s="55"/>
      <c r="H302" s="55"/>
      <c r="I302" s="55"/>
      <c r="J302" s="55"/>
      <c r="K302" s="55"/>
      <c r="L302" s="55"/>
      <c r="M302" s="55"/>
      <c r="N302" s="55"/>
    </row>
    <row r="303" spans="1:14" ht="12.75">
      <c r="A303" s="156" t="s">
        <v>197</v>
      </c>
      <c r="B303" s="158">
        <v>302</v>
      </c>
      <c r="C303" s="158">
        <v>495</v>
      </c>
      <c r="D303" s="158">
        <v>639</v>
      </c>
      <c r="E303" s="86"/>
      <c r="F303" s="55"/>
      <c r="G303" s="55"/>
      <c r="H303" s="55"/>
      <c r="I303" s="55"/>
      <c r="J303" s="55"/>
      <c r="K303" s="55"/>
      <c r="L303" s="55"/>
      <c r="M303" s="55"/>
      <c r="N303" s="55"/>
    </row>
    <row r="304" spans="1:14" ht="12.75">
      <c r="A304" s="55"/>
      <c r="B304" s="55"/>
      <c r="C304" s="55"/>
      <c r="D304" s="55"/>
      <c r="E304" s="86"/>
      <c r="F304" s="55"/>
      <c r="G304" s="55"/>
      <c r="H304" s="55"/>
      <c r="I304" s="55"/>
      <c r="J304" s="55"/>
      <c r="K304" s="55"/>
      <c r="L304" s="55"/>
      <c r="M304" s="55"/>
      <c r="N304" s="55"/>
    </row>
    <row r="305" spans="1:14" ht="12.75">
      <c r="A305" s="28"/>
      <c r="B305" s="4"/>
      <c r="C305" s="28"/>
      <c r="D305" s="28"/>
      <c r="E305" s="86"/>
      <c r="F305" s="55"/>
      <c r="G305" s="55"/>
      <c r="H305" s="55"/>
      <c r="I305" s="55"/>
      <c r="J305" s="55"/>
      <c r="K305" s="55"/>
      <c r="L305" s="55"/>
      <c r="M305" s="55"/>
      <c r="N305" s="55"/>
    </row>
    <row r="306" spans="1:14" ht="12.75">
      <c r="A306" s="4" t="s">
        <v>214</v>
      </c>
      <c r="B306" s="55"/>
      <c r="C306" s="55"/>
      <c r="D306" s="55"/>
      <c r="E306" s="86"/>
      <c r="F306" s="55"/>
      <c r="G306" s="55"/>
      <c r="H306" s="55"/>
      <c r="I306" s="55"/>
      <c r="J306" s="55"/>
      <c r="K306" s="55"/>
      <c r="L306" s="55"/>
      <c r="M306" s="55"/>
      <c r="N306" s="55"/>
    </row>
    <row r="307" spans="1:14" ht="12.75">
      <c r="A307" s="28"/>
      <c r="B307" s="55"/>
      <c r="C307" s="150" t="s">
        <v>326</v>
      </c>
      <c r="D307" s="267" t="s">
        <v>65</v>
      </c>
      <c r="E307" s="267" t="s">
        <v>63</v>
      </c>
      <c r="F307" s="55"/>
      <c r="G307" s="55"/>
      <c r="H307" s="55"/>
      <c r="I307" s="55"/>
      <c r="J307" s="55"/>
      <c r="K307" s="55"/>
      <c r="L307" s="55"/>
      <c r="M307" s="55"/>
      <c r="N307" s="55"/>
    </row>
    <row r="308" spans="1:14" ht="12.75">
      <c r="A308" s="318" t="s">
        <v>154</v>
      </c>
      <c r="B308" s="318"/>
      <c r="C308" s="41">
        <f>8247+4168</f>
        <v>12415</v>
      </c>
      <c r="D308" s="41">
        <v>11999</v>
      </c>
      <c r="E308" s="41">
        <v>11429</v>
      </c>
      <c r="F308" s="55"/>
      <c r="G308" s="55"/>
      <c r="H308" s="55"/>
      <c r="I308" s="55"/>
      <c r="J308" s="55"/>
      <c r="K308" s="55"/>
      <c r="L308" s="55"/>
      <c r="M308" s="55"/>
      <c r="N308" s="55"/>
    </row>
    <row r="309" spans="1:14" ht="12.75">
      <c r="A309" s="312" t="s">
        <v>197</v>
      </c>
      <c r="B309" s="312"/>
      <c r="C309" s="157">
        <f>88+56</f>
        <v>144</v>
      </c>
      <c r="D309" s="157">
        <v>130</v>
      </c>
      <c r="E309" s="157">
        <v>151</v>
      </c>
      <c r="F309" s="55"/>
      <c r="G309" s="55"/>
      <c r="H309" s="55"/>
      <c r="I309" s="55"/>
      <c r="J309" s="55"/>
      <c r="K309" s="55"/>
      <c r="L309" s="55"/>
      <c r="M309" s="55"/>
      <c r="N309" s="55"/>
    </row>
    <row r="310" spans="1:14" ht="12.75">
      <c r="A310" s="55"/>
      <c r="B310" s="55"/>
      <c r="C310" s="55"/>
      <c r="D310" s="55"/>
      <c r="E310" s="86"/>
      <c r="F310" s="55"/>
      <c r="G310" s="55"/>
      <c r="H310" s="55"/>
      <c r="I310" s="55"/>
      <c r="J310" s="55"/>
      <c r="K310" s="55"/>
      <c r="L310" s="55"/>
      <c r="M310" s="55"/>
      <c r="N310" s="55"/>
    </row>
    <row r="311" spans="1:14" ht="12.75">
      <c r="A311" s="55"/>
      <c r="B311" s="55"/>
      <c r="C311" s="55"/>
      <c r="D311" s="55"/>
      <c r="E311" s="86"/>
      <c r="F311" s="55"/>
      <c r="G311" s="55"/>
      <c r="H311" s="55"/>
      <c r="I311" s="55"/>
      <c r="J311" s="55"/>
      <c r="K311" s="55"/>
      <c r="L311" s="55"/>
      <c r="M311" s="55"/>
      <c r="N311" s="55"/>
    </row>
    <row r="312" spans="1:14" ht="12.75">
      <c r="A312" s="66" t="s">
        <v>215</v>
      </c>
      <c r="B312" s="59"/>
      <c r="C312" s="59"/>
      <c r="D312" s="59"/>
      <c r="E312" s="86"/>
      <c r="F312" s="55"/>
      <c r="G312" s="55"/>
      <c r="H312" s="55"/>
      <c r="I312" s="55"/>
      <c r="J312" s="55"/>
      <c r="K312" s="55"/>
      <c r="L312" s="55"/>
      <c r="M312" s="55"/>
      <c r="N312" s="55"/>
    </row>
    <row r="313" spans="1:14" ht="12.75">
      <c r="A313" s="54"/>
      <c r="B313" s="55"/>
      <c r="C313" s="150" t="s">
        <v>326</v>
      </c>
      <c r="D313" s="267" t="s">
        <v>65</v>
      </c>
      <c r="E313" s="267" t="s">
        <v>63</v>
      </c>
      <c r="F313" s="55"/>
      <c r="G313" s="55"/>
      <c r="H313" s="55"/>
      <c r="I313" s="55"/>
      <c r="J313" s="55"/>
      <c r="K313" s="55"/>
      <c r="L313" s="55"/>
      <c r="M313" s="55"/>
      <c r="N313" s="55"/>
    </row>
    <row r="314" spans="1:14" ht="12.75">
      <c r="A314" s="319" t="s">
        <v>142</v>
      </c>
      <c r="B314" s="319"/>
      <c r="C314" s="41">
        <v>4</v>
      </c>
      <c r="D314" s="41">
        <v>4</v>
      </c>
      <c r="E314" s="71">
        <v>11</v>
      </c>
      <c r="F314" s="55"/>
      <c r="G314" s="55"/>
      <c r="H314" s="55"/>
      <c r="I314" s="55"/>
      <c r="J314" s="55"/>
      <c r="K314" s="55"/>
      <c r="L314" s="55"/>
      <c r="M314" s="55"/>
      <c r="N314" s="55"/>
    </row>
    <row r="315" spans="1:14" ht="12.75">
      <c r="A315" s="320" t="s">
        <v>304</v>
      </c>
      <c r="B315" s="320"/>
      <c r="C315" s="157">
        <v>1159</v>
      </c>
      <c r="D315" s="157">
        <v>2048</v>
      </c>
      <c r="E315" s="160">
        <v>651</v>
      </c>
      <c r="F315" s="55"/>
      <c r="G315" s="55"/>
      <c r="H315" s="55"/>
      <c r="I315" s="55"/>
      <c r="J315" s="55"/>
      <c r="K315" s="55"/>
      <c r="L315" s="55"/>
      <c r="M315" s="55"/>
      <c r="N315" s="55"/>
    </row>
    <row r="316" spans="1:14" ht="12.75">
      <c r="A316" s="319" t="s">
        <v>144</v>
      </c>
      <c r="B316" s="319"/>
      <c r="C316" s="41">
        <v>54</v>
      </c>
      <c r="D316" s="41">
        <v>38</v>
      </c>
      <c r="E316" s="71">
        <v>59</v>
      </c>
      <c r="F316" s="55"/>
      <c r="G316" s="55"/>
      <c r="H316" s="55"/>
      <c r="I316" s="55"/>
      <c r="J316" s="55"/>
      <c r="K316" s="55"/>
      <c r="L316" s="55"/>
      <c r="M316" s="55"/>
      <c r="N316" s="55"/>
    </row>
    <row r="317" spans="1:14" ht="12.75">
      <c r="A317" s="136" t="s">
        <v>32</v>
      </c>
      <c r="B317" s="86"/>
      <c r="C317" s="86"/>
      <c r="D317" s="55"/>
      <c r="E317" s="86"/>
      <c r="F317" s="55"/>
      <c r="G317" s="55"/>
      <c r="H317" s="55"/>
      <c r="I317" s="55"/>
      <c r="J317" s="55"/>
      <c r="K317" s="55"/>
      <c r="L317" s="55"/>
      <c r="M317" s="55"/>
      <c r="N317" s="55"/>
    </row>
    <row r="318" spans="1:14" ht="12.75">
      <c r="A318" s="136" t="s">
        <v>340</v>
      </c>
      <c r="B318" s="86"/>
      <c r="C318" s="86"/>
      <c r="D318" s="55"/>
      <c r="E318" s="86"/>
      <c r="F318" s="55"/>
      <c r="G318" s="55"/>
      <c r="H318" s="55"/>
      <c r="I318" s="55"/>
      <c r="J318" s="55"/>
      <c r="K318" s="55"/>
      <c r="L318" s="55"/>
      <c r="M318" s="55"/>
      <c r="N318" s="55"/>
    </row>
    <row r="319" spans="1:14" ht="12.75">
      <c r="A319" s="86"/>
      <c r="B319" s="86"/>
      <c r="C319" s="86"/>
      <c r="D319" s="55"/>
      <c r="E319" s="86"/>
      <c r="F319" s="55"/>
      <c r="G319" s="55"/>
      <c r="H319" s="55"/>
      <c r="I319" s="55"/>
      <c r="J319" s="55"/>
      <c r="K319" s="55"/>
      <c r="L319" s="55"/>
      <c r="M319" s="55"/>
      <c r="N319" s="55"/>
    </row>
    <row r="320" spans="1:14" ht="12.75">
      <c r="A320" s="86"/>
      <c r="B320" s="86"/>
      <c r="C320" s="86"/>
      <c r="D320" s="55"/>
      <c r="E320" s="86"/>
      <c r="F320" s="55"/>
      <c r="G320" s="55"/>
      <c r="H320" s="55"/>
      <c r="I320" s="55"/>
      <c r="J320" s="55"/>
      <c r="K320" s="55"/>
      <c r="L320" s="55"/>
      <c r="M320" s="55"/>
      <c r="N320" s="55"/>
    </row>
    <row r="321" spans="1:14" ht="12.75">
      <c r="A321" s="4" t="s">
        <v>216</v>
      </c>
      <c r="B321" s="55"/>
      <c r="C321" s="55"/>
      <c r="D321" s="55"/>
      <c r="E321" s="86"/>
      <c r="F321" s="55"/>
      <c r="G321" s="55"/>
      <c r="H321" s="55"/>
      <c r="I321" s="55"/>
      <c r="J321" s="55"/>
      <c r="K321" s="55"/>
      <c r="L321" s="55"/>
      <c r="M321" s="55"/>
      <c r="N321" s="55"/>
    </row>
    <row r="322" spans="1:14" ht="12.75">
      <c r="A322" s="28"/>
      <c r="B322" s="55"/>
      <c r="C322" s="150" t="s">
        <v>326</v>
      </c>
      <c r="D322" s="267" t="s">
        <v>65</v>
      </c>
      <c r="E322" s="267" t="s">
        <v>63</v>
      </c>
      <c r="F322" s="55"/>
      <c r="G322" s="55"/>
      <c r="H322" s="55"/>
      <c r="I322" s="55"/>
      <c r="J322" s="55"/>
      <c r="K322" s="55"/>
      <c r="L322" s="55"/>
      <c r="M322" s="55"/>
      <c r="N322" s="55"/>
    </row>
    <row r="323" spans="1:14" ht="12.75">
      <c r="A323" s="311" t="s">
        <v>146</v>
      </c>
      <c r="B323" s="311"/>
      <c r="C323" s="44">
        <v>23</v>
      </c>
      <c r="D323" s="44">
        <v>42</v>
      </c>
      <c r="E323" s="44">
        <v>42</v>
      </c>
      <c r="F323" s="55"/>
      <c r="G323" s="55"/>
      <c r="H323" s="55"/>
      <c r="I323" s="55"/>
      <c r="J323" s="55"/>
      <c r="K323" s="55"/>
      <c r="L323" s="55"/>
      <c r="M323" s="55"/>
      <c r="N323" s="55"/>
    </row>
    <row r="324" spans="1:14" ht="12.75">
      <c r="A324" s="312" t="s">
        <v>147</v>
      </c>
      <c r="B324" s="312"/>
      <c r="C324" s="161">
        <v>0</v>
      </c>
      <c r="D324" s="161">
        <v>11</v>
      </c>
      <c r="E324" s="161">
        <v>1</v>
      </c>
      <c r="F324" s="55"/>
      <c r="G324" s="55"/>
      <c r="H324" s="55"/>
      <c r="I324" s="55"/>
      <c r="J324" s="55"/>
      <c r="K324" s="55"/>
      <c r="L324" s="55"/>
      <c r="M324" s="55"/>
      <c r="N324" s="55"/>
    </row>
    <row r="325" spans="1:14" ht="12.75">
      <c r="A325" s="311" t="s">
        <v>148</v>
      </c>
      <c r="B325" s="311"/>
      <c r="C325" s="44">
        <v>0</v>
      </c>
      <c r="D325" s="44">
        <v>0</v>
      </c>
      <c r="E325" s="44">
        <v>0</v>
      </c>
      <c r="F325" s="55"/>
      <c r="G325" s="55"/>
      <c r="H325" s="55"/>
      <c r="I325" s="55"/>
      <c r="J325" s="55"/>
      <c r="K325" s="55"/>
      <c r="L325" s="55"/>
      <c r="M325" s="55"/>
      <c r="N325" s="55"/>
    </row>
    <row r="326" spans="1:14" ht="12.75">
      <c r="A326" s="312" t="s">
        <v>149</v>
      </c>
      <c r="B326" s="312"/>
      <c r="C326" s="161">
        <v>48</v>
      </c>
      <c r="D326" s="161">
        <v>157</v>
      </c>
      <c r="E326" s="161">
        <v>3</v>
      </c>
      <c r="F326" s="55"/>
      <c r="G326" s="55"/>
      <c r="H326" s="55"/>
      <c r="I326" s="55"/>
      <c r="J326" s="55"/>
      <c r="K326" s="55"/>
      <c r="L326" s="55"/>
      <c r="M326" s="55"/>
      <c r="N326" s="55"/>
    </row>
    <row r="327" spans="1:14" ht="12.75">
      <c r="A327" s="55"/>
      <c r="B327" s="55"/>
      <c r="C327" s="55"/>
      <c r="D327" s="55"/>
      <c r="E327" s="86"/>
      <c r="F327" s="55"/>
      <c r="G327" s="55"/>
      <c r="H327" s="55"/>
      <c r="I327" s="55"/>
      <c r="J327" s="55"/>
      <c r="K327" s="55"/>
      <c r="L327" s="55"/>
      <c r="M327" s="55"/>
      <c r="N327" s="55"/>
    </row>
    <row r="328" spans="1:14" ht="12.75">
      <c r="A328" s="28"/>
      <c r="B328" s="28"/>
      <c r="C328" s="28"/>
      <c r="D328" s="28"/>
      <c r="E328" s="86"/>
      <c r="F328" s="55"/>
      <c r="G328" s="55"/>
      <c r="H328" s="55"/>
      <c r="I328" s="55"/>
      <c r="J328" s="55"/>
      <c r="K328" s="55"/>
      <c r="L328" s="55"/>
      <c r="M328" s="55"/>
      <c r="N328" s="55"/>
    </row>
    <row r="329" spans="1:14" ht="12.75">
      <c r="A329" s="4" t="s">
        <v>217</v>
      </c>
      <c r="B329" s="55"/>
      <c r="C329" s="55"/>
      <c r="D329" s="55"/>
      <c r="E329" s="86"/>
      <c r="F329" s="55"/>
      <c r="G329" s="55"/>
      <c r="H329" s="55"/>
      <c r="I329" s="55"/>
      <c r="J329" s="55"/>
      <c r="K329" s="55"/>
      <c r="L329" s="55"/>
      <c r="M329" s="55"/>
      <c r="N329" s="55"/>
    </row>
    <row r="330" spans="1:14" ht="12.75">
      <c r="A330" s="28"/>
      <c r="B330" s="150" t="s">
        <v>326</v>
      </c>
      <c r="C330" s="267" t="s">
        <v>65</v>
      </c>
      <c r="D330" s="267" t="s">
        <v>63</v>
      </c>
      <c r="E330" s="86"/>
      <c r="F330" s="55"/>
      <c r="G330" s="55"/>
      <c r="H330" s="55"/>
      <c r="I330" s="55"/>
      <c r="J330" s="55"/>
      <c r="K330" s="55"/>
      <c r="L330" s="55"/>
      <c r="M330" s="55"/>
      <c r="N330" s="55"/>
    </row>
    <row r="331" spans="1:14" ht="12.75">
      <c r="A331" s="43" t="s">
        <v>151</v>
      </c>
      <c r="B331" s="41">
        <v>43441</v>
      </c>
      <c r="C331" s="41">
        <v>53134</v>
      </c>
      <c r="D331" s="41">
        <v>49539</v>
      </c>
      <c r="E331" s="86"/>
      <c r="F331" s="55"/>
      <c r="G331" s="55"/>
      <c r="H331" s="55"/>
      <c r="I331" s="55"/>
      <c r="J331" s="55"/>
      <c r="K331" s="55"/>
      <c r="L331" s="55"/>
      <c r="M331" s="55"/>
      <c r="N331" s="55"/>
    </row>
    <row r="332" spans="1:14" ht="12.75">
      <c r="A332" s="156" t="s">
        <v>153</v>
      </c>
      <c r="B332" s="157">
        <v>6735</v>
      </c>
      <c r="C332" s="157">
        <v>7726</v>
      </c>
      <c r="D332" s="157">
        <v>7364</v>
      </c>
      <c r="E332" s="86"/>
      <c r="F332" s="55"/>
      <c r="G332" s="55"/>
      <c r="H332" s="55"/>
      <c r="I332" s="55"/>
      <c r="J332" s="55"/>
      <c r="K332" s="55"/>
      <c r="L332" s="55"/>
      <c r="M332" s="55"/>
      <c r="N332" s="55"/>
    </row>
    <row r="333" spans="1:14" ht="12.75">
      <c r="A333" s="55"/>
      <c r="B333" s="86"/>
      <c r="C333" s="86"/>
      <c r="D333" s="55"/>
      <c r="E333" s="86"/>
      <c r="F333" s="55"/>
      <c r="G333" s="55"/>
      <c r="H333" s="55"/>
      <c r="I333" s="55"/>
      <c r="J333" s="55"/>
      <c r="K333" s="55"/>
      <c r="L333" s="55"/>
      <c r="M333" s="55"/>
      <c r="N333" s="55"/>
    </row>
    <row r="334" spans="1:14" ht="12.75">
      <c r="A334" s="55"/>
      <c r="B334" s="55"/>
      <c r="C334" s="55"/>
      <c r="D334" s="55"/>
      <c r="E334" s="86"/>
      <c r="F334" s="55"/>
      <c r="G334" s="55"/>
      <c r="H334" s="55"/>
      <c r="I334" s="55"/>
      <c r="J334" s="55"/>
      <c r="K334" s="55"/>
      <c r="L334" s="55"/>
      <c r="M334" s="55"/>
      <c r="N334" s="55"/>
    </row>
    <row r="335" spans="1:14" ht="12.75">
      <c r="A335" s="66" t="s">
        <v>218</v>
      </c>
      <c r="B335" s="54"/>
      <c r="C335" s="54"/>
      <c r="D335" s="54"/>
      <c r="E335" s="86"/>
      <c r="F335" s="55"/>
      <c r="G335" s="55"/>
      <c r="H335" s="55"/>
      <c r="I335" s="55"/>
      <c r="J335" s="55"/>
      <c r="K335" s="55"/>
      <c r="L335" s="55"/>
      <c r="M335" s="55"/>
      <c r="N335" s="55"/>
    </row>
    <row r="336" spans="1:14" ht="12.75">
      <c r="A336" s="54"/>
      <c r="B336" s="55"/>
      <c r="C336" s="150" t="s">
        <v>326</v>
      </c>
      <c r="D336" s="267" t="s">
        <v>65</v>
      </c>
      <c r="E336" s="267" t="s">
        <v>63</v>
      </c>
      <c r="F336" s="55"/>
      <c r="G336" s="55"/>
      <c r="H336" s="55"/>
      <c r="I336" s="55"/>
      <c r="J336" s="55"/>
      <c r="K336" s="55"/>
      <c r="L336" s="55"/>
      <c r="M336" s="55"/>
      <c r="N336" s="55"/>
    </row>
    <row r="337" spans="1:14" ht="12.75">
      <c r="A337" s="321" t="s">
        <v>119</v>
      </c>
      <c r="B337" s="321"/>
      <c r="C337" s="69">
        <v>547</v>
      </c>
      <c r="D337" s="69">
        <v>538</v>
      </c>
      <c r="E337" s="69">
        <v>522</v>
      </c>
      <c r="F337" s="55"/>
      <c r="G337" s="55"/>
      <c r="H337" s="55"/>
      <c r="I337" s="55"/>
      <c r="J337" s="55"/>
      <c r="K337" s="55"/>
      <c r="L337" s="55"/>
      <c r="M337" s="55"/>
      <c r="N337" s="55"/>
    </row>
    <row r="338" spans="1:14" ht="12.75">
      <c r="A338" s="320" t="s">
        <v>120</v>
      </c>
      <c r="B338" s="320"/>
      <c r="C338" s="162">
        <v>86</v>
      </c>
      <c r="D338" s="162">
        <v>111</v>
      </c>
      <c r="E338" s="162">
        <v>338</v>
      </c>
      <c r="F338" s="55"/>
      <c r="G338" s="55"/>
      <c r="H338" s="55"/>
      <c r="I338" s="55"/>
      <c r="J338" s="55"/>
      <c r="K338" s="55"/>
      <c r="L338" s="55"/>
      <c r="M338" s="55"/>
      <c r="N338" s="55"/>
    </row>
    <row r="339" spans="1:14" ht="12.75">
      <c r="A339" s="321" t="s">
        <v>244</v>
      </c>
      <c r="B339" s="321"/>
      <c r="C339" s="69">
        <v>49</v>
      </c>
      <c r="D339" s="69">
        <v>56</v>
      </c>
      <c r="E339" s="69">
        <v>45</v>
      </c>
      <c r="F339" s="55"/>
      <c r="G339" s="55"/>
      <c r="H339" s="55"/>
      <c r="I339" s="55"/>
      <c r="J339" s="55"/>
      <c r="K339" s="55"/>
      <c r="L339" s="55"/>
      <c r="M339" s="55"/>
      <c r="N339" s="55"/>
    </row>
    <row r="340" spans="1:14" ht="12.75">
      <c r="A340" s="55"/>
      <c r="B340" s="55"/>
      <c r="C340" s="55"/>
      <c r="D340" s="55"/>
      <c r="E340" s="86"/>
      <c r="F340" s="55"/>
      <c r="G340" s="55"/>
      <c r="H340" s="55"/>
      <c r="I340" s="55"/>
      <c r="J340" s="55"/>
      <c r="K340" s="55"/>
      <c r="L340" s="55"/>
      <c r="M340" s="55"/>
      <c r="N340" s="55"/>
    </row>
    <row r="341" spans="1:14" ht="12.75">
      <c r="A341" s="55"/>
      <c r="B341" s="55"/>
      <c r="C341" s="55"/>
      <c r="D341" s="55"/>
      <c r="E341" s="86"/>
      <c r="F341" s="55"/>
      <c r="G341" s="55"/>
      <c r="H341" s="55"/>
      <c r="I341" s="55"/>
      <c r="J341" s="55"/>
      <c r="K341" s="55"/>
      <c r="L341" s="55"/>
      <c r="M341" s="55"/>
      <c r="N341" s="55"/>
    </row>
    <row r="342" spans="1:14" ht="12.75">
      <c r="A342" s="66" t="s">
        <v>219</v>
      </c>
      <c r="B342" s="54"/>
      <c r="C342" s="54"/>
      <c r="D342" s="54"/>
      <c r="E342" s="86"/>
      <c r="F342" s="55"/>
      <c r="G342" s="55"/>
      <c r="H342" s="55"/>
      <c r="I342" s="55"/>
      <c r="J342" s="55"/>
      <c r="K342" s="55"/>
      <c r="L342" s="55"/>
      <c r="M342" s="55"/>
      <c r="N342" s="55"/>
    </row>
    <row r="343" spans="1:14" ht="12.75">
      <c r="A343" s="54"/>
      <c r="B343" s="55"/>
      <c r="C343" s="150" t="s">
        <v>326</v>
      </c>
      <c r="D343" s="267" t="s">
        <v>65</v>
      </c>
      <c r="E343" s="267" t="s">
        <v>63</v>
      </c>
      <c r="F343" s="55"/>
      <c r="G343" s="55"/>
      <c r="H343" s="55"/>
      <c r="I343" s="55"/>
      <c r="J343" s="55"/>
      <c r="K343" s="55"/>
      <c r="L343" s="55"/>
      <c r="M343" s="55"/>
      <c r="N343" s="55"/>
    </row>
    <row r="344" spans="1:14" ht="12.75">
      <c r="A344" s="319" t="s">
        <v>121</v>
      </c>
      <c r="B344" s="319"/>
      <c r="C344" s="69">
        <v>20</v>
      </c>
      <c r="D344" s="69">
        <v>20</v>
      </c>
      <c r="E344" s="69">
        <v>20</v>
      </c>
      <c r="F344" s="55"/>
      <c r="G344" s="55"/>
      <c r="H344" s="55"/>
      <c r="I344" s="55"/>
      <c r="J344" s="55"/>
      <c r="K344" s="55"/>
      <c r="L344" s="55"/>
      <c r="M344" s="55"/>
      <c r="N344" s="55"/>
    </row>
    <row r="345" spans="1:14" ht="12.75">
      <c r="A345" s="322" t="s">
        <v>122</v>
      </c>
      <c r="B345" s="322"/>
      <c r="C345" s="162">
        <v>32</v>
      </c>
      <c r="D345" s="162">
        <v>33</v>
      </c>
      <c r="E345" s="162">
        <v>33</v>
      </c>
      <c r="F345" s="55"/>
      <c r="G345" s="55"/>
      <c r="H345" s="55"/>
      <c r="I345" s="55"/>
      <c r="J345" s="55"/>
      <c r="K345" s="55"/>
      <c r="L345" s="55"/>
      <c r="M345" s="55"/>
      <c r="N345" s="55"/>
    </row>
    <row r="346" spans="1:14" ht="12.75">
      <c r="A346" s="319" t="s">
        <v>123</v>
      </c>
      <c r="B346" s="319"/>
      <c r="C346" s="255" t="s">
        <v>328</v>
      </c>
      <c r="D346" s="255" t="s">
        <v>299</v>
      </c>
      <c r="E346" s="255" t="s">
        <v>245</v>
      </c>
      <c r="F346" s="55"/>
      <c r="G346" s="55"/>
      <c r="H346" s="55"/>
      <c r="I346" s="55"/>
      <c r="J346" s="55"/>
      <c r="K346" s="55"/>
      <c r="L346" s="55"/>
      <c r="M346" s="55"/>
      <c r="N346" s="55"/>
    </row>
    <row r="347" spans="1:14" ht="12.75">
      <c r="A347" s="118" t="s">
        <v>32</v>
      </c>
      <c r="B347" s="96"/>
      <c r="C347" s="97"/>
      <c r="D347" s="98"/>
      <c r="E347" s="98"/>
      <c r="F347" s="55"/>
      <c r="G347" s="55"/>
      <c r="H347" s="55"/>
      <c r="I347" s="55"/>
      <c r="J347" s="55"/>
      <c r="K347" s="55"/>
      <c r="L347" s="55"/>
      <c r="M347" s="55"/>
      <c r="N347" s="55"/>
    </row>
    <row r="348" spans="1:14" ht="12.75">
      <c r="A348" s="119" t="s">
        <v>124</v>
      </c>
      <c r="B348" s="54"/>
      <c r="C348" s="54"/>
      <c r="D348" s="54"/>
      <c r="E348" s="86"/>
      <c r="F348" s="55"/>
      <c r="G348" s="55"/>
      <c r="H348" s="55"/>
      <c r="I348" s="55"/>
      <c r="J348" s="55"/>
      <c r="K348" s="55"/>
      <c r="L348" s="55"/>
      <c r="M348" s="55"/>
      <c r="N348" s="55"/>
    </row>
    <row r="349" spans="1:14" ht="12.75">
      <c r="A349" s="55"/>
      <c r="B349" s="55"/>
      <c r="C349" s="55"/>
      <c r="D349" s="55"/>
      <c r="E349" s="86"/>
      <c r="F349" s="55"/>
      <c r="G349" s="55"/>
      <c r="H349" s="55"/>
      <c r="I349" s="55"/>
      <c r="J349" s="55"/>
      <c r="K349" s="55"/>
      <c r="L349" s="55"/>
      <c r="M349" s="55"/>
      <c r="N349" s="55"/>
    </row>
    <row r="350" spans="1:14" ht="12.75">
      <c r="A350" s="55"/>
      <c r="B350" s="55"/>
      <c r="C350" s="55"/>
      <c r="D350" s="55"/>
      <c r="E350" s="86"/>
      <c r="F350" s="55"/>
      <c r="G350" s="55"/>
      <c r="H350" s="55"/>
      <c r="I350" s="55"/>
      <c r="J350" s="55"/>
      <c r="K350" s="55"/>
      <c r="L350" s="55"/>
      <c r="M350" s="55"/>
      <c r="N350" s="55"/>
    </row>
    <row r="351" spans="1:14" ht="12.75">
      <c r="A351" s="4" t="s">
        <v>220</v>
      </c>
      <c r="B351" s="55"/>
      <c r="C351" s="55"/>
      <c r="D351" s="55"/>
      <c r="E351" s="86"/>
      <c r="F351" s="55"/>
      <c r="G351" s="55"/>
      <c r="H351" s="55"/>
      <c r="I351" s="55"/>
      <c r="J351" s="55"/>
      <c r="K351" s="55"/>
      <c r="L351" s="55"/>
      <c r="M351" s="55"/>
      <c r="N351" s="55"/>
    </row>
    <row r="352" spans="1:14" ht="12.75">
      <c r="A352" s="28"/>
      <c r="B352" s="150" t="s">
        <v>326</v>
      </c>
      <c r="C352" s="267" t="s">
        <v>65</v>
      </c>
      <c r="D352" s="267" t="s">
        <v>63</v>
      </c>
      <c r="E352" s="86"/>
      <c r="F352" s="55"/>
      <c r="G352" s="55"/>
      <c r="H352" s="55"/>
      <c r="I352" s="55"/>
      <c r="J352" s="55"/>
      <c r="K352" s="55"/>
      <c r="L352" s="55"/>
      <c r="M352" s="55"/>
      <c r="N352" s="55"/>
    </row>
    <row r="353" spans="1:14" ht="12.75">
      <c r="A353" s="43" t="s">
        <v>155</v>
      </c>
      <c r="B353" s="44">
        <v>66</v>
      </c>
      <c r="C353" s="44">
        <v>83</v>
      </c>
      <c r="D353" s="44">
        <v>88</v>
      </c>
      <c r="E353" s="86"/>
      <c r="F353" s="55"/>
      <c r="G353" s="55"/>
      <c r="H353" s="55"/>
      <c r="I353" s="55"/>
      <c r="J353" s="55"/>
      <c r="K353" s="55"/>
      <c r="L353" s="55"/>
      <c r="M353" s="55"/>
      <c r="N353" s="55"/>
    </row>
    <row r="354" spans="1:14" ht="12.75">
      <c r="A354" s="156" t="s">
        <v>156</v>
      </c>
      <c r="B354" s="161">
        <v>386</v>
      </c>
      <c r="C354" s="161">
        <v>321</v>
      </c>
      <c r="D354" s="161">
        <v>268</v>
      </c>
      <c r="E354" s="86"/>
      <c r="F354" s="55"/>
      <c r="G354" s="55"/>
      <c r="H354" s="55"/>
      <c r="I354" s="55"/>
      <c r="J354" s="55"/>
      <c r="K354" s="55"/>
      <c r="L354" s="55"/>
      <c r="M354" s="55"/>
      <c r="N354" s="55"/>
    </row>
    <row r="355" spans="1:14" ht="12.75">
      <c r="A355" s="43" t="s">
        <v>157</v>
      </c>
      <c r="B355" s="41">
        <v>21663</v>
      </c>
      <c r="C355" s="41">
        <v>21039</v>
      </c>
      <c r="D355" s="41">
        <v>20800</v>
      </c>
      <c r="E355" s="86"/>
      <c r="F355" s="55"/>
      <c r="G355" s="55"/>
      <c r="H355" s="55"/>
      <c r="I355" s="55"/>
      <c r="J355" s="55"/>
      <c r="K355" s="55"/>
      <c r="L355" s="55"/>
      <c r="M355" s="55"/>
      <c r="N355" s="55"/>
    </row>
    <row r="356" spans="1:14" ht="12.75">
      <c r="A356" s="156" t="s">
        <v>158</v>
      </c>
      <c r="B356" s="157">
        <v>207</v>
      </c>
      <c r="C356" s="157">
        <v>282</v>
      </c>
      <c r="D356" s="157">
        <v>256</v>
      </c>
      <c r="E356" s="86"/>
      <c r="F356" s="55"/>
      <c r="G356" s="55"/>
      <c r="H356" s="55"/>
      <c r="I356" s="55"/>
      <c r="J356" s="55"/>
      <c r="K356" s="55"/>
      <c r="L356" s="55"/>
      <c r="M356" s="55"/>
      <c r="N356" s="55"/>
    </row>
    <row r="357" spans="1:14" ht="12.75">
      <c r="A357" s="114" t="s">
        <v>32</v>
      </c>
      <c r="B357" s="38"/>
      <c r="C357" s="87"/>
      <c r="D357" s="87"/>
      <c r="E357" s="86"/>
      <c r="F357" s="55"/>
      <c r="G357" s="55"/>
      <c r="H357" s="55"/>
      <c r="I357" s="55"/>
      <c r="J357" s="55"/>
      <c r="K357" s="55"/>
      <c r="L357" s="55"/>
      <c r="M357" s="55"/>
      <c r="N357" s="55"/>
    </row>
    <row r="358" spans="1:14" ht="12.75">
      <c r="A358" s="114" t="s">
        <v>205</v>
      </c>
      <c r="B358" s="55"/>
      <c r="C358" s="55"/>
      <c r="D358" s="55"/>
      <c r="E358" s="86"/>
      <c r="F358" s="55"/>
      <c r="G358" s="55"/>
      <c r="H358" s="55"/>
      <c r="I358" s="55"/>
      <c r="J358" s="55"/>
      <c r="K358" s="55"/>
      <c r="L358" s="55"/>
      <c r="M358" s="55"/>
      <c r="N358" s="55"/>
    </row>
    <row r="359" spans="1:14" ht="12.75">
      <c r="A359" s="114" t="s">
        <v>206</v>
      </c>
      <c r="B359" s="55"/>
      <c r="C359" s="55"/>
      <c r="D359" s="55"/>
      <c r="E359" s="56"/>
      <c r="F359" s="28"/>
      <c r="G359" s="28"/>
      <c r="H359" s="28"/>
      <c r="I359" s="28"/>
      <c r="J359" s="55"/>
      <c r="K359" s="55"/>
      <c r="L359" s="55"/>
      <c r="M359" s="55"/>
      <c r="N359" s="55"/>
    </row>
    <row r="360" spans="1:14" ht="12.75">
      <c r="A360" s="7" t="s">
        <v>329</v>
      </c>
      <c r="B360" s="55"/>
      <c r="C360" s="55"/>
      <c r="D360" s="55"/>
      <c r="E360" s="86"/>
      <c r="F360" s="55"/>
      <c r="G360" s="55"/>
      <c r="H360" s="55"/>
      <c r="I360" s="55"/>
      <c r="J360" s="55"/>
      <c r="K360" s="55"/>
      <c r="L360" s="55"/>
      <c r="M360" s="55"/>
      <c r="N360" s="55"/>
    </row>
    <row r="361" spans="1:14" ht="12.75">
      <c r="A361" s="55"/>
      <c r="B361" s="55"/>
      <c r="C361" s="55"/>
      <c r="D361" s="55"/>
      <c r="E361" s="86"/>
      <c r="F361" s="55"/>
      <c r="G361" s="55"/>
      <c r="H361" s="55"/>
      <c r="I361" s="55"/>
      <c r="J361" s="55"/>
      <c r="K361" s="55"/>
      <c r="L361" s="55"/>
      <c r="M361" s="55"/>
      <c r="N361" s="55"/>
    </row>
    <row r="362" spans="1:14" ht="12.75">
      <c r="A362" s="4" t="s">
        <v>332</v>
      </c>
      <c r="B362" s="82"/>
      <c r="C362" s="82"/>
      <c r="D362" s="82"/>
      <c r="E362" s="86"/>
      <c r="F362" s="55"/>
      <c r="G362" s="55"/>
      <c r="H362" s="55"/>
      <c r="I362" s="55"/>
      <c r="J362" s="55"/>
      <c r="K362" s="55"/>
      <c r="L362" s="55"/>
      <c r="M362" s="55"/>
      <c r="N362" s="55"/>
    </row>
    <row r="363" spans="1:14" ht="12.75">
      <c r="A363" s="4"/>
      <c r="B363" s="82"/>
      <c r="C363" s="82"/>
      <c r="D363" s="82"/>
      <c r="E363" s="86"/>
      <c r="F363" s="55"/>
      <c r="G363" s="55"/>
      <c r="H363" s="55"/>
      <c r="I363" s="55"/>
      <c r="J363" s="55"/>
      <c r="K363" s="55"/>
      <c r="L363" s="55"/>
      <c r="M363" s="55"/>
      <c r="N363" s="55"/>
    </row>
    <row r="364" spans="1:14" ht="12.75">
      <c r="A364" s="153" t="s">
        <v>159</v>
      </c>
      <c r="B364" s="150" t="s">
        <v>326</v>
      </c>
      <c r="C364" s="150" t="s">
        <v>65</v>
      </c>
      <c r="D364" s="150" t="s">
        <v>63</v>
      </c>
      <c r="E364" s="55"/>
      <c r="F364" s="55"/>
      <c r="G364" s="55"/>
      <c r="H364" s="55"/>
      <c r="I364" s="55"/>
      <c r="J364" s="55"/>
      <c r="K364" s="55"/>
      <c r="L364" s="55"/>
      <c r="M364" s="55"/>
      <c r="N364" s="55"/>
    </row>
    <row r="365" spans="1:14" ht="12.75">
      <c r="A365" s="43" t="s">
        <v>160</v>
      </c>
      <c r="B365" s="256">
        <v>8.95</v>
      </c>
      <c r="C365" s="256">
        <v>17</v>
      </c>
      <c r="D365" s="256">
        <v>25.56</v>
      </c>
      <c r="E365" s="55"/>
      <c r="F365" s="55"/>
      <c r="G365" s="55"/>
      <c r="H365" s="55"/>
      <c r="I365" s="55"/>
      <c r="J365" s="55"/>
      <c r="K365" s="55"/>
      <c r="L365" s="55"/>
      <c r="M365" s="55"/>
      <c r="N365" s="55"/>
    </row>
    <row r="366" spans="1:14" ht="12.75">
      <c r="A366" s="156" t="s">
        <v>161</v>
      </c>
      <c r="B366" s="257">
        <v>411.99</v>
      </c>
      <c r="C366" s="257">
        <v>373</v>
      </c>
      <c r="D366" s="257">
        <v>391.99</v>
      </c>
      <c r="E366" s="55"/>
      <c r="F366" s="55"/>
      <c r="G366" s="55"/>
      <c r="H366" s="55"/>
      <c r="I366" s="55"/>
      <c r="J366" s="55"/>
      <c r="K366" s="55"/>
      <c r="L366" s="55"/>
      <c r="M366" s="55"/>
      <c r="N366" s="55"/>
    </row>
    <row r="367" spans="1:14" ht="12.75">
      <c r="A367" s="43" t="s">
        <v>162</v>
      </c>
      <c r="B367" s="256">
        <v>101.23</v>
      </c>
      <c r="C367" s="256">
        <v>104</v>
      </c>
      <c r="D367" s="256">
        <v>119.02</v>
      </c>
      <c r="E367" s="55"/>
      <c r="F367" s="55"/>
      <c r="G367" s="55"/>
      <c r="H367" s="55"/>
      <c r="I367" s="55"/>
      <c r="J367" s="55"/>
      <c r="K367" s="55"/>
      <c r="L367" s="55"/>
      <c r="M367" s="55"/>
      <c r="N367" s="55"/>
    </row>
    <row r="368" spans="1:14" ht="12.75">
      <c r="A368" s="156" t="s">
        <v>22</v>
      </c>
      <c r="B368" s="257">
        <f>+B367+B365+B366</f>
        <v>522.1700000000001</v>
      </c>
      <c r="C368" s="257">
        <v>494</v>
      </c>
      <c r="D368" s="257">
        <v>536.57</v>
      </c>
      <c r="E368" s="55"/>
      <c r="F368" s="55"/>
      <c r="G368" s="55"/>
      <c r="H368" s="55"/>
      <c r="I368" s="55"/>
      <c r="J368" s="55"/>
      <c r="K368" s="55"/>
      <c r="L368" s="55"/>
      <c r="M368" s="55"/>
      <c r="N368" s="55"/>
    </row>
    <row r="369" spans="1:14" ht="12.75">
      <c r="A369" s="42" t="s">
        <v>163</v>
      </c>
      <c r="B369" s="44"/>
      <c r="C369" s="44"/>
      <c r="D369" s="44"/>
      <c r="E369" s="55"/>
      <c r="F369" s="88"/>
      <c r="G369" s="55"/>
      <c r="H369" s="55"/>
      <c r="I369" s="55"/>
      <c r="J369" s="55"/>
      <c r="K369" s="55"/>
      <c r="L369" s="55"/>
      <c r="M369" s="55"/>
      <c r="N369" s="55"/>
    </row>
    <row r="370" spans="1:14" ht="12.75">
      <c r="A370" s="156" t="s">
        <v>320</v>
      </c>
      <c r="B370" s="223">
        <v>56830</v>
      </c>
      <c r="C370" s="258">
        <v>56769</v>
      </c>
      <c r="D370" s="258">
        <v>54197</v>
      </c>
      <c r="E370" s="55"/>
      <c r="F370" s="55"/>
      <c r="G370" s="55"/>
      <c r="H370" s="55"/>
      <c r="I370" s="55"/>
      <c r="J370" s="55"/>
      <c r="K370" s="55"/>
      <c r="L370" s="55"/>
      <c r="M370" s="55"/>
      <c r="N370" s="55"/>
    </row>
    <row r="371" spans="1:14" ht="12.75">
      <c r="A371" s="109" t="s">
        <v>32</v>
      </c>
      <c r="B371" s="137"/>
      <c r="C371" s="137"/>
      <c r="D371" s="137"/>
      <c r="E371" s="55"/>
      <c r="F371" s="55"/>
      <c r="G371" s="55"/>
      <c r="H371" s="55"/>
      <c r="I371" s="55"/>
      <c r="J371" s="55"/>
      <c r="K371" s="55"/>
      <c r="L371" s="55"/>
      <c r="M371" s="55"/>
      <c r="N371" s="55"/>
    </row>
    <row r="372" spans="1:14" ht="12.75">
      <c r="A372" s="109" t="s">
        <v>321</v>
      </c>
      <c r="B372" s="137"/>
      <c r="C372" s="137"/>
      <c r="D372" s="137"/>
      <c r="E372" s="55"/>
      <c r="F372" s="55"/>
      <c r="G372" s="55"/>
      <c r="H372" s="55"/>
      <c r="I372" s="55"/>
      <c r="J372" s="55"/>
      <c r="K372" s="55"/>
      <c r="L372" s="55"/>
      <c r="M372" s="55"/>
      <c r="N372" s="55"/>
    </row>
    <row r="375" spans="1:23" ht="12.75">
      <c r="A375" s="4" t="s">
        <v>250</v>
      </c>
      <c r="B375" s="56"/>
      <c r="C375" s="56"/>
      <c r="D375" s="56"/>
      <c r="E375" s="56"/>
      <c r="F375" s="28"/>
      <c r="G375" s="28"/>
      <c r="H375" s="28"/>
      <c r="I375" s="2"/>
      <c r="J375" s="2"/>
      <c r="K375" s="2"/>
      <c r="L375" s="2"/>
      <c r="M375" s="2"/>
      <c r="N375" s="2"/>
      <c r="O375" s="2"/>
      <c r="P375" s="2"/>
      <c r="Q375" s="2"/>
      <c r="R375" s="2"/>
      <c r="S375" s="2"/>
      <c r="T375" s="2"/>
      <c r="U375" s="2"/>
      <c r="V375" s="2"/>
      <c r="W375" s="2"/>
    </row>
    <row r="376" spans="1:23" ht="12.75">
      <c r="A376" s="28"/>
      <c r="B376" s="28"/>
      <c r="C376" s="150" t="s">
        <v>326</v>
      </c>
      <c r="D376" s="150" t="s">
        <v>65</v>
      </c>
      <c r="E376" s="150" t="s">
        <v>63</v>
      </c>
      <c r="F376" s="28"/>
      <c r="G376" s="28"/>
      <c r="H376" s="28"/>
      <c r="I376" s="2"/>
      <c r="J376" s="2"/>
      <c r="K376" s="2"/>
      <c r="L376" s="2"/>
      <c r="M376" s="2"/>
      <c r="N376" s="2"/>
      <c r="O376" s="2"/>
      <c r="P376" s="2"/>
      <c r="Q376" s="2"/>
      <c r="R376" s="2"/>
      <c r="S376" s="2"/>
      <c r="T376" s="2"/>
      <c r="U376" s="2"/>
      <c r="V376" s="2"/>
      <c r="W376" s="2"/>
    </row>
    <row r="377" spans="1:23" ht="12.75">
      <c r="A377" s="311" t="s">
        <v>322</v>
      </c>
      <c r="B377" s="311"/>
      <c r="C377" s="259">
        <v>103</v>
      </c>
      <c r="D377" s="259">
        <v>104</v>
      </c>
      <c r="E377" s="259">
        <v>94</v>
      </c>
      <c r="F377" s="28"/>
      <c r="G377" s="28"/>
      <c r="H377" s="28"/>
      <c r="I377" s="2"/>
      <c r="J377" s="2"/>
      <c r="K377" s="2"/>
      <c r="L377" s="2"/>
      <c r="M377" s="2"/>
      <c r="N377" s="2"/>
      <c r="O377" s="2"/>
      <c r="P377" s="2"/>
      <c r="Q377" s="2"/>
      <c r="R377" s="2"/>
      <c r="S377" s="2"/>
      <c r="T377" s="2"/>
      <c r="U377" s="2"/>
      <c r="V377" s="2"/>
      <c r="W377" s="2"/>
    </row>
    <row r="378" spans="1:23" ht="12.75">
      <c r="A378" s="312" t="s">
        <v>96</v>
      </c>
      <c r="B378" s="312"/>
      <c r="C378" s="260">
        <v>100</v>
      </c>
      <c r="D378" s="260">
        <v>101</v>
      </c>
      <c r="E378" s="260">
        <v>89</v>
      </c>
      <c r="F378" s="28"/>
      <c r="G378" s="28"/>
      <c r="H378" s="28"/>
      <c r="I378" s="2"/>
      <c r="J378" s="2"/>
      <c r="K378" s="2"/>
      <c r="L378" s="2"/>
      <c r="M378" s="2"/>
      <c r="N378" s="2"/>
      <c r="O378" s="2"/>
      <c r="P378" s="2"/>
      <c r="Q378" s="2"/>
      <c r="R378" s="2"/>
      <c r="S378" s="2"/>
      <c r="T378" s="2"/>
      <c r="U378" s="2"/>
      <c r="V378" s="2"/>
      <c r="W378" s="2"/>
    </row>
    <row r="379" spans="1:23" ht="12.75">
      <c r="A379" s="311" t="s">
        <v>97</v>
      </c>
      <c r="B379" s="311"/>
      <c r="C379" s="259">
        <v>791</v>
      </c>
      <c r="D379" s="259">
        <v>620</v>
      </c>
      <c r="E379" s="259">
        <v>791</v>
      </c>
      <c r="F379" s="28"/>
      <c r="G379" s="28"/>
      <c r="H379" s="28"/>
      <c r="I379" s="2"/>
      <c r="J379" s="2"/>
      <c r="K379" s="2"/>
      <c r="L379" s="2"/>
      <c r="M379" s="2"/>
      <c r="N379" s="2"/>
      <c r="O379" s="2"/>
      <c r="P379" s="2"/>
      <c r="Q379" s="2"/>
      <c r="R379" s="2"/>
      <c r="S379" s="2"/>
      <c r="T379" s="2"/>
      <c r="U379" s="2"/>
      <c r="V379" s="2"/>
      <c r="W379" s="2"/>
    </row>
    <row r="380" spans="1:23" ht="12.75">
      <c r="A380" s="312" t="s">
        <v>252</v>
      </c>
      <c r="B380" s="312"/>
      <c r="C380" s="260">
        <v>6</v>
      </c>
      <c r="D380" s="260">
        <v>14</v>
      </c>
      <c r="E380" s="260">
        <v>20</v>
      </c>
      <c r="F380" s="28"/>
      <c r="G380" s="28"/>
      <c r="H380" s="28"/>
      <c r="I380" s="2"/>
      <c r="J380" s="2"/>
      <c r="K380" s="2"/>
      <c r="L380" s="2"/>
      <c r="M380" s="2"/>
      <c r="N380" s="2"/>
      <c r="O380" s="2"/>
      <c r="P380" s="2"/>
      <c r="Q380" s="2"/>
      <c r="R380" s="2"/>
      <c r="S380" s="2"/>
      <c r="T380" s="2"/>
      <c r="U380" s="2"/>
      <c r="V380" s="2"/>
      <c r="W380" s="2"/>
    </row>
    <row r="381" spans="1:23" ht="12.75">
      <c r="A381" s="311" t="s">
        <v>253</v>
      </c>
      <c r="B381" s="311"/>
      <c r="C381" s="259">
        <v>6</v>
      </c>
      <c r="D381" s="259">
        <v>12</v>
      </c>
      <c r="E381" s="259">
        <v>19</v>
      </c>
      <c r="F381" s="28"/>
      <c r="G381" s="28"/>
      <c r="H381" s="28"/>
      <c r="I381" s="2"/>
      <c r="J381" s="2"/>
      <c r="K381" s="2"/>
      <c r="L381" s="2"/>
      <c r="M381" s="2"/>
      <c r="N381" s="2"/>
      <c r="O381" s="2"/>
      <c r="P381" s="2"/>
      <c r="Q381" s="2"/>
      <c r="R381" s="2"/>
      <c r="S381" s="2"/>
      <c r="T381" s="2"/>
      <c r="U381" s="2"/>
      <c r="V381" s="2"/>
      <c r="W381" s="2"/>
    </row>
    <row r="382" spans="1:23" ht="12.75">
      <c r="A382" s="312" t="s">
        <v>323</v>
      </c>
      <c r="B382" s="312"/>
      <c r="C382" s="161">
        <v>149</v>
      </c>
      <c r="D382" s="161">
        <v>165</v>
      </c>
      <c r="E382" s="161">
        <v>102</v>
      </c>
      <c r="F382" s="28"/>
      <c r="G382" s="28"/>
      <c r="H382" s="28"/>
      <c r="I382" s="2"/>
      <c r="J382" s="2"/>
      <c r="K382" s="2"/>
      <c r="L382" s="2"/>
      <c r="M382" s="2"/>
      <c r="N382" s="2"/>
      <c r="O382" s="2"/>
      <c r="P382" s="2"/>
      <c r="Q382" s="2"/>
      <c r="R382" s="2"/>
      <c r="S382" s="2"/>
      <c r="T382" s="2"/>
      <c r="U382" s="2"/>
      <c r="V382" s="2"/>
      <c r="W382" s="2"/>
    </row>
    <row r="383" spans="1:23" ht="12.75">
      <c r="A383" s="311" t="s">
        <v>98</v>
      </c>
      <c r="B383" s="311"/>
      <c r="C383" s="44">
        <v>145</v>
      </c>
      <c r="D383" s="44">
        <v>162</v>
      </c>
      <c r="E383" s="44">
        <v>96</v>
      </c>
      <c r="F383" s="28"/>
      <c r="G383" s="28"/>
      <c r="H383" s="28"/>
      <c r="I383" s="2"/>
      <c r="J383" s="2"/>
      <c r="K383" s="2"/>
      <c r="L383" s="2"/>
      <c r="M383" s="2"/>
      <c r="N383" s="2"/>
      <c r="O383" s="2"/>
      <c r="P383" s="2"/>
      <c r="Q383" s="2"/>
      <c r="R383" s="2"/>
      <c r="S383" s="2"/>
      <c r="T383" s="2"/>
      <c r="U383" s="2"/>
      <c r="V383" s="2"/>
      <c r="W383" s="2"/>
    </row>
    <row r="384" spans="1:23" ht="12.75">
      <c r="A384" s="312" t="s">
        <v>99</v>
      </c>
      <c r="B384" s="312"/>
      <c r="C384" s="161">
        <v>439</v>
      </c>
      <c r="D384" s="161">
        <v>487</v>
      </c>
      <c r="E384" s="161">
        <v>439</v>
      </c>
      <c r="F384" s="28"/>
      <c r="G384" s="28"/>
      <c r="H384" s="28"/>
      <c r="I384" s="2"/>
      <c r="J384" s="2"/>
      <c r="K384" s="2"/>
      <c r="L384" s="2"/>
      <c r="M384" s="2"/>
      <c r="N384" s="2"/>
      <c r="O384" s="2"/>
      <c r="P384" s="2"/>
      <c r="Q384" s="2"/>
      <c r="R384" s="2"/>
      <c r="S384" s="2"/>
      <c r="T384" s="2"/>
      <c r="U384" s="2"/>
      <c r="V384" s="2"/>
      <c r="W384" s="2"/>
    </row>
    <row r="385" spans="1:23" ht="12.75">
      <c r="A385" s="28"/>
      <c r="B385" s="28"/>
      <c r="C385" s="28"/>
      <c r="D385" s="28"/>
      <c r="E385" s="28"/>
      <c r="F385" s="28"/>
      <c r="G385" s="28"/>
      <c r="H385" s="28"/>
      <c r="I385" s="2"/>
      <c r="J385" s="2"/>
      <c r="K385" s="2"/>
      <c r="L385" s="2"/>
      <c r="M385" s="2"/>
      <c r="N385" s="2"/>
      <c r="O385" s="2"/>
      <c r="P385" s="2"/>
      <c r="Q385" s="2"/>
      <c r="R385" s="2"/>
      <c r="S385" s="2"/>
      <c r="T385" s="2"/>
      <c r="U385" s="2"/>
      <c r="V385" s="2"/>
      <c r="W385" s="2"/>
    </row>
    <row r="386" spans="1:23" ht="12.75">
      <c r="A386" s="28"/>
      <c r="B386" s="28"/>
      <c r="C386" s="28"/>
      <c r="D386" s="28"/>
      <c r="E386" s="28"/>
      <c r="F386" s="28"/>
      <c r="G386" s="28"/>
      <c r="H386" s="28"/>
      <c r="I386" s="2"/>
      <c r="J386" s="2"/>
      <c r="K386" s="2"/>
      <c r="L386" s="2"/>
      <c r="M386" s="2"/>
      <c r="N386" s="2"/>
      <c r="O386" s="2"/>
      <c r="P386" s="2"/>
      <c r="Q386" s="2"/>
      <c r="R386" s="2"/>
      <c r="S386" s="2"/>
      <c r="T386" s="2"/>
      <c r="U386" s="2"/>
      <c r="V386" s="2"/>
      <c r="W386" s="2"/>
    </row>
    <row r="387" spans="1:23" ht="12.75">
      <c r="A387" s="4" t="s">
        <v>350</v>
      </c>
      <c r="B387" s="5"/>
      <c r="C387" s="5"/>
      <c r="D387" s="5"/>
      <c r="E387" s="28"/>
      <c r="F387" s="28"/>
      <c r="G387" s="28"/>
      <c r="H387" s="28"/>
      <c r="I387" s="2"/>
      <c r="J387" s="2"/>
      <c r="K387" s="2"/>
      <c r="L387" s="2"/>
      <c r="M387" s="2"/>
      <c r="N387" s="2"/>
      <c r="O387" s="2"/>
      <c r="P387" s="2"/>
      <c r="Q387" s="2"/>
      <c r="R387" s="2"/>
      <c r="S387" s="2"/>
      <c r="T387" s="2"/>
      <c r="U387" s="2"/>
      <c r="V387" s="2"/>
      <c r="W387" s="2"/>
    </row>
    <row r="388" spans="1:23" ht="12.75">
      <c r="A388" s="4"/>
      <c r="B388" s="5"/>
      <c r="C388" s="5"/>
      <c r="D388" s="5"/>
      <c r="E388" s="28"/>
      <c r="F388" s="28"/>
      <c r="G388" s="28"/>
      <c r="H388" s="28"/>
      <c r="I388" s="2"/>
      <c r="J388" s="2"/>
      <c r="K388" s="2"/>
      <c r="L388" s="2"/>
      <c r="M388" s="2"/>
      <c r="N388" s="2"/>
      <c r="O388" s="2"/>
      <c r="P388" s="2"/>
      <c r="Q388" s="2"/>
      <c r="R388" s="2"/>
      <c r="S388" s="2"/>
      <c r="T388" s="2"/>
      <c r="U388" s="2"/>
      <c r="V388" s="2"/>
      <c r="W388" s="2"/>
    </row>
    <row r="389" spans="1:23" ht="12.75">
      <c r="A389" s="306" t="s">
        <v>100</v>
      </c>
      <c r="B389" s="306"/>
      <c r="C389" s="150" t="s">
        <v>326</v>
      </c>
      <c r="D389" s="150" t="s">
        <v>65</v>
      </c>
      <c r="E389" s="150" t="s">
        <v>63</v>
      </c>
      <c r="F389" s="28"/>
      <c r="G389" s="28"/>
      <c r="H389" s="28"/>
      <c r="I389" s="2"/>
      <c r="J389" s="2"/>
      <c r="K389" s="2"/>
      <c r="L389" s="2"/>
      <c r="M389" s="2"/>
      <c r="N389" s="2"/>
      <c r="O389" s="2"/>
      <c r="P389" s="2"/>
      <c r="Q389" s="2"/>
      <c r="R389" s="2"/>
      <c r="S389" s="2"/>
      <c r="T389" s="2"/>
      <c r="U389" s="2"/>
      <c r="V389" s="2"/>
      <c r="W389" s="2"/>
    </row>
    <row r="390" spans="1:23" ht="12.75">
      <c r="A390" s="284" t="s">
        <v>254</v>
      </c>
      <c r="B390" s="285"/>
      <c r="C390" s="45">
        <v>0.047</v>
      </c>
      <c r="D390" s="45">
        <v>0.055</v>
      </c>
      <c r="E390" s="45" t="s">
        <v>36</v>
      </c>
      <c r="F390" s="28"/>
      <c r="G390" s="28"/>
      <c r="H390" s="28"/>
      <c r="I390" s="2"/>
      <c r="J390" s="2"/>
      <c r="K390" s="2"/>
      <c r="L390" s="2"/>
      <c r="M390" s="2"/>
      <c r="N390" s="2"/>
      <c r="O390" s="2"/>
      <c r="P390" s="2"/>
      <c r="Q390" s="2"/>
      <c r="R390" s="2"/>
      <c r="S390" s="2"/>
      <c r="T390" s="2"/>
      <c r="U390" s="2"/>
      <c r="V390" s="2"/>
      <c r="W390" s="2"/>
    </row>
    <row r="391" spans="1:23" ht="12.75">
      <c r="A391" s="286" t="s">
        <v>223</v>
      </c>
      <c r="B391" s="287"/>
      <c r="C391" s="163">
        <v>0.081</v>
      </c>
      <c r="D391" s="163">
        <v>0.081</v>
      </c>
      <c r="E391" s="163" t="s">
        <v>36</v>
      </c>
      <c r="F391" s="28"/>
      <c r="G391" s="28"/>
      <c r="H391" s="28"/>
      <c r="I391" s="2"/>
      <c r="J391" s="2"/>
      <c r="K391" s="2"/>
      <c r="L391" s="2"/>
      <c r="M391" s="2"/>
      <c r="N391" s="2"/>
      <c r="O391" s="2"/>
      <c r="P391" s="2"/>
      <c r="Q391" s="2"/>
      <c r="R391" s="2"/>
      <c r="S391" s="2"/>
      <c r="T391" s="2"/>
      <c r="U391" s="2"/>
      <c r="V391" s="2"/>
      <c r="W391" s="2"/>
    </row>
    <row r="392" spans="1:23" ht="12.75">
      <c r="A392" s="284" t="s">
        <v>89</v>
      </c>
      <c r="B392" s="285"/>
      <c r="C392" s="45">
        <v>0.023</v>
      </c>
      <c r="D392" s="45">
        <v>0.016</v>
      </c>
      <c r="E392" s="45" t="s">
        <v>36</v>
      </c>
      <c r="F392" s="28"/>
      <c r="G392" s="28"/>
      <c r="H392" s="28"/>
      <c r="I392" s="2"/>
      <c r="J392" s="2"/>
      <c r="K392" s="2"/>
      <c r="L392" s="2"/>
      <c r="M392" s="2"/>
      <c r="N392" s="2"/>
      <c r="O392" s="2"/>
      <c r="P392" s="2"/>
      <c r="Q392" s="2"/>
      <c r="R392" s="2"/>
      <c r="S392" s="2"/>
      <c r="T392" s="2"/>
      <c r="U392" s="2"/>
      <c r="V392" s="2"/>
      <c r="W392" s="2"/>
    </row>
    <row r="393" spans="1:23" ht="12.75">
      <c r="A393" s="286" t="s">
        <v>37</v>
      </c>
      <c r="B393" s="287"/>
      <c r="C393" s="163">
        <v>0.051</v>
      </c>
      <c r="D393" s="163">
        <v>0.048</v>
      </c>
      <c r="E393" s="163" t="s">
        <v>36</v>
      </c>
      <c r="F393" s="28"/>
      <c r="G393" s="28"/>
      <c r="H393" s="28"/>
      <c r="I393" s="2"/>
      <c r="J393" s="2"/>
      <c r="K393" s="2"/>
      <c r="L393" s="2"/>
      <c r="M393" s="2"/>
      <c r="N393" s="2"/>
      <c r="O393" s="2"/>
      <c r="P393" s="2"/>
      <c r="Q393" s="2"/>
      <c r="R393" s="2"/>
      <c r="S393" s="2"/>
      <c r="T393" s="2"/>
      <c r="U393" s="2"/>
      <c r="V393" s="2"/>
      <c r="W393" s="2"/>
    </row>
    <row r="394" spans="1:23" ht="12.75">
      <c r="A394" s="284" t="s">
        <v>80</v>
      </c>
      <c r="B394" s="285"/>
      <c r="C394" s="45">
        <v>0.054</v>
      </c>
      <c r="D394" s="45">
        <v>0.044000000000000004</v>
      </c>
      <c r="E394" s="45" t="s">
        <v>36</v>
      </c>
      <c r="F394" s="28"/>
      <c r="G394" s="28"/>
      <c r="H394" s="28"/>
      <c r="I394" s="2"/>
      <c r="J394" s="2"/>
      <c r="K394" s="2"/>
      <c r="L394" s="2"/>
      <c r="M394" s="2"/>
      <c r="N394" s="2"/>
      <c r="O394" s="2"/>
      <c r="P394" s="2"/>
      <c r="Q394" s="2"/>
      <c r="R394" s="2"/>
      <c r="S394" s="2"/>
      <c r="T394" s="2"/>
      <c r="U394" s="2"/>
      <c r="V394" s="2"/>
      <c r="W394" s="2"/>
    </row>
    <row r="395" spans="1:23" ht="12.75">
      <c r="A395" s="286" t="s">
        <v>306</v>
      </c>
      <c r="B395" s="287"/>
      <c r="C395" s="163">
        <v>0.046</v>
      </c>
      <c r="D395" s="163">
        <v>0.021</v>
      </c>
      <c r="E395" s="163" t="s">
        <v>36</v>
      </c>
      <c r="F395" s="28"/>
      <c r="G395" s="28"/>
      <c r="H395" s="28"/>
      <c r="I395" s="2"/>
      <c r="J395" s="2"/>
      <c r="K395" s="2"/>
      <c r="L395" s="2"/>
      <c r="M395" s="2"/>
      <c r="N395" s="2"/>
      <c r="O395" s="2"/>
      <c r="P395" s="2"/>
      <c r="Q395" s="2"/>
      <c r="R395" s="2"/>
      <c r="S395" s="2"/>
      <c r="T395" s="2"/>
      <c r="U395" s="2"/>
      <c r="V395" s="2"/>
      <c r="W395" s="2"/>
    </row>
    <row r="396" spans="1:23" ht="12.75">
      <c r="A396" s="284" t="s">
        <v>67</v>
      </c>
      <c r="B396" s="285"/>
      <c r="C396" s="45">
        <v>0.007</v>
      </c>
      <c r="D396" s="45">
        <v>0.006999999999999999</v>
      </c>
      <c r="E396" s="45" t="s">
        <v>36</v>
      </c>
      <c r="F396" s="28"/>
      <c r="G396" s="28"/>
      <c r="H396" s="28"/>
      <c r="I396" s="2"/>
      <c r="J396" s="2"/>
      <c r="K396" s="2"/>
      <c r="L396" s="2"/>
      <c r="M396" s="2"/>
      <c r="N396" s="2"/>
      <c r="O396" s="2"/>
      <c r="P396" s="2"/>
      <c r="Q396" s="2"/>
      <c r="R396" s="2"/>
      <c r="S396" s="2"/>
      <c r="T396" s="2"/>
      <c r="U396" s="2"/>
      <c r="V396" s="2"/>
      <c r="W396" s="2"/>
    </row>
    <row r="397" spans="1:23" ht="12.75">
      <c r="A397" s="286" t="s">
        <v>255</v>
      </c>
      <c r="B397" s="287"/>
      <c r="C397" s="163">
        <v>0.017</v>
      </c>
      <c r="D397" s="163">
        <v>0.012</v>
      </c>
      <c r="E397" s="163" t="s">
        <v>36</v>
      </c>
      <c r="F397" s="28"/>
      <c r="G397" s="28"/>
      <c r="H397" s="28"/>
      <c r="I397" s="2"/>
      <c r="J397" s="2"/>
      <c r="K397" s="2"/>
      <c r="L397" s="2"/>
      <c r="M397" s="2"/>
      <c r="N397" s="2"/>
      <c r="O397" s="2"/>
      <c r="P397" s="2"/>
      <c r="Q397" s="2"/>
      <c r="R397" s="2"/>
      <c r="S397" s="2"/>
      <c r="T397" s="2"/>
      <c r="U397" s="2"/>
      <c r="V397" s="2"/>
      <c r="W397" s="2"/>
    </row>
    <row r="398" spans="1:23" ht="12.75">
      <c r="A398" s="284" t="s">
        <v>256</v>
      </c>
      <c r="B398" s="285"/>
      <c r="C398" s="45">
        <v>0.024</v>
      </c>
      <c r="D398" s="45">
        <v>0.017</v>
      </c>
      <c r="E398" s="45" t="s">
        <v>36</v>
      </c>
      <c r="F398" s="28"/>
      <c r="G398" s="28"/>
      <c r="H398" s="28"/>
      <c r="I398" s="2"/>
      <c r="J398" s="2"/>
      <c r="K398" s="2"/>
      <c r="L398" s="2"/>
      <c r="M398" s="2"/>
      <c r="N398" s="2"/>
      <c r="O398" s="2"/>
      <c r="P398" s="2"/>
      <c r="Q398" s="2"/>
      <c r="R398" s="2"/>
      <c r="S398" s="2"/>
      <c r="T398" s="2"/>
      <c r="U398" s="2"/>
      <c r="V398" s="2"/>
      <c r="W398" s="2"/>
    </row>
    <row r="399" spans="1:23" ht="12.75">
      <c r="A399" s="286" t="s">
        <v>257</v>
      </c>
      <c r="B399" s="287"/>
      <c r="C399" s="163">
        <v>0.045</v>
      </c>
      <c r="D399" s="163">
        <v>0.053</v>
      </c>
      <c r="E399" s="163" t="s">
        <v>36</v>
      </c>
      <c r="F399" s="28"/>
      <c r="G399" s="28"/>
      <c r="H399" s="28"/>
      <c r="I399" s="2"/>
      <c r="J399" s="2"/>
      <c r="K399" s="2"/>
      <c r="L399" s="2"/>
      <c r="M399" s="2"/>
      <c r="N399" s="2"/>
      <c r="O399" s="2"/>
      <c r="P399" s="2"/>
      <c r="Q399" s="2"/>
      <c r="R399" s="2"/>
      <c r="S399" s="2"/>
      <c r="T399" s="2"/>
      <c r="U399" s="2"/>
      <c r="V399" s="2"/>
      <c r="W399" s="2"/>
    </row>
    <row r="400" spans="1:23" ht="12.75">
      <c r="A400" s="288" t="s">
        <v>303</v>
      </c>
      <c r="B400" s="289"/>
      <c r="C400" s="65">
        <v>0.129</v>
      </c>
      <c r="D400" s="65">
        <v>0.146</v>
      </c>
      <c r="E400" s="65">
        <v>0.124</v>
      </c>
      <c r="F400" s="28"/>
      <c r="G400" s="28"/>
      <c r="H400" s="28"/>
      <c r="I400" s="2"/>
      <c r="J400" s="2"/>
      <c r="K400" s="2"/>
      <c r="L400" s="2"/>
      <c r="M400" s="2"/>
      <c r="N400" s="2"/>
      <c r="O400" s="2"/>
      <c r="P400" s="2"/>
      <c r="Q400" s="2"/>
      <c r="R400" s="2"/>
      <c r="S400" s="2"/>
      <c r="T400" s="2"/>
      <c r="U400" s="2"/>
      <c r="V400" s="2"/>
      <c r="W400" s="2"/>
    </row>
    <row r="401" spans="1:23" ht="12.75">
      <c r="A401" s="290"/>
      <c r="B401" s="291"/>
      <c r="C401" s="144"/>
      <c r="D401" s="144"/>
      <c r="E401" s="144"/>
      <c r="F401" s="28"/>
      <c r="G401" s="28"/>
      <c r="H401" s="28"/>
      <c r="I401" s="2"/>
      <c r="J401" s="2"/>
      <c r="K401" s="2"/>
      <c r="L401" s="2"/>
      <c r="M401" s="2"/>
      <c r="N401" s="2"/>
      <c r="O401" s="2"/>
      <c r="P401" s="2"/>
      <c r="Q401" s="2"/>
      <c r="R401" s="2"/>
      <c r="S401" s="2"/>
      <c r="T401" s="2"/>
      <c r="U401" s="2"/>
      <c r="V401" s="2"/>
      <c r="W401" s="2"/>
    </row>
    <row r="402" spans="1:23" ht="12.75">
      <c r="A402" s="284" t="s">
        <v>324</v>
      </c>
      <c r="B402" s="285"/>
      <c r="C402" s="45">
        <v>0.05</v>
      </c>
      <c r="D402" s="45">
        <v>0.062</v>
      </c>
      <c r="E402" s="45">
        <v>0.025</v>
      </c>
      <c r="F402" s="28"/>
      <c r="G402" s="28"/>
      <c r="H402" s="28"/>
      <c r="I402" s="2"/>
      <c r="J402" s="2"/>
      <c r="K402" s="2"/>
      <c r="L402" s="2"/>
      <c r="M402" s="2"/>
      <c r="N402" s="2"/>
      <c r="O402" s="2"/>
      <c r="P402" s="2"/>
      <c r="Q402" s="2"/>
      <c r="R402" s="2"/>
      <c r="S402" s="2"/>
      <c r="T402" s="2"/>
      <c r="U402" s="2"/>
      <c r="V402" s="2"/>
      <c r="W402" s="2"/>
    </row>
    <row r="403" spans="1:23" ht="12.75">
      <c r="A403" s="282"/>
      <c r="B403" s="283"/>
      <c r="C403" s="163"/>
      <c r="D403" s="163"/>
      <c r="E403" s="163"/>
      <c r="F403" s="28"/>
      <c r="G403" s="28"/>
      <c r="H403" s="28"/>
      <c r="I403" s="2"/>
      <c r="J403" s="2"/>
      <c r="K403" s="2"/>
      <c r="L403" s="2"/>
      <c r="M403" s="2"/>
      <c r="N403" s="2"/>
      <c r="O403" s="2"/>
      <c r="P403" s="2"/>
      <c r="Q403" s="2"/>
      <c r="R403" s="2"/>
      <c r="S403" s="2"/>
      <c r="T403" s="2"/>
      <c r="U403" s="2"/>
      <c r="V403" s="2"/>
      <c r="W403" s="2"/>
    </row>
    <row r="404" spans="1:23" ht="12.75">
      <c r="A404" s="284" t="s">
        <v>325</v>
      </c>
      <c r="B404" s="285"/>
      <c r="C404" s="45">
        <v>0.031</v>
      </c>
      <c r="D404" s="45">
        <v>0.031</v>
      </c>
      <c r="E404" s="45">
        <v>0.032</v>
      </c>
      <c r="F404" s="28"/>
      <c r="G404" s="28"/>
      <c r="H404" s="28"/>
      <c r="I404" s="2"/>
      <c r="J404" s="2"/>
      <c r="K404" s="2"/>
      <c r="L404" s="2"/>
      <c r="M404" s="2"/>
      <c r="N404" s="2"/>
      <c r="O404" s="2"/>
      <c r="P404" s="2"/>
      <c r="Q404" s="2"/>
      <c r="R404" s="2"/>
      <c r="S404" s="2"/>
      <c r="T404" s="2"/>
      <c r="U404" s="2"/>
      <c r="V404" s="2"/>
      <c r="W404" s="2"/>
    </row>
    <row r="405" spans="1:23" ht="12.75">
      <c r="A405" s="131" t="s">
        <v>32</v>
      </c>
      <c r="B405" s="94"/>
      <c r="C405" s="95"/>
      <c r="D405" s="95"/>
      <c r="E405" s="95"/>
      <c r="F405" s="28"/>
      <c r="G405" s="28"/>
      <c r="H405" s="28"/>
      <c r="I405" s="2"/>
      <c r="J405" s="2"/>
      <c r="K405" s="2"/>
      <c r="L405" s="2"/>
      <c r="M405" s="2"/>
      <c r="N405" s="2"/>
      <c r="O405" s="2"/>
      <c r="P405" s="2"/>
      <c r="Q405" s="2"/>
      <c r="R405" s="2"/>
      <c r="S405" s="2"/>
      <c r="T405" s="2"/>
      <c r="U405" s="2"/>
      <c r="V405" s="2"/>
      <c r="W405" s="2"/>
    </row>
    <row r="406" ht="12.75">
      <c r="A406" s="114" t="s">
        <v>258</v>
      </c>
    </row>
  </sheetData>
  <sheetProtection/>
  <mergeCells count="211">
    <mergeCell ref="G67:H67"/>
    <mergeCell ref="F71:G71"/>
    <mergeCell ref="A42:A46"/>
    <mergeCell ref="A47:A51"/>
    <mergeCell ref="A52:A56"/>
    <mergeCell ref="B53:C53"/>
    <mergeCell ref="B54:C54"/>
    <mergeCell ref="B55:C55"/>
    <mergeCell ref="B49:C49"/>
    <mergeCell ref="B50:C50"/>
    <mergeCell ref="B51:C51"/>
    <mergeCell ref="B52:C52"/>
    <mergeCell ref="B45:C45"/>
    <mergeCell ref="B46:C46"/>
    <mergeCell ref="B47:C47"/>
    <mergeCell ref="B48:C48"/>
    <mergeCell ref="B41:C41"/>
    <mergeCell ref="B42:C42"/>
    <mergeCell ref="B43:C43"/>
    <mergeCell ref="B44:C44"/>
    <mergeCell ref="A128:B128"/>
    <mergeCell ref="A337:B337"/>
    <mergeCell ref="A346:B346"/>
    <mergeCell ref="A338:B338"/>
    <mergeCell ref="A339:B339"/>
    <mergeCell ref="A344:B344"/>
    <mergeCell ref="A345:B345"/>
    <mergeCell ref="A323:B323"/>
    <mergeCell ref="A324:B324"/>
    <mergeCell ref="A325:B325"/>
    <mergeCell ref="A326:B326"/>
    <mergeCell ref="A309:B309"/>
    <mergeCell ref="A314:B314"/>
    <mergeCell ref="A315:B315"/>
    <mergeCell ref="A316:B316"/>
    <mergeCell ref="B280:C280"/>
    <mergeCell ref="D280:E280"/>
    <mergeCell ref="F280:G280"/>
    <mergeCell ref="A308:B308"/>
    <mergeCell ref="A271:B271"/>
    <mergeCell ref="A272:B272"/>
    <mergeCell ref="A273:B273"/>
    <mergeCell ref="A274:B274"/>
    <mergeCell ref="A261:B261"/>
    <mergeCell ref="A262:B262"/>
    <mergeCell ref="A263:B263"/>
    <mergeCell ref="H290:J290"/>
    <mergeCell ref="E290:G290"/>
    <mergeCell ref="B290:D290"/>
    <mergeCell ref="C269:D269"/>
    <mergeCell ref="E269:F269"/>
    <mergeCell ref="G269:H269"/>
    <mergeCell ref="A270:B270"/>
    <mergeCell ref="C259:D259"/>
    <mergeCell ref="E259:F259"/>
    <mergeCell ref="G259:H259"/>
    <mergeCell ref="A260:B260"/>
    <mergeCell ref="B253:C253"/>
    <mergeCell ref="D253:E253"/>
    <mergeCell ref="F253:G253"/>
    <mergeCell ref="E177:F177"/>
    <mergeCell ref="A190:B190"/>
    <mergeCell ref="A185:B185"/>
    <mergeCell ref="A178:B178"/>
    <mergeCell ref="A179:B179"/>
    <mergeCell ref="A191:B191"/>
    <mergeCell ref="A192:B192"/>
    <mergeCell ref="A189:B189"/>
    <mergeCell ref="A174:B174"/>
    <mergeCell ref="C177:D177"/>
    <mergeCell ref="A186:B186"/>
    <mergeCell ref="A187:B187"/>
    <mergeCell ref="A188:B188"/>
    <mergeCell ref="A182:B182"/>
    <mergeCell ref="A183:B183"/>
    <mergeCell ref="A184:B184"/>
    <mergeCell ref="A180:B180"/>
    <mergeCell ref="A181:B181"/>
    <mergeCell ref="C158:D158"/>
    <mergeCell ref="E158:F158"/>
    <mergeCell ref="G158:H158"/>
    <mergeCell ref="A170:B170"/>
    <mergeCell ref="A162:B162"/>
    <mergeCell ref="A163:B163"/>
    <mergeCell ref="A164:B164"/>
    <mergeCell ref="A165:B165"/>
    <mergeCell ref="A160:B160"/>
    <mergeCell ref="A161:B161"/>
    <mergeCell ref="A155:B155"/>
    <mergeCell ref="A159:B159"/>
    <mergeCell ref="A173:B173"/>
    <mergeCell ref="A166:B166"/>
    <mergeCell ref="A167:B167"/>
    <mergeCell ref="A168:B168"/>
    <mergeCell ref="A169:B169"/>
    <mergeCell ref="A171:B171"/>
    <mergeCell ref="A172:B172"/>
    <mergeCell ref="A151:B151"/>
    <mergeCell ref="A152:B152"/>
    <mergeCell ref="A153:B153"/>
    <mergeCell ref="A154:B154"/>
    <mergeCell ref="A147:B147"/>
    <mergeCell ref="A148:B148"/>
    <mergeCell ref="A149:B149"/>
    <mergeCell ref="A150:B150"/>
    <mergeCell ref="A143:B143"/>
    <mergeCell ref="A144:B144"/>
    <mergeCell ref="A145:B145"/>
    <mergeCell ref="A146:B146"/>
    <mergeCell ref="A139:B139"/>
    <mergeCell ref="A140:B140"/>
    <mergeCell ref="A141:B141"/>
    <mergeCell ref="A142:B142"/>
    <mergeCell ref="A135:B135"/>
    <mergeCell ref="C138:D138"/>
    <mergeCell ref="E138:F138"/>
    <mergeCell ref="G138:H138"/>
    <mergeCell ref="A125:B125"/>
    <mergeCell ref="A126:B126"/>
    <mergeCell ref="A127:B127"/>
    <mergeCell ref="A384:B384"/>
    <mergeCell ref="A129:B129"/>
    <mergeCell ref="A130:B130"/>
    <mergeCell ref="A131:B131"/>
    <mergeCell ref="A132:B132"/>
    <mergeCell ref="A133:B133"/>
    <mergeCell ref="A134:B134"/>
    <mergeCell ref="A389:B389"/>
    <mergeCell ref="A381:B381"/>
    <mergeCell ref="A123:B123"/>
    <mergeCell ref="A124:B124"/>
    <mergeCell ref="A382:B382"/>
    <mergeCell ref="A383:B383"/>
    <mergeCell ref="A377:B377"/>
    <mergeCell ref="A378:B378"/>
    <mergeCell ref="A379:B379"/>
    <mergeCell ref="A380:B380"/>
    <mergeCell ref="A109:B109"/>
    <mergeCell ref="A110:B110"/>
    <mergeCell ref="A111:B111"/>
    <mergeCell ref="A112:B112"/>
    <mergeCell ref="A105:B105"/>
    <mergeCell ref="A106:B106"/>
    <mergeCell ref="A107:B107"/>
    <mergeCell ref="A108:B108"/>
    <mergeCell ref="F223:G223"/>
    <mergeCell ref="A85:B85"/>
    <mergeCell ref="C122:D122"/>
    <mergeCell ref="E122:F122"/>
    <mergeCell ref="G122:H122"/>
    <mergeCell ref="A113:B113"/>
    <mergeCell ref="A93:B93"/>
    <mergeCell ref="A94:B94"/>
    <mergeCell ref="A89:B89"/>
    <mergeCell ref="A90:B90"/>
    <mergeCell ref="A87:B87"/>
    <mergeCell ref="A88:B88"/>
    <mergeCell ref="B223:C223"/>
    <mergeCell ref="D223:E223"/>
    <mergeCell ref="A91:B91"/>
    <mergeCell ref="A92:B92"/>
    <mergeCell ref="A101:B101"/>
    <mergeCell ref="A102:B102"/>
    <mergeCell ref="A103:B103"/>
    <mergeCell ref="A104:B104"/>
    <mergeCell ref="A70:B70"/>
    <mergeCell ref="A71:B71"/>
    <mergeCell ref="A84:B84"/>
    <mergeCell ref="A86:B86"/>
    <mergeCell ref="B5:B7"/>
    <mergeCell ref="B8:B10"/>
    <mergeCell ref="A15:A24"/>
    <mergeCell ref="B15:B17"/>
    <mergeCell ref="B18:B20"/>
    <mergeCell ref="B21:B23"/>
    <mergeCell ref="B11:B13"/>
    <mergeCell ref="A5:A14"/>
    <mergeCell ref="E202:G202"/>
    <mergeCell ref="H202:J202"/>
    <mergeCell ref="A64:B64"/>
    <mergeCell ref="A65:B65"/>
    <mergeCell ref="A66:B66"/>
    <mergeCell ref="A67:B67"/>
    <mergeCell ref="A68:B68"/>
    <mergeCell ref="A76:B76"/>
    <mergeCell ref="A72:B72"/>
    <mergeCell ref="A73:B73"/>
    <mergeCell ref="A392:B392"/>
    <mergeCell ref="A393:B393"/>
    <mergeCell ref="B28:B30"/>
    <mergeCell ref="B202:D202"/>
    <mergeCell ref="B31:B33"/>
    <mergeCell ref="A25:A34"/>
    <mergeCell ref="B25:B27"/>
    <mergeCell ref="A74:B74"/>
    <mergeCell ref="A75:B75"/>
    <mergeCell ref="A69:B69"/>
    <mergeCell ref="A404:B404"/>
    <mergeCell ref="A400:B400"/>
    <mergeCell ref="A402:B402"/>
    <mergeCell ref="A401:B401"/>
    <mergeCell ref="G177:H177"/>
    <mergeCell ref="A403:B403"/>
    <mergeCell ref="A398:B398"/>
    <mergeCell ref="A399:B399"/>
    <mergeCell ref="A394:B394"/>
    <mergeCell ref="A395:B395"/>
    <mergeCell ref="A396:B396"/>
    <mergeCell ref="A397:B397"/>
    <mergeCell ref="A390:B390"/>
    <mergeCell ref="A391:B391"/>
  </mergeCells>
  <printOptions/>
  <pageMargins left="0.3937007874015748" right="0.3937007874015748" top="0.3937007874015748" bottom="0.3937007874015748" header="0.5118110236220472" footer="0.5118110236220472"/>
  <pageSetup fitToHeight="6" horizontalDpi="600" verticalDpi="600" orientation="landscape" paperSize="8" scale="78" r:id="rId1"/>
  <rowBreaks count="5" manualBreakCount="5">
    <brk id="61" max="9" man="1"/>
    <brk id="118" max="9" man="1"/>
    <brk id="199" max="9" man="1"/>
    <brk id="277" max="9" man="1"/>
    <brk id="349" max="9" man="1"/>
  </rowBreaks>
  <ignoredErrors>
    <ignoredError sqref="E12:F12 E6:F6 E9:F9" formula="1"/>
    <ignoredError sqref="A228" twoDigitTextYear="1"/>
  </ignoredErrors>
</worksheet>
</file>

<file path=xl/worksheets/sheet3.xml><?xml version="1.0" encoding="utf-8"?>
<worksheet xmlns="http://schemas.openxmlformats.org/spreadsheetml/2006/main" xmlns:r="http://schemas.openxmlformats.org/officeDocument/2006/relationships">
  <sheetPr codeName="Sheet2"/>
  <dimension ref="A1:X302"/>
  <sheetViews>
    <sheetView showGridLines="0" workbookViewId="0" topLeftCell="A180">
      <selection activeCell="A202" sqref="A202:C202"/>
    </sheetView>
  </sheetViews>
  <sheetFormatPr defaultColWidth="9.140625" defaultRowHeight="12.75"/>
  <cols>
    <col min="1" max="1" width="20.7109375" style="1" customWidth="1"/>
    <col min="2" max="5" width="20.7109375" style="26" customWidth="1"/>
    <col min="6" max="6" width="20.7109375" style="19" customWidth="1"/>
    <col min="7" max="22" width="20.7109375" style="2" customWidth="1"/>
    <col min="23" max="24" width="20.7109375" style="1" customWidth="1"/>
    <col min="25" max="16384" width="9.140625" style="1" customWidth="1"/>
  </cols>
  <sheetData>
    <row r="1" spans="1:22" ht="15.75">
      <c r="A1" s="99" t="s">
        <v>330</v>
      </c>
      <c r="B1" s="1"/>
      <c r="C1" s="1"/>
      <c r="D1" s="1"/>
      <c r="E1" s="1"/>
      <c r="F1" s="3"/>
      <c r="G1" s="3"/>
      <c r="H1" s="1"/>
      <c r="I1" s="1"/>
      <c r="J1" s="1"/>
      <c r="K1" s="1"/>
      <c r="L1" s="1"/>
      <c r="M1" s="1"/>
      <c r="N1" s="1"/>
      <c r="O1" s="1"/>
      <c r="P1" s="1"/>
      <c r="Q1" s="1"/>
      <c r="R1" s="1"/>
      <c r="S1" s="1"/>
      <c r="T1" s="1"/>
      <c r="U1" s="1"/>
      <c r="V1" s="1"/>
    </row>
    <row r="2" spans="2:22" ht="12.75">
      <c r="B2" s="1"/>
      <c r="C2" s="1"/>
      <c r="D2" s="1"/>
      <c r="E2" s="1"/>
      <c r="F2" s="3"/>
      <c r="G2" s="3"/>
      <c r="H2" s="1"/>
      <c r="I2" s="1"/>
      <c r="J2" s="1"/>
      <c r="L2" s="1"/>
      <c r="M2" s="1"/>
      <c r="N2" s="1"/>
      <c r="O2" s="1"/>
      <c r="P2" s="1"/>
      <c r="Q2" s="1"/>
      <c r="R2" s="1"/>
      <c r="S2" s="1"/>
      <c r="T2" s="1"/>
      <c r="U2" s="1"/>
      <c r="V2" s="1"/>
    </row>
    <row r="3" ht="12.75">
      <c r="A3" s="100" t="s">
        <v>333</v>
      </c>
    </row>
    <row r="4" spans="1:18" ht="12.75">
      <c r="A4" s="153" t="s">
        <v>165</v>
      </c>
      <c r="B4" s="153" t="s">
        <v>167</v>
      </c>
      <c r="C4" s="153" t="s">
        <v>168</v>
      </c>
      <c r="D4" s="150" t="s">
        <v>246</v>
      </c>
      <c r="E4" s="150" t="s">
        <v>249</v>
      </c>
      <c r="F4" s="150" t="s">
        <v>248</v>
      </c>
      <c r="G4" s="150" t="s">
        <v>343</v>
      </c>
      <c r="H4" s="150" t="s">
        <v>249</v>
      </c>
      <c r="I4" s="150" t="s">
        <v>248</v>
      </c>
      <c r="J4" s="150" t="s">
        <v>247</v>
      </c>
      <c r="K4" s="150" t="s">
        <v>249</v>
      </c>
      <c r="L4" s="150" t="s">
        <v>248</v>
      </c>
      <c r="M4" s="150" t="s">
        <v>279</v>
      </c>
      <c r="N4" s="150" t="s">
        <v>300</v>
      </c>
      <c r="O4"/>
      <c r="P4"/>
      <c r="Q4"/>
      <c r="R4"/>
    </row>
    <row r="5" spans="1:18" ht="12.75">
      <c r="A5" s="345" t="s">
        <v>326</v>
      </c>
      <c r="B5" s="343" t="s">
        <v>169</v>
      </c>
      <c r="C5" s="43" t="s">
        <v>106</v>
      </c>
      <c r="D5" s="184">
        <v>37559</v>
      </c>
      <c r="E5" s="184">
        <v>11095</v>
      </c>
      <c r="F5" s="127">
        <v>0.29540190100907904</v>
      </c>
      <c r="G5" s="184">
        <v>37388</v>
      </c>
      <c r="H5" s="184">
        <v>7251</v>
      </c>
      <c r="I5" s="127">
        <v>0.19393923183909276</v>
      </c>
      <c r="J5" s="184">
        <v>2759</v>
      </c>
      <c r="K5" s="184">
        <v>1648</v>
      </c>
      <c r="L5" s="127">
        <v>0.5973178687930409</v>
      </c>
      <c r="M5" s="224">
        <v>3968</v>
      </c>
      <c r="N5" s="225">
        <v>447580</v>
      </c>
      <c r="O5"/>
      <c r="P5"/>
      <c r="Q5"/>
      <c r="R5"/>
    </row>
    <row r="6" spans="1:18" ht="12.75">
      <c r="A6" s="345"/>
      <c r="B6" s="343"/>
      <c r="C6" s="43" t="s">
        <v>107</v>
      </c>
      <c r="D6" s="184">
        <v>10637</v>
      </c>
      <c r="E6" s="184">
        <v>2439</v>
      </c>
      <c r="F6" s="127">
        <v>0.2292939738648115</v>
      </c>
      <c r="G6" s="184">
        <v>4848</v>
      </c>
      <c r="H6" s="184">
        <v>945</v>
      </c>
      <c r="I6" s="127">
        <v>0.19492574257425743</v>
      </c>
      <c r="J6" s="184">
        <v>19</v>
      </c>
      <c r="K6" s="184">
        <v>13</v>
      </c>
      <c r="L6" s="127">
        <v>0.6842105263157895</v>
      </c>
      <c r="M6" s="224">
        <v>304</v>
      </c>
      <c r="N6" s="225">
        <v>41390</v>
      </c>
      <c r="O6"/>
      <c r="P6"/>
      <c r="Q6"/>
      <c r="R6"/>
    </row>
    <row r="7" spans="1:18" ht="12.75">
      <c r="A7" s="345"/>
      <c r="B7" s="343"/>
      <c r="C7" s="43" t="s">
        <v>170</v>
      </c>
      <c r="D7" s="184">
        <v>17409</v>
      </c>
      <c r="E7" s="184">
        <v>12001</v>
      </c>
      <c r="F7" s="127">
        <v>0.6893560801884083</v>
      </c>
      <c r="G7" s="184">
        <v>3297</v>
      </c>
      <c r="H7" s="184">
        <v>712</v>
      </c>
      <c r="I7" s="127">
        <v>0.21595389748255991</v>
      </c>
      <c r="J7" s="184">
        <v>2148</v>
      </c>
      <c r="K7" s="184">
        <v>1932</v>
      </c>
      <c r="L7" s="127">
        <v>0.8994413407821229</v>
      </c>
      <c r="M7" s="224">
        <v>1182</v>
      </c>
      <c r="N7" s="225">
        <v>153810</v>
      </c>
      <c r="O7"/>
      <c r="P7"/>
      <c r="Q7"/>
      <c r="R7"/>
    </row>
    <row r="8" spans="1:18" ht="12.75">
      <c r="A8" s="345"/>
      <c r="B8" s="343"/>
      <c r="C8" s="43" t="s">
        <v>164</v>
      </c>
      <c r="D8" s="184">
        <v>15502</v>
      </c>
      <c r="E8" s="184">
        <v>4917</v>
      </c>
      <c r="F8" s="127">
        <v>0.3171848793704038</v>
      </c>
      <c r="G8" s="185" t="s">
        <v>36</v>
      </c>
      <c r="H8" s="185" t="s">
        <v>36</v>
      </c>
      <c r="I8" s="124" t="s">
        <v>36</v>
      </c>
      <c r="J8" s="185" t="s">
        <v>36</v>
      </c>
      <c r="K8" s="185" t="s">
        <v>36</v>
      </c>
      <c r="L8" s="124" t="s">
        <v>36</v>
      </c>
      <c r="M8" s="124" t="s">
        <v>36</v>
      </c>
      <c r="N8" s="129" t="s">
        <v>36</v>
      </c>
      <c r="O8"/>
      <c r="P8"/>
      <c r="Q8"/>
      <c r="R8"/>
    </row>
    <row r="9" spans="1:18" ht="12.75">
      <c r="A9" s="345"/>
      <c r="B9" s="343"/>
      <c r="C9" s="42" t="s">
        <v>171</v>
      </c>
      <c r="D9" s="186">
        <v>81107</v>
      </c>
      <c r="E9" s="186">
        <v>30452</v>
      </c>
      <c r="F9" s="53">
        <v>0.3754546463313894</v>
      </c>
      <c r="G9" s="186">
        <v>45533</v>
      </c>
      <c r="H9" s="186">
        <v>8908</v>
      </c>
      <c r="I9" s="53">
        <v>0.19563832824544836</v>
      </c>
      <c r="J9" s="186">
        <v>4926</v>
      </c>
      <c r="K9" s="186">
        <v>3593</v>
      </c>
      <c r="L9" s="53">
        <v>0.7293950466910272</v>
      </c>
      <c r="M9" s="215">
        <f>SUM(M5:M7)</f>
        <v>5454</v>
      </c>
      <c r="N9" s="215">
        <f>SUM(N5:N7)</f>
        <v>642780</v>
      </c>
      <c r="O9"/>
      <c r="P9"/>
      <c r="Q9"/>
      <c r="R9"/>
    </row>
    <row r="10" spans="1:18" ht="12.75">
      <c r="A10" s="345"/>
      <c r="B10" s="342" t="s">
        <v>172</v>
      </c>
      <c r="C10" s="156" t="s">
        <v>106</v>
      </c>
      <c r="D10" s="166">
        <v>30272</v>
      </c>
      <c r="E10" s="166">
        <v>10905</v>
      </c>
      <c r="F10" s="167">
        <v>0.36023387949260044</v>
      </c>
      <c r="G10" s="166">
        <v>43408</v>
      </c>
      <c r="H10" s="166">
        <v>7771</v>
      </c>
      <c r="I10" s="167">
        <v>0.17902230003685957</v>
      </c>
      <c r="J10" s="166">
        <v>2651</v>
      </c>
      <c r="K10" s="166">
        <v>1663</v>
      </c>
      <c r="L10" s="167">
        <v>0.6273104488872123</v>
      </c>
      <c r="M10" s="226">
        <v>11363</v>
      </c>
      <c r="N10" s="227">
        <v>1224930</v>
      </c>
      <c r="O10"/>
      <c r="P10"/>
      <c r="Q10"/>
      <c r="R10"/>
    </row>
    <row r="11" spans="1:18" ht="12.75">
      <c r="A11" s="345"/>
      <c r="B11" s="342"/>
      <c r="C11" s="156" t="s">
        <v>107</v>
      </c>
      <c r="D11" s="166">
        <v>271</v>
      </c>
      <c r="E11" s="166">
        <v>97</v>
      </c>
      <c r="F11" s="167">
        <v>0.35793357933579334</v>
      </c>
      <c r="G11" s="166">
        <v>399</v>
      </c>
      <c r="H11" s="166">
        <v>67</v>
      </c>
      <c r="I11" s="167">
        <v>0.16791979949874686</v>
      </c>
      <c r="J11" s="166">
        <v>6</v>
      </c>
      <c r="K11" s="166">
        <v>6</v>
      </c>
      <c r="L11" s="167">
        <v>1</v>
      </c>
      <c r="M11" s="226">
        <v>76</v>
      </c>
      <c r="N11" s="227">
        <v>9000</v>
      </c>
      <c r="O11"/>
      <c r="P11"/>
      <c r="Q11"/>
      <c r="R11"/>
    </row>
    <row r="12" spans="1:18" ht="12.75">
      <c r="A12" s="345"/>
      <c r="B12" s="342"/>
      <c r="C12" s="156" t="s">
        <v>170</v>
      </c>
      <c r="D12" s="166">
        <v>446</v>
      </c>
      <c r="E12" s="166">
        <v>275</v>
      </c>
      <c r="F12" s="167">
        <v>0.6165919282511211</v>
      </c>
      <c r="G12" s="166">
        <v>221</v>
      </c>
      <c r="H12" s="166">
        <v>75</v>
      </c>
      <c r="I12" s="167">
        <v>0.3393665158371041</v>
      </c>
      <c r="J12" s="166">
        <v>140</v>
      </c>
      <c r="K12" s="166">
        <v>126</v>
      </c>
      <c r="L12" s="167">
        <v>0.9</v>
      </c>
      <c r="M12" s="226">
        <v>187</v>
      </c>
      <c r="N12" s="227">
        <v>25210</v>
      </c>
      <c r="O12"/>
      <c r="P12"/>
      <c r="Q12"/>
      <c r="R12"/>
    </row>
    <row r="13" spans="1:18" ht="12.75">
      <c r="A13" s="345"/>
      <c r="B13" s="342"/>
      <c r="C13" s="156" t="s">
        <v>164</v>
      </c>
      <c r="D13" s="166">
        <v>32376</v>
      </c>
      <c r="E13" s="166">
        <v>14415</v>
      </c>
      <c r="F13" s="167">
        <v>0.4452372127501853</v>
      </c>
      <c r="G13" s="170" t="s">
        <v>36</v>
      </c>
      <c r="H13" s="170" t="s">
        <v>36</v>
      </c>
      <c r="I13" s="171" t="s">
        <v>36</v>
      </c>
      <c r="J13" s="170" t="s">
        <v>36</v>
      </c>
      <c r="K13" s="170" t="s">
        <v>36</v>
      </c>
      <c r="L13" s="171" t="s">
        <v>36</v>
      </c>
      <c r="M13" s="171" t="s">
        <v>36</v>
      </c>
      <c r="N13" s="172" t="s">
        <v>36</v>
      </c>
      <c r="O13"/>
      <c r="P13"/>
      <c r="Q13"/>
      <c r="R13"/>
    </row>
    <row r="14" spans="1:18" ht="12.75">
      <c r="A14" s="345"/>
      <c r="B14" s="342"/>
      <c r="C14" s="139" t="s">
        <v>171</v>
      </c>
      <c r="D14" s="173">
        <v>63365</v>
      </c>
      <c r="E14" s="173">
        <v>25692</v>
      </c>
      <c r="F14" s="140">
        <v>0.4054604276808964</v>
      </c>
      <c r="G14" s="173">
        <v>44028</v>
      </c>
      <c r="H14" s="173">
        <v>7913</v>
      </c>
      <c r="I14" s="140">
        <v>0.1797265376578541</v>
      </c>
      <c r="J14" s="173">
        <v>2797</v>
      </c>
      <c r="K14" s="173">
        <v>1795</v>
      </c>
      <c r="L14" s="140">
        <v>0.6417590275294959</v>
      </c>
      <c r="M14" s="228">
        <f>SUM(M10:M12)</f>
        <v>11626</v>
      </c>
      <c r="N14" s="228">
        <f>SUM(N10:N12)</f>
        <v>1259140</v>
      </c>
      <c r="O14"/>
      <c r="P14"/>
      <c r="Q14"/>
      <c r="R14"/>
    </row>
    <row r="15" spans="1:18" ht="12.75">
      <c r="A15" s="345"/>
      <c r="B15" s="187" t="s">
        <v>22</v>
      </c>
      <c r="C15" s="187" t="s">
        <v>326</v>
      </c>
      <c r="D15" s="188">
        <v>144472</v>
      </c>
      <c r="E15" s="188">
        <v>56144</v>
      </c>
      <c r="F15" s="189">
        <v>0.3886150949664987</v>
      </c>
      <c r="G15" s="188">
        <v>89561</v>
      </c>
      <c r="H15" s="188">
        <v>16821</v>
      </c>
      <c r="I15" s="189">
        <v>0.18781612532240596</v>
      </c>
      <c r="J15" s="188">
        <v>7723</v>
      </c>
      <c r="K15" s="188">
        <v>5388</v>
      </c>
      <c r="L15" s="189">
        <v>0.697656351158876</v>
      </c>
      <c r="M15" s="229">
        <f>M9+M14</f>
        <v>17080</v>
      </c>
      <c r="N15" s="229">
        <f>N9+N14</f>
        <v>1901920</v>
      </c>
      <c r="O15"/>
      <c r="P15"/>
      <c r="Q15"/>
      <c r="R15"/>
    </row>
    <row r="16" spans="1:23" ht="12.75">
      <c r="A16" s="345" t="s">
        <v>65</v>
      </c>
      <c r="B16" s="343" t="s">
        <v>169</v>
      </c>
      <c r="C16" s="43" t="s">
        <v>106</v>
      </c>
      <c r="D16" s="184">
        <v>42037</v>
      </c>
      <c r="E16" s="184">
        <v>11923</v>
      </c>
      <c r="F16" s="127">
        <v>0.283631086899636</v>
      </c>
      <c r="G16" s="184">
        <v>44517</v>
      </c>
      <c r="H16" s="184">
        <v>8766</v>
      </c>
      <c r="I16" s="127">
        <v>0.1969135386481569</v>
      </c>
      <c r="J16" s="184">
        <v>3239</v>
      </c>
      <c r="K16" s="184">
        <v>1963</v>
      </c>
      <c r="L16" s="127">
        <v>0.6060512503859216</v>
      </c>
      <c r="M16" s="123">
        <v>4462</v>
      </c>
      <c r="N16" s="128">
        <v>525670</v>
      </c>
      <c r="O16"/>
      <c r="P16" s="132"/>
      <c r="Q16" s="133"/>
      <c r="R16"/>
      <c r="S16" s="132"/>
      <c r="T16" s="133"/>
      <c r="V16" s="132"/>
      <c r="W16" s="133"/>
    </row>
    <row r="17" spans="1:23" ht="12.75">
      <c r="A17" s="345"/>
      <c r="B17" s="343"/>
      <c r="C17" s="43" t="s">
        <v>107</v>
      </c>
      <c r="D17" s="184">
        <v>11172</v>
      </c>
      <c r="E17" s="184">
        <v>2450</v>
      </c>
      <c r="F17" s="127">
        <v>0.21929824561403508</v>
      </c>
      <c r="G17" s="184">
        <v>7708</v>
      </c>
      <c r="H17" s="184">
        <v>1038</v>
      </c>
      <c r="I17" s="127">
        <v>0.134665282823041</v>
      </c>
      <c r="J17" s="184">
        <v>18</v>
      </c>
      <c r="K17" s="184">
        <v>8</v>
      </c>
      <c r="L17" s="127">
        <v>0.4444444444444444</v>
      </c>
      <c r="M17" s="123">
        <v>264</v>
      </c>
      <c r="N17" s="128">
        <v>36340</v>
      </c>
      <c r="O17"/>
      <c r="P17" s="132"/>
      <c r="Q17" s="133"/>
      <c r="R17"/>
      <c r="S17" s="132"/>
      <c r="T17" s="133"/>
      <c r="V17" s="132"/>
      <c r="W17" s="133"/>
    </row>
    <row r="18" spans="1:23" ht="12.75">
      <c r="A18" s="345"/>
      <c r="B18" s="343"/>
      <c r="C18" s="43" t="s">
        <v>170</v>
      </c>
      <c r="D18" s="184">
        <v>19777</v>
      </c>
      <c r="E18" s="184">
        <v>13090</v>
      </c>
      <c r="F18" s="127">
        <v>0.6618799615715225</v>
      </c>
      <c r="G18" s="184">
        <v>3767</v>
      </c>
      <c r="H18" s="184">
        <v>935</v>
      </c>
      <c r="I18" s="127">
        <v>0.24820812317494026</v>
      </c>
      <c r="J18" s="184">
        <v>2090</v>
      </c>
      <c r="K18" s="184">
        <v>1824</v>
      </c>
      <c r="L18" s="127">
        <v>0.8727272727272727</v>
      </c>
      <c r="M18" s="123">
        <v>1251</v>
      </c>
      <c r="N18" s="128">
        <v>167490</v>
      </c>
      <c r="O18"/>
      <c r="P18" s="132"/>
      <c r="Q18" s="133"/>
      <c r="R18"/>
      <c r="S18" s="132"/>
      <c r="T18" s="133"/>
      <c r="V18" s="132"/>
      <c r="W18" s="133"/>
    </row>
    <row r="19" spans="1:23" ht="12.75">
      <c r="A19" s="345"/>
      <c r="B19" s="343"/>
      <c r="C19" s="43" t="s">
        <v>164</v>
      </c>
      <c r="D19" s="184">
        <v>17080</v>
      </c>
      <c r="E19" s="184">
        <v>4988</v>
      </c>
      <c r="F19" s="127">
        <v>0.29203747072599534</v>
      </c>
      <c r="G19" s="185" t="s">
        <v>36</v>
      </c>
      <c r="H19" s="185" t="s">
        <v>36</v>
      </c>
      <c r="I19" s="124" t="s">
        <v>36</v>
      </c>
      <c r="J19" s="185" t="s">
        <v>36</v>
      </c>
      <c r="K19" s="185" t="s">
        <v>36</v>
      </c>
      <c r="L19" s="124" t="s">
        <v>36</v>
      </c>
      <c r="M19" s="124" t="s">
        <v>36</v>
      </c>
      <c r="N19" s="129" t="s">
        <v>36</v>
      </c>
      <c r="O19"/>
      <c r="P19" s="132"/>
      <c r="Q19" s="133"/>
      <c r="R19"/>
      <c r="S19" s="132"/>
      <c r="T19" s="133"/>
      <c r="V19" s="132"/>
      <c r="W19" s="133"/>
    </row>
    <row r="20" spans="1:23" ht="12.75">
      <c r="A20" s="345"/>
      <c r="B20" s="343"/>
      <c r="C20" s="42" t="s">
        <v>171</v>
      </c>
      <c r="D20" s="186">
        <v>90066</v>
      </c>
      <c r="E20" s="186">
        <v>32451</v>
      </c>
      <c r="F20" s="53">
        <v>0.36030244487375923</v>
      </c>
      <c r="G20" s="186">
        <v>55992</v>
      </c>
      <c r="H20" s="186">
        <v>10739</v>
      </c>
      <c r="I20" s="53">
        <v>0.1917952564652093</v>
      </c>
      <c r="J20" s="186">
        <v>5347</v>
      </c>
      <c r="K20" s="186">
        <v>3795</v>
      </c>
      <c r="L20" s="53">
        <v>0.7097437815597532</v>
      </c>
      <c r="M20" s="125">
        <f>SUM(M16:M19)</f>
        <v>5977</v>
      </c>
      <c r="N20" s="130">
        <f>SUM(N16:N19)</f>
        <v>729500</v>
      </c>
      <c r="O20"/>
      <c r="P20" s="132"/>
      <c r="Q20" s="133"/>
      <c r="R20"/>
      <c r="S20" s="132"/>
      <c r="T20" s="133"/>
      <c r="V20" s="132"/>
      <c r="W20" s="133"/>
    </row>
    <row r="21" spans="1:23" ht="12.75">
      <c r="A21" s="345"/>
      <c r="B21" s="342" t="s">
        <v>172</v>
      </c>
      <c r="C21" s="156" t="s">
        <v>106</v>
      </c>
      <c r="D21" s="166">
        <v>37711</v>
      </c>
      <c r="E21" s="166">
        <v>11925</v>
      </c>
      <c r="F21" s="167">
        <v>0.316220731351595</v>
      </c>
      <c r="G21" s="166">
        <v>56445</v>
      </c>
      <c r="H21" s="166">
        <v>9586</v>
      </c>
      <c r="I21" s="167">
        <v>0.16982903711577643</v>
      </c>
      <c r="J21" s="166">
        <v>2909</v>
      </c>
      <c r="K21" s="166">
        <v>1813</v>
      </c>
      <c r="L21" s="167">
        <v>0.6232382261945686</v>
      </c>
      <c r="M21" s="168">
        <v>13488</v>
      </c>
      <c r="N21" s="169">
        <v>1463850</v>
      </c>
      <c r="O21"/>
      <c r="P21" s="132"/>
      <c r="Q21" s="133"/>
      <c r="R21"/>
      <c r="S21" s="132"/>
      <c r="T21" s="133"/>
      <c r="V21" s="132"/>
      <c r="W21" s="133"/>
    </row>
    <row r="22" spans="1:23" ht="12.75">
      <c r="A22" s="345"/>
      <c r="B22" s="342"/>
      <c r="C22" s="156" t="s">
        <v>107</v>
      </c>
      <c r="D22" s="166">
        <v>407</v>
      </c>
      <c r="E22" s="166">
        <v>113</v>
      </c>
      <c r="F22" s="167">
        <v>0.27764127764127766</v>
      </c>
      <c r="G22" s="166">
        <v>660</v>
      </c>
      <c r="H22" s="166">
        <v>116</v>
      </c>
      <c r="I22" s="167">
        <v>0.17575757575757575</v>
      </c>
      <c r="J22" s="166">
        <v>15</v>
      </c>
      <c r="K22" s="166">
        <v>10</v>
      </c>
      <c r="L22" s="167">
        <v>0.6666666666666666</v>
      </c>
      <c r="M22" s="168">
        <v>92</v>
      </c>
      <c r="N22" s="169">
        <v>11450</v>
      </c>
      <c r="O22"/>
      <c r="P22" s="132"/>
      <c r="Q22" s="133"/>
      <c r="R22"/>
      <c r="S22" s="132"/>
      <c r="T22" s="133"/>
      <c r="V22" s="132"/>
      <c r="W22" s="133"/>
    </row>
    <row r="23" spans="1:23" ht="12.75">
      <c r="A23" s="345"/>
      <c r="B23" s="342"/>
      <c r="C23" s="156" t="s">
        <v>170</v>
      </c>
      <c r="D23" s="166">
        <v>441</v>
      </c>
      <c r="E23" s="166">
        <v>280</v>
      </c>
      <c r="F23" s="167">
        <v>0.6349206349206349</v>
      </c>
      <c r="G23" s="166">
        <v>258</v>
      </c>
      <c r="H23" s="166">
        <v>120</v>
      </c>
      <c r="I23" s="167">
        <v>0.46511627906976744</v>
      </c>
      <c r="J23" s="166">
        <v>152</v>
      </c>
      <c r="K23" s="166">
        <v>133</v>
      </c>
      <c r="L23" s="167">
        <v>0.875</v>
      </c>
      <c r="M23" s="168">
        <v>199</v>
      </c>
      <c r="N23" s="169">
        <v>25570</v>
      </c>
      <c r="O23"/>
      <c r="P23" s="132"/>
      <c r="Q23" s="133"/>
      <c r="R23"/>
      <c r="S23" s="132"/>
      <c r="T23" s="133"/>
      <c r="V23" s="132"/>
      <c r="W23" s="133"/>
    </row>
    <row r="24" spans="1:23" ht="12.75">
      <c r="A24" s="345"/>
      <c r="B24" s="342"/>
      <c r="C24" s="156" t="s">
        <v>164</v>
      </c>
      <c r="D24" s="166">
        <v>38917</v>
      </c>
      <c r="E24" s="166">
        <v>16257</v>
      </c>
      <c r="F24" s="167">
        <v>0.4177351799984583</v>
      </c>
      <c r="G24" s="170" t="s">
        <v>36</v>
      </c>
      <c r="H24" s="170" t="s">
        <v>36</v>
      </c>
      <c r="I24" s="171" t="s">
        <v>36</v>
      </c>
      <c r="J24" s="170" t="s">
        <v>36</v>
      </c>
      <c r="K24" s="170" t="s">
        <v>36</v>
      </c>
      <c r="L24" s="171" t="s">
        <v>36</v>
      </c>
      <c r="M24" s="171" t="s">
        <v>36</v>
      </c>
      <c r="N24" s="172" t="s">
        <v>36</v>
      </c>
      <c r="O24"/>
      <c r="P24" s="132"/>
      <c r="Q24" s="133"/>
      <c r="R24"/>
      <c r="S24" s="132"/>
      <c r="T24" s="133"/>
      <c r="V24" s="132"/>
      <c r="W24" s="133"/>
    </row>
    <row r="25" spans="1:23" ht="12.75">
      <c r="A25" s="345"/>
      <c r="B25" s="342"/>
      <c r="C25" s="139" t="s">
        <v>171</v>
      </c>
      <c r="D25" s="173">
        <v>77476</v>
      </c>
      <c r="E25" s="173">
        <v>28575</v>
      </c>
      <c r="F25" s="140">
        <v>0.368823893850999</v>
      </c>
      <c r="G25" s="173">
        <v>57363</v>
      </c>
      <c r="H25" s="173">
        <v>9822</v>
      </c>
      <c r="I25" s="140">
        <v>0.17122535432247268</v>
      </c>
      <c r="J25" s="173">
        <v>3076</v>
      </c>
      <c r="K25" s="173">
        <v>1956</v>
      </c>
      <c r="L25" s="140">
        <v>0.635890767230169</v>
      </c>
      <c r="M25" s="143">
        <f>SUM(M21:M24)</f>
        <v>13779</v>
      </c>
      <c r="N25" s="174">
        <f>SUM(N21:N24)</f>
        <v>1500870</v>
      </c>
      <c r="O25"/>
      <c r="P25" s="132"/>
      <c r="Q25" s="133"/>
      <c r="R25"/>
      <c r="S25" s="132"/>
      <c r="T25" s="133"/>
      <c r="V25" s="132"/>
      <c r="W25" s="133"/>
    </row>
    <row r="26" spans="1:23" ht="12.75">
      <c r="A26" s="345"/>
      <c r="B26" s="187" t="s">
        <v>22</v>
      </c>
      <c r="C26" s="187" t="s">
        <v>65</v>
      </c>
      <c r="D26" s="188">
        <v>167542</v>
      </c>
      <c r="E26" s="188">
        <v>61026</v>
      </c>
      <c r="F26" s="189">
        <v>0.36424299578613123</v>
      </c>
      <c r="G26" s="188">
        <v>113355</v>
      </c>
      <c r="H26" s="188">
        <v>20561</v>
      </c>
      <c r="I26" s="189">
        <v>0.18138591151691588</v>
      </c>
      <c r="J26" s="188">
        <v>8423</v>
      </c>
      <c r="K26" s="188">
        <v>5751</v>
      </c>
      <c r="L26" s="189">
        <v>0.6827733586608097</v>
      </c>
      <c r="M26" s="190">
        <f>M20+M25</f>
        <v>19756</v>
      </c>
      <c r="N26" s="191">
        <f>N20+N25</f>
        <v>2230370</v>
      </c>
      <c r="O26"/>
      <c r="P26" s="132"/>
      <c r="Q26" s="133"/>
      <c r="R26"/>
      <c r="S26" s="132"/>
      <c r="T26" s="133"/>
      <c r="V26" s="132"/>
      <c r="W26" s="133"/>
    </row>
    <row r="27" spans="1:23" ht="12.75">
      <c r="A27" s="345" t="s">
        <v>63</v>
      </c>
      <c r="B27" s="343" t="s">
        <v>169</v>
      </c>
      <c r="C27" s="43" t="s">
        <v>106</v>
      </c>
      <c r="D27" s="184">
        <v>47468</v>
      </c>
      <c r="E27" s="184">
        <v>12425</v>
      </c>
      <c r="F27" s="127">
        <v>0.26175528777281537</v>
      </c>
      <c r="G27" s="184">
        <v>51426</v>
      </c>
      <c r="H27" s="184">
        <v>8263</v>
      </c>
      <c r="I27" s="127">
        <v>0.16067747831836035</v>
      </c>
      <c r="J27" s="184">
        <v>2530</v>
      </c>
      <c r="K27" s="184">
        <v>1468</v>
      </c>
      <c r="L27" s="127">
        <v>0.5802371541501976</v>
      </c>
      <c r="M27" s="123">
        <v>3777</v>
      </c>
      <c r="N27" s="128">
        <v>440640</v>
      </c>
      <c r="O27"/>
      <c r="P27" s="132"/>
      <c r="Q27" s="133"/>
      <c r="R27"/>
      <c r="S27" s="132"/>
      <c r="T27" s="133"/>
      <c r="V27" s="132"/>
      <c r="W27" s="133"/>
    </row>
    <row r="28" spans="1:23" ht="12.75">
      <c r="A28" s="345"/>
      <c r="B28" s="343"/>
      <c r="C28" s="43" t="s">
        <v>107</v>
      </c>
      <c r="D28" s="184">
        <v>18879</v>
      </c>
      <c r="E28" s="184">
        <v>3511</v>
      </c>
      <c r="F28" s="127">
        <v>0.1859738333598178</v>
      </c>
      <c r="G28" s="184">
        <v>10829</v>
      </c>
      <c r="H28" s="184">
        <v>1208</v>
      </c>
      <c r="I28" s="127">
        <v>0.1115523132329855</v>
      </c>
      <c r="J28" s="184">
        <v>11</v>
      </c>
      <c r="K28" s="184">
        <v>10</v>
      </c>
      <c r="L28" s="127">
        <v>0.9090909090909091</v>
      </c>
      <c r="M28" s="123">
        <v>309</v>
      </c>
      <c r="N28" s="128">
        <v>42870</v>
      </c>
      <c r="O28"/>
      <c r="P28" s="132"/>
      <c r="Q28" s="133"/>
      <c r="R28"/>
      <c r="S28" s="132"/>
      <c r="T28" s="133"/>
      <c r="V28" s="132"/>
      <c r="W28" s="133"/>
    </row>
    <row r="29" spans="1:23" ht="12.75">
      <c r="A29" s="345"/>
      <c r="B29" s="343"/>
      <c r="C29" s="43" t="s">
        <v>170</v>
      </c>
      <c r="D29" s="184">
        <v>40597</v>
      </c>
      <c r="E29" s="184">
        <v>23181</v>
      </c>
      <c r="F29" s="127">
        <v>0.5710027834569057</v>
      </c>
      <c r="G29" s="184">
        <v>8185</v>
      </c>
      <c r="H29" s="184">
        <v>1820</v>
      </c>
      <c r="I29" s="127">
        <v>0.22235797189981674</v>
      </c>
      <c r="J29" s="184">
        <v>3157</v>
      </c>
      <c r="K29" s="184">
        <v>2482</v>
      </c>
      <c r="L29" s="127">
        <v>0.7861894203357618</v>
      </c>
      <c r="M29" s="123">
        <v>2049</v>
      </c>
      <c r="N29" s="128">
        <v>272620</v>
      </c>
      <c r="O29"/>
      <c r="P29" s="132"/>
      <c r="Q29" s="133"/>
      <c r="R29"/>
      <c r="S29" s="132"/>
      <c r="T29" s="133"/>
      <c r="V29" s="132"/>
      <c r="W29" s="133"/>
    </row>
    <row r="30" spans="1:23" ht="12.75">
      <c r="A30" s="345"/>
      <c r="B30" s="343"/>
      <c r="C30" s="43" t="s">
        <v>164</v>
      </c>
      <c r="D30" s="184">
        <v>18340</v>
      </c>
      <c r="E30" s="184">
        <v>5319</v>
      </c>
      <c r="F30" s="127">
        <v>0.29002181025081786</v>
      </c>
      <c r="G30" s="185" t="s">
        <v>36</v>
      </c>
      <c r="H30" s="185" t="s">
        <v>36</v>
      </c>
      <c r="I30" s="124" t="s">
        <v>36</v>
      </c>
      <c r="J30" s="185" t="s">
        <v>36</v>
      </c>
      <c r="K30" s="185" t="s">
        <v>36</v>
      </c>
      <c r="L30" s="124" t="s">
        <v>36</v>
      </c>
      <c r="M30" s="124" t="s">
        <v>36</v>
      </c>
      <c r="N30" s="129" t="s">
        <v>36</v>
      </c>
      <c r="O30"/>
      <c r="P30" s="132"/>
      <c r="Q30" s="133"/>
      <c r="R30"/>
      <c r="S30" s="132"/>
      <c r="T30" s="133"/>
      <c r="V30" s="132"/>
      <c r="W30" s="133"/>
    </row>
    <row r="31" spans="1:23" ht="12.75">
      <c r="A31" s="345"/>
      <c r="B31" s="343"/>
      <c r="C31" s="42" t="s">
        <v>171</v>
      </c>
      <c r="D31" s="186">
        <v>125284</v>
      </c>
      <c r="E31" s="186">
        <v>44436</v>
      </c>
      <c r="F31" s="53">
        <v>0.354682162127646</v>
      </c>
      <c r="G31" s="186">
        <v>70440</v>
      </c>
      <c r="H31" s="186">
        <v>11291</v>
      </c>
      <c r="I31" s="53">
        <v>0.16029244747302668</v>
      </c>
      <c r="J31" s="186">
        <v>5698</v>
      </c>
      <c r="K31" s="186">
        <v>3960</v>
      </c>
      <c r="L31" s="53">
        <v>0.694980694980695</v>
      </c>
      <c r="M31" s="125">
        <f>SUM(M27:M30)</f>
        <v>6135</v>
      </c>
      <c r="N31" s="130">
        <f>SUM(N27:N30)</f>
        <v>756130</v>
      </c>
      <c r="O31"/>
      <c r="P31" s="132"/>
      <c r="Q31" s="133"/>
      <c r="R31"/>
      <c r="S31" s="132"/>
      <c r="T31" s="133"/>
      <c r="V31" s="132"/>
      <c r="W31" s="133"/>
    </row>
    <row r="32" spans="1:23" ht="12.75">
      <c r="A32" s="345"/>
      <c r="B32" s="342" t="s">
        <v>172</v>
      </c>
      <c r="C32" s="156" t="s">
        <v>106</v>
      </c>
      <c r="D32" s="166">
        <v>48141</v>
      </c>
      <c r="E32" s="166">
        <v>13985</v>
      </c>
      <c r="F32" s="167">
        <v>0.29050082050642906</v>
      </c>
      <c r="G32" s="166">
        <v>70647</v>
      </c>
      <c r="H32" s="166">
        <v>11171</v>
      </c>
      <c r="I32" s="167">
        <v>0.1581241949410449</v>
      </c>
      <c r="J32" s="166">
        <v>2262</v>
      </c>
      <c r="K32" s="166">
        <v>1291</v>
      </c>
      <c r="L32" s="167">
        <v>0.5707338638373121</v>
      </c>
      <c r="M32" s="168">
        <v>16392</v>
      </c>
      <c r="N32" s="169">
        <v>1808810</v>
      </c>
      <c r="O32"/>
      <c r="P32" s="132"/>
      <c r="Q32" s="133"/>
      <c r="R32"/>
      <c r="S32" s="132"/>
      <c r="T32" s="133"/>
      <c r="V32" s="132"/>
      <c r="W32" s="133"/>
    </row>
    <row r="33" spans="1:23" ht="12.75">
      <c r="A33" s="345"/>
      <c r="B33" s="342"/>
      <c r="C33" s="156" t="s">
        <v>107</v>
      </c>
      <c r="D33" s="166">
        <v>458</v>
      </c>
      <c r="E33" s="166">
        <v>145</v>
      </c>
      <c r="F33" s="167">
        <v>0.3165938864628821</v>
      </c>
      <c r="G33" s="166">
        <v>776</v>
      </c>
      <c r="H33" s="166">
        <v>110</v>
      </c>
      <c r="I33" s="167">
        <v>0.14175257731958762</v>
      </c>
      <c r="J33" s="166">
        <v>6</v>
      </c>
      <c r="K33" s="166">
        <v>4</v>
      </c>
      <c r="L33" s="167">
        <v>0.6666666666666666</v>
      </c>
      <c r="M33" s="168">
        <v>107</v>
      </c>
      <c r="N33" s="169">
        <v>12900</v>
      </c>
      <c r="O33"/>
      <c r="P33" s="132"/>
      <c r="Q33" s="133"/>
      <c r="R33"/>
      <c r="S33" s="132"/>
      <c r="T33" s="133"/>
      <c r="V33" s="132"/>
      <c r="W33" s="133"/>
    </row>
    <row r="34" spans="1:23" ht="12.75">
      <c r="A34" s="345"/>
      <c r="B34" s="342"/>
      <c r="C34" s="156" t="s">
        <v>170</v>
      </c>
      <c r="D34" s="166">
        <v>630</v>
      </c>
      <c r="E34" s="166">
        <v>328</v>
      </c>
      <c r="F34" s="167">
        <v>0.5206349206349207</v>
      </c>
      <c r="G34" s="166">
        <v>360</v>
      </c>
      <c r="H34" s="166">
        <v>125</v>
      </c>
      <c r="I34" s="167">
        <v>0.3472222222222222</v>
      </c>
      <c r="J34" s="166">
        <v>159</v>
      </c>
      <c r="K34" s="166">
        <v>138</v>
      </c>
      <c r="L34" s="167">
        <v>0.8679245283018868</v>
      </c>
      <c r="M34" s="168">
        <v>237</v>
      </c>
      <c r="N34" s="169">
        <v>32500</v>
      </c>
      <c r="O34"/>
      <c r="P34" s="132"/>
      <c r="Q34" s="133"/>
      <c r="R34"/>
      <c r="S34" s="132"/>
      <c r="T34" s="133"/>
      <c r="V34" s="132"/>
      <c r="W34" s="133"/>
    </row>
    <row r="35" spans="1:23" ht="12.75">
      <c r="A35" s="345"/>
      <c r="B35" s="342"/>
      <c r="C35" s="156" t="s">
        <v>164</v>
      </c>
      <c r="D35" s="166">
        <v>47147</v>
      </c>
      <c r="E35" s="166">
        <v>19207</v>
      </c>
      <c r="F35" s="167">
        <v>0.40738541158504255</v>
      </c>
      <c r="G35" s="170" t="s">
        <v>36</v>
      </c>
      <c r="H35" s="170" t="s">
        <v>36</v>
      </c>
      <c r="I35" s="171" t="s">
        <v>36</v>
      </c>
      <c r="J35" s="170" t="s">
        <v>36</v>
      </c>
      <c r="K35" s="170" t="s">
        <v>36</v>
      </c>
      <c r="L35" s="171" t="s">
        <v>36</v>
      </c>
      <c r="M35" s="171" t="s">
        <v>36</v>
      </c>
      <c r="N35" s="172" t="s">
        <v>36</v>
      </c>
      <c r="O35"/>
      <c r="P35" s="132"/>
      <c r="Q35" s="133"/>
      <c r="R35"/>
      <c r="S35" s="132"/>
      <c r="T35" s="133"/>
      <c r="V35" s="132"/>
      <c r="W35" s="133"/>
    </row>
    <row r="36" spans="1:23" ht="12.75">
      <c r="A36" s="345"/>
      <c r="B36" s="342"/>
      <c r="C36" s="139" t="s">
        <v>171</v>
      </c>
      <c r="D36" s="173">
        <v>96376</v>
      </c>
      <c r="E36" s="173">
        <v>33665</v>
      </c>
      <c r="F36" s="140">
        <v>0.3493089565867021</v>
      </c>
      <c r="G36" s="173">
        <v>71783</v>
      </c>
      <c r="H36" s="173">
        <v>11406</v>
      </c>
      <c r="I36" s="140">
        <v>0.15889556023013807</v>
      </c>
      <c r="J36" s="173">
        <v>2427</v>
      </c>
      <c r="K36" s="173">
        <v>1433</v>
      </c>
      <c r="L36" s="140">
        <v>0.5904408735063865</v>
      </c>
      <c r="M36" s="143">
        <f>SUM(M32:M35)</f>
        <v>16736</v>
      </c>
      <c r="N36" s="174">
        <f>SUM(N32:N35)</f>
        <v>1854210</v>
      </c>
      <c r="O36"/>
      <c r="P36" s="132"/>
      <c r="Q36" s="133"/>
      <c r="R36"/>
      <c r="S36" s="132"/>
      <c r="T36" s="133"/>
      <c r="V36" s="132"/>
      <c r="W36" s="133"/>
    </row>
    <row r="37" spans="1:23" ht="12.75">
      <c r="A37" s="345"/>
      <c r="B37" s="187" t="s">
        <v>22</v>
      </c>
      <c r="C37" s="187" t="s">
        <v>63</v>
      </c>
      <c r="D37" s="188">
        <v>221660</v>
      </c>
      <c r="E37" s="188">
        <v>78101</v>
      </c>
      <c r="F37" s="189">
        <v>0.35234593521609675</v>
      </c>
      <c r="G37" s="188">
        <v>142223</v>
      </c>
      <c r="H37" s="188">
        <v>22697</v>
      </c>
      <c r="I37" s="189">
        <v>0.15958740850635972</v>
      </c>
      <c r="J37" s="188">
        <v>8125</v>
      </c>
      <c r="K37" s="188">
        <v>5393</v>
      </c>
      <c r="L37" s="189">
        <v>0.6637538461538461</v>
      </c>
      <c r="M37" s="190">
        <f>M31+M36</f>
        <v>22871</v>
      </c>
      <c r="N37" s="191">
        <f>N31+N36</f>
        <v>2610340</v>
      </c>
      <c r="O37"/>
      <c r="P37" s="132"/>
      <c r="Q37" s="133"/>
      <c r="R37"/>
      <c r="S37" s="132"/>
      <c r="T37" s="133"/>
      <c r="V37" s="132"/>
      <c r="W37" s="133"/>
    </row>
    <row r="38" spans="1:18" ht="12.75">
      <c r="A38" s="126" t="s">
        <v>32</v>
      </c>
      <c r="B38" s="104"/>
      <c r="C38" s="104"/>
      <c r="D38" s="105"/>
      <c r="E38" s="105"/>
      <c r="F38" s="106"/>
      <c r="G38" s="105"/>
      <c r="H38" s="105"/>
      <c r="I38" s="106"/>
      <c r="J38" s="105"/>
      <c r="K38" s="105"/>
      <c r="L38" s="106"/>
      <c r="M38" s="105"/>
      <c r="N38"/>
      <c r="O38"/>
      <c r="P38"/>
      <c r="Q38"/>
      <c r="R38"/>
    </row>
    <row r="39" spans="1:18" ht="12.75">
      <c r="A39" s="126" t="s">
        <v>307</v>
      </c>
      <c r="B39" s="104"/>
      <c r="C39" s="104"/>
      <c r="D39" s="105"/>
      <c r="E39" s="105"/>
      <c r="F39" s="106"/>
      <c r="G39" s="105"/>
      <c r="H39" s="105"/>
      <c r="I39" s="106"/>
      <c r="J39" s="105"/>
      <c r="K39" s="105"/>
      <c r="L39" s="106"/>
      <c r="M39" s="105"/>
      <c r="N39"/>
      <c r="O39"/>
      <c r="P39"/>
      <c r="Q39"/>
      <c r="R39"/>
    </row>
    <row r="40" spans="1:18" ht="12.75">
      <c r="A40" s="103"/>
      <c r="B40" s="104"/>
      <c r="C40" s="104"/>
      <c r="D40" s="105"/>
      <c r="E40" s="105"/>
      <c r="F40" s="106"/>
      <c r="G40" s="105"/>
      <c r="H40" s="105"/>
      <c r="I40" s="106"/>
      <c r="J40" s="105"/>
      <c r="K40" s="105"/>
      <c r="L40" s="106"/>
      <c r="M40" s="105"/>
      <c r="N40"/>
      <c r="O40"/>
      <c r="P40"/>
      <c r="Q40"/>
      <c r="R40"/>
    </row>
    <row r="41" ht="12.75">
      <c r="A41" s="100" t="s">
        <v>334</v>
      </c>
    </row>
    <row r="42" spans="1:22" ht="12.75">
      <c r="A42" s="153" t="s">
        <v>165</v>
      </c>
      <c r="B42" s="153" t="s">
        <v>167</v>
      </c>
      <c r="C42" s="153" t="s">
        <v>168</v>
      </c>
      <c r="D42" s="150" t="s">
        <v>280</v>
      </c>
      <c r="E42" s="150" t="s">
        <v>281</v>
      </c>
      <c r="F42" s="150" t="s">
        <v>282</v>
      </c>
      <c r="G42" s="150" t="s">
        <v>283</v>
      </c>
      <c r="H42" s="150" t="s">
        <v>274</v>
      </c>
      <c r="I42" s="150" t="s">
        <v>275</v>
      </c>
      <c r="J42" s="150" t="s">
        <v>276</v>
      </c>
      <c r="K42" s="150" t="s">
        <v>277</v>
      </c>
      <c r="L42" s="150" t="s">
        <v>278</v>
      </c>
      <c r="M42"/>
      <c r="N42"/>
      <c r="O42"/>
      <c r="P42"/>
      <c r="Q42"/>
      <c r="V42" s="1"/>
    </row>
    <row r="43" spans="1:22" ht="12.75">
      <c r="A43" s="345" t="s">
        <v>326</v>
      </c>
      <c r="B43" s="343" t="s">
        <v>169</v>
      </c>
      <c r="C43" s="43" t="s">
        <v>106</v>
      </c>
      <c r="D43" s="127">
        <v>0.1429</v>
      </c>
      <c r="E43" s="127">
        <v>0.2499</v>
      </c>
      <c r="F43" s="127">
        <v>0.3938</v>
      </c>
      <c r="G43" s="127">
        <v>0.2131</v>
      </c>
      <c r="H43" s="124">
        <v>0.18165</v>
      </c>
      <c r="I43" s="124">
        <v>0.3251</v>
      </c>
      <c r="J43" s="124">
        <v>0.1384</v>
      </c>
      <c r="K43" s="124">
        <v>0.3546</v>
      </c>
      <c r="L43" s="124">
        <v>0.0005</v>
      </c>
      <c r="M43"/>
      <c r="N43"/>
      <c r="O43"/>
      <c r="P43"/>
      <c r="Q43"/>
      <c r="V43" s="1"/>
    </row>
    <row r="44" spans="1:22" ht="12.75">
      <c r="A44" s="345"/>
      <c r="B44" s="343"/>
      <c r="C44" s="43" t="s">
        <v>107</v>
      </c>
      <c r="D44" s="271">
        <v>0.09788469514724181</v>
      </c>
      <c r="E44" s="271">
        <v>0.3703857320613853</v>
      </c>
      <c r="F44" s="271">
        <v>0.24305267523849025</v>
      </c>
      <c r="G44" s="271">
        <v>0.28826213189547906</v>
      </c>
      <c r="H44" s="124">
        <v>0.1349</v>
      </c>
      <c r="I44" s="124">
        <v>0.2434</v>
      </c>
      <c r="J44" s="124">
        <v>0.0855</v>
      </c>
      <c r="K44" s="124">
        <v>0.5362</v>
      </c>
      <c r="L44" s="124">
        <v>0</v>
      </c>
      <c r="M44"/>
      <c r="N44"/>
      <c r="O44"/>
      <c r="P44"/>
      <c r="Q44"/>
      <c r="V44" s="1"/>
    </row>
    <row r="45" spans="1:22" ht="12.75">
      <c r="A45" s="345"/>
      <c r="B45" s="343"/>
      <c r="C45" s="43" t="s">
        <v>170</v>
      </c>
      <c r="D45" s="127">
        <v>0.3559</v>
      </c>
      <c r="E45" s="127">
        <v>0.209</v>
      </c>
      <c r="F45" s="127">
        <v>0.2159</v>
      </c>
      <c r="G45" s="127">
        <v>0.2168</v>
      </c>
      <c r="H45" s="124">
        <v>0.0584</v>
      </c>
      <c r="I45" s="124">
        <v>0.3367</v>
      </c>
      <c r="J45" s="124">
        <v>0.1633</v>
      </c>
      <c r="K45" s="124">
        <v>0.4391</v>
      </c>
      <c r="L45" s="124">
        <v>0.0025</v>
      </c>
      <c r="M45"/>
      <c r="N45"/>
      <c r="O45"/>
      <c r="P45"/>
      <c r="Q45"/>
      <c r="V45" s="1"/>
    </row>
    <row r="46" spans="1:22" ht="12.75">
      <c r="A46" s="345"/>
      <c r="B46" s="343"/>
      <c r="C46" s="43" t="s">
        <v>164</v>
      </c>
      <c r="D46" s="271">
        <v>0.1958174904942966</v>
      </c>
      <c r="E46" s="271">
        <v>0.20405576679340937</v>
      </c>
      <c r="F46" s="271">
        <v>0.4452893958597381</v>
      </c>
      <c r="G46" s="271">
        <v>0.15483734685255598</v>
      </c>
      <c r="H46" s="124" t="s">
        <v>36</v>
      </c>
      <c r="I46" s="124" t="s">
        <v>36</v>
      </c>
      <c r="J46" s="124" t="s">
        <v>36</v>
      </c>
      <c r="K46" s="124" t="s">
        <v>36</v>
      </c>
      <c r="L46" s="124" t="s">
        <v>36</v>
      </c>
      <c r="M46"/>
      <c r="N46"/>
      <c r="O46"/>
      <c r="P46"/>
      <c r="Q46"/>
      <c r="V46" s="1"/>
    </row>
    <row r="47" spans="1:22" ht="12.75">
      <c r="A47" s="345"/>
      <c r="B47" s="343"/>
      <c r="C47" s="42" t="s">
        <v>171</v>
      </c>
      <c r="D47" s="272">
        <v>0.2316</v>
      </c>
      <c r="E47" s="272">
        <v>0.2363</v>
      </c>
      <c r="F47" s="272">
        <v>0.3197</v>
      </c>
      <c r="G47" s="272">
        <v>0.2114</v>
      </c>
      <c r="H47" s="65">
        <v>0.1522</v>
      </c>
      <c r="I47" s="65">
        <v>0.3331</v>
      </c>
      <c r="J47" s="65">
        <v>0.1408</v>
      </c>
      <c r="K47" s="65">
        <v>0.383</v>
      </c>
      <c r="L47" s="65">
        <v>0.0009</v>
      </c>
      <c r="M47"/>
      <c r="N47"/>
      <c r="O47"/>
      <c r="P47"/>
      <c r="Q47"/>
      <c r="V47" s="1"/>
    </row>
    <row r="48" spans="1:22" ht="12.75">
      <c r="A48" s="345"/>
      <c r="B48" s="342" t="s">
        <v>172</v>
      </c>
      <c r="C48" s="156" t="s">
        <v>106</v>
      </c>
      <c r="D48" s="167">
        <v>0.0588</v>
      </c>
      <c r="E48" s="167">
        <v>0.2893</v>
      </c>
      <c r="F48" s="167">
        <v>0.4387</v>
      </c>
      <c r="G48" s="167">
        <v>0.2131</v>
      </c>
      <c r="H48" s="171">
        <v>0.1867</v>
      </c>
      <c r="I48" s="171">
        <v>0.3804</v>
      </c>
      <c r="J48" s="171">
        <v>0.1135</v>
      </c>
      <c r="K48" s="171">
        <v>0.3167</v>
      </c>
      <c r="L48" s="171">
        <v>0.0027</v>
      </c>
      <c r="M48"/>
      <c r="N48"/>
      <c r="O48"/>
      <c r="P48"/>
      <c r="Q48"/>
      <c r="V48" s="1"/>
    </row>
    <row r="49" spans="1:22" ht="12.75">
      <c r="A49" s="345"/>
      <c r="B49" s="342"/>
      <c r="C49" s="156" t="s">
        <v>107</v>
      </c>
      <c r="D49" s="167">
        <v>0.0928</v>
      </c>
      <c r="E49" s="167">
        <v>0.3299</v>
      </c>
      <c r="F49" s="167">
        <v>0.2165</v>
      </c>
      <c r="G49" s="167">
        <v>0.3608</v>
      </c>
      <c r="H49" s="171">
        <v>0.1579</v>
      </c>
      <c r="I49" s="171">
        <v>0.3684</v>
      </c>
      <c r="J49" s="171">
        <v>0.0395</v>
      </c>
      <c r="K49" s="171">
        <v>0.4342</v>
      </c>
      <c r="L49" s="171">
        <v>0</v>
      </c>
      <c r="M49"/>
      <c r="N49"/>
      <c r="O49"/>
      <c r="P49"/>
      <c r="Q49"/>
      <c r="V49" s="1"/>
    </row>
    <row r="50" spans="1:22" ht="12.75">
      <c r="A50" s="345"/>
      <c r="B50" s="342"/>
      <c r="C50" s="156" t="s">
        <v>170</v>
      </c>
      <c r="D50" s="167">
        <v>0.2714</v>
      </c>
      <c r="E50" s="167">
        <v>0.2974</v>
      </c>
      <c r="F50" s="167">
        <v>0.2119</v>
      </c>
      <c r="G50" s="167">
        <v>0.2119</v>
      </c>
      <c r="H50" s="171">
        <v>0.0588</v>
      </c>
      <c r="I50" s="171">
        <v>0.3797</v>
      </c>
      <c r="J50" s="171">
        <v>0.0856</v>
      </c>
      <c r="K50" s="171">
        <v>0.4652</v>
      </c>
      <c r="L50" s="171">
        <v>0.0107</v>
      </c>
      <c r="M50"/>
      <c r="N50"/>
      <c r="O50"/>
      <c r="P50"/>
      <c r="Q50"/>
      <c r="V50" s="1"/>
    </row>
    <row r="51" spans="1:22" ht="12.75">
      <c r="A51" s="345"/>
      <c r="B51" s="342"/>
      <c r="C51" s="156" t="s">
        <v>164</v>
      </c>
      <c r="D51" s="167">
        <v>0.1657</v>
      </c>
      <c r="E51" s="167">
        <v>0.112</v>
      </c>
      <c r="F51" s="167">
        <v>0.4817</v>
      </c>
      <c r="G51" s="167">
        <v>0.2406</v>
      </c>
      <c r="H51" s="171" t="s">
        <v>36</v>
      </c>
      <c r="I51" s="171" t="s">
        <v>36</v>
      </c>
      <c r="J51" s="171" t="s">
        <v>36</v>
      </c>
      <c r="K51" s="171" t="s">
        <v>36</v>
      </c>
      <c r="L51" s="171" t="s">
        <v>36</v>
      </c>
      <c r="M51"/>
      <c r="N51"/>
      <c r="O51"/>
      <c r="P51"/>
      <c r="Q51"/>
      <c r="V51" s="1"/>
    </row>
    <row r="52" spans="1:22" ht="12.75">
      <c r="A52" s="345"/>
      <c r="B52" s="342"/>
      <c r="C52" s="139" t="s">
        <v>171</v>
      </c>
      <c r="D52" s="140">
        <v>0.1211</v>
      </c>
      <c r="E52" s="140">
        <v>0.1901</v>
      </c>
      <c r="F52" s="140">
        <v>0.4596</v>
      </c>
      <c r="G52" s="140">
        <v>0.2291</v>
      </c>
      <c r="H52" s="144">
        <v>0.1844</v>
      </c>
      <c r="I52" s="144">
        <v>0.3803</v>
      </c>
      <c r="J52" s="144">
        <v>0.1126</v>
      </c>
      <c r="K52" s="144">
        <v>0.3199</v>
      </c>
      <c r="L52" s="144">
        <v>0.0028</v>
      </c>
      <c r="M52"/>
      <c r="N52"/>
      <c r="O52"/>
      <c r="P52"/>
      <c r="Q52"/>
      <c r="V52" s="1"/>
    </row>
    <row r="53" spans="1:22" ht="12.75">
      <c r="A53" s="345"/>
      <c r="B53" s="187" t="s">
        <v>22</v>
      </c>
      <c r="C53" s="187" t="s">
        <v>326</v>
      </c>
      <c r="D53" s="189">
        <v>0.1803</v>
      </c>
      <c r="E53" s="189">
        <v>0.2149</v>
      </c>
      <c r="F53" s="189">
        <v>0.3846</v>
      </c>
      <c r="G53" s="189">
        <v>0.2196</v>
      </c>
      <c r="H53" s="193">
        <v>0.1741</v>
      </c>
      <c r="I53" s="193">
        <v>0.362</v>
      </c>
      <c r="J53" s="193">
        <v>0.1216</v>
      </c>
      <c r="K53" s="193">
        <v>0.34</v>
      </c>
      <c r="L53" s="193">
        <v>0.0022</v>
      </c>
      <c r="M53"/>
      <c r="N53"/>
      <c r="O53"/>
      <c r="P53"/>
      <c r="Q53"/>
      <c r="V53" s="1"/>
    </row>
    <row r="54" spans="1:22" ht="12.75">
      <c r="A54" s="345" t="s">
        <v>65</v>
      </c>
      <c r="B54" s="343" t="s">
        <v>169</v>
      </c>
      <c r="C54" s="43" t="s">
        <v>106</v>
      </c>
      <c r="D54" s="127">
        <v>0.15159484221241942</v>
      </c>
      <c r="E54" s="127">
        <v>0.2182728198167628</v>
      </c>
      <c r="F54" s="127">
        <v>0.42687478791991856</v>
      </c>
      <c r="G54" s="127">
        <v>0.2032575500508992</v>
      </c>
      <c r="H54" s="124">
        <v>0.16427610936799641</v>
      </c>
      <c r="I54" s="124">
        <v>0.29269385925593905</v>
      </c>
      <c r="J54" s="124">
        <v>0.1660690273419991</v>
      </c>
      <c r="K54" s="124">
        <v>0.37696100403406546</v>
      </c>
      <c r="L54" s="124">
        <v>0</v>
      </c>
      <c r="M54"/>
      <c r="N54"/>
      <c r="O54"/>
      <c r="P54"/>
      <c r="Q54"/>
      <c r="V54" s="1"/>
    </row>
    <row r="55" spans="1:22" ht="12.75">
      <c r="A55" s="345"/>
      <c r="B55" s="343"/>
      <c r="C55" s="43" t="s">
        <v>107</v>
      </c>
      <c r="D55" s="127">
        <v>0.10361842105263158</v>
      </c>
      <c r="E55" s="127">
        <v>0.3638980263157895</v>
      </c>
      <c r="F55" s="127">
        <v>0.24753289473684212</v>
      </c>
      <c r="G55" s="127">
        <v>0.28495065789473684</v>
      </c>
      <c r="H55" s="124">
        <v>0.15151515151515152</v>
      </c>
      <c r="I55" s="124">
        <v>0.2159090909090909</v>
      </c>
      <c r="J55" s="124">
        <v>0.07954545454545454</v>
      </c>
      <c r="K55" s="124">
        <v>0.553030303030303</v>
      </c>
      <c r="L55" s="124">
        <v>0</v>
      </c>
      <c r="M55"/>
      <c r="N55"/>
      <c r="O55"/>
      <c r="P55"/>
      <c r="Q55"/>
      <c r="V55" s="1"/>
    </row>
    <row r="56" spans="1:22" ht="12.75">
      <c r="A56" s="345"/>
      <c r="B56" s="343"/>
      <c r="C56" s="43" t="s">
        <v>170</v>
      </c>
      <c r="D56" s="127">
        <v>0.363758389261745</v>
      </c>
      <c r="E56" s="127">
        <v>0.2025266482431899</v>
      </c>
      <c r="F56" s="127">
        <v>0.2124753257007501</v>
      </c>
      <c r="G56" s="127">
        <v>0.22123963679431505</v>
      </c>
      <c r="H56" s="124">
        <v>0.03597122302158273</v>
      </c>
      <c r="I56" s="124">
        <v>0.33733013589128696</v>
      </c>
      <c r="J56" s="124">
        <v>0.16866506794564348</v>
      </c>
      <c r="K56" s="124">
        <v>0.45643485211830537</v>
      </c>
      <c r="L56" s="124">
        <v>0.0015987210231814548</v>
      </c>
      <c r="M56"/>
      <c r="N56"/>
      <c r="O56"/>
      <c r="P56"/>
      <c r="Q56"/>
      <c r="V56" s="1"/>
    </row>
    <row r="57" spans="1:22" ht="12.75">
      <c r="A57" s="345"/>
      <c r="B57" s="343"/>
      <c r="C57" s="43" t="s">
        <v>164</v>
      </c>
      <c r="D57" s="127">
        <v>0.20874872838250255</v>
      </c>
      <c r="E57" s="127">
        <v>0.17965412004069176</v>
      </c>
      <c r="F57" s="127">
        <v>0.4528992878942014</v>
      </c>
      <c r="G57" s="127">
        <v>0.15869786368260427</v>
      </c>
      <c r="H57" s="124" t="s">
        <v>36</v>
      </c>
      <c r="I57" s="124" t="s">
        <v>36</v>
      </c>
      <c r="J57" s="124" t="s">
        <v>36</v>
      </c>
      <c r="K57" s="124" t="s">
        <v>36</v>
      </c>
      <c r="L57" s="124" t="s">
        <v>36</v>
      </c>
      <c r="M57"/>
      <c r="N57"/>
      <c r="O57"/>
      <c r="P57"/>
      <c r="Q57"/>
      <c r="V57" s="1"/>
    </row>
    <row r="58" spans="1:22" ht="12.75">
      <c r="A58" s="345"/>
      <c r="B58" s="343"/>
      <c r="C58" s="42" t="s">
        <v>171</v>
      </c>
      <c r="D58" s="53">
        <v>0.24125786163522012</v>
      </c>
      <c r="E58" s="53">
        <v>0.21716981132075472</v>
      </c>
      <c r="F58" s="53">
        <v>0.33179245283018866</v>
      </c>
      <c r="G58" s="53">
        <v>0.20977987421383648</v>
      </c>
      <c r="H58" s="65">
        <v>0.13685795549606827</v>
      </c>
      <c r="I58" s="65">
        <v>0.29864480508616364</v>
      </c>
      <c r="J58" s="65">
        <v>0.16279069767441862</v>
      </c>
      <c r="K58" s="65">
        <v>0.4013719257152418</v>
      </c>
      <c r="L58" s="65">
        <v>0.00033461602810774636</v>
      </c>
      <c r="M58"/>
      <c r="N58"/>
      <c r="O58"/>
      <c r="P58"/>
      <c r="Q58"/>
      <c r="V58" s="1"/>
    </row>
    <row r="59" spans="1:22" ht="12.75">
      <c r="A59" s="345"/>
      <c r="B59" s="342" t="s">
        <v>172</v>
      </c>
      <c r="C59" s="156" t="s">
        <v>106</v>
      </c>
      <c r="D59" s="167">
        <v>0.06902639986547839</v>
      </c>
      <c r="E59" s="167">
        <v>0.24457709769631747</v>
      </c>
      <c r="F59" s="167">
        <v>0.4910038674962166</v>
      </c>
      <c r="G59" s="167">
        <v>0.19539263494198755</v>
      </c>
      <c r="H59" s="171">
        <v>0.1659994068801898</v>
      </c>
      <c r="I59" s="171">
        <v>0.3906435349940688</v>
      </c>
      <c r="J59" s="171">
        <v>0.1152876631079478</v>
      </c>
      <c r="K59" s="171">
        <v>0.32666073546856467</v>
      </c>
      <c r="L59" s="171">
        <v>0.0014086595492289443</v>
      </c>
      <c r="M59"/>
      <c r="N59"/>
      <c r="O59"/>
      <c r="P59"/>
      <c r="Q59"/>
      <c r="V59" s="1"/>
    </row>
    <row r="60" spans="1:22" ht="12.75">
      <c r="A60" s="345"/>
      <c r="B60" s="342"/>
      <c r="C60" s="156" t="s">
        <v>107</v>
      </c>
      <c r="D60" s="167">
        <v>0.035398230088495575</v>
      </c>
      <c r="E60" s="167">
        <v>0.2743362831858407</v>
      </c>
      <c r="F60" s="167">
        <v>0.26548672566371684</v>
      </c>
      <c r="G60" s="167">
        <v>0.4247787610619469</v>
      </c>
      <c r="H60" s="171">
        <v>0.18478260869565216</v>
      </c>
      <c r="I60" s="171">
        <v>0.2717391304347826</v>
      </c>
      <c r="J60" s="171">
        <v>0.07608695652173914</v>
      </c>
      <c r="K60" s="171">
        <v>0.4673913043478261</v>
      </c>
      <c r="L60" s="171">
        <v>0</v>
      </c>
      <c r="M60"/>
      <c r="N60"/>
      <c r="O60"/>
      <c r="P60"/>
      <c r="Q60"/>
      <c r="V60" s="1"/>
    </row>
    <row r="61" spans="1:22" ht="12.75">
      <c r="A61" s="345"/>
      <c r="B61" s="342"/>
      <c r="C61" s="156" t="s">
        <v>170</v>
      </c>
      <c r="D61" s="167">
        <v>0.326007326007326</v>
      </c>
      <c r="E61" s="167">
        <v>0.27472527472527475</v>
      </c>
      <c r="F61" s="167">
        <v>0.2087912087912088</v>
      </c>
      <c r="G61" s="167">
        <v>0.19047619047619047</v>
      </c>
      <c r="H61" s="171">
        <v>0.06532663316582915</v>
      </c>
      <c r="I61" s="171">
        <v>0.39195979899497485</v>
      </c>
      <c r="J61" s="171">
        <v>0.07537688442211055</v>
      </c>
      <c r="K61" s="171">
        <v>0.4623115577889447</v>
      </c>
      <c r="L61" s="171">
        <v>0.005025125628140704</v>
      </c>
      <c r="M61"/>
      <c r="N61"/>
      <c r="O61"/>
      <c r="P61"/>
      <c r="Q61"/>
      <c r="V61" s="1"/>
    </row>
    <row r="62" spans="1:22" ht="12.75">
      <c r="A62" s="345"/>
      <c r="B62" s="342"/>
      <c r="C62" s="156" t="s">
        <v>164</v>
      </c>
      <c r="D62" s="167">
        <v>0.19113112125323795</v>
      </c>
      <c r="E62" s="167">
        <v>0.10003700505735784</v>
      </c>
      <c r="F62" s="167">
        <v>0.4853830023436536</v>
      </c>
      <c r="G62" s="167">
        <v>0.2234488713457506</v>
      </c>
      <c r="H62" s="171" t="s">
        <v>36</v>
      </c>
      <c r="I62" s="171" t="s">
        <v>36</v>
      </c>
      <c r="J62" s="171" t="s">
        <v>36</v>
      </c>
      <c r="K62" s="171" t="s">
        <v>36</v>
      </c>
      <c r="L62" s="171" t="s">
        <v>36</v>
      </c>
      <c r="M62"/>
      <c r="N62"/>
      <c r="O62"/>
      <c r="P62"/>
      <c r="Q62"/>
      <c r="V62" s="1"/>
    </row>
    <row r="63" spans="1:22" ht="12.75">
      <c r="A63" s="345"/>
      <c r="B63" s="342"/>
      <c r="C63" s="139" t="s">
        <v>171</v>
      </c>
      <c r="D63" s="140">
        <v>0.1408366673685688</v>
      </c>
      <c r="E63" s="140">
        <v>0.16273601459956483</v>
      </c>
      <c r="F63" s="140">
        <v>0.48420720151610863</v>
      </c>
      <c r="G63" s="140">
        <v>0.2122201165157577</v>
      </c>
      <c r="H63" s="144">
        <v>0.16467087597068003</v>
      </c>
      <c r="I63" s="144">
        <v>0.3898686406851005</v>
      </c>
      <c r="J63" s="144">
        <v>0.11444952463894333</v>
      </c>
      <c r="K63" s="144">
        <v>0.32955947456274043</v>
      </c>
      <c r="L63" s="144">
        <v>0.0014514841425357428</v>
      </c>
      <c r="M63"/>
      <c r="N63"/>
      <c r="O63"/>
      <c r="P63"/>
      <c r="Q63"/>
      <c r="V63" s="1"/>
    </row>
    <row r="64" spans="1:22" ht="12.75">
      <c r="A64" s="345"/>
      <c r="B64" s="187" t="s">
        <v>22</v>
      </c>
      <c r="C64" s="187" t="s">
        <v>65</v>
      </c>
      <c r="D64" s="189">
        <v>0.19380037814707932</v>
      </c>
      <c r="E64" s="189">
        <v>0.19144525160049092</v>
      </c>
      <c r="F64" s="189">
        <v>0.40382127574883075</v>
      </c>
      <c r="G64" s="189">
        <v>0.21093309450359904</v>
      </c>
      <c r="H64" s="193">
        <v>0.1562563271917392</v>
      </c>
      <c r="I64" s="193">
        <v>0.36226969022069244</v>
      </c>
      <c r="J64" s="193">
        <v>0.1290747114800567</v>
      </c>
      <c r="K64" s="193">
        <v>0.3512856853614092</v>
      </c>
      <c r="L64" s="193">
        <v>0.0011135857461024498</v>
      </c>
      <c r="M64"/>
      <c r="N64"/>
      <c r="O64"/>
      <c r="P64"/>
      <c r="Q64"/>
      <c r="V64" s="1"/>
    </row>
    <row r="65" spans="1:22" ht="12.75">
      <c r="A65" s="345" t="s">
        <v>63</v>
      </c>
      <c r="B65" s="343" t="s">
        <v>169</v>
      </c>
      <c r="C65" s="43" t="s">
        <v>106</v>
      </c>
      <c r="D65" s="127">
        <v>0.16024340770791076</v>
      </c>
      <c r="E65" s="127">
        <v>0.21484787018255577</v>
      </c>
      <c r="F65" s="127">
        <v>0.42044624746450304</v>
      </c>
      <c r="G65" s="127">
        <v>0.20446247464503042</v>
      </c>
      <c r="H65" s="124">
        <v>0.19751125231665342</v>
      </c>
      <c r="I65" s="124">
        <v>0.26846703733121524</v>
      </c>
      <c r="J65" s="124">
        <v>0.15250198570293885</v>
      </c>
      <c r="K65" s="124">
        <v>0.3812549642573471</v>
      </c>
      <c r="L65" s="124">
        <v>0.00026476039184537993</v>
      </c>
      <c r="M65"/>
      <c r="N65"/>
      <c r="O65"/>
      <c r="P65"/>
      <c r="Q65"/>
      <c r="V65" s="1"/>
    </row>
    <row r="66" spans="1:22" ht="12.75">
      <c r="A66" s="345"/>
      <c r="B66" s="343"/>
      <c r="C66" s="43" t="s">
        <v>107</v>
      </c>
      <c r="D66" s="127">
        <v>0.0940097449125824</v>
      </c>
      <c r="E66" s="127">
        <v>0.37173975351103467</v>
      </c>
      <c r="F66" s="127">
        <v>0.2507881914588707</v>
      </c>
      <c r="G66" s="127">
        <v>0.28346231011751216</v>
      </c>
      <c r="H66" s="124">
        <v>0.14563106796116504</v>
      </c>
      <c r="I66" s="124">
        <v>0.20711974110032363</v>
      </c>
      <c r="J66" s="124">
        <v>0.09385113268608414</v>
      </c>
      <c r="K66" s="124">
        <v>0.5533980582524272</v>
      </c>
      <c r="L66" s="124">
        <v>0</v>
      </c>
      <c r="M66"/>
      <c r="N66"/>
      <c r="O66"/>
      <c r="P66"/>
      <c r="Q66"/>
      <c r="V66" s="1"/>
    </row>
    <row r="67" spans="1:22" ht="12.75">
      <c r="A67" s="345"/>
      <c r="B67" s="343"/>
      <c r="C67" s="43" t="s">
        <v>170</v>
      </c>
      <c r="D67" s="127">
        <v>0.35215798409436155</v>
      </c>
      <c r="E67" s="127">
        <v>0.21307300509337862</v>
      </c>
      <c r="F67" s="127">
        <v>0.19913323206147798</v>
      </c>
      <c r="G67" s="127">
        <v>0.23563577875078187</v>
      </c>
      <c r="H67" s="124">
        <v>0.07711078574914593</v>
      </c>
      <c r="I67" s="124">
        <v>0.29624206930209857</v>
      </c>
      <c r="J67" s="124">
        <v>0.1576378721327477</v>
      </c>
      <c r="K67" s="124">
        <v>0.4665690580771108</v>
      </c>
      <c r="L67" s="124">
        <v>0.002440214738897023</v>
      </c>
      <c r="M67"/>
      <c r="N67"/>
      <c r="O67"/>
      <c r="P67"/>
      <c r="Q67"/>
      <c r="V67" s="1"/>
    </row>
    <row r="68" spans="1:22" ht="12.75">
      <c r="A68" s="345"/>
      <c r="B68" s="343"/>
      <c r="C68" s="43" t="s">
        <v>164</v>
      </c>
      <c r="D68" s="127">
        <v>0.20994893134102516</v>
      </c>
      <c r="E68" s="127">
        <v>0.17741630414223566</v>
      </c>
      <c r="F68" s="127">
        <v>0.4745602421032722</v>
      </c>
      <c r="G68" s="127">
        <v>0.138074522413467</v>
      </c>
      <c r="H68" s="124" t="s">
        <v>36</v>
      </c>
      <c r="I68" s="124" t="s">
        <v>36</v>
      </c>
      <c r="J68" s="124" t="s">
        <v>36</v>
      </c>
      <c r="K68" s="124" t="s">
        <v>36</v>
      </c>
      <c r="L68" s="124" t="s">
        <v>36</v>
      </c>
      <c r="M68"/>
      <c r="N68"/>
      <c r="O68"/>
      <c r="P68"/>
      <c r="Q68"/>
      <c r="V68" s="1"/>
    </row>
    <row r="69" spans="1:22" ht="12.75">
      <c r="A69" s="345"/>
      <c r="B69" s="343"/>
      <c r="C69" s="42" t="s">
        <v>171</v>
      </c>
      <c r="D69" s="53">
        <v>0.2597566865211692</v>
      </c>
      <c r="E69" s="53">
        <v>0.221971805073247</v>
      </c>
      <c r="F69" s="53">
        <v>0.2994963548973162</v>
      </c>
      <c r="G69" s="53">
        <v>0.2187751535082676</v>
      </c>
      <c r="H69" s="65">
        <v>0.15468622656886716</v>
      </c>
      <c r="I69" s="65">
        <v>0.27465362673186633</v>
      </c>
      <c r="J69" s="65">
        <v>0.15126324368378158</v>
      </c>
      <c r="K69" s="65">
        <v>0.4184189079054605</v>
      </c>
      <c r="L69" s="65">
        <v>0.0009779951100244498</v>
      </c>
      <c r="M69"/>
      <c r="N69"/>
      <c r="O69"/>
      <c r="P69"/>
      <c r="Q69"/>
      <c r="V69" s="1"/>
    </row>
    <row r="70" spans="1:22" ht="12.75">
      <c r="A70" s="345"/>
      <c r="B70" s="342" t="s">
        <v>172</v>
      </c>
      <c r="C70" s="156" t="s">
        <v>106</v>
      </c>
      <c r="D70" s="167">
        <v>0.0774910394265233</v>
      </c>
      <c r="E70" s="167">
        <v>0.24982078853046594</v>
      </c>
      <c r="F70" s="167">
        <v>0.509820788530466</v>
      </c>
      <c r="G70" s="167">
        <v>0.16286738351254482</v>
      </c>
      <c r="H70" s="171">
        <v>0.16184724255734503</v>
      </c>
      <c r="I70" s="171">
        <v>0.40348950707662273</v>
      </c>
      <c r="J70" s="171">
        <v>0.1056612981942411</v>
      </c>
      <c r="K70" s="171">
        <v>0.3266227428013665</v>
      </c>
      <c r="L70" s="171">
        <v>0.0023792093704245974</v>
      </c>
      <c r="M70"/>
      <c r="N70"/>
      <c r="O70"/>
      <c r="P70"/>
      <c r="Q70"/>
      <c r="V70" s="1"/>
    </row>
    <row r="71" spans="1:22" ht="12.75">
      <c r="A71" s="345"/>
      <c r="B71" s="342"/>
      <c r="C71" s="156" t="s">
        <v>107</v>
      </c>
      <c r="D71" s="167">
        <v>0.027586206896551724</v>
      </c>
      <c r="E71" s="167">
        <v>0.3448275862068966</v>
      </c>
      <c r="F71" s="167">
        <v>0.2482758620689655</v>
      </c>
      <c r="G71" s="167">
        <v>0.3793103448275862</v>
      </c>
      <c r="H71" s="171">
        <v>0.205607476635514</v>
      </c>
      <c r="I71" s="171">
        <v>0.2803738317757009</v>
      </c>
      <c r="J71" s="171">
        <v>0.06542056074766354</v>
      </c>
      <c r="K71" s="171">
        <v>0.4485981308411215</v>
      </c>
      <c r="L71" s="171">
        <v>0</v>
      </c>
      <c r="M71"/>
      <c r="N71"/>
      <c r="O71"/>
      <c r="P71"/>
      <c r="Q71"/>
      <c r="V71" s="1"/>
    </row>
    <row r="72" spans="1:22" ht="12.75">
      <c r="A72" s="345"/>
      <c r="B72" s="342"/>
      <c r="C72" s="156" t="s">
        <v>170</v>
      </c>
      <c r="D72" s="167">
        <v>0.41324921135646686</v>
      </c>
      <c r="E72" s="167">
        <v>0.24605678233438485</v>
      </c>
      <c r="F72" s="167">
        <v>0.138801261829653</v>
      </c>
      <c r="G72" s="167">
        <v>0.20189274447949526</v>
      </c>
      <c r="H72" s="171">
        <v>0.10126582278481013</v>
      </c>
      <c r="I72" s="171">
        <v>0.33755274261603374</v>
      </c>
      <c r="J72" s="171">
        <v>0.08016877637130802</v>
      </c>
      <c r="K72" s="171">
        <v>0.459915611814346</v>
      </c>
      <c r="L72" s="171">
        <v>0.02109704641350211</v>
      </c>
      <c r="M72"/>
      <c r="N72"/>
      <c r="O72"/>
      <c r="P72"/>
      <c r="Q72"/>
      <c r="V72" s="1"/>
    </row>
    <row r="73" spans="1:22" ht="12.75">
      <c r="A73" s="345"/>
      <c r="B73" s="342"/>
      <c r="C73" s="156" t="s">
        <v>164</v>
      </c>
      <c r="D73" s="167">
        <v>0.21655884808013356</v>
      </c>
      <c r="E73" s="167">
        <v>0.10350584307178631</v>
      </c>
      <c r="F73" s="167">
        <v>0.49170492487479134</v>
      </c>
      <c r="G73" s="167">
        <v>0.1882303839732888</v>
      </c>
      <c r="H73" s="171" t="s">
        <v>36</v>
      </c>
      <c r="I73" s="171" t="s">
        <v>36</v>
      </c>
      <c r="J73" s="171" t="s">
        <v>36</v>
      </c>
      <c r="K73" s="171" t="s">
        <v>36</v>
      </c>
      <c r="L73" s="171" t="s">
        <v>36</v>
      </c>
      <c r="M73"/>
      <c r="N73"/>
      <c r="O73"/>
      <c r="P73"/>
      <c r="Q73"/>
      <c r="V73" s="1"/>
    </row>
    <row r="74" spans="1:22" ht="12.75">
      <c r="A74" s="345"/>
      <c r="B74" s="342"/>
      <c r="C74" s="139" t="s">
        <v>171</v>
      </c>
      <c r="D74" s="140">
        <v>0.15982727814175104</v>
      </c>
      <c r="E74" s="140">
        <v>0.1666765932102442</v>
      </c>
      <c r="F74" s="140">
        <v>0.4948481238832638</v>
      </c>
      <c r="G74" s="140">
        <v>0.1786480047647409</v>
      </c>
      <c r="H74" s="144">
        <v>0.16126912045889102</v>
      </c>
      <c r="I74" s="144">
        <v>0.4017686424474187</v>
      </c>
      <c r="J74" s="144">
        <v>0.10504302103250478</v>
      </c>
      <c r="K74" s="144">
        <v>0.32929015296367115</v>
      </c>
      <c r="L74" s="144">
        <v>0.0026290630975143404</v>
      </c>
      <c r="M74"/>
      <c r="N74"/>
      <c r="O74"/>
      <c r="P74"/>
      <c r="Q74"/>
      <c r="V74" s="1"/>
    </row>
    <row r="75" spans="1:22" ht="12.75">
      <c r="A75" s="345"/>
      <c r="B75" s="187" t="s">
        <v>22</v>
      </c>
      <c r="C75" s="187" t="s">
        <v>63</v>
      </c>
      <c r="D75" s="189">
        <v>0.21621270908217952</v>
      </c>
      <c r="E75" s="189">
        <v>0.1978770616249043</v>
      </c>
      <c r="F75" s="189">
        <v>0.3846203755368984</v>
      </c>
      <c r="G75" s="189">
        <v>0.2012898537560178</v>
      </c>
      <c r="H75" s="193">
        <v>0.15950330112369376</v>
      </c>
      <c r="I75" s="193">
        <v>0.3676708495474619</v>
      </c>
      <c r="J75" s="193">
        <v>0.11744130121114074</v>
      </c>
      <c r="K75" s="193">
        <v>0.3531983734860741</v>
      </c>
      <c r="L75" s="193">
        <v>0.0021861746316295745</v>
      </c>
      <c r="M75"/>
      <c r="N75"/>
      <c r="O75"/>
      <c r="P75"/>
      <c r="Q75"/>
      <c r="V75" s="1"/>
    </row>
    <row r="76" spans="1:18" ht="12.75">
      <c r="A76" s="109" t="s">
        <v>32</v>
      </c>
      <c r="B76" s="104"/>
      <c r="C76" s="104"/>
      <c r="D76" s="105"/>
      <c r="E76" s="105"/>
      <c r="F76" s="105"/>
      <c r="G76" s="105"/>
      <c r="H76" s="105"/>
      <c r="I76" s="105"/>
      <c r="J76" s="105"/>
      <c r="K76" s="105"/>
      <c r="L76" s="105"/>
      <c r="M76" s="105"/>
      <c r="N76" s="105"/>
      <c r="O76"/>
      <c r="P76"/>
      <c r="Q76"/>
      <c r="R76"/>
    </row>
    <row r="77" spans="1:18" ht="12.75">
      <c r="A77" s="109" t="s">
        <v>270</v>
      </c>
      <c r="B77" s="104"/>
      <c r="C77" s="104"/>
      <c r="D77" s="105"/>
      <c r="E77" s="105"/>
      <c r="F77" s="105"/>
      <c r="G77" s="105"/>
      <c r="H77" s="105"/>
      <c r="I77" s="105"/>
      <c r="J77" s="105"/>
      <c r="K77" s="105"/>
      <c r="L77" s="105"/>
      <c r="M77" s="105"/>
      <c r="N77" s="105"/>
      <c r="O77"/>
      <c r="P77"/>
      <c r="Q77"/>
      <c r="R77"/>
    </row>
    <row r="78" spans="1:18" ht="12.75">
      <c r="A78" s="109" t="s">
        <v>271</v>
      </c>
      <c r="B78" s="104"/>
      <c r="C78" s="104"/>
      <c r="D78" s="105"/>
      <c r="E78" s="105"/>
      <c r="F78" s="105"/>
      <c r="G78" s="105"/>
      <c r="H78" s="105"/>
      <c r="I78" s="105"/>
      <c r="J78" s="105"/>
      <c r="K78" s="105"/>
      <c r="L78" s="105"/>
      <c r="M78" s="105"/>
      <c r="N78" s="105"/>
      <c r="O78"/>
      <c r="P78"/>
      <c r="Q78"/>
      <c r="R78"/>
    </row>
    <row r="79" spans="1:18" ht="12.75">
      <c r="A79" s="109" t="s">
        <v>272</v>
      </c>
      <c r="B79" s="104"/>
      <c r="C79" s="104"/>
      <c r="D79" s="105"/>
      <c r="E79" s="105"/>
      <c r="F79" s="105"/>
      <c r="G79" s="105"/>
      <c r="H79" s="105"/>
      <c r="I79" s="105"/>
      <c r="J79" s="105"/>
      <c r="K79" s="105"/>
      <c r="L79" s="105"/>
      <c r="M79" s="105"/>
      <c r="N79" s="105"/>
      <c r="O79"/>
      <c r="P79"/>
      <c r="Q79"/>
      <c r="R79"/>
    </row>
    <row r="80" spans="1:18" ht="12.75">
      <c r="A80" s="109" t="s">
        <v>273</v>
      </c>
      <c r="B80" s="104"/>
      <c r="C80" s="104"/>
      <c r="D80" s="105"/>
      <c r="E80" s="105"/>
      <c r="F80" s="105"/>
      <c r="G80" s="105"/>
      <c r="H80" s="105"/>
      <c r="I80" s="105"/>
      <c r="J80" s="105"/>
      <c r="K80" s="105"/>
      <c r="L80" s="105"/>
      <c r="M80" s="105"/>
      <c r="N80" s="105"/>
      <c r="O80"/>
      <c r="P80"/>
      <c r="Q80"/>
      <c r="R80"/>
    </row>
    <row r="81" spans="1:18" ht="12.75">
      <c r="A81" s="109" t="s">
        <v>284</v>
      </c>
      <c r="B81" s="104"/>
      <c r="C81" s="104"/>
      <c r="D81" s="105"/>
      <c r="E81" s="105"/>
      <c r="F81" s="106"/>
      <c r="G81" s="105"/>
      <c r="H81" s="105"/>
      <c r="I81" s="106"/>
      <c r="J81" s="105"/>
      <c r="K81" s="105"/>
      <c r="L81" s="106"/>
      <c r="M81" s="105"/>
      <c r="N81"/>
      <c r="O81"/>
      <c r="P81"/>
      <c r="Q81"/>
      <c r="R81"/>
    </row>
    <row r="84" spans="1:5" ht="12.75">
      <c r="A84" s="100" t="s">
        <v>285</v>
      </c>
      <c r="E84"/>
    </row>
    <row r="85" spans="1:5" ht="12.75">
      <c r="A85" s="153" t="s">
        <v>101</v>
      </c>
      <c r="B85" s="150" t="s">
        <v>326</v>
      </c>
      <c r="C85" s="150" t="s">
        <v>65</v>
      </c>
      <c r="D85" s="150" t="s">
        <v>63</v>
      </c>
      <c r="E85"/>
    </row>
    <row r="86" spans="1:5" ht="12.75">
      <c r="A86" s="48" t="s">
        <v>106</v>
      </c>
      <c r="B86" s="49">
        <v>28</v>
      </c>
      <c r="C86" s="49">
        <v>16</v>
      </c>
      <c r="D86" s="49">
        <v>19</v>
      </c>
      <c r="E86"/>
    </row>
    <row r="87" spans="1:5" ht="12.75">
      <c r="A87" s="138" t="s">
        <v>107</v>
      </c>
      <c r="B87" s="175">
        <v>13</v>
      </c>
      <c r="C87" s="175">
        <v>6</v>
      </c>
      <c r="D87" s="175">
        <v>2</v>
      </c>
      <c r="E87"/>
    </row>
    <row r="88" ht="12.75">
      <c r="A88" s="109" t="s">
        <v>32</v>
      </c>
    </row>
    <row r="89" ht="12.75">
      <c r="A89" s="109" t="s">
        <v>341</v>
      </c>
    </row>
    <row r="90" ht="12.75">
      <c r="A90" s="109" t="s">
        <v>342</v>
      </c>
    </row>
    <row r="92" ht="12.75">
      <c r="A92" s="35"/>
    </row>
    <row r="93" ht="12.75">
      <c r="A93" s="100" t="s">
        <v>286</v>
      </c>
    </row>
    <row r="94" spans="2:13" ht="12.75">
      <c r="B94" s="295" t="s">
        <v>326</v>
      </c>
      <c r="C94" s="295"/>
      <c r="D94" s="295"/>
      <c r="E94" s="295" t="s">
        <v>65</v>
      </c>
      <c r="F94" s="295"/>
      <c r="G94" s="295"/>
      <c r="H94" s="303" t="s">
        <v>63</v>
      </c>
      <c r="I94" s="304"/>
      <c r="J94" s="305"/>
      <c r="K94"/>
      <c r="L94"/>
      <c r="M94"/>
    </row>
    <row r="95" spans="1:22" ht="12.75">
      <c r="A95" s="151" t="s">
        <v>166</v>
      </c>
      <c r="B95" s="230" t="s">
        <v>48</v>
      </c>
      <c r="C95" s="230" t="s">
        <v>49</v>
      </c>
      <c r="D95" s="230" t="s">
        <v>50</v>
      </c>
      <c r="E95" s="230" t="s">
        <v>48</v>
      </c>
      <c r="F95" s="230" t="s">
        <v>49</v>
      </c>
      <c r="G95" s="230" t="s">
        <v>50</v>
      </c>
      <c r="H95" s="230" t="s">
        <v>48</v>
      </c>
      <c r="I95" s="230" t="s">
        <v>49</v>
      </c>
      <c r="J95" s="230" t="s">
        <v>50</v>
      </c>
      <c r="K95"/>
      <c r="L95"/>
      <c r="M95"/>
      <c r="V95" s="1"/>
    </row>
    <row r="96" spans="1:22" ht="12.75">
      <c r="A96" s="47" t="s">
        <v>106</v>
      </c>
      <c r="B96" s="231">
        <v>2656</v>
      </c>
      <c r="C96" s="45">
        <v>0.2161144578313253</v>
      </c>
      <c r="D96" s="45">
        <v>0.7838855421686747</v>
      </c>
      <c r="E96" s="231">
        <v>2490</v>
      </c>
      <c r="F96" s="45">
        <v>0.26345381526104417</v>
      </c>
      <c r="G96" s="45">
        <v>0.7365461847389558</v>
      </c>
      <c r="H96" s="231">
        <v>4490</v>
      </c>
      <c r="I96" s="45">
        <v>0.4153674832962138</v>
      </c>
      <c r="J96" s="45">
        <v>0.5846325167037862</v>
      </c>
      <c r="K96"/>
      <c r="L96"/>
      <c r="M96"/>
      <c r="V96" s="1"/>
    </row>
    <row r="97" spans="1:22" ht="12.75">
      <c r="A97" s="145" t="s">
        <v>107</v>
      </c>
      <c r="B97" s="176">
        <v>462</v>
      </c>
      <c r="C97" s="163">
        <v>0.34415584415584416</v>
      </c>
      <c r="D97" s="163">
        <v>0.6558441558441559</v>
      </c>
      <c r="E97" s="176">
        <v>479</v>
      </c>
      <c r="F97" s="163">
        <v>0.38204592901878914</v>
      </c>
      <c r="G97" s="163">
        <v>0.6179540709812108</v>
      </c>
      <c r="H97" s="176">
        <v>906</v>
      </c>
      <c r="I97" s="163">
        <v>0.4503311258278146</v>
      </c>
      <c r="J97" s="163">
        <v>0.5496688741721855</v>
      </c>
      <c r="K97"/>
      <c r="L97"/>
      <c r="M97"/>
      <c r="V97" s="1"/>
    </row>
    <row r="98" ht="12.75">
      <c r="A98" s="107" t="s">
        <v>32</v>
      </c>
    </row>
    <row r="99" ht="12.75">
      <c r="A99" s="108" t="s">
        <v>301</v>
      </c>
    </row>
    <row r="102" ht="12.75">
      <c r="A102" s="100" t="s">
        <v>287</v>
      </c>
    </row>
    <row r="103" spans="1:12" ht="12.75">
      <c r="A103" s="6"/>
      <c r="B103" s="295" t="s">
        <v>326</v>
      </c>
      <c r="C103" s="295"/>
      <c r="D103" s="295"/>
      <c r="E103" s="295" t="s">
        <v>65</v>
      </c>
      <c r="F103" s="295"/>
      <c r="G103" s="295"/>
      <c r="H103" s="303" t="s">
        <v>63</v>
      </c>
      <c r="I103" s="304"/>
      <c r="J103" s="305"/>
      <c r="K103" s="1"/>
      <c r="L103" s="1"/>
    </row>
    <row r="104" spans="1:12" ht="12.75">
      <c r="A104" s="153" t="s">
        <v>52</v>
      </c>
      <c r="B104" s="150" t="s">
        <v>53</v>
      </c>
      <c r="C104" s="150" t="s">
        <v>54</v>
      </c>
      <c r="D104" s="150" t="s">
        <v>266</v>
      </c>
      <c r="E104" s="150" t="s">
        <v>53</v>
      </c>
      <c r="F104" s="150" t="s">
        <v>54</v>
      </c>
      <c r="G104" s="150" t="s">
        <v>266</v>
      </c>
      <c r="H104" s="150" t="s">
        <v>53</v>
      </c>
      <c r="I104" s="150" t="s">
        <v>54</v>
      </c>
      <c r="J104" s="150" t="s">
        <v>266</v>
      </c>
      <c r="K104" s="1"/>
      <c r="L104" s="1"/>
    </row>
    <row r="105" spans="1:12" ht="12.75">
      <c r="A105" s="48" t="s">
        <v>44</v>
      </c>
      <c r="B105" s="268">
        <v>2509</v>
      </c>
      <c r="C105" s="232">
        <v>2130</v>
      </c>
      <c r="D105" s="50">
        <v>128.09389201877934</v>
      </c>
      <c r="E105" s="232">
        <v>2791</v>
      </c>
      <c r="F105" s="232">
        <v>2346</v>
      </c>
      <c r="G105" s="50">
        <v>129.68881500426258</v>
      </c>
      <c r="H105" s="232">
        <v>2260</v>
      </c>
      <c r="I105" s="232">
        <v>2211</v>
      </c>
      <c r="J105" s="50">
        <v>174.07779285391226</v>
      </c>
      <c r="K105" s="1"/>
      <c r="L105" s="1"/>
    </row>
    <row r="106" spans="1:12" ht="12.75">
      <c r="A106" s="138" t="s">
        <v>55</v>
      </c>
      <c r="B106" s="269">
        <v>2486</v>
      </c>
      <c r="C106" s="213">
        <v>1664</v>
      </c>
      <c r="D106" s="177">
        <v>153.42730769230775</v>
      </c>
      <c r="E106" s="213">
        <v>2684</v>
      </c>
      <c r="F106" s="213">
        <v>1619</v>
      </c>
      <c r="G106" s="177">
        <v>183.47683755404572</v>
      </c>
      <c r="H106" s="213">
        <v>1238</v>
      </c>
      <c r="I106" s="213">
        <v>1153</v>
      </c>
      <c r="J106" s="177">
        <v>205.04163052905463</v>
      </c>
      <c r="K106" s="1"/>
      <c r="L106" s="1"/>
    </row>
    <row r="107" spans="1:12" ht="12.75">
      <c r="A107" s="48" t="s">
        <v>42</v>
      </c>
      <c r="B107" s="268">
        <v>287</v>
      </c>
      <c r="C107" s="232">
        <v>247</v>
      </c>
      <c r="D107" s="50">
        <v>186.65182186234819</v>
      </c>
      <c r="E107" s="232">
        <v>297</v>
      </c>
      <c r="F107" s="232">
        <v>278</v>
      </c>
      <c r="G107" s="50">
        <v>183.4640287769784</v>
      </c>
      <c r="H107" s="232">
        <v>232</v>
      </c>
      <c r="I107" s="232">
        <v>220</v>
      </c>
      <c r="J107" s="50">
        <v>133.50454545454545</v>
      </c>
      <c r="K107" s="1"/>
      <c r="L107" s="1"/>
    </row>
    <row r="108" spans="1:12" ht="12.75">
      <c r="A108" s="138" t="s">
        <v>56</v>
      </c>
      <c r="B108" s="269">
        <v>260</v>
      </c>
      <c r="C108" s="213">
        <v>239</v>
      </c>
      <c r="D108" s="177">
        <v>581.8410041841004</v>
      </c>
      <c r="E108" s="213">
        <v>294</v>
      </c>
      <c r="F108" s="213">
        <v>263</v>
      </c>
      <c r="G108" s="177">
        <v>610.2205323193916</v>
      </c>
      <c r="H108" s="213">
        <v>297</v>
      </c>
      <c r="I108" s="213">
        <v>282</v>
      </c>
      <c r="J108" s="177">
        <v>552.8776595744681</v>
      </c>
      <c r="K108" s="1"/>
      <c r="L108" s="1"/>
    </row>
    <row r="109" spans="1:12" ht="12.75">
      <c r="A109" s="48" t="s">
        <v>45</v>
      </c>
      <c r="B109" s="268">
        <v>247</v>
      </c>
      <c r="C109" s="232">
        <v>231</v>
      </c>
      <c r="D109" s="50">
        <v>780.9264069264069</v>
      </c>
      <c r="E109" s="232">
        <v>174</v>
      </c>
      <c r="F109" s="232">
        <v>166</v>
      </c>
      <c r="G109" s="50">
        <v>651.9296987951807</v>
      </c>
      <c r="H109" s="232">
        <v>201</v>
      </c>
      <c r="I109" s="232">
        <v>181</v>
      </c>
      <c r="J109" s="50">
        <v>664.9834254143645</v>
      </c>
      <c r="K109" s="1"/>
      <c r="L109" s="1"/>
    </row>
    <row r="110" spans="1:12" ht="12.75">
      <c r="A110" s="138" t="s">
        <v>57</v>
      </c>
      <c r="B110" s="269">
        <v>173</v>
      </c>
      <c r="C110" s="213">
        <v>156</v>
      </c>
      <c r="D110" s="177">
        <v>452.60897435897436</v>
      </c>
      <c r="E110" s="213">
        <v>208</v>
      </c>
      <c r="F110" s="213">
        <v>190</v>
      </c>
      <c r="G110" s="177">
        <v>384.5210526315789</v>
      </c>
      <c r="H110" s="213">
        <v>242</v>
      </c>
      <c r="I110" s="213">
        <v>228</v>
      </c>
      <c r="J110" s="177">
        <v>352.06140350877195</v>
      </c>
      <c r="K110" s="1"/>
      <c r="L110" s="1"/>
    </row>
    <row r="111" spans="1:12" ht="12.75">
      <c r="A111" s="48" t="s">
        <v>58</v>
      </c>
      <c r="B111" s="268">
        <v>114</v>
      </c>
      <c r="C111" s="232">
        <v>100</v>
      </c>
      <c r="D111" s="50">
        <v>392.1</v>
      </c>
      <c r="E111" s="232">
        <v>95</v>
      </c>
      <c r="F111" s="232">
        <v>91</v>
      </c>
      <c r="G111" s="50">
        <v>284.2637362637363</v>
      </c>
      <c r="H111" s="232">
        <v>133</v>
      </c>
      <c r="I111" s="232">
        <v>122</v>
      </c>
      <c r="J111" s="50">
        <v>306.11475409836066</v>
      </c>
      <c r="K111" s="1"/>
      <c r="L111" s="1"/>
    </row>
    <row r="112" spans="1:12" ht="12.75">
      <c r="A112" s="138" t="s">
        <v>59</v>
      </c>
      <c r="B112" s="269">
        <v>72</v>
      </c>
      <c r="C112" s="213">
        <v>60</v>
      </c>
      <c r="D112" s="177">
        <v>327.3666666666667</v>
      </c>
      <c r="E112" s="213">
        <v>117</v>
      </c>
      <c r="F112" s="213">
        <v>67</v>
      </c>
      <c r="G112" s="177">
        <v>249.77611940298507</v>
      </c>
      <c r="H112" s="213">
        <v>82</v>
      </c>
      <c r="I112" s="213">
        <v>71</v>
      </c>
      <c r="J112" s="177">
        <v>317.0845070422535</v>
      </c>
      <c r="K112" s="1"/>
      <c r="L112" s="1"/>
    </row>
    <row r="113" spans="1:12" ht="12.75">
      <c r="A113" s="48" t="s">
        <v>60</v>
      </c>
      <c r="B113" s="268">
        <v>45</v>
      </c>
      <c r="C113" s="232">
        <v>35</v>
      </c>
      <c r="D113" s="50">
        <v>206.25714285714287</v>
      </c>
      <c r="E113" s="232">
        <v>74</v>
      </c>
      <c r="F113" s="232">
        <v>30</v>
      </c>
      <c r="G113" s="50">
        <v>441</v>
      </c>
      <c r="H113" s="232">
        <v>33</v>
      </c>
      <c r="I113" s="232">
        <v>27</v>
      </c>
      <c r="J113" s="50">
        <v>601.3703703703703</v>
      </c>
      <c r="K113" s="1"/>
      <c r="L113" s="1"/>
    </row>
    <row r="114" spans="1:12" ht="12.75">
      <c r="A114" s="138" t="s">
        <v>43</v>
      </c>
      <c r="B114" s="270">
        <v>14</v>
      </c>
      <c r="C114" s="175">
        <v>10</v>
      </c>
      <c r="D114" s="177">
        <v>124.925</v>
      </c>
      <c r="E114" s="175">
        <v>12</v>
      </c>
      <c r="F114" s="175">
        <v>10</v>
      </c>
      <c r="G114" s="177">
        <v>166</v>
      </c>
      <c r="H114" s="213">
        <v>8</v>
      </c>
      <c r="I114" s="213">
        <v>5</v>
      </c>
      <c r="J114" s="177">
        <v>127</v>
      </c>
      <c r="K114" s="1"/>
      <c r="L114" s="1"/>
    </row>
    <row r="115" spans="1:12" ht="12.75">
      <c r="A115" s="40" t="s">
        <v>61</v>
      </c>
      <c r="B115" s="233">
        <v>6209</v>
      </c>
      <c r="C115" s="233">
        <v>4873</v>
      </c>
      <c r="D115" s="51">
        <v>212.20547506669402</v>
      </c>
      <c r="E115" s="233">
        <v>6749</v>
      </c>
      <c r="F115" s="233">
        <v>5063</v>
      </c>
      <c r="G115" s="51">
        <v>208.44900059253408</v>
      </c>
      <c r="H115" s="233">
        <v>4729</v>
      </c>
      <c r="I115" s="233">
        <v>4503</v>
      </c>
      <c r="J115" s="51">
        <v>240.86042638241173</v>
      </c>
      <c r="K115" s="1"/>
      <c r="L115" s="1"/>
    </row>
    <row r="116" ht="12.75">
      <c r="A116" s="110" t="s">
        <v>32</v>
      </c>
    </row>
    <row r="117" ht="12.75">
      <c r="A117" s="111" t="s">
        <v>64</v>
      </c>
    </row>
    <row r="120" ht="12.75">
      <c r="A120" s="100" t="s">
        <v>288</v>
      </c>
    </row>
    <row r="121" spans="1:10" ht="12.75">
      <c r="A121" s="6"/>
      <c r="B121" s="295" t="s">
        <v>326</v>
      </c>
      <c r="C121" s="295"/>
      <c r="D121" s="295"/>
      <c r="E121" s="295" t="s">
        <v>65</v>
      </c>
      <c r="F121" s="295"/>
      <c r="G121" s="295"/>
      <c r="H121" s="303" t="s">
        <v>63</v>
      </c>
      <c r="I121" s="304"/>
      <c r="J121" s="305"/>
    </row>
    <row r="122" spans="1:10" ht="12.75">
      <c r="A122" s="153" t="s">
        <v>52</v>
      </c>
      <c r="B122" s="150" t="s">
        <v>53</v>
      </c>
      <c r="C122" s="150" t="s">
        <v>54</v>
      </c>
      <c r="D122" s="150" t="s">
        <v>266</v>
      </c>
      <c r="E122" s="150" t="s">
        <v>53</v>
      </c>
      <c r="F122" s="150" t="s">
        <v>54</v>
      </c>
      <c r="G122" s="150" t="s">
        <v>266</v>
      </c>
      <c r="H122" s="150" t="s">
        <v>53</v>
      </c>
      <c r="I122" s="150" t="s">
        <v>54</v>
      </c>
      <c r="J122" s="150" t="s">
        <v>266</v>
      </c>
    </row>
    <row r="123" spans="1:10" ht="12.75">
      <c r="A123" s="48" t="s">
        <v>55</v>
      </c>
      <c r="B123" s="232">
        <v>971</v>
      </c>
      <c r="C123" s="232">
        <v>293</v>
      </c>
      <c r="D123" s="50">
        <v>236.62116040955632</v>
      </c>
      <c r="E123" s="232">
        <v>868</v>
      </c>
      <c r="F123" s="232">
        <v>458</v>
      </c>
      <c r="G123" s="50">
        <v>357.7772925764192</v>
      </c>
      <c r="H123" s="232">
        <v>101</v>
      </c>
      <c r="I123" s="232">
        <v>87</v>
      </c>
      <c r="J123" s="50">
        <v>316.264367816092</v>
      </c>
    </row>
    <row r="124" spans="1:10" ht="12.75">
      <c r="A124" s="138" t="s">
        <v>44</v>
      </c>
      <c r="B124" s="213">
        <v>595</v>
      </c>
      <c r="C124" s="213">
        <v>218</v>
      </c>
      <c r="D124" s="177">
        <v>271.88532110091745</v>
      </c>
      <c r="E124" s="213">
        <v>711</v>
      </c>
      <c r="F124" s="213">
        <v>409</v>
      </c>
      <c r="G124" s="177">
        <v>169.34718826405867</v>
      </c>
      <c r="H124" s="213">
        <v>58</v>
      </c>
      <c r="I124" s="213">
        <v>58</v>
      </c>
      <c r="J124" s="177">
        <v>202.39655172413794</v>
      </c>
    </row>
    <row r="125" spans="1:10" ht="12.75">
      <c r="A125" s="48" t="s">
        <v>42</v>
      </c>
      <c r="B125" s="232">
        <v>92</v>
      </c>
      <c r="C125" s="232">
        <v>69</v>
      </c>
      <c r="D125" s="50">
        <v>112.78260869565217</v>
      </c>
      <c r="E125" s="232">
        <v>73</v>
      </c>
      <c r="F125" s="232">
        <v>67</v>
      </c>
      <c r="G125" s="50">
        <v>136.46268656716418</v>
      </c>
      <c r="H125" s="232">
        <v>53</v>
      </c>
      <c r="I125" s="232">
        <v>49</v>
      </c>
      <c r="J125" s="50">
        <v>207.30612244897958</v>
      </c>
    </row>
    <row r="126" spans="1:10" ht="12.75">
      <c r="A126" s="138" t="s">
        <v>59</v>
      </c>
      <c r="B126" s="213">
        <v>53</v>
      </c>
      <c r="C126" s="213">
        <v>36</v>
      </c>
      <c r="D126" s="177">
        <v>402.5</v>
      </c>
      <c r="E126" s="213">
        <v>21</v>
      </c>
      <c r="F126" s="213">
        <v>14</v>
      </c>
      <c r="G126" s="177">
        <v>222</v>
      </c>
      <c r="H126" s="213">
        <v>29</v>
      </c>
      <c r="I126" s="213">
        <v>21</v>
      </c>
      <c r="J126" s="177">
        <v>568.5714285714286</v>
      </c>
    </row>
    <row r="127" spans="1:10" ht="12.75">
      <c r="A127" s="48" t="s">
        <v>68</v>
      </c>
      <c r="B127" s="232">
        <v>39</v>
      </c>
      <c r="C127" s="232">
        <v>35</v>
      </c>
      <c r="D127" s="50">
        <v>336.2857142857143</v>
      </c>
      <c r="E127" s="232">
        <v>25</v>
      </c>
      <c r="F127" s="232">
        <v>22</v>
      </c>
      <c r="G127" s="50">
        <v>513.4090909090909</v>
      </c>
      <c r="H127" s="232">
        <v>50</v>
      </c>
      <c r="I127" s="232">
        <v>39</v>
      </c>
      <c r="J127" s="50">
        <v>268.15384615384613</v>
      </c>
    </row>
    <row r="128" spans="1:10" ht="12.75">
      <c r="A128" s="138" t="s">
        <v>56</v>
      </c>
      <c r="B128" s="213">
        <v>36</v>
      </c>
      <c r="C128" s="213">
        <v>31</v>
      </c>
      <c r="D128" s="177">
        <v>261.7096774193548</v>
      </c>
      <c r="E128" s="213">
        <v>36</v>
      </c>
      <c r="F128" s="213">
        <v>34</v>
      </c>
      <c r="G128" s="177">
        <v>495.7352941176471</v>
      </c>
      <c r="H128" s="213">
        <v>23</v>
      </c>
      <c r="I128" s="213">
        <v>18</v>
      </c>
      <c r="J128" s="177">
        <v>427.22222222222223</v>
      </c>
    </row>
    <row r="129" spans="1:10" ht="12.75">
      <c r="A129" s="48" t="s">
        <v>58</v>
      </c>
      <c r="B129" s="232">
        <v>8</v>
      </c>
      <c r="C129" s="232">
        <v>8</v>
      </c>
      <c r="D129" s="50">
        <v>1443.5</v>
      </c>
      <c r="E129" s="232">
        <v>6</v>
      </c>
      <c r="F129" s="232">
        <v>6</v>
      </c>
      <c r="G129" s="50">
        <v>145</v>
      </c>
      <c r="H129" s="232">
        <v>10</v>
      </c>
      <c r="I129" s="232">
        <v>10</v>
      </c>
      <c r="J129" s="50">
        <v>345</v>
      </c>
    </row>
    <row r="130" spans="1:10" ht="12.75">
      <c r="A130" s="138" t="s">
        <v>60</v>
      </c>
      <c r="B130" s="213">
        <v>6</v>
      </c>
      <c r="C130" s="213">
        <v>4</v>
      </c>
      <c r="D130" s="177">
        <v>282.5</v>
      </c>
      <c r="E130" s="213">
        <v>20</v>
      </c>
      <c r="F130" s="213">
        <v>18</v>
      </c>
      <c r="G130" s="177">
        <v>501.6666666666667</v>
      </c>
      <c r="H130" s="213">
        <v>21</v>
      </c>
      <c r="I130" s="213">
        <v>16</v>
      </c>
      <c r="J130" s="177">
        <v>329.6875</v>
      </c>
    </row>
    <row r="131" spans="1:10" ht="12.75">
      <c r="A131" s="48" t="s">
        <v>45</v>
      </c>
      <c r="B131" s="232" t="s">
        <v>36</v>
      </c>
      <c r="C131" s="232" t="s">
        <v>36</v>
      </c>
      <c r="D131" s="232" t="s">
        <v>36</v>
      </c>
      <c r="E131" s="232" t="s">
        <v>36</v>
      </c>
      <c r="F131" s="232" t="s">
        <v>36</v>
      </c>
      <c r="G131" s="50" t="s">
        <v>36</v>
      </c>
      <c r="H131" s="232">
        <v>2</v>
      </c>
      <c r="I131" s="232">
        <v>2</v>
      </c>
      <c r="J131" s="50">
        <v>1487.5</v>
      </c>
    </row>
    <row r="132" spans="1:10" ht="12.75">
      <c r="A132" s="138" t="s">
        <v>43</v>
      </c>
      <c r="B132" s="175" t="s">
        <v>36</v>
      </c>
      <c r="C132" s="175" t="s">
        <v>36</v>
      </c>
      <c r="D132" s="175" t="s">
        <v>36</v>
      </c>
      <c r="E132" s="175" t="s">
        <v>36</v>
      </c>
      <c r="F132" s="175" t="s">
        <v>36</v>
      </c>
      <c r="G132" s="177" t="s">
        <v>36</v>
      </c>
      <c r="H132" s="213" t="s">
        <v>36</v>
      </c>
      <c r="I132" s="213" t="s">
        <v>36</v>
      </c>
      <c r="J132" s="177" t="s">
        <v>36</v>
      </c>
    </row>
    <row r="133" spans="1:10" ht="12.75">
      <c r="A133" s="40" t="s">
        <v>61</v>
      </c>
      <c r="B133" s="233">
        <v>1800</v>
      </c>
      <c r="C133" s="233">
        <v>694</v>
      </c>
      <c r="D133" s="51">
        <v>264.31412103746396</v>
      </c>
      <c r="E133" s="233">
        <v>1760</v>
      </c>
      <c r="F133" s="233">
        <v>1028</v>
      </c>
      <c r="G133" s="51">
        <v>275.920233463035</v>
      </c>
      <c r="H133" s="233">
        <v>347</v>
      </c>
      <c r="I133" s="233">
        <v>300</v>
      </c>
      <c r="J133" s="51">
        <v>304</v>
      </c>
    </row>
    <row r="134" ht="12.75">
      <c r="J134" s="3"/>
    </row>
    <row r="136" ht="12.75">
      <c r="A136" s="100" t="s">
        <v>289</v>
      </c>
    </row>
    <row r="137" spans="1:10" ht="12.75">
      <c r="A137" s="6"/>
      <c r="B137" s="295" t="s">
        <v>326</v>
      </c>
      <c r="C137" s="295"/>
      <c r="D137" s="295"/>
      <c r="E137" s="295" t="s">
        <v>65</v>
      </c>
      <c r="F137" s="295"/>
      <c r="G137" s="295"/>
      <c r="H137" s="303" t="s">
        <v>63</v>
      </c>
      <c r="I137" s="304"/>
      <c r="J137" s="305"/>
    </row>
    <row r="138" spans="1:10" ht="12.75">
      <c r="A138" s="153" t="s">
        <v>52</v>
      </c>
      <c r="B138" s="150" t="s">
        <v>53</v>
      </c>
      <c r="C138" s="150" t="s">
        <v>54</v>
      </c>
      <c r="D138" s="150" t="s">
        <v>266</v>
      </c>
      <c r="E138" s="150" t="s">
        <v>53</v>
      </c>
      <c r="F138" s="150" t="s">
        <v>54</v>
      </c>
      <c r="G138" s="150" t="s">
        <v>266</v>
      </c>
      <c r="H138" s="150" t="s">
        <v>53</v>
      </c>
      <c r="I138" s="150" t="s">
        <v>54</v>
      </c>
      <c r="J138" s="150" t="s">
        <v>266</v>
      </c>
    </row>
    <row r="139" spans="1:10" ht="12.75">
      <c r="A139" s="48" t="s">
        <v>45</v>
      </c>
      <c r="B139" s="232">
        <v>272</v>
      </c>
      <c r="C139" s="232">
        <v>256</v>
      </c>
      <c r="D139" s="50">
        <v>801.02734375</v>
      </c>
      <c r="E139" s="232">
        <v>326</v>
      </c>
      <c r="F139" s="232">
        <v>316</v>
      </c>
      <c r="G139" s="50">
        <v>686.5427215189874</v>
      </c>
      <c r="H139" s="232">
        <v>282</v>
      </c>
      <c r="I139" s="232">
        <v>273</v>
      </c>
      <c r="J139" s="50">
        <v>708.1822344322344</v>
      </c>
    </row>
    <row r="140" spans="1:10" ht="12.75">
      <c r="A140" s="138" t="s">
        <v>58</v>
      </c>
      <c r="B140" s="213">
        <v>64</v>
      </c>
      <c r="C140" s="213">
        <v>57</v>
      </c>
      <c r="D140" s="177">
        <v>289.7368421052632</v>
      </c>
      <c r="E140" s="213">
        <v>89</v>
      </c>
      <c r="F140" s="213">
        <v>75</v>
      </c>
      <c r="G140" s="177">
        <v>173.09333333333333</v>
      </c>
      <c r="H140" s="213">
        <v>161</v>
      </c>
      <c r="I140" s="213">
        <v>150</v>
      </c>
      <c r="J140" s="177">
        <v>157.66</v>
      </c>
    </row>
    <row r="141" spans="1:10" ht="12.75">
      <c r="A141" s="48" t="s">
        <v>42</v>
      </c>
      <c r="B141" s="232">
        <v>57</v>
      </c>
      <c r="C141" s="232">
        <v>51</v>
      </c>
      <c r="D141" s="50">
        <v>110.01960784313725</v>
      </c>
      <c r="E141" s="232">
        <v>65</v>
      </c>
      <c r="F141" s="232">
        <v>59</v>
      </c>
      <c r="G141" s="50">
        <v>108.72881355932203</v>
      </c>
      <c r="H141" s="232">
        <v>98</v>
      </c>
      <c r="I141" s="232">
        <v>89</v>
      </c>
      <c r="J141" s="50">
        <v>101.58426966292134</v>
      </c>
    </row>
    <row r="142" spans="1:10" ht="12.75">
      <c r="A142" s="138" t="s">
        <v>59</v>
      </c>
      <c r="B142" s="213">
        <v>21</v>
      </c>
      <c r="C142" s="213">
        <v>18</v>
      </c>
      <c r="D142" s="177">
        <v>181.77777777777777</v>
      </c>
      <c r="E142" s="213">
        <v>31</v>
      </c>
      <c r="F142" s="213">
        <v>25</v>
      </c>
      <c r="G142" s="177">
        <v>234.32</v>
      </c>
      <c r="H142" s="213">
        <v>52</v>
      </c>
      <c r="I142" s="213">
        <v>43</v>
      </c>
      <c r="J142" s="177">
        <v>216.69767441860466</v>
      </c>
    </row>
    <row r="143" spans="1:10" ht="12.75">
      <c r="A143" s="48" t="s">
        <v>55</v>
      </c>
      <c r="B143" s="232">
        <v>18</v>
      </c>
      <c r="C143" s="232">
        <v>15</v>
      </c>
      <c r="D143" s="50">
        <v>256</v>
      </c>
      <c r="E143" s="232">
        <v>30</v>
      </c>
      <c r="F143" s="232">
        <v>24</v>
      </c>
      <c r="G143" s="50">
        <v>402.9166666666667</v>
      </c>
      <c r="H143" s="232">
        <v>34</v>
      </c>
      <c r="I143" s="232">
        <v>32</v>
      </c>
      <c r="J143" s="50">
        <v>313.65625</v>
      </c>
    </row>
    <row r="144" spans="1:10" ht="12.75">
      <c r="A144" s="138" t="s">
        <v>44</v>
      </c>
      <c r="B144" s="213">
        <v>13</v>
      </c>
      <c r="C144" s="213">
        <v>13</v>
      </c>
      <c r="D144" s="177">
        <v>46.15384615384615</v>
      </c>
      <c r="E144" s="213">
        <v>15</v>
      </c>
      <c r="F144" s="213">
        <v>15</v>
      </c>
      <c r="G144" s="177">
        <v>246.53333333333333</v>
      </c>
      <c r="H144" s="213">
        <v>25</v>
      </c>
      <c r="I144" s="213">
        <v>25</v>
      </c>
      <c r="J144" s="177">
        <v>167.8</v>
      </c>
    </row>
    <row r="145" spans="1:10" ht="12.75">
      <c r="A145" s="48" t="s">
        <v>103</v>
      </c>
      <c r="B145" s="232">
        <v>10</v>
      </c>
      <c r="C145" s="232">
        <v>9</v>
      </c>
      <c r="D145" s="50">
        <v>236.11111111111111</v>
      </c>
      <c r="E145" s="232">
        <v>13</v>
      </c>
      <c r="F145" s="232">
        <v>13</v>
      </c>
      <c r="G145" s="50">
        <v>262.0769230769231</v>
      </c>
      <c r="H145" s="232">
        <v>22</v>
      </c>
      <c r="I145" s="232">
        <v>20</v>
      </c>
      <c r="J145" s="50">
        <v>260</v>
      </c>
    </row>
    <row r="146" spans="1:10" ht="12.75">
      <c r="A146" s="138" t="s">
        <v>104</v>
      </c>
      <c r="B146" s="213">
        <v>5</v>
      </c>
      <c r="C146" s="213">
        <v>4</v>
      </c>
      <c r="D146" s="177">
        <v>486.25</v>
      </c>
      <c r="E146" s="213">
        <v>3</v>
      </c>
      <c r="F146" s="213">
        <v>3</v>
      </c>
      <c r="G146" s="177">
        <v>1816.6666666666667</v>
      </c>
      <c r="H146" s="213">
        <v>7</v>
      </c>
      <c r="I146" s="213">
        <v>4</v>
      </c>
      <c r="J146" s="177">
        <v>380</v>
      </c>
    </row>
    <row r="147" spans="1:10" ht="12.75">
      <c r="A147" s="48" t="s">
        <v>43</v>
      </c>
      <c r="B147" s="232" t="s">
        <v>36</v>
      </c>
      <c r="C147" s="232" t="s">
        <v>36</v>
      </c>
      <c r="D147" s="50" t="s">
        <v>36</v>
      </c>
      <c r="E147" s="232">
        <v>3</v>
      </c>
      <c r="F147" s="232">
        <v>2</v>
      </c>
      <c r="G147" s="50">
        <v>525</v>
      </c>
      <c r="H147" s="232">
        <v>9</v>
      </c>
      <c r="I147" s="232">
        <v>8</v>
      </c>
      <c r="J147" s="50">
        <v>156.25</v>
      </c>
    </row>
    <row r="148" spans="1:10" ht="12.75">
      <c r="A148" s="138" t="s">
        <v>105</v>
      </c>
      <c r="B148" s="175" t="s">
        <v>36</v>
      </c>
      <c r="C148" s="175" t="s">
        <v>36</v>
      </c>
      <c r="D148" s="175" t="s">
        <v>36</v>
      </c>
      <c r="E148" s="175" t="s">
        <v>36</v>
      </c>
      <c r="F148" s="175" t="s">
        <v>36</v>
      </c>
      <c r="G148" s="177">
        <v>0</v>
      </c>
      <c r="H148" s="213">
        <v>1</v>
      </c>
      <c r="I148" s="213">
        <v>1</v>
      </c>
      <c r="J148" s="177">
        <v>525</v>
      </c>
    </row>
    <row r="149" spans="1:10" ht="12.75">
      <c r="A149" s="40" t="s">
        <v>61</v>
      </c>
      <c r="B149" s="233">
        <v>460</v>
      </c>
      <c r="C149" s="233">
        <v>423</v>
      </c>
      <c r="D149" s="51">
        <v>564.9432624113475</v>
      </c>
      <c r="E149" s="233">
        <v>575</v>
      </c>
      <c r="F149" s="233">
        <v>532</v>
      </c>
      <c r="G149" s="51">
        <v>499.01785714285717</v>
      </c>
      <c r="H149" s="233">
        <v>691</v>
      </c>
      <c r="I149" s="233">
        <v>645</v>
      </c>
      <c r="J149" s="51">
        <v>400.1065891472868</v>
      </c>
    </row>
    <row r="152" spans="1:24" ht="12.75">
      <c r="A152" s="100" t="s">
        <v>335</v>
      </c>
      <c r="B152" s="1"/>
      <c r="C152" s="1"/>
      <c r="F152" s="26"/>
      <c r="G152" s="26"/>
      <c r="H152" s="19"/>
      <c r="W152" s="2"/>
      <c r="X152" s="2"/>
    </row>
    <row r="153" spans="1:24" ht="12.75">
      <c r="A153" s="306" t="s">
        <v>173</v>
      </c>
      <c r="B153" s="306"/>
      <c r="C153" s="306"/>
      <c r="D153" s="150" t="s">
        <v>326</v>
      </c>
      <c r="E153" s="150" t="s">
        <v>65</v>
      </c>
      <c r="F153" s="150" t="s">
        <v>63</v>
      </c>
      <c r="G153"/>
      <c r="H153"/>
      <c r="I153"/>
      <c r="J153"/>
      <c r="K153"/>
      <c r="L153"/>
      <c r="M153"/>
      <c r="N153"/>
      <c r="O153"/>
      <c r="P153"/>
      <c r="Q153"/>
      <c r="R153"/>
      <c r="W153" s="2"/>
      <c r="X153" s="2"/>
    </row>
    <row r="154" spans="1:24" ht="12.75" customHeight="1">
      <c r="A154" s="339" t="s">
        <v>174</v>
      </c>
      <c r="B154" s="340"/>
      <c r="C154" s="341"/>
      <c r="D154" s="234">
        <v>0.08945762262092553</v>
      </c>
      <c r="E154" s="234">
        <v>0.10030981699792581</v>
      </c>
      <c r="F154" s="234">
        <v>0.09344517275858238</v>
      </c>
      <c r="G154"/>
      <c r="H154"/>
      <c r="I154"/>
      <c r="J154"/>
      <c r="K154"/>
      <c r="L154"/>
      <c r="M154"/>
      <c r="N154"/>
      <c r="O154"/>
      <c r="P154"/>
      <c r="Q154"/>
      <c r="R154"/>
      <c r="W154" s="2"/>
      <c r="X154" s="2"/>
    </row>
    <row r="155" spans="1:24" ht="12.75">
      <c r="A155" s="336" t="s">
        <v>47</v>
      </c>
      <c r="B155" s="337"/>
      <c r="C155" s="338"/>
      <c r="D155" s="214">
        <v>0.052188527369491824</v>
      </c>
      <c r="E155" s="214">
        <v>0.05620027831018458</v>
      </c>
      <c r="F155" s="214">
        <v>0.05301633151872014</v>
      </c>
      <c r="G155"/>
      <c r="H155"/>
      <c r="I155"/>
      <c r="J155"/>
      <c r="K155"/>
      <c r="L155"/>
      <c r="M155"/>
      <c r="N155"/>
      <c r="O155"/>
      <c r="P155"/>
      <c r="Q155"/>
      <c r="R155"/>
      <c r="W155" s="2"/>
      <c r="X155" s="2"/>
    </row>
    <row r="156" spans="1:24" ht="12.75" customHeight="1">
      <c r="A156" s="339" t="s">
        <v>39</v>
      </c>
      <c r="B156" s="340"/>
      <c r="C156" s="341"/>
      <c r="D156" s="234">
        <v>0.046704309239138445</v>
      </c>
      <c r="E156" s="234">
        <v>0.0482316801008218</v>
      </c>
      <c r="F156" s="234">
        <v>0.05250527719142317</v>
      </c>
      <c r="G156"/>
      <c r="H156"/>
      <c r="I156"/>
      <c r="J156"/>
      <c r="K156"/>
      <c r="L156"/>
      <c r="M156"/>
      <c r="N156"/>
      <c r="O156"/>
      <c r="P156"/>
      <c r="Q156"/>
      <c r="R156"/>
      <c r="W156" s="2"/>
      <c r="X156" s="2"/>
    </row>
    <row r="157" spans="1:24" ht="12.75" customHeight="1">
      <c r="A157" s="336" t="s">
        <v>33</v>
      </c>
      <c r="B157" s="337"/>
      <c r="C157" s="338"/>
      <c r="D157" s="214">
        <v>0.0388465450900031</v>
      </c>
      <c r="E157" s="214">
        <v>0.03595715073384619</v>
      </c>
      <c r="F157" s="214">
        <v>0.033118542384179536</v>
      </c>
      <c r="G157"/>
      <c r="H157"/>
      <c r="I157"/>
      <c r="J157"/>
      <c r="K157"/>
      <c r="L157"/>
      <c r="M157"/>
      <c r="N157"/>
      <c r="O157"/>
      <c r="P157"/>
      <c r="Q157"/>
      <c r="R157"/>
      <c r="W157" s="2"/>
      <c r="X157" s="2"/>
    </row>
    <row r="158" spans="1:24" ht="12.75" customHeight="1">
      <c r="A158" s="339" t="s">
        <v>182</v>
      </c>
      <c r="B158" s="340"/>
      <c r="C158" s="341"/>
      <c r="D158" s="234">
        <v>0.03604546593740325</v>
      </c>
      <c r="E158" s="234">
        <v>0.030272796492241447</v>
      </c>
      <c r="F158" s="234">
        <v>0.025286079324519498</v>
      </c>
      <c r="G158"/>
      <c r="H158"/>
      <c r="I158"/>
      <c r="J158"/>
      <c r="K158"/>
      <c r="L158"/>
      <c r="M158"/>
      <c r="N158"/>
      <c r="O158"/>
      <c r="P158"/>
      <c r="Q158"/>
      <c r="R158"/>
      <c r="W158" s="2"/>
      <c r="X158" s="2"/>
    </row>
    <row r="159" spans="1:24" ht="12.75" customHeight="1">
      <c r="A159" s="336" t="s">
        <v>38</v>
      </c>
      <c r="B159" s="337"/>
      <c r="C159" s="338"/>
      <c r="D159" s="214">
        <v>0.02712624021465112</v>
      </c>
      <c r="E159" s="214">
        <v>0.028198597946805997</v>
      </c>
      <c r="F159" s="214">
        <v>0.026674813909565605</v>
      </c>
      <c r="G159"/>
      <c r="H159"/>
      <c r="I159"/>
      <c r="J159"/>
      <c r="K159"/>
      <c r="L159"/>
      <c r="M159"/>
      <c r="N159"/>
      <c r="O159"/>
      <c r="P159"/>
      <c r="Q159"/>
      <c r="R159"/>
      <c r="W159" s="2"/>
      <c r="X159" s="2"/>
    </row>
    <row r="160" spans="1:24" ht="12.75">
      <c r="A160" s="339" t="s">
        <v>175</v>
      </c>
      <c r="B160" s="340"/>
      <c r="C160" s="341"/>
      <c r="D160" s="234">
        <v>0.0262416889033038</v>
      </c>
      <c r="E160" s="234">
        <v>0.018392102292120672</v>
      </c>
      <c r="F160" s="234">
        <v>0.01830907676924786</v>
      </c>
      <c r="G160"/>
      <c r="H160"/>
      <c r="I160"/>
      <c r="J160"/>
      <c r="K160"/>
      <c r="L160"/>
      <c r="M160"/>
      <c r="N160"/>
      <c r="O160"/>
      <c r="P160"/>
      <c r="Q160"/>
      <c r="R160"/>
      <c r="W160" s="2"/>
      <c r="X160" s="2"/>
    </row>
    <row r="161" spans="1:24" ht="12.75" customHeight="1">
      <c r="A161" s="336" t="s">
        <v>37</v>
      </c>
      <c r="B161" s="337"/>
      <c r="C161" s="338"/>
      <c r="D161" s="214">
        <v>0.024649496542878624</v>
      </c>
      <c r="E161" s="214">
        <v>0.024772231995168956</v>
      </c>
      <c r="F161" s="214">
        <v>0.021819797800244418</v>
      </c>
      <c r="G161"/>
      <c r="H161"/>
      <c r="I161"/>
      <c r="J161"/>
      <c r="K161"/>
      <c r="L161"/>
      <c r="M161"/>
      <c r="N161"/>
      <c r="O161"/>
      <c r="P161"/>
      <c r="Q161"/>
      <c r="R161"/>
      <c r="W161" s="2"/>
      <c r="X161" s="2"/>
    </row>
    <row r="162" spans="1:24" ht="12.75" customHeight="1">
      <c r="A162" s="339" t="s">
        <v>180</v>
      </c>
      <c r="B162" s="340"/>
      <c r="C162" s="341"/>
      <c r="D162" s="234">
        <v>0.020742728251094633</v>
      </c>
      <c r="E162" s="234">
        <v>0.020111849187386774</v>
      </c>
      <c r="F162" s="234">
        <v>0.016753694033996222</v>
      </c>
      <c r="G162"/>
      <c r="H162"/>
      <c r="I162"/>
      <c r="J162"/>
      <c r="K162"/>
      <c r="L162"/>
      <c r="M162"/>
      <c r="N162"/>
      <c r="O162"/>
      <c r="P162"/>
      <c r="Q162"/>
      <c r="R162"/>
      <c r="W162" s="2"/>
      <c r="X162" s="2"/>
    </row>
    <row r="163" spans="1:24" ht="12.75" customHeight="1">
      <c r="A163" s="336" t="s">
        <v>177</v>
      </c>
      <c r="B163" s="337"/>
      <c r="C163" s="338"/>
      <c r="D163" s="214">
        <v>0.01836918223231266</v>
      </c>
      <c r="E163" s="214">
        <v>0.01791950009189487</v>
      </c>
      <c r="F163" s="214">
        <v>0.01773136318186868</v>
      </c>
      <c r="G163"/>
      <c r="H163"/>
      <c r="I163"/>
      <c r="J163"/>
      <c r="K163"/>
      <c r="L163"/>
      <c r="M163"/>
      <c r="N163"/>
      <c r="O163"/>
      <c r="P163"/>
      <c r="Q163"/>
      <c r="R163"/>
      <c r="W163" s="2"/>
      <c r="X163" s="2"/>
    </row>
    <row r="164" spans="1:24" ht="12.75">
      <c r="A164" s="110" t="s">
        <v>32</v>
      </c>
      <c r="B164" s="1"/>
      <c r="C164" s="1"/>
      <c r="D164" s="1"/>
      <c r="E164" s="1"/>
      <c r="F164" s="1"/>
      <c r="G164" s="1"/>
      <c r="H164" s="1"/>
      <c r="I164" s="1"/>
      <c r="J164" s="1"/>
      <c r="K164" s="1"/>
      <c r="L164" s="1"/>
      <c r="M164" s="1"/>
      <c r="N164" s="1"/>
      <c r="O164" s="1"/>
      <c r="P164" s="1"/>
      <c r="Q164" s="1"/>
      <c r="R164" s="1"/>
      <c r="W164" s="2"/>
      <c r="X164" s="2"/>
    </row>
    <row r="165" spans="1:24" ht="12.75">
      <c r="A165" s="110" t="s">
        <v>269</v>
      </c>
      <c r="B165" s="1"/>
      <c r="C165" s="1"/>
      <c r="D165" s="1"/>
      <c r="E165" s="1"/>
      <c r="F165" s="1"/>
      <c r="G165" s="1"/>
      <c r="H165" s="1"/>
      <c r="I165" s="1"/>
      <c r="J165" s="1"/>
      <c r="K165" s="1"/>
      <c r="L165" s="1"/>
      <c r="M165" s="1"/>
      <c r="N165" s="1"/>
      <c r="O165" s="1"/>
      <c r="P165" s="1"/>
      <c r="Q165" s="1"/>
      <c r="R165" s="1"/>
      <c r="W165" s="2"/>
      <c r="X165" s="2"/>
    </row>
    <row r="166" spans="1:24" ht="12.75">
      <c r="A166" s="22"/>
      <c r="B166" s="1"/>
      <c r="C166" s="1"/>
      <c r="D166" s="1"/>
      <c r="E166" s="1"/>
      <c r="F166" s="1"/>
      <c r="G166" s="1"/>
      <c r="H166" s="1"/>
      <c r="I166" s="1"/>
      <c r="J166" s="1"/>
      <c r="K166" s="1"/>
      <c r="L166" s="1"/>
      <c r="M166" s="1"/>
      <c r="N166" s="1"/>
      <c r="O166" s="1"/>
      <c r="P166" s="1"/>
      <c r="Q166" s="1"/>
      <c r="R166" s="1"/>
      <c r="W166" s="2"/>
      <c r="X166" s="2"/>
    </row>
    <row r="167" spans="2:24" ht="12.75">
      <c r="B167" s="1"/>
      <c r="C167" s="1"/>
      <c r="F167" s="26"/>
      <c r="G167" s="26"/>
      <c r="H167" s="19"/>
      <c r="W167" s="2"/>
      <c r="X167" s="2"/>
    </row>
    <row r="168" spans="1:24" ht="12.75">
      <c r="A168" s="100" t="s">
        <v>336</v>
      </c>
      <c r="B168" s="1"/>
      <c r="C168" s="1"/>
      <c r="F168" s="26"/>
      <c r="G168" s="26"/>
      <c r="H168" s="19"/>
      <c r="W168" s="2"/>
      <c r="X168" s="2"/>
    </row>
    <row r="169" spans="1:24" ht="12.75">
      <c r="A169" s="306" t="s">
        <v>173</v>
      </c>
      <c r="B169" s="306"/>
      <c r="C169" s="306"/>
      <c r="D169" s="150" t="s">
        <v>326</v>
      </c>
      <c r="E169" s="150" t="s">
        <v>65</v>
      </c>
      <c r="F169" s="150" t="s">
        <v>63</v>
      </c>
      <c r="G169"/>
      <c r="H169"/>
      <c r="I169"/>
      <c r="J169"/>
      <c r="K169"/>
      <c r="L169"/>
      <c r="M169"/>
      <c r="N169"/>
      <c r="O169"/>
      <c r="P169"/>
      <c r="Q169"/>
      <c r="R169"/>
      <c r="W169" s="2"/>
      <c r="X169" s="2"/>
    </row>
    <row r="170" spans="1:24" ht="12.75" customHeight="1">
      <c r="A170" s="339" t="s">
        <v>174</v>
      </c>
      <c r="B170" s="340"/>
      <c r="C170" s="341"/>
      <c r="D170" s="234">
        <v>0.20520907306069594</v>
      </c>
      <c r="E170" s="234">
        <v>0.19857627980460166</v>
      </c>
      <c r="F170" s="234">
        <v>0.20315110632251215</v>
      </c>
      <c r="G170"/>
      <c r="H170"/>
      <c r="I170"/>
      <c r="J170"/>
      <c r="K170"/>
      <c r="L170"/>
      <c r="M170"/>
      <c r="N170"/>
      <c r="O170"/>
      <c r="P170"/>
      <c r="Q170"/>
      <c r="R170"/>
      <c r="W170" s="2"/>
      <c r="X170" s="2"/>
    </row>
    <row r="171" spans="1:24" ht="12.75">
      <c r="A171" s="336" t="s">
        <v>37</v>
      </c>
      <c r="B171" s="337"/>
      <c r="C171" s="338"/>
      <c r="D171" s="214">
        <v>0.10365930072267011</v>
      </c>
      <c r="E171" s="214">
        <v>0.09918826157226651</v>
      </c>
      <c r="F171" s="214">
        <v>0.09392420480629597</v>
      </c>
      <c r="G171"/>
      <c r="H171"/>
      <c r="I171"/>
      <c r="J171"/>
      <c r="K171"/>
      <c r="L171"/>
      <c r="M171"/>
      <c r="N171"/>
      <c r="O171"/>
      <c r="P171"/>
      <c r="Q171"/>
      <c r="R171"/>
      <c r="W171" s="2"/>
      <c r="X171" s="2"/>
    </row>
    <row r="172" spans="1:24" ht="12.75">
      <c r="A172" s="339" t="s">
        <v>47</v>
      </c>
      <c r="B172" s="340"/>
      <c r="C172" s="341"/>
      <c r="D172" s="234">
        <v>0.08197919712602865</v>
      </c>
      <c r="E172" s="234">
        <v>0.08395227631793996</v>
      </c>
      <c r="F172" s="234">
        <v>0.08552333661248263</v>
      </c>
      <c r="G172"/>
      <c r="H172"/>
      <c r="I172"/>
      <c r="J172"/>
      <c r="K172"/>
      <c r="L172"/>
      <c r="M172"/>
      <c r="N172"/>
      <c r="O172"/>
      <c r="P172"/>
      <c r="Q172"/>
      <c r="R172"/>
      <c r="W172" s="2"/>
      <c r="X172" s="2"/>
    </row>
    <row r="173" spans="1:24" ht="12.75" customHeight="1">
      <c r="A173" s="336" t="s">
        <v>182</v>
      </c>
      <c r="B173" s="337"/>
      <c r="C173" s="338"/>
      <c r="D173" s="214">
        <v>0.06364092067337818</v>
      </c>
      <c r="E173" s="214">
        <v>0.049103818984146584</v>
      </c>
      <c r="F173" s="214">
        <v>0.04251963585827829</v>
      </c>
      <c r="G173"/>
      <c r="H173"/>
      <c r="I173"/>
      <c r="J173"/>
      <c r="K173"/>
      <c r="L173"/>
      <c r="M173"/>
      <c r="N173"/>
      <c r="O173"/>
      <c r="P173"/>
      <c r="Q173"/>
      <c r="R173"/>
      <c r="W173" s="2"/>
      <c r="X173" s="2"/>
    </row>
    <row r="174" spans="1:24" ht="12.75" customHeight="1">
      <c r="A174" s="339" t="s">
        <v>39</v>
      </c>
      <c r="B174" s="340"/>
      <c r="C174" s="341"/>
      <c r="D174" s="234">
        <v>0.0584819750198421</v>
      </c>
      <c r="E174" s="234">
        <v>0.05544155301723355</v>
      </c>
      <c r="F174" s="234">
        <v>0.06556737090301526</v>
      </c>
      <c r="G174"/>
      <c r="H174"/>
      <c r="I174"/>
      <c r="J174"/>
      <c r="K174"/>
      <c r="L174"/>
      <c r="M174"/>
      <c r="N174"/>
      <c r="O174"/>
      <c r="P174"/>
      <c r="Q174"/>
      <c r="R174"/>
      <c r="W174" s="2"/>
      <c r="X174" s="2"/>
    </row>
    <row r="175" spans="1:24" ht="12.75" customHeight="1">
      <c r="A175" s="336" t="s">
        <v>180</v>
      </c>
      <c r="B175" s="337"/>
      <c r="C175" s="338"/>
      <c r="D175" s="214">
        <v>0.039642424495592965</v>
      </c>
      <c r="E175" s="214">
        <v>0.03731817604009661</v>
      </c>
      <c r="F175" s="214">
        <v>0.034587217563748225</v>
      </c>
      <c r="G175"/>
      <c r="H175"/>
      <c r="I175"/>
      <c r="J175"/>
      <c r="K175"/>
      <c r="L175"/>
      <c r="M175"/>
      <c r="N175"/>
      <c r="O175"/>
      <c r="P175"/>
      <c r="Q175"/>
      <c r="R175"/>
      <c r="W175" s="2"/>
      <c r="X175" s="2"/>
    </row>
    <row r="176" spans="1:24" ht="12.75" customHeight="1">
      <c r="A176" s="339" t="s">
        <v>34</v>
      </c>
      <c r="B176" s="340"/>
      <c r="C176" s="341"/>
      <c r="D176" s="234">
        <v>0.02612891098207945</v>
      </c>
      <c r="E176" s="234">
        <v>0.028746799353514808</v>
      </c>
      <c r="F176" s="234">
        <v>0.027154479161786982</v>
      </c>
      <c r="G176"/>
      <c r="H176"/>
      <c r="I176"/>
      <c r="J176"/>
      <c r="K176"/>
      <c r="L176"/>
      <c r="M176"/>
      <c r="N176"/>
      <c r="O176"/>
      <c r="P176"/>
      <c r="Q176"/>
      <c r="R176"/>
      <c r="W176" s="2"/>
      <c r="X176" s="2"/>
    </row>
    <row r="177" spans="1:24" ht="12.75">
      <c r="A177" s="336" t="s">
        <v>33</v>
      </c>
      <c r="B177" s="337"/>
      <c r="C177" s="338"/>
      <c r="D177" s="214">
        <v>0.02391495049918543</v>
      </c>
      <c r="E177" s="214">
        <v>0.021065247789056968</v>
      </c>
      <c r="F177" s="214">
        <v>0.02061179556846395</v>
      </c>
      <c r="G177"/>
      <c r="H177"/>
      <c r="I177"/>
      <c r="J177"/>
      <c r="K177"/>
      <c r="L177"/>
      <c r="M177"/>
      <c r="N177"/>
      <c r="O177"/>
      <c r="P177"/>
      <c r="Q177"/>
      <c r="R177"/>
      <c r="W177" s="2"/>
      <c r="X177" s="2"/>
    </row>
    <row r="178" spans="1:24" ht="12.75" customHeight="1">
      <c r="A178" s="339" t="s">
        <v>175</v>
      </c>
      <c r="B178" s="340"/>
      <c r="C178" s="341"/>
      <c r="D178" s="234">
        <v>0.015476836960608212</v>
      </c>
      <c r="E178" s="234">
        <v>0.01385584833021592</v>
      </c>
      <c r="F178" s="234">
        <v>0.013616277072500429</v>
      </c>
      <c r="G178"/>
      <c r="H178"/>
      <c r="I178"/>
      <c r="J178"/>
      <c r="K178"/>
      <c r="L178"/>
      <c r="M178"/>
      <c r="N178"/>
      <c r="O178"/>
      <c r="P178"/>
      <c r="Q178"/>
      <c r="R178"/>
      <c r="W178" s="2"/>
      <c r="X178" s="2"/>
    </row>
    <row r="179" spans="1:24" ht="12.75" customHeight="1">
      <c r="A179" s="336" t="s">
        <v>183</v>
      </c>
      <c r="B179" s="337"/>
      <c r="C179" s="338"/>
      <c r="D179" s="214">
        <v>0.01424453820126154</v>
      </c>
      <c r="E179" s="214">
        <v>0.016725080356656437</v>
      </c>
      <c r="F179" s="214">
        <v>0.023219500007807498</v>
      </c>
      <c r="G179"/>
      <c r="H179"/>
      <c r="I179"/>
      <c r="J179"/>
      <c r="K179"/>
      <c r="L179"/>
      <c r="M179"/>
      <c r="N179"/>
      <c r="O179"/>
      <c r="P179"/>
      <c r="Q179"/>
      <c r="R179"/>
      <c r="W179" s="2"/>
      <c r="X179" s="2"/>
    </row>
    <row r="180" spans="1:24" ht="12.75">
      <c r="A180" s="110" t="s">
        <v>32</v>
      </c>
      <c r="B180" s="1"/>
      <c r="C180" s="1"/>
      <c r="D180" s="1"/>
      <c r="E180" s="1"/>
      <c r="F180" s="1"/>
      <c r="G180" s="1"/>
      <c r="H180" s="1"/>
      <c r="I180" s="1"/>
      <c r="J180" s="1"/>
      <c r="K180" s="1"/>
      <c r="L180" s="1"/>
      <c r="M180" s="1"/>
      <c r="N180" s="1"/>
      <c r="O180" s="1"/>
      <c r="P180" s="1"/>
      <c r="Q180" s="1"/>
      <c r="R180" s="1"/>
      <c r="W180" s="2"/>
      <c r="X180" s="2"/>
    </row>
    <row r="181" spans="1:24" ht="12.75">
      <c r="A181" s="110" t="s">
        <v>269</v>
      </c>
      <c r="B181" s="1"/>
      <c r="C181" s="1"/>
      <c r="D181" s="1"/>
      <c r="E181" s="1"/>
      <c r="F181" s="1"/>
      <c r="G181" s="1"/>
      <c r="H181" s="1"/>
      <c r="I181" s="1"/>
      <c r="J181" s="1"/>
      <c r="K181" s="1"/>
      <c r="L181" s="1"/>
      <c r="M181" s="1"/>
      <c r="N181" s="1"/>
      <c r="O181" s="1"/>
      <c r="P181" s="1"/>
      <c r="Q181" s="1"/>
      <c r="R181" s="1"/>
      <c r="W181" s="2"/>
      <c r="X181" s="2"/>
    </row>
    <row r="182" ht="12.75"/>
    <row r="183" ht="12.75"/>
    <row r="184" spans="1:24" ht="12.75">
      <c r="A184" s="100" t="s">
        <v>337</v>
      </c>
      <c r="B184" s="1"/>
      <c r="C184" s="1"/>
      <c r="F184" s="26"/>
      <c r="G184" s="26"/>
      <c r="H184" s="19"/>
      <c r="W184" s="2"/>
      <c r="X184" s="2"/>
    </row>
    <row r="185" spans="1:24" ht="12.75">
      <c r="A185" s="306" t="s">
        <v>173</v>
      </c>
      <c r="B185" s="306"/>
      <c r="C185" s="306"/>
      <c r="D185" s="150" t="s">
        <v>326</v>
      </c>
      <c r="E185" s="150" t="s">
        <v>65</v>
      </c>
      <c r="F185" s="150" t="s">
        <v>63</v>
      </c>
      <c r="G185"/>
      <c r="H185"/>
      <c r="I185"/>
      <c r="J185"/>
      <c r="K185"/>
      <c r="L185"/>
      <c r="M185"/>
      <c r="N185"/>
      <c r="O185"/>
      <c r="P185"/>
      <c r="Q185"/>
      <c r="R185"/>
      <c r="W185" s="2"/>
      <c r="X185" s="2"/>
    </row>
    <row r="186" spans="1:24" ht="12.75" customHeight="1">
      <c r="A186" s="339" t="s">
        <v>69</v>
      </c>
      <c r="B186" s="340"/>
      <c r="C186" s="341"/>
      <c r="D186" s="234">
        <v>0.04822148881554822</v>
      </c>
      <c r="E186" s="234">
        <v>0.05061572772229225</v>
      </c>
      <c r="F186" s="234">
        <v>0.04011979431542069</v>
      </c>
      <c r="G186"/>
      <c r="H186"/>
      <c r="I186"/>
      <c r="J186"/>
      <c r="K186"/>
      <c r="L186"/>
      <c r="M186"/>
      <c r="N186"/>
      <c r="O186"/>
      <c r="P186"/>
      <c r="Q186"/>
      <c r="R186"/>
      <c r="W186" s="2"/>
      <c r="X186" s="2"/>
    </row>
    <row r="187" spans="1:24" ht="12.75" customHeight="1">
      <c r="A187" s="336" t="s">
        <v>176</v>
      </c>
      <c r="B187" s="337"/>
      <c r="C187" s="338"/>
      <c r="D187" s="214">
        <v>0.04061239457279061</v>
      </c>
      <c r="E187" s="214">
        <v>0.04121012314554446</v>
      </c>
      <c r="F187" s="214">
        <v>0.03599480137876476</v>
      </c>
      <c r="G187"/>
      <c r="H187"/>
      <c r="I187"/>
      <c r="J187"/>
      <c r="K187"/>
      <c r="L187"/>
      <c r="M187"/>
      <c r="N187"/>
      <c r="O187"/>
      <c r="P187"/>
      <c r="Q187"/>
      <c r="R187"/>
      <c r="W187" s="2"/>
      <c r="X187" s="2"/>
    </row>
    <row r="188" spans="1:24" ht="12.75" customHeight="1">
      <c r="A188" s="339" t="s">
        <v>174</v>
      </c>
      <c r="B188" s="340"/>
      <c r="C188" s="341"/>
      <c r="D188" s="234">
        <v>0.03694536120278694</v>
      </c>
      <c r="E188" s="234">
        <v>0.03965868321535926</v>
      </c>
      <c r="F188" s="234">
        <v>0.030400632875628636</v>
      </c>
      <c r="G188"/>
      <c r="H188"/>
      <c r="I188"/>
      <c r="J188"/>
      <c r="K188"/>
      <c r="L188"/>
      <c r="M188"/>
      <c r="N188"/>
      <c r="O188"/>
      <c r="P188"/>
      <c r="Q188"/>
      <c r="R188"/>
      <c r="W188" s="2"/>
      <c r="X188" s="2"/>
    </row>
    <row r="189" spans="1:24" ht="12.75" customHeight="1">
      <c r="A189" s="336" t="s">
        <v>178</v>
      </c>
      <c r="B189" s="337"/>
      <c r="C189" s="338"/>
      <c r="D189" s="214">
        <v>0.028786211954528785</v>
      </c>
      <c r="E189" s="214">
        <v>0.028507708717153107</v>
      </c>
      <c r="F189" s="214">
        <v>0.02559755890828954</v>
      </c>
      <c r="G189"/>
      <c r="H189"/>
      <c r="I189"/>
      <c r="J189"/>
      <c r="K189"/>
      <c r="L189"/>
      <c r="M189"/>
      <c r="N189"/>
      <c r="O189"/>
      <c r="P189"/>
      <c r="Q189"/>
      <c r="R189"/>
      <c r="W189" s="2"/>
      <c r="X189" s="2"/>
    </row>
    <row r="190" spans="1:24" ht="12.75" customHeight="1">
      <c r="A190" s="339" t="s">
        <v>47</v>
      </c>
      <c r="B190" s="340"/>
      <c r="C190" s="341"/>
      <c r="D190" s="234">
        <v>0.02841950861752842</v>
      </c>
      <c r="E190" s="234">
        <v>0.03316202850770872</v>
      </c>
      <c r="F190" s="234">
        <v>0.023111261795784595</v>
      </c>
      <c r="G190"/>
      <c r="H190"/>
      <c r="I190"/>
      <c r="J190"/>
      <c r="K190"/>
      <c r="L190"/>
      <c r="M190"/>
      <c r="N190"/>
      <c r="O190"/>
      <c r="P190"/>
      <c r="Q190"/>
      <c r="R190"/>
      <c r="W190" s="2"/>
      <c r="X190" s="2"/>
    </row>
    <row r="191" spans="1:24" ht="12.75" customHeight="1">
      <c r="A191" s="336" t="s">
        <v>37</v>
      </c>
      <c r="B191" s="337"/>
      <c r="C191" s="338"/>
      <c r="D191" s="214">
        <v>0.018243491015768245</v>
      </c>
      <c r="E191" s="214">
        <v>0.018714244157859012</v>
      </c>
      <c r="F191" s="214">
        <v>0.018590721591230153</v>
      </c>
      <c r="G191"/>
      <c r="H191"/>
      <c r="I191"/>
      <c r="J191"/>
      <c r="K191"/>
      <c r="L191"/>
      <c r="M191"/>
      <c r="N191"/>
      <c r="O191"/>
      <c r="P191"/>
      <c r="Q191"/>
      <c r="R191"/>
      <c r="W191" s="2"/>
      <c r="X191" s="2"/>
    </row>
    <row r="192" spans="1:24" ht="12.75">
      <c r="A192" s="339" t="s">
        <v>179</v>
      </c>
      <c r="B192" s="340"/>
      <c r="C192" s="341"/>
      <c r="D192" s="234">
        <v>0.01640997433076641</v>
      </c>
      <c r="E192" s="234">
        <v>0.017065839232037236</v>
      </c>
      <c r="F192" s="234">
        <v>0.0142397016443465</v>
      </c>
      <c r="G192"/>
      <c r="H192"/>
      <c r="I192"/>
      <c r="J192"/>
      <c r="K192"/>
      <c r="L192"/>
      <c r="M192"/>
      <c r="N192"/>
      <c r="O192"/>
      <c r="P192"/>
      <c r="Q192"/>
      <c r="R192"/>
      <c r="W192" s="2"/>
      <c r="X192" s="2"/>
    </row>
    <row r="193" spans="1:24" ht="12.75" customHeight="1">
      <c r="A193" s="336" t="s">
        <v>177</v>
      </c>
      <c r="B193" s="337"/>
      <c r="C193" s="338"/>
      <c r="D193" s="214">
        <v>0.014301430143014302</v>
      </c>
      <c r="E193" s="214">
        <v>0.013187239406574227</v>
      </c>
      <c r="F193" s="214">
        <v>0.010623269480702944</v>
      </c>
      <c r="G193"/>
      <c r="H193"/>
      <c r="I193"/>
      <c r="J193"/>
      <c r="K193"/>
      <c r="L193"/>
      <c r="M193"/>
      <c r="N193"/>
      <c r="O193"/>
      <c r="P193"/>
      <c r="Q193"/>
      <c r="R193"/>
      <c r="W193" s="2"/>
      <c r="X193" s="2"/>
    </row>
    <row r="194" spans="1:24" ht="12.75" customHeight="1">
      <c r="A194" s="339" t="s">
        <v>38</v>
      </c>
      <c r="B194" s="340"/>
      <c r="C194" s="341"/>
      <c r="D194" s="234">
        <v>0.01420975430876421</v>
      </c>
      <c r="E194" s="234">
        <v>0.011344904489479299</v>
      </c>
      <c r="F194" s="234">
        <v>0.013897972531066055</v>
      </c>
      <c r="G194"/>
      <c r="H194"/>
      <c r="I194"/>
      <c r="J194"/>
      <c r="K194"/>
      <c r="L194"/>
      <c r="M194"/>
      <c r="N194"/>
      <c r="O194"/>
      <c r="P194"/>
      <c r="Q194"/>
      <c r="R194"/>
      <c r="W194" s="2"/>
      <c r="X194" s="2"/>
    </row>
    <row r="195" spans="1:24" ht="12.75" customHeight="1">
      <c r="A195" s="336" t="s">
        <v>39</v>
      </c>
      <c r="B195" s="337"/>
      <c r="C195" s="338"/>
      <c r="D195" s="214">
        <v>0.013934726806013934</v>
      </c>
      <c r="E195" s="214">
        <v>0.015029574323669156</v>
      </c>
      <c r="F195" s="214">
        <v>0.013618127366220263</v>
      </c>
      <c r="G195"/>
      <c r="H195"/>
      <c r="I195"/>
      <c r="J195"/>
      <c r="K195"/>
      <c r="L195"/>
      <c r="M195"/>
      <c r="N195"/>
      <c r="O195"/>
      <c r="P195"/>
      <c r="Q195"/>
      <c r="R195"/>
      <c r="W195" s="2"/>
      <c r="X195" s="2"/>
    </row>
    <row r="196" spans="1:24" ht="12.75">
      <c r="A196" s="110" t="s">
        <v>32</v>
      </c>
      <c r="B196" s="1"/>
      <c r="C196" s="1"/>
      <c r="D196" s="1"/>
      <c r="E196" s="1"/>
      <c r="F196" s="1"/>
      <c r="G196" s="1"/>
      <c r="H196" s="1"/>
      <c r="I196" s="1"/>
      <c r="J196" s="1"/>
      <c r="K196" s="1"/>
      <c r="L196" s="1"/>
      <c r="M196" s="1"/>
      <c r="N196" s="1"/>
      <c r="O196" s="1"/>
      <c r="P196" s="1"/>
      <c r="Q196" s="1"/>
      <c r="R196" s="1"/>
      <c r="W196" s="2"/>
      <c r="X196" s="2"/>
    </row>
    <row r="197" spans="1:24" ht="12.75">
      <c r="A197" s="110" t="s">
        <v>269</v>
      </c>
      <c r="B197" s="1"/>
      <c r="C197" s="1"/>
      <c r="D197" s="1"/>
      <c r="E197" s="1"/>
      <c r="F197" s="1"/>
      <c r="G197" s="1"/>
      <c r="H197" s="1"/>
      <c r="I197" s="1"/>
      <c r="J197" s="1"/>
      <c r="K197" s="1"/>
      <c r="L197" s="1"/>
      <c r="M197" s="1"/>
      <c r="N197" s="1"/>
      <c r="O197" s="1"/>
      <c r="P197" s="1"/>
      <c r="Q197" s="1"/>
      <c r="R197" s="1"/>
      <c r="W197" s="2"/>
      <c r="X197" s="2"/>
    </row>
    <row r="198" ht="12.75"/>
    <row r="199" ht="12.75"/>
    <row r="200" spans="1:24" ht="12.75">
      <c r="A200" s="100" t="s">
        <v>290</v>
      </c>
      <c r="B200" s="1"/>
      <c r="C200" s="1"/>
      <c r="F200" s="26"/>
      <c r="G200" s="26"/>
      <c r="H200" s="19"/>
      <c r="W200" s="2"/>
      <c r="X200" s="2"/>
    </row>
    <row r="201" spans="1:24" ht="12.75">
      <c r="A201" s="306" t="s">
        <v>173</v>
      </c>
      <c r="B201" s="306"/>
      <c r="C201" s="306"/>
      <c r="D201" s="150" t="s">
        <v>326</v>
      </c>
      <c r="E201" s="150" t="s">
        <v>65</v>
      </c>
      <c r="F201" s="150" t="s">
        <v>63</v>
      </c>
      <c r="G201"/>
      <c r="H201"/>
      <c r="I201"/>
      <c r="J201"/>
      <c r="K201"/>
      <c r="L201"/>
      <c r="M201"/>
      <c r="N201"/>
      <c r="O201"/>
      <c r="P201"/>
      <c r="Q201"/>
      <c r="R201"/>
      <c r="W201" s="2"/>
      <c r="X201" s="2"/>
    </row>
    <row r="202" spans="1:24" ht="12.75" customHeight="1">
      <c r="A202" s="339" t="s">
        <v>187</v>
      </c>
      <c r="B202" s="340"/>
      <c r="C202" s="341"/>
      <c r="D202" s="234">
        <v>0.3656369459654923</v>
      </c>
      <c r="E202" s="234">
        <v>0.3593173431734317</v>
      </c>
      <c r="F202" s="234">
        <v>0.262064032984139</v>
      </c>
      <c r="G202"/>
      <c r="H202"/>
      <c r="I202"/>
      <c r="J202"/>
      <c r="K202"/>
      <c r="L202"/>
      <c r="M202"/>
      <c r="N202"/>
      <c r="O202"/>
      <c r="P202"/>
      <c r="Q202"/>
      <c r="R202"/>
      <c r="W202" s="2"/>
      <c r="X202" s="2"/>
    </row>
    <row r="203" spans="1:24" ht="12.75">
      <c r="A203" s="336" t="s">
        <v>312</v>
      </c>
      <c r="B203" s="337"/>
      <c r="C203" s="338"/>
      <c r="D203" s="214">
        <v>0.0512449633226573</v>
      </c>
      <c r="E203" s="214">
        <v>0.04003690036900369</v>
      </c>
      <c r="F203" s="214">
        <v>0.03500357608649922</v>
      </c>
      <c r="G203"/>
      <c r="H203"/>
      <c r="I203"/>
      <c r="J203"/>
      <c r="K203"/>
      <c r="L203"/>
      <c r="M203"/>
      <c r="N203"/>
      <c r="O203"/>
      <c r="P203"/>
      <c r="Q203"/>
      <c r="R203"/>
      <c r="W203" s="2"/>
      <c r="X203" s="2"/>
    </row>
    <row r="204" spans="1:24" ht="12.75" customHeight="1">
      <c r="A204" s="339" t="s">
        <v>190</v>
      </c>
      <c r="B204" s="340"/>
      <c r="C204" s="341"/>
      <c r="D204" s="234">
        <v>0.045252608740572374</v>
      </c>
      <c r="E204" s="234">
        <v>0.055904059040590405</v>
      </c>
      <c r="F204" s="234">
        <v>0.04602633682527662</v>
      </c>
      <c r="G204"/>
      <c r="H204"/>
      <c r="I204"/>
      <c r="J204"/>
      <c r="K204"/>
      <c r="L204"/>
      <c r="M204"/>
      <c r="N204"/>
      <c r="O204"/>
      <c r="P204"/>
      <c r="Q204"/>
      <c r="R204"/>
      <c r="W204" s="2"/>
      <c r="X204" s="2"/>
    </row>
    <row r="205" spans="1:24" ht="12.75" customHeight="1">
      <c r="A205" s="336" t="s">
        <v>189</v>
      </c>
      <c r="B205" s="337"/>
      <c r="C205" s="338"/>
      <c r="D205" s="214">
        <v>0.04277301374108895</v>
      </c>
      <c r="E205" s="214">
        <v>0.041605166051660515</v>
      </c>
      <c r="F205" s="214">
        <v>0.027514830241070303</v>
      </c>
      <c r="G205"/>
      <c r="H205"/>
      <c r="I205"/>
      <c r="J205"/>
      <c r="K205"/>
      <c r="L205"/>
      <c r="M205"/>
      <c r="N205"/>
      <c r="O205"/>
      <c r="P205"/>
      <c r="Q205"/>
      <c r="R205"/>
      <c r="W205" s="2"/>
      <c r="X205" s="2"/>
    </row>
    <row r="206" spans="1:24" ht="12.75" customHeight="1">
      <c r="A206" s="339" t="s">
        <v>188</v>
      </c>
      <c r="B206" s="340"/>
      <c r="C206" s="341"/>
      <c r="D206" s="234">
        <v>0.04225643144952991</v>
      </c>
      <c r="E206" s="234">
        <v>0.03837638376383764</v>
      </c>
      <c r="F206" s="234">
        <v>0.03298413900458581</v>
      </c>
      <c r="G206"/>
      <c r="H206"/>
      <c r="I206"/>
      <c r="J206"/>
      <c r="K206"/>
      <c r="L206"/>
      <c r="M206"/>
      <c r="N206"/>
      <c r="O206"/>
      <c r="P206"/>
      <c r="Q206"/>
      <c r="R206"/>
      <c r="W206" s="2"/>
      <c r="X206" s="2"/>
    </row>
    <row r="207" spans="1:24" ht="12.75" customHeight="1">
      <c r="A207" s="336" t="s">
        <v>185</v>
      </c>
      <c r="B207" s="337"/>
      <c r="C207" s="338"/>
      <c r="D207" s="214">
        <v>0.04184316561628267</v>
      </c>
      <c r="E207" s="214">
        <v>0.041881918819188194</v>
      </c>
      <c r="F207" s="214">
        <v>0.037696158862383776</v>
      </c>
      <c r="G207"/>
      <c r="H207"/>
      <c r="I207"/>
      <c r="J207"/>
      <c r="K207"/>
      <c r="L207"/>
      <c r="M207"/>
      <c r="N207"/>
      <c r="O207"/>
      <c r="P207"/>
      <c r="Q207"/>
      <c r="R207"/>
      <c r="W207" s="2"/>
      <c r="X207" s="2"/>
    </row>
    <row r="208" spans="1:24" ht="12.75" customHeight="1">
      <c r="A208" s="339" t="s">
        <v>191</v>
      </c>
      <c r="B208" s="340"/>
      <c r="C208" s="341"/>
      <c r="D208" s="234">
        <v>0.04008678582498192</v>
      </c>
      <c r="E208" s="234">
        <v>0.04095940959409594</v>
      </c>
      <c r="F208" s="234">
        <v>0.0374437292271446</v>
      </c>
      <c r="G208"/>
      <c r="H208"/>
      <c r="I208"/>
      <c r="J208"/>
      <c r="K208"/>
      <c r="L208"/>
      <c r="M208"/>
      <c r="N208"/>
      <c r="O208"/>
      <c r="P208"/>
      <c r="Q208"/>
      <c r="R208"/>
      <c r="W208" s="2"/>
      <c r="X208" s="2"/>
    </row>
    <row r="209" spans="1:24" ht="12.75" customHeight="1">
      <c r="A209" s="336" t="s">
        <v>186</v>
      </c>
      <c r="B209" s="337"/>
      <c r="C209" s="338"/>
      <c r="D209" s="214">
        <v>0.03750387436718669</v>
      </c>
      <c r="E209" s="214">
        <v>0.03985239852398524</v>
      </c>
      <c r="F209" s="214">
        <v>0.03437250199840128</v>
      </c>
      <c r="G209"/>
      <c r="H209"/>
      <c r="I209"/>
      <c r="J209"/>
      <c r="K209"/>
      <c r="L209"/>
      <c r="M209"/>
      <c r="N209"/>
      <c r="O209"/>
      <c r="P209"/>
      <c r="Q209"/>
      <c r="R209"/>
      <c r="W209" s="2"/>
      <c r="X209" s="2"/>
    </row>
    <row r="210" spans="1:24" ht="12.75" customHeight="1">
      <c r="A210" s="339" t="s">
        <v>192</v>
      </c>
      <c r="B210" s="340"/>
      <c r="C210" s="341"/>
      <c r="D210" s="234">
        <v>0.0353342287426387</v>
      </c>
      <c r="E210" s="234">
        <v>0.04252767527675277</v>
      </c>
      <c r="F210" s="234">
        <v>0.03348899827506416</v>
      </c>
      <c r="G210"/>
      <c r="H210"/>
      <c r="I210"/>
      <c r="J210"/>
      <c r="K210"/>
      <c r="L210"/>
      <c r="M210"/>
      <c r="N210"/>
      <c r="O210"/>
      <c r="P210"/>
      <c r="Q210"/>
      <c r="R210"/>
      <c r="W210" s="2"/>
      <c r="X210" s="2"/>
    </row>
    <row r="211" spans="1:24" ht="12.75" customHeight="1">
      <c r="A211" s="336" t="s">
        <v>184</v>
      </c>
      <c r="B211" s="337"/>
      <c r="C211" s="338"/>
      <c r="D211" s="214">
        <v>0.02789544374418845</v>
      </c>
      <c r="E211" s="214">
        <v>0.017804428044280445</v>
      </c>
      <c r="F211" s="214">
        <v>0.02166687702469603</v>
      </c>
      <c r="G211"/>
      <c r="H211"/>
      <c r="I211"/>
      <c r="J211"/>
      <c r="K211"/>
      <c r="L211"/>
      <c r="M211"/>
      <c r="N211"/>
      <c r="O211"/>
      <c r="P211"/>
      <c r="Q211"/>
      <c r="R211"/>
      <c r="W211" s="2"/>
      <c r="X211" s="2"/>
    </row>
    <row r="212" spans="1:24" ht="12.75">
      <c r="A212" s="110" t="s">
        <v>32</v>
      </c>
      <c r="B212" s="1"/>
      <c r="C212" s="1"/>
      <c r="D212" s="1"/>
      <c r="E212" s="1"/>
      <c r="F212" s="1"/>
      <c r="G212" s="1"/>
      <c r="H212" s="1"/>
      <c r="I212" s="1"/>
      <c r="J212" s="1"/>
      <c r="K212" s="1"/>
      <c r="L212" s="1"/>
      <c r="M212" s="1"/>
      <c r="N212" s="1"/>
      <c r="O212" s="1"/>
      <c r="P212" s="1"/>
      <c r="Q212" s="1"/>
      <c r="R212" s="1"/>
      <c r="W212" s="2"/>
      <c r="X212" s="2"/>
    </row>
    <row r="213" spans="1:24" ht="12.75">
      <c r="A213" s="110" t="s">
        <v>269</v>
      </c>
      <c r="B213" s="1"/>
      <c r="C213" s="1"/>
      <c r="D213" s="1"/>
      <c r="E213" s="1"/>
      <c r="F213" s="1"/>
      <c r="G213" s="1"/>
      <c r="H213" s="1"/>
      <c r="I213" s="1"/>
      <c r="J213" s="1"/>
      <c r="K213" s="1"/>
      <c r="L213" s="1"/>
      <c r="M213" s="1"/>
      <c r="N213" s="1"/>
      <c r="O213" s="1"/>
      <c r="P213" s="1"/>
      <c r="Q213" s="1"/>
      <c r="R213" s="1"/>
      <c r="W213" s="2"/>
      <c r="X213" s="2"/>
    </row>
    <row r="214" ht="12.75"/>
    <row r="215" ht="12.75"/>
    <row r="216" spans="1:24" ht="12.75">
      <c r="A216" s="100" t="s">
        <v>291</v>
      </c>
      <c r="B216" s="1"/>
      <c r="C216" s="1"/>
      <c r="F216" s="26"/>
      <c r="G216" s="26"/>
      <c r="H216" s="19"/>
      <c r="W216" s="2"/>
      <c r="X216" s="2"/>
    </row>
    <row r="217" spans="1:24" ht="12.75">
      <c r="A217" s="306" t="s">
        <v>173</v>
      </c>
      <c r="B217" s="306"/>
      <c r="C217" s="306"/>
      <c r="D217" s="150" t="s">
        <v>326</v>
      </c>
      <c r="E217" s="150" t="s">
        <v>65</v>
      </c>
      <c r="F217" s="150" t="s">
        <v>63</v>
      </c>
      <c r="G217"/>
      <c r="H217"/>
      <c r="I217"/>
      <c r="J217"/>
      <c r="K217"/>
      <c r="L217"/>
      <c r="M217"/>
      <c r="N217"/>
      <c r="O217"/>
      <c r="P217"/>
      <c r="Q217"/>
      <c r="R217"/>
      <c r="W217" s="2"/>
      <c r="X217" s="2"/>
    </row>
    <row r="218" spans="1:24" ht="12.75" customHeight="1">
      <c r="A218" s="339" t="s">
        <v>184</v>
      </c>
      <c r="B218" s="340"/>
      <c r="C218" s="341"/>
      <c r="D218" s="234">
        <v>0.41112828438948995</v>
      </c>
      <c r="E218" s="234">
        <v>0.3359375</v>
      </c>
      <c r="F218" s="234">
        <v>0.34124629080118696</v>
      </c>
      <c r="G218"/>
      <c r="H218"/>
      <c r="I218"/>
      <c r="J218"/>
      <c r="K218"/>
      <c r="L218"/>
      <c r="M218"/>
      <c r="N218"/>
      <c r="O218"/>
      <c r="P218"/>
      <c r="Q218"/>
      <c r="R218"/>
      <c r="W218" s="2"/>
      <c r="X218" s="2"/>
    </row>
    <row r="219" spans="1:24" ht="12.75" customHeight="1">
      <c r="A219" s="336" t="s">
        <v>187</v>
      </c>
      <c r="B219" s="337"/>
      <c r="C219" s="338"/>
      <c r="D219" s="214">
        <v>0.40610510046367854</v>
      </c>
      <c r="E219" s="214">
        <v>0.3619791666666667</v>
      </c>
      <c r="F219" s="214">
        <v>0.33989749123280283</v>
      </c>
      <c r="G219"/>
      <c r="H219"/>
      <c r="I219"/>
      <c r="J219"/>
      <c r="K219"/>
      <c r="L219"/>
      <c r="M219"/>
      <c r="N219"/>
      <c r="O219"/>
      <c r="P219"/>
      <c r="Q219"/>
      <c r="R219"/>
      <c r="W219" s="2"/>
      <c r="X219" s="2"/>
    </row>
    <row r="220" spans="1:24" ht="12.75" customHeight="1">
      <c r="A220" s="339" t="s">
        <v>186</v>
      </c>
      <c r="B220" s="340"/>
      <c r="C220" s="341"/>
      <c r="D220" s="234">
        <v>0.0687789799072643</v>
      </c>
      <c r="E220" s="234">
        <v>0.080078125</v>
      </c>
      <c r="F220" s="234">
        <v>0.06568653898030753</v>
      </c>
      <c r="G220"/>
      <c r="H220"/>
      <c r="I220"/>
      <c r="J220"/>
      <c r="K220"/>
      <c r="L220"/>
      <c r="M220"/>
      <c r="N220"/>
      <c r="O220"/>
      <c r="P220"/>
      <c r="Q220"/>
      <c r="R220"/>
      <c r="W220" s="2"/>
      <c r="X220" s="2"/>
    </row>
    <row r="221" spans="1:24" ht="12.75" customHeight="1">
      <c r="A221" s="336" t="s">
        <v>188</v>
      </c>
      <c r="B221" s="337"/>
      <c r="C221" s="338"/>
      <c r="D221" s="214">
        <v>0.06723338485316847</v>
      </c>
      <c r="E221" s="214">
        <v>0.055989583333333336</v>
      </c>
      <c r="F221" s="214">
        <v>0.04572430536822228</v>
      </c>
      <c r="G221"/>
      <c r="H221"/>
      <c r="I221"/>
      <c r="J221"/>
      <c r="K221"/>
      <c r="L221"/>
      <c r="M221"/>
      <c r="N221"/>
      <c r="O221"/>
      <c r="P221"/>
      <c r="Q221"/>
      <c r="R221"/>
      <c r="W221" s="2"/>
      <c r="X221" s="2"/>
    </row>
    <row r="222" spans="1:24" ht="12.75" customHeight="1">
      <c r="A222" s="339" t="s">
        <v>193</v>
      </c>
      <c r="B222" s="340"/>
      <c r="C222" s="341"/>
      <c r="D222" s="234">
        <v>0.03786707882534776</v>
      </c>
      <c r="E222" s="234">
        <v>0.0380859375</v>
      </c>
      <c r="F222" s="234">
        <v>0.03628270838953331</v>
      </c>
      <c r="G222"/>
      <c r="H222"/>
      <c r="I222"/>
      <c r="J222"/>
      <c r="K222"/>
      <c r="L222"/>
      <c r="M222"/>
      <c r="N222"/>
      <c r="O222"/>
      <c r="P222"/>
      <c r="Q222"/>
      <c r="R222"/>
      <c r="W222" s="2"/>
      <c r="X222" s="2"/>
    </row>
    <row r="223" spans="1:24" ht="12.75" customHeight="1">
      <c r="A223" s="336" t="s">
        <v>189</v>
      </c>
      <c r="B223" s="337"/>
      <c r="C223" s="338"/>
      <c r="D223" s="214">
        <v>0.023956723338485315</v>
      </c>
      <c r="E223" s="214">
        <v>0.021484375</v>
      </c>
      <c r="F223" s="214">
        <v>0.01132991637442676</v>
      </c>
      <c r="G223"/>
      <c r="H223"/>
      <c r="I223"/>
      <c r="J223"/>
      <c r="K223"/>
      <c r="L223"/>
      <c r="M223"/>
      <c r="N223"/>
      <c r="O223"/>
      <c r="P223"/>
      <c r="Q223"/>
      <c r="R223"/>
      <c r="W223" s="2"/>
      <c r="X223" s="2"/>
    </row>
    <row r="224" spans="1:24" ht="12.75" customHeight="1">
      <c r="A224" s="339" t="s">
        <v>312</v>
      </c>
      <c r="B224" s="340"/>
      <c r="C224" s="341"/>
      <c r="D224" s="234">
        <v>0.022797527047913446</v>
      </c>
      <c r="E224" s="234">
        <v>0.025716145833333332</v>
      </c>
      <c r="F224" s="234">
        <v>0.026975991367682764</v>
      </c>
      <c r="G224"/>
      <c r="H224"/>
      <c r="I224"/>
      <c r="J224"/>
      <c r="K224"/>
      <c r="L224"/>
      <c r="M224"/>
      <c r="N224"/>
      <c r="O224"/>
      <c r="P224"/>
      <c r="Q224"/>
      <c r="R224"/>
      <c r="W224" s="2"/>
      <c r="X224" s="2"/>
    </row>
    <row r="225" spans="1:24" ht="12.75" customHeight="1">
      <c r="A225" s="336" t="s">
        <v>311</v>
      </c>
      <c r="B225" s="337"/>
      <c r="C225" s="338"/>
      <c r="D225" s="214">
        <v>0.022024729520865535</v>
      </c>
      <c r="E225" s="214">
        <v>0.028971354166666668</v>
      </c>
      <c r="F225" s="214">
        <v>0.010520636633396278</v>
      </c>
      <c r="G225"/>
      <c r="H225"/>
      <c r="I225"/>
      <c r="J225"/>
      <c r="K225"/>
      <c r="L225"/>
      <c r="M225"/>
      <c r="N225"/>
      <c r="O225"/>
      <c r="P225"/>
      <c r="Q225"/>
      <c r="R225"/>
      <c r="W225" s="2"/>
      <c r="X225" s="2"/>
    </row>
    <row r="226" spans="1:24" ht="12.75" customHeight="1">
      <c r="A226" s="339" t="s">
        <v>192</v>
      </c>
      <c r="B226" s="340"/>
      <c r="C226" s="341"/>
      <c r="D226" s="234">
        <v>0.020479134466769706</v>
      </c>
      <c r="E226" s="234">
        <v>0.027669270833333332</v>
      </c>
      <c r="F226" s="234">
        <v>0.015646074993256</v>
      </c>
      <c r="G226"/>
      <c r="H226"/>
      <c r="I226"/>
      <c r="J226"/>
      <c r="K226"/>
      <c r="L226"/>
      <c r="M226"/>
      <c r="N226"/>
      <c r="O226"/>
      <c r="P226"/>
      <c r="Q226"/>
      <c r="R226"/>
      <c r="W226" s="2"/>
      <c r="X226" s="2"/>
    </row>
    <row r="227" spans="1:24" ht="12.75" customHeight="1">
      <c r="A227" s="336" t="s">
        <v>0</v>
      </c>
      <c r="B227" s="337"/>
      <c r="C227" s="338"/>
      <c r="D227" s="214">
        <v>0.01970633693972179</v>
      </c>
      <c r="E227" s="214">
        <v>0.012678715942810899</v>
      </c>
      <c r="F227" s="214">
        <v>0.009426775852218626</v>
      </c>
      <c r="G227"/>
      <c r="H227"/>
      <c r="I227"/>
      <c r="J227"/>
      <c r="K227"/>
      <c r="L227"/>
      <c r="M227"/>
      <c r="N227"/>
      <c r="O227"/>
      <c r="P227"/>
      <c r="Q227"/>
      <c r="R227"/>
      <c r="W227" s="2"/>
      <c r="X227" s="2"/>
    </row>
    <row r="228" spans="1:24" ht="12.75">
      <c r="A228" s="110" t="s">
        <v>32</v>
      </c>
      <c r="B228" s="1"/>
      <c r="C228" s="1"/>
      <c r="D228" s="1"/>
      <c r="E228" s="1"/>
      <c r="F228" s="1"/>
      <c r="G228" s="1"/>
      <c r="H228" s="1"/>
      <c r="I228" s="1"/>
      <c r="J228" s="1"/>
      <c r="K228" s="1"/>
      <c r="L228" s="1"/>
      <c r="M228" s="1"/>
      <c r="N228" s="1"/>
      <c r="O228" s="1"/>
      <c r="P228" s="1"/>
      <c r="Q228" s="1"/>
      <c r="R228" s="1"/>
      <c r="W228" s="2"/>
      <c r="X228" s="2"/>
    </row>
    <row r="229" spans="1:24" ht="12.75">
      <c r="A229" s="110" t="s">
        <v>269</v>
      </c>
      <c r="B229" s="1"/>
      <c r="C229" s="1"/>
      <c r="D229" s="1"/>
      <c r="E229" s="1"/>
      <c r="F229" s="1"/>
      <c r="G229" s="1"/>
      <c r="H229" s="1"/>
      <c r="I229" s="1"/>
      <c r="J229" s="1"/>
      <c r="K229" s="1"/>
      <c r="L229" s="1"/>
      <c r="M229" s="1"/>
      <c r="N229" s="1"/>
      <c r="O229" s="1"/>
      <c r="P229" s="1"/>
      <c r="Q229" s="1"/>
      <c r="R229" s="1"/>
      <c r="W229" s="2"/>
      <c r="X229" s="2"/>
    </row>
    <row r="230" ht="12.75"/>
    <row r="231" ht="12.75"/>
    <row r="232" spans="1:24" ht="12.75">
      <c r="A232" s="100" t="s">
        <v>292</v>
      </c>
      <c r="B232" s="1"/>
      <c r="C232" s="1"/>
      <c r="F232" s="26"/>
      <c r="G232" s="26"/>
      <c r="H232" s="19"/>
      <c r="W232" s="2"/>
      <c r="X232" s="2"/>
    </row>
    <row r="233" spans="1:24" ht="12.75">
      <c r="A233" s="306" t="s">
        <v>173</v>
      </c>
      <c r="B233" s="306"/>
      <c r="C233" s="306"/>
      <c r="D233" s="150" t="s">
        <v>326</v>
      </c>
      <c r="E233" s="150" t="s">
        <v>65</v>
      </c>
      <c r="F233" s="150" t="s">
        <v>63</v>
      </c>
      <c r="G233"/>
      <c r="H233"/>
      <c r="I233"/>
      <c r="J233"/>
      <c r="K233"/>
      <c r="L233"/>
      <c r="M233"/>
      <c r="N233"/>
      <c r="O233"/>
      <c r="P233"/>
      <c r="Q233"/>
      <c r="R233"/>
      <c r="W233" s="2"/>
      <c r="X233" s="2"/>
    </row>
    <row r="234" spans="1:24" ht="12.75" customHeight="1">
      <c r="A234" s="339" t="s">
        <v>187</v>
      </c>
      <c r="B234" s="340"/>
      <c r="C234" s="341"/>
      <c r="D234" s="234">
        <v>0.38016528925619836</v>
      </c>
      <c r="E234" s="234">
        <v>0.3212090163934426</v>
      </c>
      <c r="F234" s="234">
        <v>0.26566579634464754</v>
      </c>
      <c r="G234"/>
      <c r="H234"/>
      <c r="I234"/>
      <c r="J234"/>
      <c r="K234"/>
      <c r="L234"/>
      <c r="M234"/>
      <c r="N234"/>
      <c r="O234"/>
      <c r="P234"/>
      <c r="Q234"/>
      <c r="R234"/>
      <c r="W234" s="2"/>
      <c r="X234" s="2"/>
    </row>
    <row r="235" spans="1:24" ht="12.75" customHeight="1">
      <c r="A235" s="336" t="s">
        <v>193</v>
      </c>
      <c r="B235" s="337"/>
      <c r="C235" s="338"/>
      <c r="D235" s="214">
        <v>0.09445100354191263</v>
      </c>
      <c r="E235" s="214">
        <v>0.07889344262295082</v>
      </c>
      <c r="F235" s="214">
        <v>0.05548302872062663</v>
      </c>
      <c r="G235"/>
      <c r="H235"/>
      <c r="I235"/>
      <c r="J235"/>
      <c r="K235"/>
      <c r="L235"/>
      <c r="M235"/>
      <c r="N235"/>
      <c r="O235"/>
      <c r="P235"/>
      <c r="Q235"/>
      <c r="R235"/>
      <c r="W235" s="2"/>
      <c r="X235" s="2"/>
    </row>
    <row r="236" spans="1:24" ht="12.75" customHeight="1">
      <c r="A236" s="339" t="s">
        <v>189</v>
      </c>
      <c r="B236" s="340"/>
      <c r="C236" s="341"/>
      <c r="D236" s="234">
        <v>0.0525383707201889</v>
      </c>
      <c r="E236" s="234">
        <v>0.036885245901639344</v>
      </c>
      <c r="F236" s="234">
        <v>0.03655352480417755</v>
      </c>
      <c r="G236"/>
      <c r="H236"/>
      <c r="I236"/>
      <c r="J236"/>
      <c r="K236"/>
      <c r="L236"/>
      <c r="M236"/>
      <c r="N236"/>
      <c r="O236"/>
      <c r="P236"/>
      <c r="Q236"/>
      <c r="R236"/>
      <c r="W236" s="2"/>
      <c r="X236" s="2"/>
    </row>
    <row r="237" spans="1:24" ht="12.75" customHeight="1">
      <c r="A237" s="336" t="s">
        <v>192</v>
      </c>
      <c r="B237" s="337"/>
      <c r="C237" s="338"/>
      <c r="D237" s="214">
        <v>0.04250295159386069</v>
      </c>
      <c r="E237" s="214">
        <v>0.036885245901639344</v>
      </c>
      <c r="F237" s="214">
        <v>0.03492167101827676</v>
      </c>
      <c r="G237"/>
      <c r="H237"/>
      <c r="I237"/>
      <c r="J237"/>
      <c r="K237"/>
      <c r="L237"/>
      <c r="M237"/>
      <c r="N237"/>
      <c r="O237"/>
      <c r="P237"/>
      <c r="Q237"/>
      <c r="R237"/>
      <c r="W237" s="2"/>
      <c r="X237" s="2"/>
    </row>
    <row r="238" spans="1:24" ht="12.75" customHeight="1">
      <c r="A238" s="339" t="s">
        <v>188</v>
      </c>
      <c r="B238" s="340"/>
      <c r="C238" s="341"/>
      <c r="D238" s="234">
        <v>0.03305785123966942</v>
      </c>
      <c r="E238" s="234">
        <v>0.030225409836065573</v>
      </c>
      <c r="F238" s="234">
        <v>0.022845953002610966</v>
      </c>
      <c r="G238"/>
      <c r="H238"/>
      <c r="I238"/>
      <c r="J238"/>
      <c r="K238"/>
      <c r="L238"/>
      <c r="M238"/>
      <c r="N238"/>
      <c r="O238"/>
      <c r="P238"/>
      <c r="Q238"/>
      <c r="R238"/>
      <c r="W238" s="2"/>
      <c r="X238" s="2"/>
    </row>
    <row r="239" spans="1:24" ht="12.75" customHeight="1">
      <c r="A239" s="336" t="s">
        <v>308</v>
      </c>
      <c r="B239" s="337"/>
      <c r="C239" s="338"/>
      <c r="D239" s="214">
        <v>0.030696576151121605</v>
      </c>
      <c r="E239" s="214">
        <v>0.016905737704918034</v>
      </c>
      <c r="F239" s="214">
        <v>0.014033942558746737</v>
      </c>
      <c r="G239"/>
      <c r="H239"/>
      <c r="I239"/>
      <c r="J239"/>
      <c r="K239"/>
      <c r="L239"/>
      <c r="M239"/>
      <c r="N239"/>
      <c r="O239"/>
      <c r="P239"/>
      <c r="Q239"/>
      <c r="R239"/>
      <c r="W239" s="2"/>
      <c r="X239" s="2"/>
    </row>
    <row r="240" spans="1:24" ht="12.75">
      <c r="A240" s="339" t="s">
        <v>311</v>
      </c>
      <c r="B240" s="340"/>
      <c r="C240" s="341"/>
      <c r="D240" s="234">
        <v>0.0295159386068477</v>
      </c>
      <c r="E240" s="234">
        <v>0.03944672131147541</v>
      </c>
      <c r="F240" s="234">
        <v>0.025130548302872063</v>
      </c>
      <c r="G240"/>
      <c r="H240"/>
      <c r="I240"/>
      <c r="J240"/>
      <c r="K240"/>
      <c r="L240"/>
      <c r="M240"/>
      <c r="N240"/>
      <c r="O240"/>
      <c r="P240"/>
      <c r="Q240"/>
      <c r="R240"/>
      <c r="W240" s="2"/>
      <c r="X240" s="2"/>
    </row>
    <row r="241" spans="1:24" ht="12.75" customHeight="1">
      <c r="A241" s="336" t="s">
        <v>186</v>
      </c>
      <c r="B241" s="337"/>
      <c r="C241" s="338"/>
      <c r="D241" s="214">
        <v>0.026564344746162927</v>
      </c>
      <c r="E241" s="214">
        <v>0.01485655737704918</v>
      </c>
      <c r="F241" s="214">
        <v>0.01174934725848564</v>
      </c>
      <c r="G241"/>
      <c r="H241"/>
      <c r="I241"/>
      <c r="J241"/>
      <c r="K241"/>
      <c r="L241"/>
      <c r="M241"/>
      <c r="N241"/>
      <c r="O241"/>
      <c r="P241"/>
      <c r="Q241"/>
      <c r="R241"/>
      <c r="W241" s="2"/>
      <c r="X241" s="2"/>
    </row>
    <row r="242" spans="1:24" ht="12.75" customHeight="1">
      <c r="A242" s="339" t="s">
        <v>1</v>
      </c>
      <c r="B242" s="340"/>
      <c r="C242" s="341"/>
      <c r="D242" s="234">
        <v>0.025974025974025976</v>
      </c>
      <c r="E242" s="234">
        <v>0.016905737704918034</v>
      </c>
      <c r="F242" s="234">
        <v>0.018276762402088774</v>
      </c>
      <c r="G242"/>
      <c r="H242"/>
      <c r="I242"/>
      <c r="J242"/>
      <c r="K242"/>
      <c r="L242"/>
      <c r="M242"/>
      <c r="N242"/>
      <c r="O242"/>
      <c r="P242"/>
      <c r="Q242"/>
      <c r="R242"/>
      <c r="W242" s="2"/>
      <c r="X242" s="2"/>
    </row>
    <row r="243" spans="1:24" ht="12.75" customHeight="1">
      <c r="A243" s="336" t="s">
        <v>2</v>
      </c>
      <c r="B243" s="337"/>
      <c r="C243" s="338"/>
      <c r="D243" s="214">
        <v>0.023612750885478158</v>
      </c>
      <c r="E243" s="214">
        <v>0.012295081967213115</v>
      </c>
      <c r="F243" s="214">
        <v>0.00881201044386423</v>
      </c>
      <c r="G243"/>
      <c r="H243"/>
      <c r="I243"/>
      <c r="J243"/>
      <c r="K243"/>
      <c r="L243"/>
      <c r="M243"/>
      <c r="N243"/>
      <c r="O243"/>
      <c r="P243"/>
      <c r="Q243"/>
      <c r="R243"/>
      <c r="W243" s="2"/>
      <c r="X243" s="2"/>
    </row>
    <row r="244" spans="1:24" ht="12.75">
      <c r="A244" s="110" t="s">
        <v>32</v>
      </c>
      <c r="B244" s="1"/>
      <c r="C244" s="1"/>
      <c r="D244" s="1"/>
      <c r="E244" s="1"/>
      <c r="F244" s="1"/>
      <c r="G244" s="1"/>
      <c r="H244" s="1"/>
      <c r="I244" s="1"/>
      <c r="J244" s="1"/>
      <c r="K244" s="1"/>
      <c r="L244" s="1"/>
      <c r="M244" s="1"/>
      <c r="N244" s="1"/>
      <c r="O244" s="1"/>
      <c r="P244" s="1"/>
      <c r="Q244" s="1"/>
      <c r="R244" s="1"/>
      <c r="W244" s="2"/>
      <c r="X244" s="2"/>
    </row>
    <row r="245" spans="1:24" ht="12.75">
      <c r="A245" s="110" t="s">
        <v>269</v>
      </c>
      <c r="B245" s="1"/>
      <c r="C245" s="1"/>
      <c r="D245" s="1"/>
      <c r="E245" s="1"/>
      <c r="F245" s="1"/>
      <c r="G245" s="1"/>
      <c r="H245" s="1"/>
      <c r="I245" s="1"/>
      <c r="J245" s="1"/>
      <c r="K245" s="1"/>
      <c r="L245" s="1"/>
      <c r="M245" s="1"/>
      <c r="N245" s="1"/>
      <c r="O245" s="1"/>
      <c r="P245" s="1"/>
      <c r="Q245" s="1"/>
      <c r="R245" s="1"/>
      <c r="W245" s="2"/>
      <c r="X245" s="2"/>
    </row>
    <row r="246" ht="12.75"/>
    <row r="248" spans="1:8" ht="12.75">
      <c r="A248" s="66" t="s">
        <v>293</v>
      </c>
      <c r="B248" s="54"/>
      <c r="C248" s="54"/>
      <c r="D248" s="54"/>
      <c r="E248" s="28"/>
      <c r="F248" s="28"/>
      <c r="G248" s="28"/>
      <c r="H248" s="28"/>
    </row>
    <row r="249" spans="1:8" ht="12.75">
      <c r="A249" s="344" t="s">
        <v>125</v>
      </c>
      <c r="B249" s="344"/>
      <c r="C249" s="154" t="s">
        <v>326</v>
      </c>
      <c r="D249" s="154" t="s">
        <v>65</v>
      </c>
      <c r="E249" s="154" t="s">
        <v>63</v>
      </c>
      <c r="F249" s="28"/>
      <c r="G249" s="28"/>
      <c r="H249" s="28"/>
    </row>
    <row r="250" spans="1:8" ht="27" customHeight="1">
      <c r="A250" s="346" t="s">
        <v>194</v>
      </c>
      <c r="B250" s="346"/>
      <c r="C250" s="235">
        <v>589</v>
      </c>
      <c r="D250" s="235">
        <v>889</v>
      </c>
      <c r="E250" s="235">
        <v>1380</v>
      </c>
      <c r="F250" s="28"/>
      <c r="G250" s="28"/>
      <c r="H250" s="28"/>
    </row>
    <row r="251" spans="1:8" ht="27" customHeight="1">
      <c r="A251" s="347" t="s">
        <v>128</v>
      </c>
      <c r="B251" s="347"/>
      <c r="C251" s="160" t="s">
        <v>3</v>
      </c>
      <c r="D251" s="178">
        <v>75</v>
      </c>
      <c r="E251" s="178">
        <v>65</v>
      </c>
      <c r="F251" s="28"/>
      <c r="G251" s="28"/>
      <c r="H251" s="28"/>
    </row>
    <row r="252" spans="1:8" ht="12.75">
      <c r="A252" s="348" t="s">
        <v>32</v>
      </c>
      <c r="B252" s="348"/>
      <c r="C252" s="348"/>
      <c r="D252" s="348"/>
      <c r="E252" s="28"/>
      <c r="F252" s="28"/>
      <c r="G252" s="28"/>
      <c r="H252" s="28"/>
    </row>
    <row r="253" spans="1:8" ht="12.75">
      <c r="A253" s="58" t="s">
        <v>331</v>
      </c>
      <c r="B253" s="58"/>
      <c r="C253" s="58"/>
      <c r="D253" s="58"/>
      <c r="E253" s="28"/>
      <c r="F253" s="28"/>
      <c r="G253" s="28"/>
      <c r="H253" s="28"/>
    </row>
    <row r="254" spans="1:8" ht="12.75">
      <c r="A254" s="28"/>
      <c r="B254" s="68"/>
      <c r="C254" s="68"/>
      <c r="D254" s="58"/>
      <c r="E254" s="28"/>
      <c r="F254" s="28"/>
      <c r="G254" s="28"/>
      <c r="H254" s="28"/>
    </row>
    <row r="255" spans="1:8" ht="12.75">
      <c r="A255" s="67" t="s">
        <v>294</v>
      </c>
      <c r="B255" s="58"/>
      <c r="C255" s="58"/>
      <c r="D255" s="58"/>
      <c r="E255" s="28"/>
      <c r="F255" s="28"/>
      <c r="G255" s="28"/>
      <c r="H255" s="28"/>
    </row>
    <row r="256" spans="1:8" ht="12.75">
      <c r="A256" s="58"/>
      <c r="B256" s="28"/>
      <c r="C256" s="154" t="s">
        <v>326</v>
      </c>
      <c r="D256" s="154" t="s">
        <v>65</v>
      </c>
      <c r="E256" s="154" t="s">
        <v>63</v>
      </c>
      <c r="F256" s="28"/>
      <c r="G256" s="28"/>
      <c r="H256" s="28"/>
    </row>
    <row r="257" spans="1:8" ht="12.75">
      <c r="A257" s="321" t="s">
        <v>129</v>
      </c>
      <c r="B257" s="321"/>
      <c r="C257" s="44">
        <v>14</v>
      </c>
      <c r="D257" s="44">
        <v>33</v>
      </c>
      <c r="E257" s="69">
        <v>17</v>
      </c>
      <c r="F257" s="28"/>
      <c r="G257" s="28"/>
      <c r="H257" s="28"/>
    </row>
    <row r="258" spans="1:8" ht="12.75" customHeight="1">
      <c r="A258" s="320" t="s">
        <v>130</v>
      </c>
      <c r="B258" s="320"/>
      <c r="C258" s="161">
        <v>5</v>
      </c>
      <c r="D258" s="161">
        <v>8</v>
      </c>
      <c r="E258" s="162">
        <v>7</v>
      </c>
      <c r="F258" s="28"/>
      <c r="G258" s="28"/>
      <c r="H258" s="28"/>
    </row>
    <row r="259" spans="1:8" ht="12.75" customHeight="1">
      <c r="A259" s="321" t="s">
        <v>131</v>
      </c>
      <c r="B259" s="321"/>
      <c r="C259" s="57">
        <v>6</v>
      </c>
      <c r="D259" s="57">
        <v>29</v>
      </c>
      <c r="E259" s="79">
        <v>28</v>
      </c>
      <c r="F259" s="28"/>
      <c r="G259" s="28"/>
      <c r="H259" s="28"/>
    </row>
    <row r="260" spans="1:8" ht="12.75">
      <c r="A260" s="28"/>
      <c r="B260" s="28"/>
      <c r="C260" s="28"/>
      <c r="D260" s="28"/>
      <c r="E260" s="28"/>
      <c r="F260" s="28"/>
      <c r="G260" s="28"/>
      <c r="H260" s="28"/>
    </row>
    <row r="261" spans="1:8" ht="12.75">
      <c r="A261" s="28"/>
      <c r="B261" s="54"/>
      <c r="C261" s="54"/>
      <c r="D261" s="54"/>
      <c r="E261" s="28"/>
      <c r="F261" s="28"/>
      <c r="G261" s="28"/>
      <c r="H261" s="28"/>
    </row>
    <row r="262" spans="1:8" ht="12.75">
      <c r="A262" s="66" t="s">
        <v>295</v>
      </c>
      <c r="B262" s="59"/>
      <c r="C262" s="59"/>
      <c r="D262" s="59"/>
      <c r="E262" s="28"/>
      <c r="F262" s="28"/>
      <c r="G262" s="28"/>
      <c r="H262" s="28"/>
    </row>
    <row r="263" spans="1:8" ht="12.75">
      <c r="A263" s="54"/>
      <c r="B263" s="28"/>
      <c r="C263" s="154" t="s">
        <v>326</v>
      </c>
      <c r="D263" s="154" t="s">
        <v>65</v>
      </c>
      <c r="E263" s="154" t="s">
        <v>63</v>
      </c>
      <c r="F263" s="28"/>
      <c r="G263" s="28"/>
      <c r="H263" s="28"/>
    </row>
    <row r="264" spans="1:8" ht="12.75" customHeight="1">
      <c r="A264" s="321" t="s">
        <v>126</v>
      </c>
      <c r="B264" s="321"/>
      <c r="C264" s="73">
        <v>0.189</v>
      </c>
      <c r="D264" s="73">
        <v>0.54</v>
      </c>
      <c r="E264" s="72">
        <v>0.26</v>
      </c>
      <c r="F264" s="28"/>
      <c r="G264" s="28"/>
      <c r="H264" s="28"/>
    </row>
    <row r="265" spans="1:8" ht="12.75">
      <c r="A265" s="320" t="s">
        <v>127</v>
      </c>
      <c r="B265" s="320"/>
      <c r="C265" s="159">
        <v>0.1254</v>
      </c>
      <c r="D265" s="159">
        <v>0.1</v>
      </c>
      <c r="E265" s="179">
        <v>0.1</v>
      </c>
      <c r="F265" s="28"/>
      <c r="G265" s="28"/>
      <c r="H265" s="28"/>
    </row>
    <row r="266" spans="1:8" ht="12.75">
      <c r="A266" s="321" t="s">
        <v>46</v>
      </c>
      <c r="B266" s="321"/>
      <c r="C266" s="73">
        <v>0.6856</v>
      </c>
      <c r="D266" s="73">
        <v>0.36</v>
      </c>
      <c r="E266" s="72">
        <v>0.64</v>
      </c>
      <c r="F266" s="28"/>
      <c r="G266" s="28"/>
      <c r="H266" s="28"/>
    </row>
    <row r="267" spans="1:8" ht="12.75">
      <c r="A267" s="112" t="s">
        <v>32</v>
      </c>
      <c r="B267" s="59"/>
      <c r="C267" s="29"/>
      <c r="D267" s="60"/>
      <c r="E267" s="28"/>
      <c r="F267" s="28"/>
      <c r="G267" s="28"/>
      <c r="H267" s="28"/>
    </row>
    <row r="268" spans="1:8" ht="12.75">
      <c r="A268" s="113" t="s">
        <v>202</v>
      </c>
      <c r="B268" s="59"/>
      <c r="C268" s="59"/>
      <c r="D268" s="59"/>
      <c r="E268" s="28"/>
      <c r="F268" s="28"/>
      <c r="G268" s="28"/>
      <c r="H268" s="28"/>
    </row>
    <row r="269" spans="1:8" ht="12.75">
      <c r="A269" s="59"/>
      <c r="B269" s="59"/>
      <c r="C269" s="59"/>
      <c r="D269" s="59"/>
      <c r="E269" s="28"/>
      <c r="F269" s="28"/>
      <c r="G269" s="28"/>
      <c r="H269" s="28"/>
    </row>
    <row r="270" spans="1:8" ht="12.75">
      <c r="A270" s="28"/>
      <c r="B270" s="28"/>
      <c r="C270" s="28"/>
      <c r="D270" s="28"/>
      <c r="E270" s="28"/>
      <c r="F270" s="28"/>
      <c r="G270" s="28"/>
      <c r="H270" s="28"/>
    </row>
    <row r="271" spans="1:8" ht="12.75">
      <c r="A271" s="66" t="s">
        <v>296</v>
      </c>
      <c r="B271" s="62"/>
      <c r="C271" s="62"/>
      <c r="D271" s="62"/>
      <c r="E271" s="62"/>
      <c r="F271" s="62"/>
      <c r="G271" s="62"/>
      <c r="H271" s="28"/>
    </row>
    <row r="272" spans="1:8" ht="12.75">
      <c r="A272" s="28"/>
      <c r="B272" s="28"/>
      <c r="C272" s="279" t="s">
        <v>326</v>
      </c>
      <c r="D272" s="276"/>
      <c r="E272" s="279" t="s">
        <v>65</v>
      </c>
      <c r="F272" s="276"/>
      <c r="G272" s="279" t="s">
        <v>63</v>
      </c>
      <c r="H272" s="276"/>
    </row>
    <row r="273" spans="1:8" ht="12.75">
      <c r="A273" s="202" t="s">
        <v>268</v>
      </c>
      <c r="B273" s="203"/>
      <c r="C273" s="154" t="s">
        <v>132</v>
      </c>
      <c r="D273" s="154" t="s">
        <v>267</v>
      </c>
      <c r="E273" s="154" t="s">
        <v>132</v>
      </c>
      <c r="F273" s="154" t="s">
        <v>267</v>
      </c>
      <c r="G273" s="154" t="s">
        <v>132</v>
      </c>
      <c r="H273" s="154" t="s">
        <v>267</v>
      </c>
    </row>
    <row r="274" spans="1:8" ht="12.75">
      <c r="A274" s="349" t="s">
        <v>133</v>
      </c>
      <c r="B274" s="350"/>
      <c r="C274" s="77">
        <v>37</v>
      </c>
      <c r="D274" s="78">
        <v>140649</v>
      </c>
      <c r="E274" s="77">
        <v>43</v>
      </c>
      <c r="F274" s="78">
        <v>97304</v>
      </c>
      <c r="G274" s="70">
        <v>76</v>
      </c>
      <c r="H274" s="71">
        <v>45431</v>
      </c>
    </row>
    <row r="275" spans="1:8" ht="12.75">
      <c r="A275" s="351" t="s">
        <v>51</v>
      </c>
      <c r="B275" s="352"/>
      <c r="C275" s="181">
        <v>0</v>
      </c>
      <c r="D275" s="182">
        <v>0</v>
      </c>
      <c r="E275" s="181">
        <v>0</v>
      </c>
      <c r="F275" s="182">
        <v>0</v>
      </c>
      <c r="G275" s="183">
        <v>0</v>
      </c>
      <c r="H275" s="236">
        <v>0</v>
      </c>
    </row>
    <row r="276" spans="1:8" ht="12.75">
      <c r="A276" s="349" t="s">
        <v>107</v>
      </c>
      <c r="B276" s="350"/>
      <c r="C276" s="77">
        <v>5</v>
      </c>
      <c r="D276" s="78">
        <v>496</v>
      </c>
      <c r="E276" s="77">
        <v>4</v>
      </c>
      <c r="F276" s="78">
        <v>457</v>
      </c>
      <c r="G276" s="70">
        <v>11</v>
      </c>
      <c r="H276" s="71">
        <v>1934</v>
      </c>
    </row>
    <row r="277" spans="1:8" ht="12.75">
      <c r="A277" s="351" t="s">
        <v>134</v>
      </c>
      <c r="B277" s="352"/>
      <c r="C277" s="181">
        <v>115</v>
      </c>
      <c r="D277" s="182">
        <v>707331</v>
      </c>
      <c r="E277" s="181">
        <v>84</v>
      </c>
      <c r="F277" s="182">
        <v>1340352</v>
      </c>
      <c r="G277" s="183">
        <v>146</v>
      </c>
      <c r="H277" s="236">
        <v>793739</v>
      </c>
    </row>
    <row r="278" spans="1:8" ht="12.75">
      <c r="A278" s="349" t="s">
        <v>135</v>
      </c>
      <c r="B278" s="350"/>
      <c r="C278" s="77">
        <v>27</v>
      </c>
      <c r="D278" s="78">
        <v>26390</v>
      </c>
      <c r="E278" s="77">
        <v>31</v>
      </c>
      <c r="F278" s="78">
        <v>30359</v>
      </c>
      <c r="G278" s="70">
        <v>26</v>
      </c>
      <c r="H278" s="71">
        <v>42112</v>
      </c>
    </row>
    <row r="279" spans="1:8" ht="12.75">
      <c r="A279" s="351" t="s">
        <v>136</v>
      </c>
      <c r="B279" s="352"/>
      <c r="C279" s="181">
        <v>4</v>
      </c>
      <c r="D279" s="182">
        <v>4137</v>
      </c>
      <c r="E279" s="181">
        <v>11</v>
      </c>
      <c r="F279" s="182">
        <v>443255</v>
      </c>
      <c r="G279" s="183">
        <v>10</v>
      </c>
      <c r="H279" s="236">
        <v>15148</v>
      </c>
    </row>
    <row r="280" spans="1:8" ht="12.75">
      <c r="A280" s="349" t="s">
        <v>137</v>
      </c>
      <c r="B280" s="350"/>
      <c r="C280" s="77">
        <v>15</v>
      </c>
      <c r="D280" s="78">
        <v>5963</v>
      </c>
      <c r="E280" s="77">
        <v>8</v>
      </c>
      <c r="F280" s="78">
        <v>4531</v>
      </c>
      <c r="G280" s="70">
        <v>1</v>
      </c>
      <c r="H280" s="71">
        <v>80</v>
      </c>
    </row>
    <row r="281" spans="1:8" ht="12.75">
      <c r="A281" s="351" t="s">
        <v>138</v>
      </c>
      <c r="B281" s="352"/>
      <c r="C281" s="181">
        <v>0</v>
      </c>
      <c r="D281" s="182">
        <v>0</v>
      </c>
      <c r="E281" s="181">
        <v>1</v>
      </c>
      <c r="F281" s="182">
        <v>50</v>
      </c>
      <c r="G281" s="183">
        <v>1</v>
      </c>
      <c r="H281" s="236">
        <v>5</v>
      </c>
    </row>
    <row r="282" spans="1:8" ht="12.75">
      <c r="A282" s="349" t="s">
        <v>139</v>
      </c>
      <c r="B282" s="350"/>
      <c r="C282" s="77">
        <v>2</v>
      </c>
      <c r="D282" s="78">
        <v>135</v>
      </c>
      <c r="E282" s="77">
        <v>1</v>
      </c>
      <c r="F282" s="78">
        <v>1533</v>
      </c>
      <c r="G282" s="70">
        <v>3</v>
      </c>
      <c r="H282" s="71">
        <v>249</v>
      </c>
    </row>
    <row r="283" spans="1:8" ht="12.75">
      <c r="A283" s="353" t="s">
        <v>22</v>
      </c>
      <c r="B283" s="354"/>
      <c r="C283" s="74">
        <v>205</v>
      </c>
      <c r="D283" s="75">
        <v>885101</v>
      </c>
      <c r="E283" s="237">
        <v>183</v>
      </c>
      <c r="F283" s="237">
        <v>1917841</v>
      </c>
      <c r="G283" s="237">
        <v>274</v>
      </c>
      <c r="H283" s="237">
        <v>898698</v>
      </c>
    </row>
    <row r="284" spans="1:8" ht="12.75">
      <c r="A284" s="59"/>
      <c r="B284" s="59"/>
      <c r="C284" s="59"/>
      <c r="D284" s="59"/>
      <c r="E284" s="61"/>
      <c r="F284" s="61"/>
      <c r="G284" s="61"/>
      <c r="H284" s="28"/>
    </row>
    <row r="285" spans="1:8" ht="12.75">
      <c r="A285" s="59"/>
      <c r="B285" s="59"/>
      <c r="C285" s="59"/>
      <c r="D285" s="59" t="s">
        <v>5</v>
      </c>
      <c r="E285" s="61"/>
      <c r="F285" s="61"/>
      <c r="G285" s="61"/>
      <c r="H285" s="28"/>
    </row>
    <row r="286" spans="1:8" ht="12.75">
      <c r="A286" s="66" t="s">
        <v>297</v>
      </c>
      <c r="B286" s="63"/>
      <c r="C286" s="63"/>
      <c r="D286" s="54"/>
      <c r="E286" s="55"/>
      <c r="F286" s="55"/>
      <c r="G286" s="55"/>
      <c r="H286" s="28"/>
    </row>
    <row r="287" spans="1:8" ht="12.75">
      <c r="A287" s="355" t="s">
        <v>140</v>
      </c>
      <c r="B287" s="355"/>
      <c r="C287" s="154" t="s">
        <v>326</v>
      </c>
      <c r="D287" s="154" t="s">
        <v>65</v>
      </c>
      <c r="E287" s="154" t="s">
        <v>63</v>
      </c>
      <c r="F287" s="55"/>
      <c r="G287" s="55"/>
      <c r="H287" s="28"/>
    </row>
    <row r="288" spans="1:8" ht="12.75">
      <c r="A288" s="319" t="s">
        <v>141</v>
      </c>
      <c r="B288" s="319"/>
      <c r="C288" s="73">
        <v>0.907</v>
      </c>
      <c r="D288" s="73">
        <v>0.9091</v>
      </c>
      <c r="E288" s="72">
        <v>0.9006</v>
      </c>
      <c r="F288" s="55"/>
      <c r="G288" s="55"/>
      <c r="H288" s="28"/>
    </row>
    <row r="289" spans="1:8" ht="12.75">
      <c r="A289" s="322" t="s">
        <v>66</v>
      </c>
      <c r="B289" s="322"/>
      <c r="C289" s="159">
        <v>0.881</v>
      </c>
      <c r="D289" s="159">
        <v>0.2439</v>
      </c>
      <c r="E289" s="180">
        <v>0.7406</v>
      </c>
      <c r="F289" s="55"/>
      <c r="G289" s="55"/>
      <c r="H289" s="28"/>
    </row>
    <row r="290" spans="1:8" ht="12.75">
      <c r="A290" s="319" t="s">
        <v>143</v>
      </c>
      <c r="B290" s="319"/>
      <c r="C290" s="73">
        <v>0.9344</v>
      </c>
      <c r="D290" s="73">
        <v>0.9315</v>
      </c>
      <c r="E290" s="72">
        <v>0.9345</v>
      </c>
      <c r="F290" s="55"/>
      <c r="G290" s="55"/>
      <c r="H290" s="28"/>
    </row>
    <row r="291" spans="1:8" ht="12.75">
      <c r="A291" s="322" t="s">
        <v>134</v>
      </c>
      <c r="B291" s="322"/>
      <c r="C291" s="159">
        <v>0.917</v>
      </c>
      <c r="D291" s="159">
        <v>0.9238</v>
      </c>
      <c r="E291" s="179">
        <v>0.9252</v>
      </c>
      <c r="F291" s="55"/>
      <c r="G291" s="55"/>
      <c r="H291" s="28"/>
    </row>
    <row r="292" spans="1:8" ht="12.75">
      <c r="A292" s="319" t="s">
        <v>135</v>
      </c>
      <c r="B292" s="319"/>
      <c r="C292" s="73">
        <v>0.73</v>
      </c>
      <c r="D292" s="73">
        <v>0.7373</v>
      </c>
      <c r="E292" s="72">
        <v>0.789</v>
      </c>
      <c r="F292" s="55"/>
      <c r="G292" s="55"/>
      <c r="H292" s="28"/>
    </row>
    <row r="293" spans="1:8" ht="12.75">
      <c r="A293" s="322" t="s">
        <v>136</v>
      </c>
      <c r="B293" s="322"/>
      <c r="C293" s="159">
        <v>0.88</v>
      </c>
      <c r="D293" s="159">
        <v>0.5995</v>
      </c>
      <c r="E293" s="179">
        <v>0.7833</v>
      </c>
      <c r="F293" s="55"/>
      <c r="G293" s="55"/>
      <c r="H293" s="28"/>
    </row>
    <row r="294" spans="1:8" ht="12.75">
      <c r="A294" s="319" t="s">
        <v>145</v>
      </c>
      <c r="B294" s="319"/>
      <c r="C294" s="73">
        <v>0.693</v>
      </c>
      <c r="D294" s="73">
        <v>0.7252</v>
      </c>
      <c r="E294" s="72">
        <v>0.9056</v>
      </c>
      <c r="F294" s="55"/>
      <c r="G294" s="55"/>
      <c r="H294" s="28"/>
    </row>
    <row r="295" spans="1:8" ht="12.75">
      <c r="A295" s="322" t="s">
        <v>139</v>
      </c>
      <c r="B295" s="322"/>
      <c r="C295" s="159">
        <v>0.86</v>
      </c>
      <c r="D295" s="159">
        <v>0.3333</v>
      </c>
      <c r="E295" s="179">
        <v>0.7061</v>
      </c>
      <c r="F295" s="55"/>
      <c r="G295" s="55"/>
      <c r="H295" s="28"/>
    </row>
    <row r="296" spans="1:8" ht="12.75">
      <c r="A296" s="59"/>
      <c r="B296" s="59"/>
      <c r="C296" s="59"/>
      <c r="D296" s="59"/>
      <c r="E296" s="55"/>
      <c r="F296" s="55"/>
      <c r="G296" s="55"/>
      <c r="H296" s="28"/>
    </row>
    <row r="297" spans="1:8" ht="12.75">
      <c r="A297" s="28"/>
      <c r="B297" s="63"/>
      <c r="C297" s="63"/>
      <c r="D297" s="54"/>
      <c r="E297" s="55"/>
      <c r="F297" s="55"/>
      <c r="G297" s="55"/>
      <c r="H297" s="28"/>
    </row>
    <row r="298" spans="1:8" ht="12.75">
      <c r="A298" s="66" t="s">
        <v>298</v>
      </c>
      <c r="B298" s="59"/>
      <c r="C298" s="59"/>
      <c r="D298" s="59"/>
      <c r="E298" s="55"/>
      <c r="F298" s="55"/>
      <c r="G298" s="55"/>
      <c r="H298" s="28"/>
    </row>
    <row r="299" spans="1:8" ht="12.75">
      <c r="A299" s="63"/>
      <c r="B299" s="154" t="s">
        <v>326</v>
      </c>
      <c r="C299" s="154" t="s">
        <v>65</v>
      </c>
      <c r="D299" s="154" t="s">
        <v>63</v>
      </c>
      <c r="E299" s="55"/>
      <c r="F299" s="55"/>
      <c r="G299" s="55"/>
      <c r="H299" s="28"/>
    </row>
    <row r="300" spans="1:8" ht="12.75">
      <c r="A300" s="70" t="s">
        <v>141</v>
      </c>
      <c r="B300" s="41">
        <v>265</v>
      </c>
      <c r="C300" s="41">
        <v>422</v>
      </c>
      <c r="D300" s="70">
        <v>463</v>
      </c>
      <c r="E300" s="55"/>
      <c r="F300" s="55"/>
      <c r="G300" s="55"/>
      <c r="H300" s="28"/>
    </row>
    <row r="301" spans="1:8" ht="12.75">
      <c r="A301" s="183" t="s">
        <v>143</v>
      </c>
      <c r="B301" s="157">
        <v>124</v>
      </c>
      <c r="C301" s="157">
        <v>178</v>
      </c>
      <c r="D301" s="183">
        <v>169</v>
      </c>
      <c r="E301" s="55"/>
      <c r="F301" s="55"/>
      <c r="G301" s="55"/>
      <c r="H301" s="28"/>
    </row>
    <row r="302" spans="1:8" ht="12.75">
      <c r="A302" s="70" t="s">
        <v>150</v>
      </c>
      <c r="B302" s="41">
        <v>21</v>
      </c>
      <c r="C302" s="41">
        <v>45</v>
      </c>
      <c r="D302" s="70">
        <v>114</v>
      </c>
      <c r="E302" s="55"/>
      <c r="F302" s="55"/>
      <c r="G302" s="55"/>
      <c r="H302" s="28"/>
    </row>
  </sheetData>
  <mergeCells count="128">
    <mergeCell ref="A43:A53"/>
    <mergeCell ref="B48:B52"/>
    <mergeCell ref="A5:A15"/>
    <mergeCell ref="B5:B9"/>
    <mergeCell ref="B10:B14"/>
    <mergeCell ref="A16:A26"/>
    <mergeCell ref="B16:B20"/>
    <mergeCell ref="B21:B25"/>
    <mergeCell ref="A27:A37"/>
    <mergeCell ref="B27:B31"/>
    <mergeCell ref="A293:B293"/>
    <mergeCell ref="A294:B294"/>
    <mergeCell ref="A295:B295"/>
    <mergeCell ref="A283:B283"/>
    <mergeCell ref="A287:B287"/>
    <mergeCell ref="A288:B288"/>
    <mergeCell ref="A289:B289"/>
    <mergeCell ref="A290:B290"/>
    <mergeCell ref="A291:B291"/>
    <mergeCell ref="A292:B292"/>
    <mergeCell ref="A279:B279"/>
    <mergeCell ref="A280:B280"/>
    <mergeCell ref="A281:B281"/>
    <mergeCell ref="A282:B282"/>
    <mergeCell ref="A275:B275"/>
    <mergeCell ref="A276:B276"/>
    <mergeCell ref="A277:B277"/>
    <mergeCell ref="A278:B278"/>
    <mergeCell ref="A274:B274"/>
    <mergeCell ref="A258:B258"/>
    <mergeCell ref="A259:B259"/>
    <mergeCell ref="A264:B264"/>
    <mergeCell ref="A265:B265"/>
    <mergeCell ref="A266:B266"/>
    <mergeCell ref="A250:B250"/>
    <mergeCell ref="A251:B251"/>
    <mergeCell ref="A252:D252"/>
    <mergeCell ref="A257:B257"/>
    <mergeCell ref="A249:B249"/>
    <mergeCell ref="A54:A64"/>
    <mergeCell ref="B54:B58"/>
    <mergeCell ref="B59:B63"/>
    <mergeCell ref="A65:A75"/>
    <mergeCell ref="B65:B69"/>
    <mergeCell ref="B70:B74"/>
    <mergeCell ref="A217:C217"/>
    <mergeCell ref="A218:C218"/>
    <mergeCell ref="A219:C219"/>
    <mergeCell ref="A220:C220"/>
    <mergeCell ref="A221:C221"/>
    <mergeCell ref="A222:C222"/>
    <mergeCell ref="A223:C223"/>
    <mergeCell ref="A235:C235"/>
    <mergeCell ref="A236:C236"/>
    <mergeCell ref="A224:C224"/>
    <mergeCell ref="A225:C225"/>
    <mergeCell ref="A226:C226"/>
    <mergeCell ref="A227:C227"/>
    <mergeCell ref="A241:C241"/>
    <mergeCell ref="A242:C242"/>
    <mergeCell ref="A243:C243"/>
    <mergeCell ref="A211:C211"/>
    <mergeCell ref="A237:C237"/>
    <mergeCell ref="A238:C238"/>
    <mergeCell ref="A239:C239"/>
    <mergeCell ref="A240:C240"/>
    <mergeCell ref="A233:C233"/>
    <mergeCell ref="A234:C234"/>
    <mergeCell ref="A203:C203"/>
    <mergeCell ref="A208:C208"/>
    <mergeCell ref="A209:C209"/>
    <mergeCell ref="A210:C210"/>
    <mergeCell ref="A204:C204"/>
    <mergeCell ref="A205:C205"/>
    <mergeCell ref="A206:C206"/>
    <mergeCell ref="A207:C207"/>
    <mergeCell ref="A201:C201"/>
    <mergeCell ref="A202:C202"/>
    <mergeCell ref="A192:C192"/>
    <mergeCell ref="A193:C193"/>
    <mergeCell ref="A194:C194"/>
    <mergeCell ref="A195:C195"/>
    <mergeCell ref="A188:C188"/>
    <mergeCell ref="A189:C189"/>
    <mergeCell ref="A190:C190"/>
    <mergeCell ref="A191:C191"/>
    <mergeCell ref="A185:C185"/>
    <mergeCell ref="A186:C186"/>
    <mergeCell ref="A187:C187"/>
    <mergeCell ref="A177:C177"/>
    <mergeCell ref="A178:C178"/>
    <mergeCell ref="A179:C179"/>
    <mergeCell ref="A173:C173"/>
    <mergeCell ref="A174:C174"/>
    <mergeCell ref="A175:C175"/>
    <mergeCell ref="A176:C176"/>
    <mergeCell ref="A169:C169"/>
    <mergeCell ref="A170:C170"/>
    <mergeCell ref="A171:C171"/>
    <mergeCell ref="A172:C172"/>
    <mergeCell ref="A163:C163"/>
    <mergeCell ref="A160:C160"/>
    <mergeCell ref="A161:C161"/>
    <mergeCell ref="A162:C162"/>
    <mergeCell ref="H94:J94"/>
    <mergeCell ref="B137:D137"/>
    <mergeCell ref="E137:G137"/>
    <mergeCell ref="A153:C153"/>
    <mergeCell ref="H121:J121"/>
    <mergeCell ref="H137:J137"/>
    <mergeCell ref="B32:B36"/>
    <mergeCell ref="E103:G103"/>
    <mergeCell ref="B121:D121"/>
    <mergeCell ref="E121:G121"/>
    <mergeCell ref="B103:D103"/>
    <mergeCell ref="B43:B47"/>
    <mergeCell ref="B94:D94"/>
    <mergeCell ref="E94:G94"/>
    <mergeCell ref="G272:H272"/>
    <mergeCell ref="E272:F272"/>
    <mergeCell ref="C272:D272"/>
    <mergeCell ref="H103:J103"/>
    <mergeCell ref="A157:C157"/>
    <mergeCell ref="A158:C158"/>
    <mergeCell ref="A159:C159"/>
    <mergeCell ref="A154:C154"/>
    <mergeCell ref="A155:C155"/>
    <mergeCell ref="A156:C156"/>
  </mergeCells>
  <printOptions/>
  <pageMargins left="0.3937007874015748" right="0.3937007874015748" top="0.3937007874015748" bottom="0.3937007874015748" header="0.5118110236220472" footer="0.5118110236220472"/>
  <pageSetup fitToHeight="4" horizontalDpi="600" verticalDpi="600" orientation="landscape" paperSize="8" scale="69" r:id="rId1"/>
  <rowBreaks count="3" manualBreakCount="3">
    <brk id="91" max="13" man="1"/>
    <brk id="182" max="13" man="1"/>
    <brk id="269"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Vehicle Inspectorate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 VOSA</dc:creator>
  <cp:keywords/>
  <dc:description/>
  <cp:lastModifiedBy>Chappga</cp:lastModifiedBy>
  <cp:lastPrinted>2013-06-14T13:49:19Z</cp:lastPrinted>
  <dcterms:created xsi:type="dcterms:W3CDTF">2003-03-31T12:31:54Z</dcterms:created>
  <dcterms:modified xsi:type="dcterms:W3CDTF">2013-09-20T11:09:53Z</dcterms:modified>
  <cp:category/>
  <cp:version/>
  <cp:contentType/>
  <cp:contentStatus/>
</cp:coreProperties>
</file>