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7770" windowHeight="7785" tabRatio="974"/>
  </bookViews>
  <sheets>
    <sheet name="Instructions" sheetId="27" r:id="rId1"/>
    <sheet name="Ratings" sheetId="7" state="hidden" r:id="rId2"/>
    <sheet name="&gt;Summary results" sheetId="31" r:id="rId3"/>
    <sheet name="&gt;Results for Safety" sheetId="35" r:id="rId4"/>
    <sheet name="&gt;Results for Patient Experience" sheetId="34" r:id="rId5"/>
    <sheet name="&gt;Results for Efficiency" sheetId="32" r:id="rId6"/>
    <sheet name="&gt;Results for Effectiveness" sheetId="33" r:id="rId7"/>
    <sheet name="&gt;Results for Org Governance" sheetId="36" r:id="rId8"/>
    <sheet name="PQ Ratings" sheetId="44" r:id="rId9"/>
    <sheet name="Overall Summary" sheetId="43" r:id="rId10"/>
    <sheet name="Costs" sheetId="45" state="hidden" r:id="rId11"/>
    <sheet name="Prompt Qs - Safety hard" sheetId="21" r:id="rId12"/>
    <sheet name="Prompt Qs - Safety soft" sheetId="42" r:id="rId13"/>
    <sheet name="Prompt Qs - Patient experience" sheetId="20" r:id="rId14"/>
    <sheet name="Prompt Qs - Efficiency" sheetId="18" r:id="rId15"/>
    <sheet name="Prompt Qs - Effectiveness" sheetId="19" r:id="rId16"/>
    <sheet name="Prompt Qs - Governance" sheetId="17" r:id="rId17"/>
    <sheet name="Prompt guidance sheets" sheetId="41" r:id="rId18"/>
    <sheet name="SAQ, Regs, guidance mapping" sheetId="50" r:id="rId19"/>
  </sheets>
  <externalReferences>
    <externalReference r:id="rId20"/>
    <externalReference r:id="rId21"/>
  </externalReferences>
  <definedNames>
    <definedName name="bigDecline">#REF!</definedName>
    <definedName name="bigImprovement">#REF!</definedName>
    <definedName name="calcFields" localSheetId="17">[1]Calcs_PQs_ratings!$C:$C</definedName>
    <definedName name="calcFields" localSheetId="18">[2]Calcs_PQs_ratings!$C:$C</definedName>
    <definedName name="calcFields">#REF!</definedName>
    <definedName name="Effectiveness_SAQ_ratings_Y1" localSheetId="17">[1]Calcs_PQs_ratings!$M$13:$M$18</definedName>
    <definedName name="Effectiveness_SAQ_ratings_Y1" localSheetId="18">[2]Calcs_PQs_ratings!$M$13:$M$18</definedName>
    <definedName name="Effectiveness_SAQ_ratings_Y1">#REF!</definedName>
    <definedName name="Effectiveness_SAQ_ratings_Y2" localSheetId="17">[1]Calcs_PQs_ratings!$Y$13:$Y$18</definedName>
    <definedName name="Effectiveness_SAQ_ratings_Y2" localSheetId="18">[2]Calcs_PQs_ratings!$Y$13:$Y$18</definedName>
    <definedName name="Effectiveness_SAQ_ratings_Y2">#REF!</definedName>
    <definedName name="Efficiency_SAQ_ratings_Y1" localSheetId="17">[1]Calcs_PQs_ratings!$M$36:$M$40</definedName>
    <definedName name="Efficiency_SAQ_ratings_Y1" localSheetId="18">[2]Calcs_PQs_ratings!$M$36:$M$40</definedName>
    <definedName name="Efficiency_SAQ_ratings_Y1">#REF!</definedName>
    <definedName name="Efficiency_SAQ_ratings_Y2" localSheetId="17">[1]Calcs_PQs_ratings!$Y$36:$Y$40</definedName>
    <definedName name="Efficiency_SAQ_ratings_Y2" localSheetId="18">[2]Calcs_PQs_ratings!$Y$36:$Y$40</definedName>
    <definedName name="Efficiency_SAQ_ratings_Y2">#REF!</definedName>
    <definedName name="extraSlidesComparison">#REF!</definedName>
    <definedName name="extraSlidesYear1">#REF!</definedName>
    <definedName name="maxScore">#REF!</definedName>
    <definedName name="minScore">#REF!</definedName>
    <definedName name="nameOfTrust" localSheetId="12">Instructions!#REF!</definedName>
    <definedName name="nameOfTrust">Instructions!#REF!</definedName>
    <definedName name="OG_SAQ_ratings_Y1" localSheetId="17">[1]Calcs_PQs_ratings!$M$144:$M$150</definedName>
    <definedName name="OG_SAQ_ratings_Y1" localSheetId="18">[2]Calcs_PQs_ratings!$M$144:$M$150</definedName>
    <definedName name="OG_SAQ_ratings_Y1">#REF!</definedName>
    <definedName name="OG_SAQ_ratings_Y2" localSheetId="17">[1]Calcs_PQs_ratings!$Y$144:$Y$150</definedName>
    <definedName name="OG_SAQ_ratings_Y2" localSheetId="18">[2]Calcs_PQs_ratings!$Y$144:$Y$150</definedName>
    <definedName name="OG_SAQ_ratings_Y2">#REF!</definedName>
    <definedName name="Pass1" localSheetId="6" hidden="1">#REF!</definedName>
    <definedName name="Pass1" localSheetId="5" hidden="1">#REF!</definedName>
    <definedName name="Pass1" localSheetId="7" hidden="1">#REF!</definedName>
    <definedName name="Pass1" localSheetId="4" hidden="1">#REF!</definedName>
    <definedName name="Pass1" localSheetId="3" hidden="1">#REF!</definedName>
    <definedName name="Pass1" localSheetId="17" hidden="1">#REF!</definedName>
    <definedName name="Pass1" localSheetId="15" hidden="1">#REF!</definedName>
    <definedName name="Pass1" localSheetId="14" hidden="1">#REF!</definedName>
    <definedName name="Pass1" localSheetId="13" hidden="1">#REF!</definedName>
    <definedName name="Pass1" localSheetId="11" hidden="1">#REF!</definedName>
    <definedName name="Pass1" localSheetId="12" hidden="1">#REF!</definedName>
    <definedName name="Pass1" localSheetId="1" hidden="1">#REF!</definedName>
    <definedName name="Pass1" localSheetId="18" hidden="1">#REF!</definedName>
    <definedName name="Pass1" hidden="1">#REF!</definedName>
    <definedName name="Pass2" localSheetId="6" hidden="1">#REF!</definedName>
    <definedName name="Pass2" localSheetId="5" hidden="1">#REF!</definedName>
    <definedName name="Pass2" localSheetId="7" hidden="1">#REF!</definedName>
    <definedName name="Pass2" localSheetId="4" hidden="1">#REF!</definedName>
    <definedName name="Pass2" localSheetId="3" hidden="1">#REF!</definedName>
    <definedName name="Pass2" localSheetId="17" hidden="1">#REF!</definedName>
    <definedName name="Pass2" localSheetId="15" hidden="1">#REF!</definedName>
    <definedName name="Pass2" localSheetId="14" hidden="1">#REF!</definedName>
    <definedName name="Pass2" localSheetId="13" hidden="1">#REF!</definedName>
    <definedName name="Pass2" localSheetId="11" hidden="1">#REF!</definedName>
    <definedName name="Pass2" localSheetId="12" hidden="1">#REF!</definedName>
    <definedName name="Pass2" localSheetId="1" hidden="1">#REF!</definedName>
    <definedName name="Pass2" localSheetId="18" hidden="1">#REF!</definedName>
    <definedName name="Pass2" hidden="1">#REF!</definedName>
    <definedName name="PE_SAQ_ratings_Y1" localSheetId="17">[1]Calcs_PQs_ratings!$M$56:$M$62</definedName>
    <definedName name="PE_SAQ_ratings_Y1" localSheetId="18">[2]Calcs_PQs_ratings!$M$56:$M$62</definedName>
    <definedName name="PE_SAQ_ratings_Y1">#REF!</definedName>
    <definedName name="PE_SAQ_ratings_Y2" localSheetId="17">[1]Calcs_PQs_ratings!$Y$56:$Y$62</definedName>
    <definedName name="PE_SAQ_ratings_Y2" localSheetId="18">[2]Calcs_PQs_ratings!$Y$56:$Y$62</definedName>
    <definedName name="PE_SAQ_ratings_Y2">#REF!</definedName>
    <definedName name="ppt_Date">Instructions!$C$30</definedName>
    <definedName name="ppt_Year1">Instructions!$B$28</definedName>
    <definedName name="ppt_year2">Instructions!$C$28</definedName>
    <definedName name="pq_ratings_y1" localSheetId="17">[1]Calcs_PQs_ratings!$D$13:$J$161</definedName>
    <definedName name="pq_ratings_y1" localSheetId="18">[2]Calcs_PQs_ratings!$D$13:$J$161</definedName>
    <definedName name="pq_ratings_y1">#REF!</definedName>
    <definedName name="pq_ratings_y2" localSheetId="17">[1]Calcs_PQs_ratings!$P$13:$V$221</definedName>
    <definedName name="pq_ratings_y2" localSheetId="18">[2]Calcs_PQs_ratings!$P$13:$V$221</definedName>
    <definedName name="pq_ratings_y2">#REF!</definedName>
    <definedName name="_xlnm.Print_Area" localSheetId="6">'&gt;Results for Effectiveness'!$B$1:$S$54</definedName>
    <definedName name="_xlnm.Print_Area" localSheetId="5">'&gt;Results for Efficiency'!$A$1:$T$61</definedName>
    <definedName name="_xlnm.Print_Area" localSheetId="7">'&gt;Results for Org Governance'!$A$1:$S$55</definedName>
    <definedName name="_xlnm.Print_Area" localSheetId="4">'&gt;Results for Patient Experience'!$A$1:$T$52</definedName>
    <definedName name="_xlnm.Print_Area" localSheetId="3">'&gt;Results for Safety'!$A$1:$T$148</definedName>
    <definedName name="_xlnm.Print_Area" localSheetId="2">'&gt;Summary results'!$A$1:$T$66</definedName>
    <definedName name="_xlnm.Print_Area" localSheetId="0">Instructions!$A$1:$F$17</definedName>
    <definedName name="_xlnm.Print_Area" localSheetId="17">'Prompt guidance sheets'!$A$1:$B$79</definedName>
    <definedName name="_xlnm.Print_Area" localSheetId="13">'Prompt Qs - Patient experience'!$A$1:$G$44</definedName>
    <definedName name="_xlnm.Print_Titles" localSheetId="17">'Prompt guidance sheets'!$1:$1</definedName>
    <definedName name="_xlnm.Print_Titles" localSheetId="15">'Prompt Qs - Effectiveness'!$A:$B,'Prompt Qs - Effectiveness'!$1:$5</definedName>
    <definedName name="_xlnm.Print_Titles" localSheetId="14">'Prompt Qs - Efficiency'!$A:$B,'Prompt Qs - Efficiency'!$1:$5</definedName>
    <definedName name="_xlnm.Print_Titles" localSheetId="16">'Prompt Qs - Governance'!$A:$B,'Prompt Qs - Governance'!$1:$5</definedName>
    <definedName name="_xlnm.Print_Titles" localSheetId="13">'Prompt Qs - Patient experience'!$A:$B,'Prompt Qs - Patient experience'!$1:$5</definedName>
    <definedName name="_xlnm.Print_Titles" localSheetId="11">'Prompt Qs - Safety hard'!$A:$B,'Prompt Qs - Safety hard'!$1:$5</definedName>
    <definedName name="_xlnm.Print_Titles" localSheetId="12">'Prompt Qs - Safety soft'!$A:$B,'Prompt Qs - Safety soft'!$1:$5</definedName>
    <definedName name="_xlnm.Print_Titles" localSheetId="18">'SAQ, Regs, guidance mapping'!$4:$4</definedName>
    <definedName name="Safety_SAQ_ratings_Y1" localSheetId="17">[1]Calcs_PQs_ratings!$K$80:$K$106</definedName>
    <definedName name="Safety_SAQ_ratings_Y1" localSheetId="18">[2]Calcs_PQs_ratings!$K$80:$K$106</definedName>
    <definedName name="Safety_SAQ_ratings_Y1">#REF!</definedName>
    <definedName name="Safety_SAQ_ratings_Y2" localSheetId="17">[1]Calcs_PQs_ratings!$W$80:$W$106</definedName>
    <definedName name="Safety_SAQ_ratings_Y2" localSheetId="18">[2]Calcs_PQs_ratings!$W$80:$W$106</definedName>
    <definedName name="Safety_SAQ_ratings_Y2">#REF!</definedName>
    <definedName name="SAQ_q">#REF!</definedName>
    <definedName name="SAQ_type">#REF!</definedName>
    <definedName name="SAQGroups">#REF!</definedName>
    <definedName name="scoresY1" localSheetId="17">[1]Calcs_PQs_ratings!$M:$M</definedName>
    <definedName name="scoresY1" localSheetId="18">[2]Calcs_PQs_ratings!$M:$M</definedName>
    <definedName name="scoresY1">#REF!</definedName>
    <definedName name="scoresY2" localSheetId="17">[1]Calcs_PQs_ratings!$Y:$Y</definedName>
    <definedName name="scoresY2" localSheetId="18">[2]Calcs_PQs_ratings!$Y:$Y</definedName>
    <definedName name="scoresY2">#REF!</definedName>
    <definedName name="testChart">"Chart 1,Chart 1,Chart 3"</definedName>
    <definedName name="textFields">#REF!</definedName>
    <definedName name="Year_1" localSheetId="17">[1]Instructions!$D$11</definedName>
    <definedName name="Year_1" localSheetId="18">[2]Instructions!$D$11</definedName>
    <definedName name="Year_1">Instructions!$D$14</definedName>
    <definedName name="Year_2" localSheetId="17">[1]Instructions!$E$11</definedName>
    <definedName name="Year_2" localSheetId="18">[2]Instructions!$E$11</definedName>
    <definedName name="Year_2">Instructions!$E$14</definedName>
    <definedName name="Z_632AF73F_33F3_2B45_B49A_89766C0D5FB0_.wvu.Cols" localSheetId="13" hidden="1">'Prompt Qs - Patient experience'!#REF!</definedName>
    <definedName name="Z_632AF73F_33F3_2B45_B49A_89766C0D5FB0_.wvu.PrintArea" localSheetId="13" hidden="1">'Prompt Qs - Patient experience'!$A$1:$G$42</definedName>
    <definedName name="Z_632AF73F_33F3_2B45_B49A_89766C0D5FB0_.wvu.Rows" localSheetId="13" hidden="1">'Prompt Qs - Patient experience'!#REF!</definedName>
  </definedNames>
  <calcPr calcId="145621"/>
</workbook>
</file>

<file path=xl/calcChain.xml><?xml version="1.0" encoding="utf-8"?>
<calcChain xmlns="http://schemas.openxmlformats.org/spreadsheetml/2006/main">
  <c r="O6" i="44" l="1"/>
  <c r="B60" i="31" l="1"/>
  <c r="B53" i="31" s="1"/>
  <c r="E53" i="45"/>
  <c r="E52" i="45"/>
  <c r="E51"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19" i="45"/>
  <c r="E18" i="45"/>
  <c r="E17" i="45"/>
  <c r="E16" i="45"/>
  <c r="E15" i="45"/>
  <c r="E13" i="45"/>
  <c r="E12" i="45"/>
  <c r="E11" i="45"/>
  <c r="E10" i="45"/>
  <c r="E9" i="45"/>
  <c r="E7" i="45"/>
  <c r="E6" i="45"/>
  <c r="E5" i="45"/>
  <c r="E4" i="45"/>
  <c r="C53" i="45"/>
  <c r="C52" i="45"/>
  <c r="C51" i="45"/>
  <c r="C17"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19" i="45"/>
  <c r="C18" i="45"/>
  <c r="C16" i="45"/>
  <c r="C15" i="45"/>
  <c r="C13" i="45"/>
  <c r="C12" i="45"/>
  <c r="C11" i="45"/>
  <c r="C10" i="45"/>
  <c r="C9" i="45"/>
  <c r="C7" i="45"/>
  <c r="C6" i="45"/>
  <c r="C5" i="45"/>
  <c r="C4" i="45"/>
  <c r="D53" i="45"/>
  <c r="D52" i="45"/>
  <c r="D51"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19" i="45"/>
  <c r="D18" i="45"/>
  <c r="D17" i="45"/>
  <c r="D16" i="45"/>
  <c r="D15" i="45"/>
  <c r="D13" i="45"/>
  <c r="D12" i="45"/>
  <c r="D11" i="45"/>
  <c r="D10" i="45"/>
  <c r="D9" i="45"/>
  <c r="D7" i="45"/>
  <c r="D6" i="45"/>
  <c r="D5" i="45"/>
  <c r="D4" i="45"/>
  <c r="B53" i="45"/>
  <c r="B52" i="45"/>
  <c r="B51"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19" i="45"/>
  <c r="B18" i="45"/>
  <c r="B17" i="45"/>
  <c r="B16" i="45"/>
  <c r="B15" i="45"/>
  <c r="B13" i="45"/>
  <c r="B12" i="45"/>
  <c r="B11" i="45"/>
  <c r="B10" i="45"/>
  <c r="B9" i="45"/>
  <c r="B7" i="45"/>
  <c r="B6" i="45"/>
  <c r="B5" i="45"/>
  <c r="B4" i="45"/>
  <c r="D1" i="45"/>
  <c r="B1" i="45"/>
  <c r="B58" i="45" l="1"/>
  <c r="F53" i="31" s="1"/>
  <c r="B61" i="45"/>
  <c r="I53" i="31" s="1"/>
  <c r="C61" i="45"/>
  <c r="I54" i="31" s="1"/>
  <c r="E60" i="45"/>
  <c r="R54" i="31" s="1"/>
  <c r="B60" i="45"/>
  <c r="H53" i="31" s="1"/>
  <c r="C60" i="45"/>
  <c r="H54" i="31" s="1"/>
  <c r="D61" i="45"/>
  <c r="S53" i="31" s="1"/>
  <c r="E61" i="45"/>
  <c r="S54" i="31" s="1"/>
  <c r="D60" i="45"/>
  <c r="R53" i="31" s="1"/>
  <c r="D59" i="45"/>
  <c r="Q53" i="31" s="1"/>
  <c r="E59" i="45"/>
  <c r="Q54" i="31" s="1"/>
  <c r="B59" i="45"/>
  <c r="G53" i="31" s="1"/>
  <c r="C59" i="45"/>
  <c r="G54" i="31" s="1"/>
  <c r="D58" i="45"/>
  <c r="P53" i="31" s="1"/>
  <c r="E58" i="45"/>
  <c r="P54" i="31" s="1"/>
  <c r="C58" i="45"/>
  <c r="F54" i="31" s="1"/>
  <c r="D54" i="45"/>
  <c r="E54" i="45"/>
  <c r="E57" i="45"/>
  <c r="O54" i="31" s="1"/>
  <c r="D57" i="45"/>
  <c r="O53" i="31" s="1"/>
  <c r="B54" i="45"/>
  <c r="C57" i="45"/>
  <c r="E54" i="31" s="1"/>
  <c r="B57" i="45"/>
  <c r="E53" i="31" s="1"/>
  <c r="C54" i="45"/>
  <c r="AC71" i="44"/>
  <c r="AC51" i="44"/>
  <c r="AC31" i="44"/>
  <c r="AC11" i="44"/>
  <c r="U5" i="43"/>
  <c r="V4" i="43"/>
  <c r="V5" i="43" s="1"/>
  <c r="I100" i="44"/>
  <c r="H100" i="44"/>
  <c r="G146" i="35" s="1"/>
  <c r="G100" i="44"/>
  <c r="F146" i="35" s="1"/>
  <c r="F100" i="44"/>
  <c r="E100" i="44"/>
  <c r="D146" i="35" s="1"/>
  <c r="H146" i="35"/>
  <c r="X16" i="44"/>
  <c r="X15" i="44"/>
  <c r="X14" i="44"/>
  <c r="X13" i="44"/>
  <c r="U16" i="44"/>
  <c r="R54" i="33" s="1"/>
  <c r="T16" i="44"/>
  <c r="Q54" i="33" s="1"/>
  <c r="S16" i="44"/>
  <c r="P54" i="33" s="1"/>
  <c r="R16" i="44"/>
  <c r="O54" i="33" s="1"/>
  <c r="Q16" i="44"/>
  <c r="N54" i="33" s="1"/>
  <c r="U15" i="44"/>
  <c r="R53" i="33" s="1"/>
  <c r="T15" i="44"/>
  <c r="Q53" i="33" s="1"/>
  <c r="S15" i="44"/>
  <c r="P53" i="33" s="1"/>
  <c r="R15" i="44"/>
  <c r="O53" i="33" s="1"/>
  <c r="Q15" i="44"/>
  <c r="N53" i="33" s="1"/>
  <c r="U14" i="44"/>
  <c r="R52" i="33" s="1"/>
  <c r="T14" i="44"/>
  <c r="Q52" i="33" s="1"/>
  <c r="S14" i="44"/>
  <c r="P52" i="33" s="1"/>
  <c r="R14" i="44"/>
  <c r="O52" i="33" s="1"/>
  <c r="Q14" i="44"/>
  <c r="N52" i="33" s="1"/>
  <c r="U13" i="44"/>
  <c r="R51" i="33" s="1"/>
  <c r="T13" i="44"/>
  <c r="Q51" i="33" s="1"/>
  <c r="S13" i="44"/>
  <c r="P51" i="33" s="1"/>
  <c r="R13" i="44"/>
  <c r="O51" i="33" s="1"/>
  <c r="Q13" i="44"/>
  <c r="N51" i="33" s="1"/>
  <c r="P16" i="44"/>
  <c r="M54" i="33" s="1"/>
  <c r="P15" i="44"/>
  <c r="M53" i="33" s="1"/>
  <c r="P14" i="44"/>
  <c r="M52" i="33" s="1"/>
  <c r="P13" i="44"/>
  <c r="M51" i="33" s="1"/>
  <c r="L16" i="44"/>
  <c r="L15" i="44"/>
  <c r="L14" i="44"/>
  <c r="L13" i="44"/>
  <c r="I16" i="44"/>
  <c r="H54" i="33" s="1"/>
  <c r="H16" i="44"/>
  <c r="G54" i="33" s="1"/>
  <c r="G16" i="44"/>
  <c r="F54" i="33" s="1"/>
  <c r="F16" i="44"/>
  <c r="E16" i="44"/>
  <c r="D54" i="33" s="1"/>
  <c r="I15" i="44"/>
  <c r="H53" i="33" s="1"/>
  <c r="H15" i="44"/>
  <c r="G53" i="33" s="1"/>
  <c r="G15" i="44"/>
  <c r="F53" i="33" s="1"/>
  <c r="F15" i="44"/>
  <c r="E53" i="33" s="1"/>
  <c r="E15" i="44"/>
  <c r="D53" i="33" s="1"/>
  <c r="I14" i="44"/>
  <c r="H52" i="33" s="1"/>
  <c r="H14" i="44"/>
  <c r="G52" i="33" s="1"/>
  <c r="G14" i="44"/>
  <c r="F52" i="33" s="1"/>
  <c r="F14" i="44"/>
  <c r="E52" i="33" s="1"/>
  <c r="E14" i="44"/>
  <c r="D52" i="33" s="1"/>
  <c r="I13" i="44"/>
  <c r="H51" i="33" s="1"/>
  <c r="H13" i="44"/>
  <c r="G51" i="33" s="1"/>
  <c r="G13" i="44"/>
  <c r="F51" i="33" s="1"/>
  <c r="F13" i="44"/>
  <c r="E51" i="33" s="1"/>
  <c r="E13" i="44"/>
  <c r="D51" i="33" s="1"/>
  <c r="D16" i="44"/>
  <c r="C54" i="33" s="1"/>
  <c r="D15" i="44"/>
  <c r="C53" i="33" s="1"/>
  <c r="D14" i="44"/>
  <c r="C52" i="33" s="1"/>
  <c r="D13" i="44"/>
  <c r="C51" i="33" s="1"/>
  <c r="X36" i="44"/>
  <c r="X35" i="44"/>
  <c r="X34" i="44"/>
  <c r="X33" i="44"/>
  <c r="X32" i="44"/>
  <c r="U36" i="44"/>
  <c r="R61" i="32" s="1"/>
  <c r="T36" i="44"/>
  <c r="Q61" i="32" s="1"/>
  <c r="S36" i="44"/>
  <c r="P61" i="32" s="1"/>
  <c r="R36" i="44"/>
  <c r="O61" i="32" s="1"/>
  <c r="Q36" i="44"/>
  <c r="N61" i="32" s="1"/>
  <c r="U35" i="44"/>
  <c r="R60" i="32" s="1"/>
  <c r="T35" i="44"/>
  <c r="Q60" i="32" s="1"/>
  <c r="S35" i="44"/>
  <c r="P60" i="32" s="1"/>
  <c r="R35" i="44"/>
  <c r="O60" i="32" s="1"/>
  <c r="Q35" i="44"/>
  <c r="N60" i="32" s="1"/>
  <c r="U34" i="44"/>
  <c r="R59" i="32" s="1"/>
  <c r="T34" i="44"/>
  <c r="Q59" i="32" s="1"/>
  <c r="S34" i="44"/>
  <c r="P59" i="32" s="1"/>
  <c r="R34" i="44"/>
  <c r="O59" i="32" s="1"/>
  <c r="Q34" i="44"/>
  <c r="N59" i="32" s="1"/>
  <c r="U33" i="44"/>
  <c r="R58" i="32" s="1"/>
  <c r="T33" i="44"/>
  <c r="Q58" i="32" s="1"/>
  <c r="S33" i="44"/>
  <c r="P58" i="32" s="1"/>
  <c r="R33" i="44"/>
  <c r="O58" i="32" s="1"/>
  <c r="Q33" i="44"/>
  <c r="N58" i="32" s="1"/>
  <c r="U32" i="44"/>
  <c r="R57" i="32" s="1"/>
  <c r="T32" i="44"/>
  <c r="Q57" i="32" s="1"/>
  <c r="S32" i="44"/>
  <c r="P57" i="32" s="1"/>
  <c r="R32" i="44"/>
  <c r="O57" i="32" s="1"/>
  <c r="Q32" i="44"/>
  <c r="N57" i="32" s="1"/>
  <c r="P36" i="44"/>
  <c r="M61" i="32" s="1"/>
  <c r="P35" i="44"/>
  <c r="M60" i="32" s="1"/>
  <c r="P34" i="44"/>
  <c r="M59" i="32" s="1"/>
  <c r="P33" i="44"/>
  <c r="M58" i="32" s="1"/>
  <c r="P32" i="44"/>
  <c r="M57" i="32" s="1"/>
  <c r="L36" i="44"/>
  <c r="L35" i="44"/>
  <c r="L34" i="44"/>
  <c r="L33" i="44"/>
  <c r="L32" i="44"/>
  <c r="I36" i="44"/>
  <c r="H61" i="32" s="1"/>
  <c r="H36" i="44"/>
  <c r="G61" i="32" s="1"/>
  <c r="G36" i="44"/>
  <c r="F61" i="32" s="1"/>
  <c r="F36" i="44"/>
  <c r="E61" i="32" s="1"/>
  <c r="E36" i="44"/>
  <c r="D61" i="32" s="1"/>
  <c r="I35" i="44"/>
  <c r="H60" i="32" s="1"/>
  <c r="H35" i="44"/>
  <c r="G60" i="32" s="1"/>
  <c r="G35" i="44"/>
  <c r="F60" i="32" s="1"/>
  <c r="F35" i="44"/>
  <c r="E60" i="32" s="1"/>
  <c r="E35" i="44"/>
  <c r="D60" i="32" s="1"/>
  <c r="I34" i="44"/>
  <c r="H59" i="32" s="1"/>
  <c r="H34" i="44"/>
  <c r="G59" i="32" s="1"/>
  <c r="G34" i="44"/>
  <c r="F59" i="32" s="1"/>
  <c r="F34" i="44"/>
  <c r="E59" i="32" s="1"/>
  <c r="E34" i="44"/>
  <c r="D59" i="32" s="1"/>
  <c r="I33" i="44"/>
  <c r="H58" i="32" s="1"/>
  <c r="H33" i="44"/>
  <c r="G58" i="32" s="1"/>
  <c r="G33" i="44"/>
  <c r="F58" i="32" s="1"/>
  <c r="F33" i="44"/>
  <c r="E58" i="32" s="1"/>
  <c r="E33" i="44"/>
  <c r="D58" i="32" s="1"/>
  <c r="I32" i="44"/>
  <c r="H57" i="32" s="1"/>
  <c r="H32" i="44"/>
  <c r="G57" i="32" s="1"/>
  <c r="G32" i="44"/>
  <c r="F57" i="32" s="1"/>
  <c r="F32" i="44"/>
  <c r="E57" i="32" s="1"/>
  <c r="E32" i="44"/>
  <c r="D57" i="32" s="1"/>
  <c r="D36" i="44"/>
  <c r="C61" i="32" s="1"/>
  <c r="D35" i="44"/>
  <c r="C60" i="32" s="1"/>
  <c r="D34" i="44"/>
  <c r="C59" i="32" s="1"/>
  <c r="D33" i="44"/>
  <c r="C58" i="32" s="1"/>
  <c r="D32" i="44"/>
  <c r="C57" i="32" s="1"/>
  <c r="U56" i="44"/>
  <c r="R52" i="34" s="1"/>
  <c r="T56" i="44"/>
  <c r="Q52" i="34" s="1"/>
  <c r="S56" i="44"/>
  <c r="P52" i="34" s="1"/>
  <c r="R56" i="44"/>
  <c r="O52" i="34" s="1"/>
  <c r="Q56" i="44"/>
  <c r="N52" i="34" s="1"/>
  <c r="U55" i="44"/>
  <c r="R51" i="34" s="1"/>
  <c r="T55" i="44"/>
  <c r="Q51" i="34" s="1"/>
  <c r="S55" i="44"/>
  <c r="P51" i="34" s="1"/>
  <c r="R55" i="44"/>
  <c r="O51" i="34" s="1"/>
  <c r="Q55" i="44"/>
  <c r="N51" i="34" s="1"/>
  <c r="U54" i="44"/>
  <c r="R50" i="34" s="1"/>
  <c r="T54" i="44"/>
  <c r="Q50" i="34" s="1"/>
  <c r="S54" i="44"/>
  <c r="P50" i="34" s="1"/>
  <c r="R54" i="44"/>
  <c r="O50" i="34" s="1"/>
  <c r="Q54" i="44"/>
  <c r="N50" i="34" s="1"/>
  <c r="U53" i="44"/>
  <c r="R49" i="34" s="1"/>
  <c r="T53" i="44"/>
  <c r="Q49" i="34" s="1"/>
  <c r="S53" i="44"/>
  <c r="P49" i="34" s="1"/>
  <c r="R53" i="44"/>
  <c r="O49" i="34" s="1"/>
  <c r="Q53" i="44"/>
  <c r="N49" i="34" s="1"/>
  <c r="U52" i="44"/>
  <c r="R48" i="34" s="1"/>
  <c r="T52" i="44"/>
  <c r="S52" i="44"/>
  <c r="P48" i="34" s="1"/>
  <c r="R52" i="44"/>
  <c r="O48" i="34" s="1"/>
  <c r="Q52" i="44"/>
  <c r="N48" i="34" s="1"/>
  <c r="P56" i="44"/>
  <c r="M52" i="34" s="1"/>
  <c r="P55" i="44"/>
  <c r="M51" i="34" s="1"/>
  <c r="P54" i="44"/>
  <c r="M50" i="34" s="1"/>
  <c r="P53" i="44"/>
  <c r="M49" i="34" s="1"/>
  <c r="P52" i="44"/>
  <c r="I56" i="44"/>
  <c r="H52" i="34" s="1"/>
  <c r="H56" i="44"/>
  <c r="G52" i="34" s="1"/>
  <c r="G56" i="44"/>
  <c r="F52" i="34" s="1"/>
  <c r="F56" i="44"/>
  <c r="E52" i="34" s="1"/>
  <c r="E56" i="44"/>
  <c r="D52" i="34" s="1"/>
  <c r="I55" i="44"/>
  <c r="H51" i="34" s="1"/>
  <c r="H55" i="44"/>
  <c r="G51" i="34" s="1"/>
  <c r="G55" i="44"/>
  <c r="F51" i="34" s="1"/>
  <c r="F55" i="44"/>
  <c r="E51" i="34" s="1"/>
  <c r="E55" i="44"/>
  <c r="D51" i="34" s="1"/>
  <c r="I54" i="44"/>
  <c r="H50" i="34" s="1"/>
  <c r="H54" i="44"/>
  <c r="G50" i="34" s="1"/>
  <c r="G54" i="44"/>
  <c r="F50" i="34" s="1"/>
  <c r="F54" i="44"/>
  <c r="E50" i="34" s="1"/>
  <c r="E54" i="44"/>
  <c r="D50" i="34" s="1"/>
  <c r="I53" i="44"/>
  <c r="H49" i="34" s="1"/>
  <c r="H53" i="44"/>
  <c r="G49" i="34" s="1"/>
  <c r="G53" i="44"/>
  <c r="F49" i="34" s="1"/>
  <c r="F53" i="44"/>
  <c r="E49" i="34" s="1"/>
  <c r="E53" i="44"/>
  <c r="D49" i="34" s="1"/>
  <c r="I52" i="44"/>
  <c r="H48" i="34" s="1"/>
  <c r="H52" i="44"/>
  <c r="G48" i="34" s="1"/>
  <c r="G52" i="44"/>
  <c r="F48" i="34" s="1"/>
  <c r="F52" i="44"/>
  <c r="E52" i="44"/>
  <c r="D48" i="34" s="1"/>
  <c r="D56" i="44"/>
  <c r="C52" i="34" s="1"/>
  <c r="D55" i="44"/>
  <c r="C51" i="34" s="1"/>
  <c r="D54" i="44"/>
  <c r="C50" i="34" s="1"/>
  <c r="D53" i="44"/>
  <c r="C49" i="34" s="1"/>
  <c r="D52" i="44"/>
  <c r="C48" i="34" s="1"/>
  <c r="X56" i="44"/>
  <c r="X55" i="44"/>
  <c r="X54" i="44"/>
  <c r="X53" i="44"/>
  <c r="X52" i="44"/>
  <c r="L56" i="44"/>
  <c r="L55" i="44"/>
  <c r="L54" i="44"/>
  <c r="L53" i="44"/>
  <c r="L52" i="44"/>
  <c r="O5" i="43" l="1"/>
  <c r="Q63" i="31" s="1"/>
  <c r="D5" i="43"/>
  <c r="E63" i="31" s="1"/>
  <c r="K5" i="43"/>
  <c r="M63" i="31" s="1"/>
  <c r="J16" i="44"/>
  <c r="D25" i="44" s="1"/>
  <c r="E54" i="33"/>
  <c r="I54" i="33" s="1"/>
  <c r="I61" i="32"/>
  <c r="I51" i="34"/>
  <c r="I50" i="34"/>
  <c r="I52" i="34"/>
  <c r="I49" i="34"/>
  <c r="S50" i="34"/>
  <c r="E5" i="43"/>
  <c r="F63" i="31" s="1"/>
  <c r="Q48" i="34"/>
  <c r="E48" i="34"/>
  <c r="I48" i="34" s="1"/>
  <c r="M48" i="34"/>
  <c r="E62" i="45"/>
  <c r="B62" i="45"/>
  <c r="D62" i="45"/>
  <c r="C62" i="45"/>
  <c r="I59" i="32"/>
  <c r="S58" i="32"/>
  <c r="I57" i="32"/>
  <c r="I58" i="32"/>
  <c r="I60" i="32"/>
  <c r="S57" i="32"/>
  <c r="S59" i="32"/>
  <c r="S60" i="32"/>
  <c r="S61" i="32"/>
  <c r="D6" i="43"/>
  <c r="E64" i="31" s="1"/>
  <c r="N6" i="43"/>
  <c r="P64" i="31" s="1"/>
  <c r="M6" i="43"/>
  <c r="O64" i="31" s="1"/>
  <c r="S49" i="34"/>
  <c r="S51" i="34"/>
  <c r="S52" i="34"/>
  <c r="C5" i="43"/>
  <c r="D63" i="31" s="1"/>
  <c r="G5" i="43"/>
  <c r="H63" i="31" s="1"/>
  <c r="N5" i="43"/>
  <c r="P63" i="31" s="1"/>
  <c r="C6" i="43"/>
  <c r="D64" i="31" s="1"/>
  <c r="G6" i="43"/>
  <c r="H64" i="31" s="1"/>
  <c r="V14" i="44"/>
  <c r="T23" i="44" s="1"/>
  <c r="L7" i="43"/>
  <c r="N65" i="31" s="1"/>
  <c r="F5" i="43"/>
  <c r="G63" i="31" s="1"/>
  <c r="P5" i="43"/>
  <c r="R63" i="31" s="1"/>
  <c r="E6" i="43"/>
  <c r="F64" i="31" s="1"/>
  <c r="K6" i="43"/>
  <c r="M64" i="31" s="1"/>
  <c r="O6" i="43"/>
  <c r="Q64" i="31" s="1"/>
  <c r="I52" i="33"/>
  <c r="F25" i="44"/>
  <c r="J13" i="44"/>
  <c r="H22" i="44" s="1"/>
  <c r="L5" i="43"/>
  <c r="H25" i="44"/>
  <c r="P23" i="44"/>
  <c r="M7" i="43"/>
  <c r="O65" i="31" s="1"/>
  <c r="W14" i="44"/>
  <c r="Y14" i="44" s="1"/>
  <c r="AC14" i="44" s="1"/>
  <c r="S54" i="33"/>
  <c r="W16" i="44"/>
  <c r="Y16" i="44" s="1"/>
  <c r="AC16" i="44" s="1"/>
  <c r="C7" i="43"/>
  <c r="B5" i="43"/>
  <c r="C63" i="31" s="1"/>
  <c r="F6" i="43"/>
  <c r="G64" i="31" s="1"/>
  <c r="N7" i="43"/>
  <c r="P65" i="31" s="1"/>
  <c r="B7" i="43"/>
  <c r="C65" i="31" s="1"/>
  <c r="G7" i="43"/>
  <c r="H65" i="31" s="1"/>
  <c r="S53" i="33"/>
  <c r="D7" i="43"/>
  <c r="E65" i="31" s="1"/>
  <c r="M5" i="43"/>
  <c r="O63" i="31" s="1"/>
  <c r="J32" i="44"/>
  <c r="F41" i="44" s="1"/>
  <c r="J36" i="44"/>
  <c r="K36" i="44" s="1"/>
  <c r="M36" i="44" s="1"/>
  <c r="AB36" i="44" s="1"/>
  <c r="V33" i="44"/>
  <c r="W33" i="44" s="1"/>
  <c r="Y33" i="44" s="1"/>
  <c r="AC33" i="44" s="1"/>
  <c r="L6" i="43"/>
  <c r="P6" i="43"/>
  <c r="R64" i="31" s="1"/>
  <c r="I25" i="44"/>
  <c r="O7" i="43"/>
  <c r="Q65" i="31" s="1"/>
  <c r="V15" i="44"/>
  <c r="T24" i="44" s="1"/>
  <c r="S23" i="44"/>
  <c r="E7" i="43"/>
  <c r="F65" i="31" s="1"/>
  <c r="J14" i="44"/>
  <c r="D23" i="44" s="1"/>
  <c r="J15" i="44"/>
  <c r="K7" i="43"/>
  <c r="M65" i="31" s="1"/>
  <c r="V13" i="44"/>
  <c r="R22" i="44" s="1"/>
  <c r="V16" i="44"/>
  <c r="T25" i="44" s="1"/>
  <c r="B6" i="43"/>
  <c r="C64" i="31" s="1"/>
  <c r="F7" i="43"/>
  <c r="G65" i="31" s="1"/>
  <c r="P7" i="43"/>
  <c r="R65" i="31" s="1"/>
  <c r="E146" i="35"/>
  <c r="V52" i="44"/>
  <c r="W52" i="44" s="1"/>
  <c r="Y52" i="44" s="1"/>
  <c r="AC52" i="44" s="1"/>
  <c r="V34" i="44"/>
  <c r="R43" i="44" s="1"/>
  <c r="J34" i="44"/>
  <c r="G43" i="44" s="1"/>
  <c r="V35" i="44"/>
  <c r="W35" i="44" s="1"/>
  <c r="Y35" i="44" s="1"/>
  <c r="AC35" i="44" s="1"/>
  <c r="V54" i="44"/>
  <c r="W54" i="44" s="1"/>
  <c r="Y54" i="44" s="1"/>
  <c r="AC54" i="44" s="1"/>
  <c r="V53" i="44"/>
  <c r="W53" i="44" s="1"/>
  <c r="Y53" i="44" s="1"/>
  <c r="AC53" i="44" s="1"/>
  <c r="V56" i="44"/>
  <c r="W56" i="44" s="1"/>
  <c r="Y56" i="44" s="1"/>
  <c r="AC56" i="44" s="1"/>
  <c r="V32" i="44"/>
  <c r="U41" i="44" s="1"/>
  <c r="F45" i="44"/>
  <c r="E45" i="44"/>
  <c r="K34" i="44"/>
  <c r="M34" i="44" s="1"/>
  <c r="AB34" i="44" s="1"/>
  <c r="I43" i="44"/>
  <c r="P41" i="44"/>
  <c r="V55" i="44"/>
  <c r="P64" i="44" s="1"/>
  <c r="J35" i="44"/>
  <c r="K35" i="44" s="1"/>
  <c r="M35" i="44" s="1"/>
  <c r="AB35" i="44" s="1"/>
  <c r="J33" i="44"/>
  <c r="K33" i="44" s="1"/>
  <c r="M33" i="44" s="1"/>
  <c r="AB33" i="44" s="1"/>
  <c r="V36" i="44"/>
  <c r="S45" i="44" s="1"/>
  <c r="J56" i="44"/>
  <c r="J55" i="44"/>
  <c r="J54" i="44"/>
  <c r="J53" i="44"/>
  <c r="J52" i="44"/>
  <c r="X100" i="44"/>
  <c r="X99" i="44"/>
  <c r="X98" i="44"/>
  <c r="X97" i="44"/>
  <c r="X96" i="44"/>
  <c r="X95" i="44"/>
  <c r="X94" i="44"/>
  <c r="X93" i="44"/>
  <c r="X92" i="44"/>
  <c r="X91" i="44"/>
  <c r="X90" i="44"/>
  <c r="X89" i="44"/>
  <c r="X88" i="44"/>
  <c r="X87" i="44"/>
  <c r="X86" i="44"/>
  <c r="X85" i="44"/>
  <c r="X84" i="44"/>
  <c r="X83" i="44"/>
  <c r="X82" i="44"/>
  <c r="X81" i="44"/>
  <c r="X80" i="44"/>
  <c r="X79" i="44"/>
  <c r="X78" i="44"/>
  <c r="X77" i="44"/>
  <c r="X76" i="44"/>
  <c r="X75" i="44"/>
  <c r="X74" i="44"/>
  <c r="X73" i="44"/>
  <c r="X72" i="44"/>
  <c r="U100" i="44"/>
  <c r="R146" i="35" s="1"/>
  <c r="T100" i="44"/>
  <c r="Q146" i="35" s="1"/>
  <c r="S100" i="44"/>
  <c r="P146" i="35" s="1"/>
  <c r="R100" i="44"/>
  <c r="O146" i="35" s="1"/>
  <c r="Q100" i="44"/>
  <c r="N146" i="35" s="1"/>
  <c r="U99" i="44"/>
  <c r="R145" i="35" s="1"/>
  <c r="T99" i="44"/>
  <c r="Q145" i="35" s="1"/>
  <c r="S99" i="44"/>
  <c r="P145" i="35" s="1"/>
  <c r="R99" i="44"/>
  <c r="O145" i="35" s="1"/>
  <c r="Q99" i="44"/>
  <c r="N145" i="35" s="1"/>
  <c r="U98" i="44"/>
  <c r="R144" i="35" s="1"/>
  <c r="T98" i="44"/>
  <c r="Q144" i="35" s="1"/>
  <c r="S98" i="44"/>
  <c r="P144" i="35" s="1"/>
  <c r="R98" i="44"/>
  <c r="O144" i="35" s="1"/>
  <c r="Q98" i="44"/>
  <c r="N144" i="35" s="1"/>
  <c r="U97" i="44"/>
  <c r="R143" i="35" s="1"/>
  <c r="T97" i="44"/>
  <c r="Q143" i="35" s="1"/>
  <c r="S97" i="44"/>
  <c r="P143" i="35" s="1"/>
  <c r="R97" i="44"/>
  <c r="O143" i="35" s="1"/>
  <c r="Q97" i="44"/>
  <c r="N143" i="35" s="1"/>
  <c r="U96" i="44"/>
  <c r="R142" i="35" s="1"/>
  <c r="T96" i="44"/>
  <c r="Q142" i="35" s="1"/>
  <c r="S96" i="44"/>
  <c r="P142" i="35" s="1"/>
  <c r="R96" i="44"/>
  <c r="O142" i="35" s="1"/>
  <c r="Q96" i="44"/>
  <c r="N142" i="35" s="1"/>
  <c r="U95" i="44"/>
  <c r="R141" i="35" s="1"/>
  <c r="T95" i="44"/>
  <c r="Q141" i="35" s="1"/>
  <c r="S95" i="44"/>
  <c r="P141" i="35" s="1"/>
  <c r="R95" i="44"/>
  <c r="O141" i="35" s="1"/>
  <c r="Q95" i="44"/>
  <c r="N141" i="35" s="1"/>
  <c r="U94" i="44"/>
  <c r="R140" i="35" s="1"/>
  <c r="T94" i="44"/>
  <c r="Q140" i="35" s="1"/>
  <c r="S94" i="44"/>
  <c r="P140" i="35" s="1"/>
  <c r="R94" i="44"/>
  <c r="O140" i="35" s="1"/>
  <c r="Q94" i="44"/>
  <c r="N140" i="35" s="1"/>
  <c r="U93" i="44"/>
  <c r="R139" i="35" s="1"/>
  <c r="T93" i="44"/>
  <c r="Q139" i="35" s="1"/>
  <c r="S93" i="44"/>
  <c r="P139" i="35" s="1"/>
  <c r="R93" i="44"/>
  <c r="O139" i="35" s="1"/>
  <c r="Q93" i="44"/>
  <c r="N139" i="35" s="1"/>
  <c r="U92" i="44"/>
  <c r="R138" i="35" s="1"/>
  <c r="T92" i="44"/>
  <c r="Q138" i="35" s="1"/>
  <c r="S92" i="44"/>
  <c r="P138" i="35" s="1"/>
  <c r="R92" i="44"/>
  <c r="O138" i="35" s="1"/>
  <c r="Q92" i="44"/>
  <c r="N138" i="35" s="1"/>
  <c r="U91" i="44"/>
  <c r="R137" i="35" s="1"/>
  <c r="T91" i="44"/>
  <c r="Q137" i="35" s="1"/>
  <c r="S91" i="44"/>
  <c r="P137" i="35" s="1"/>
  <c r="R91" i="44"/>
  <c r="O137" i="35" s="1"/>
  <c r="Q91" i="44"/>
  <c r="N137" i="35" s="1"/>
  <c r="P100" i="44"/>
  <c r="M146" i="35" s="1"/>
  <c r="P99" i="44"/>
  <c r="M145" i="35" s="1"/>
  <c r="P98" i="44"/>
  <c r="M144" i="35" s="1"/>
  <c r="P97" i="44"/>
  <c r="M143" i="35" s="1"/>
  <c r="P96" i="44"/>
  <c r="M142" i="35" s="1"/>
  <c r="P95" i="44"/>
  <c r="M141" i="35" s="1"/>
  <c r="P94" i="44"/>
  <c r="M140" i="35" s="1"/>
  <c r="P93" i="44"/>
  <c r="M139" i="35" s="1"/>
  <c r="P92" i="44"/>
  <c r="M138" i="35" s="1"/>
  <c r="P91" i="44"/>
  <c r="M137" i="35" s="1"/>
  <c r="L100" i="44"/>
  <c r="L99" i="44"/>
  <c r="L98" i="44"/>
  <c r="L97" i="44"/>
  <c r="L96" i="44"/>
  <c r="L95" i="44"/>
  <c r="L94" i="44"/>
  <c r="L93" i="44"/>
  <c r="L92" i="44"/>
  <c r="L91" i="44"/>
  <c r="I99" i="44"/>
  <c r="H145" i="35" s="1"/>
  <c r="H99" i="44"/>
  <c r="G145" i="35" s="1"/>
  <c r="G99" i="44"/>
  <c r="F145" i="35" s="1"/>
  <c r="F99" i="44"/>
  <c r="E145" i="35" s="1"/>
  <c r="E99" i="44"/>
  <c r="D145" i="35" s="1"/>
  <c r="I98" i="44"/>
  <c r="H144" i="35" s="1"/>
  <c r="H98" i="44"/>
  <c r="G144" i="35" s="1"/>
  <c r="G98" i="44"/>
  <c r="F144" i="35" s="1"/>
  <c r="F98" i="44"/>
  <c r="E144" i="35" s="1"/>
  <c r="E98" i="44"/>
  <c r="D144" i="35" s="1"/>
  <c r="I97" i="44"/>
  <c r="H143" i="35" s="1"/>
  <c r="H97" i="44"/>
  <c r="G143" i="35" s="1"/>
  <c r="G97" i="44"/>
  <c r="F143" i="35" s="1"/>
  <c r="F97" i="44"/>
  <c r="E143" i="35" s="1"/>
  <c r="E97" i="44"/>
  <c r="D143" i="35" s="1"/>
  <c r="I96" i="44"/>
  <c r="H142" i="35" s="1"/>
  <c r="H96" i="44"/>
  <c r="G142" i="35" s="1"/>
  <c r="G96" i="44"/>
  <c r="F142" i="35" s="1"/>
  <c r="F96" i="44"/>
  <c r="E142" i="35" s="1"/>
  <c r="E96" i="44"/>
  <c r="D142" i="35" s="1"/>
  <c r="I95" i="44"/>
  <c r="H141" i="35" s="1"/>
  <c r="H95" i="44"/>
  <c r="G141" i="35" s="1"/>
  <c r="G95" i="44"/>
  <c r="F141" i="35" s="1"/>
  <c r="F95" i="44"/>
  <c r="E141" i="35" s="1"/>
  <c r="E95" i="44"/>
  <c r="D141" i="35" s="1"/>
  <c r="I94" i="44"/>
  <c r="H140" i="35" s="1"/>
  <c r="H94" i="44"/>
  <c r="G140" i="35" s="1"/>
  <c r="G94" i="44"/>
  <c r="F140" i="35" s="1"/>
  <c r="F94" i="44"/>
  <c r="E140" i="35" s="1"/>
  <c r="E94" i="44"/>
  <c r="D140" i="35" s="1"/>
  <c r="I93" i="44"/>
  <c r="H139" i="35" s="1"/>
  <c r="H93" i="44"/>
  <c r="G139" i="35" s="1"/>
  <c r="G93" i="44"/>
  <c r="F139" i="35" s="1"/>
  <c r="F93" i="44"/>
  <c r="E139" i="35" s="1"/>
  <c r="E93" i="44"/>
  <c r="D139" i="35" s="1"/>
  <c r="I92" i="44"/>
  <c r="H138" i="35" s="1"/>
  <c r="H92" i="44"/>
  <c r="G138" i="35" s="1"/>
  <c r="G92" i="44"/>
  <c r="F138" i="35" s="1"/>
  <c r="F92" i="44"/>
  <c r="E138" i="35" s="1"/>
  <c r="E92" i="44"/>
  <c r="D138" i="35" s="1"/>
  <c r="I91" i="44"/>
  <c r="H137" i="35" s="1"/>
  <c r="H91" i="44"/>
  <c r="G137" i="35" s="1"/>
  <c r="G91" i="44"/>
  <c r="F137" i="35" s="1"/>
  <c r="F91" i="44"/>
  <c r="E137" i="35" s="1"/>
  <c r="E91" i="44"/>
  <c r="D137" i="35" s="1"/>
  <c r="D100" i="44"/>
  <c r="C146" i="35" s="1"/>
  <c r="D99" i="44"/>
  <c r="C145" i="35" s="1"/>
  <c r="D98" i="44"/>
  <c r="C144" i="35" s="1"/>
  <c r="D97" i="44"/>
  <c r="C143" i="35" s="1"/>
  <c r="D96" i="44"/>
  <c r="C142" i="35" s="1"/>
  <c r="D95" i="44"/>
  <c r="C141" i="35" s="1"/>
  <c r="D94" i="44"/>
  <c r="C140" i="35" s="1"/>
  <c r="D93" i="44"/>
  <c r="C139" i="35" s="1"/>
  <c r="D92" i="44"/>
  <c r="C138" i="35" s="1"/>
  <c r="D91" i="44"/>
  <c r="C137" i="35" s="1"/>
  <c r="L90" i="44"/>
  <c r="L89" i="44"/>
  <c r="L88" i="44"/>
  <c r="L87" i="44"/>
  <c r="L86" i="44"/>
  <c r="L85" i="44"/>
  <c r="L84" i="44"/>
  <c r="L83" i="44"/>
  <c r="L82" i="44"/>
  <c r="L81" i="44"/>
  <c r="L80" i="44"/>
  <c r="L79" i="44"/>
  <c r="L78" i="44"/>
  <c r="L77" i="44"/>
  <c r="L76" i="44"/>
  <c r="L75" i="44"/>
  <c r="L74" i="44"/>
  <c r="L73" i="44"/>
  <c r="L72" i="44"/>
  <c r="U90" i="44"/>
  <c r="R136" i="35" s="1"/>
  <c r="T90" i="44"/>
  <c r="Q136" i="35" s="1"/>
  <c r="S90" i="44"/>
  <c r="P136" i="35" s="1"/>
  <c r="R90" i="44"/>
  <c r="O136" i="35" s="1"/>
  <c r="Q90" i="44"/>
  <c r="N136" i="35" s="1"/>
  <c r="U89" i="44"/>
  <c r="R135" i="35" s="1"/>
  <c r="T89" i="44"/>
  <c r="Q135" i="35" s="1"/>
  <c r="S89" i="44"/>
  <c r="P135" i="35" s="1"/>
  <c r="R89" i="44"/>
  <c r="O135" i="35" s="1"/>
  <c r="Q89" i="44"/>
  <c r="N135" i="35" s="1"/>
  <c r="U88" i="44"/>
  <c r="R134" i="35" s="1"/>
  <c r="T88" i="44"/>
  <c r="Q134" i="35" s="1"/>
  <c r="S88" i="44"/>
  <c r="P134" i="35" s="1"/>
  <c r="R88" i="44"/>
  <c r="O134" i="35" s="1"/>
  <c r="Q88" i="44"/>
  <c r="N134" i="35" s="1"/>
  <c r="U87" i="44"/>
  <c r="R133" i="35" s="1"/>
  <c r="T87" i="44"/>
  <c r="Q133" i="35" s="1"/>
  <c r="S87" i="44"/>
  <c r="P133" i="35" s="1"/>
  <c r="R87" i="44"/>
  <c r="O133" i="35" s="1"/>
  <c r="Q87" i="44"/>
  <c r="N133" i="35" s="1"/>
  <c r="U86" i="44"/>
  <c r="R132" i="35" s="1"/>
  <c r="T86" i="44"/>
  <c r="Q132" i="35" s="1"/>
  <c r="S86" i="44"/>
  <c r="P132" i="35" s="1"/>
  <c r="R86" i="44"/>
  <c r="O132" i="35" s="1"/>
  <c r="Q86" i="44"/>
  <c r="N132" i="35" s="1"/>
  <c r="U85" i="44"/>
  <c r="R131" i="35" s="1"/>
  <c r="T85" i="44"/>
  <c r="Q131" i="35" s="1"/>
  <c r="S85" i="44"/>
  <c r="P131" i="35" s="1"/>
  <c r="R85" i="44"/>
  <c r="O131" i="35" s="1"/>
  <c r="Q85" i="44"/>
  <c r="N131" i="35" s="1"/>
  <c r="U84" i="44"/>
  <c r="R130" i="35" s="1"/>
  <c r="T84" i="44"/>
  <c r="Q130" i="35" s="1"/>
  <c r="S84" i="44"/>
  <c r="P130" i="35" s="1"/>
  <c r="R84" i="44"/>
  <c r="O130" i="35" s="1"/>
  <c r="Q84" i="44"/>
  <c r="N130" i="35" s="1"/>
  <c r="U83" i="44"/>
  <c r="R129" i="35" s="1"/>
  <c r="T83" i="44"/>
  <c r="Q129" i="35" s="1"/>
  <c r="S83" i="44"/>
  <c r="P129" i="35" s="1"/>
  <c r="R83" i="44"/>
  <c r="O129" i="35" s="1"/>
  <c r="Q83" i="44"/>
  <c r="N129" i="35" s="1"/>
  <c r="U82" i="44"/>
  <c r="R128" i="35" s="1"/>
  <c r="T82" i="44"/>
  <c r="Q128" i="35" s="1"/>
  <c r="S82" i="44"/>
  <c r="P128" i="35" s="1"/>
  <c r="R82" i="44"/>
  <c r="O128" i="35" s="1"/>
  <c r="Q82" i="44"/>
  <c r="N128" i="35" s="1"/>
  <c r="U81" i="44"/>
  <c r="R127" i="35" s="1"/>
  <c r="T81" i="44"/>
  <c r="Q127" i="35" s="1"/>
  <c r="S81" i="44"/>
  <c r="P127" i="35" s="1"/>
  <c r="R81" i="44"/>
  <c r="O127" i="35" s="1"/>
  <c r="Q81" i="44"/>
  <c r="N127" i="35" s="1"/>
  <c r="U80" i="44"/>
  <c r="R126" i="35" s="1"/>
  <c r="T80" i="44"/>
  <c r="Q126" i="35" s="1"/>
  <c r="S80" i="44"/>
  <c r="P126" i="35" s="1"/>
  <c r="R80" i="44"/>
  <c r="O126" i="35" s="1"/>
  <c r="Q80" i="44"/>
  <c r="N126" i="35" s="1"/>
  <c r="U79" i="44"/>
  <c r="R125" i="35" s="1"/>
  <c r="T79" i="44"/>
  <c r="Q125" i="35" s="1"/>
  <c r="S79" i="44"/>
  <c r="P125" i="35" s="1"/>
  <c r="R79" i="44"/>
  <c r="O125" i="35" s="1"/>
  <c r="Q79" i="44"/>
  <c r="N125" i="35" s="1"/>
  <c r="U78" i="44"/>
  <c r="R124" i="35" s="1"/>
  <c r="T78" i="44"/>
  <c r="Q124" i="35" s="1"/>
  <c r="S78" i="44"/>
  <c r="P124" i="35" s="1"/>
  <c r="R78" i="44"/>
  <c r="O124" i="35" s="1"/>
  <c r="Q78" i="44"/>
  <c r="N124" i="35" s="1"/>
  <c r="U77" i="44"/>
  <c r="R123" i="35" s="1"/>
  <c r="T77" i="44"/>
  <c r="Q123" i="35" s="1"/>
  <c r="S77" i="44"/>
  <c r="P123" i="35" s="1"/>
  <c r="R77" i="44"/>
  <c r="O123" i="35" s="1"/>
  <c r="Q77" i="44"/>
  <c r="N123" i="35" s="1"/>
  <c r="U76" i="44"/>
  <c r="R122" i="35" s="1"/>
  <c r="T76" i="44"/>
  <c r="Q122" i="35" s="1"/>
  <c r="S76" i="44"/>
  <c r="P122" i="35" s="1"/>
  <c r="R76" i="44"/>
  <c r="O122" i="35" s="1"/>
  <c r="Q76" i="44"/>
  <c r="N122" i="35" s="1"/>
  <c r="U75" i="44"/>
  <c r="R121" i="35" s="1"/>
  <c r="T75" i="44"/>
  <c r="Q121" i="35" s="1"/>
  <c r="S75" i="44"/>
  <c r="P121" i="35" s="1"/>
  <c r="R75" i="44"/>
  <c r="O121" i="35" s="1"/>
  <c r="Q75" i="44"/>
  <c r="N121" i="35" s="1"/>
  <c r="U74" i="44"/>
  <c r="R120" i="35" s="1"/>
  <c r="T74" i="44"/>
  <c r="Q120" i="35" s="1"/>
  <c r="S74" i="44"/>
  <c r="P120" i="35" s="1"/>
  <c r="R74" i="44"/>
  <c r="O120" i="35" s="1"/>
  <c r="Q74" i="44"/>
  <c r="N120" i="35" s="1"/>
  <c r="U73" i="44"/>
  <c r="R119" i="35" s="1"/>
  <c r="T73" i="44"/>
  <c r="Q119" i="35" s="1"/>
  <c r="S73" i="44"/>
  <c r="P119" i="35" s="1"/>
  <c r="R73" i="44"/>
  <c r="O119" i="35" s="1"/>
  <c r="Q73" i="44"/>
  <c r="N119" i="35" s="1"/>
  <c r="U72" i="44"/>
  <c r="T72" i="44"/>
  <c r="S72" i="44"/>
  <c r="R72" i="44"/>
  <c r="Q72" i="44"/>
  <c r="P90" i="44"/>
  <c r="M136" i="35" s="1"/>
  <c r="P89" i="44"/>
  <c r="M135" i="35" s="1"/>
  <c r="P88" i="44"/>
  <c r="M134" i="35" s="1"/>
  <c r="P87" i="44"/>
  <c r="M133" i="35" s="1"/>
  <c r="P86" i="44"/>
  <c r="M132" i="35" s="1"/>
  <c r="P85" i="44"/>
  <c r="M131" i="35" s="1"/>
  <c r="P84" i="44"/>
  <c r="M130" i="35" s="1"/>
  <c r="P83" i="44"/>
  <c r="M129" i="35" s="1"/>
  <c r="P82" i="44"/>
  <c r="M128" i="35" s="1"/>
  <c r="P81" i="44"/>
  <c r="M127" i="35" s="1"/>
  <c r="P80" i="44"/>
  <c r="M126" i="35" s="1"/>
  <c r="P79" i="44"/>
  <c r="M125" i="35" s="1"/>
  <c r="P78" i="44"/>
  <c r="M124" i="35" s="1"/>
  <c r="P77" i="44"/>
  <c r="M123" i="35" s="1"/>
  <c r="P76" i="44"/>
  <c r="M122" i="35" s="1"/>
  <c r="P75" i="44"/>
  <c r="M121" i="35" s="1"/>
  <c r="P74" i="44"/>
  <c r="M120" i="35" s="1"/>
  <c r="P73" i="44"/>
  <c r="M119" i="35" s="1"/>
  <c r="P72" i="44"/>
  <c r="I90" i="44"/>
  <c r="H136" i="35" s="1"/>
  <c r="H90" i="44"/>
  <c r="G136" i="35" s="1"/>
  <c r="G90" i="44"/>
  <c r="F136" i="35" s="1"/>
  <c r="F90" i="44"/>
  <c r="E136" i="35" s="1"/>
  <c r="E90" i="44"/>
  <c r="D136" i="35" s="1"/>
  <c r="I89" i="44"/>
  <c r="H135" i="35" s="1"/>
  <c r="H89" i="44"/>
  <c r="G135" i="35" s="1"/>
  <c r="G89" i="44"/>
  <c r="F135" i="35" s="1"/>
  <c r="F89" i="44"/>
  <c r="E135" i="35" s="1"/>
  <c r="E89" i="44"/>
  <c r="D135" i="35" s="1"/>
  <c r="I88" i="44"/>
  <c r="H134" i="35" s="1"/>
  <c r="H88" i="44"/>
  <c r="G134" i="35" s="1"/>
  <c r="G88" i="44"/>
  <c r="F134" i="35" s="1"/>
  <c r="F88" i="44"/>
  <c r="E134" i="35" s="1"/>
  <c r="E88" i="44"/>
  <c r="D134" i="35" s="1"/>
  <c r="I87" i="44"/>
  <c r="H133" i="35" s="1"/>
  <c r="H87" i="44"/>
  <c r="G133" i="35" s="1"/>
  <c r="G87" i="44"/>
  <c r="F133" i="35" s="1"/>
  <c r="F87" i="44"/>
  <c r="E133" i="35" s="1"/>
  <c r="E87" i="44"/>
  <c r="D133" i="35" s="1"/>
  <c r="I86" i="44"/>
  <c r="H132" i="35" s="1"/>
  <c r="H86" i="44"/>
  <c r="G132" i="35" s="1"/>
  <c r="G86" i="44"/>
  <c r="F132" i="35" s="1"/>
  <c r="F86" i="44"/>
  <c r="E132" i="35" s="1"/>
  <c r="E86" i="44"/>
  <c r="D132" i="35" s="1"/>
  <c r="I85" i="44"/>
  <c r="H131" i="35" s="1"/>
  <c r="H85" i="44"/>
  <c r="G131" i="35" s="1"/>
  <c r="G85" i="44"/>
  <c r="F131" i="35" s="1"/>
  <c r="F85" i="44"/>
  <c r="E131" i="35" s="1"/>
  <c r="E85" i="44"/>
  <c r="D131" i="35" s="1"/>
  <c r="I84" i="44"/>
  <c r="H130" i="35" s="1"/>
  <c r="H84" i="44"/>
  <c r="G130" i="35" s="1"/>
  <c r="G84" i="44"/>
  <c r="F130" i="35" s="1"/>
  <c r="F84" i="44"/>
  <c r="E130" i="35" s="1"/>
  <c r="E84" i="44"/>
  <c r="D130" i="35" s="1"/>
  <c r="I83" i="44"/>
  <c r="H129" i="35" s="1"/>
  <c r="H83" i="44"/>
  <c r="G129" i="35" s="1"/>
  <c r="G83" i="44"/>
  <c r="F129" i="35" s="1"/>
  <c r="F83" i="44"/>
  <c r="E129" i="35" s="1"/>
  <c r="E83" i="44"/>
  <c r="D129" i="35" s="1"/>
  <c r="I82" i="44"/>
  <c r="H128" i="35" s="1"/>
  <c r="H82" i="44"/>
  <c r="G128" i="35" s="1"/>
  <c r="G82" i="44"/>
  <c r="F128" i="35" s="1"/>
  <c r="F82" i="44"/>
  <c r="E128" i="35" s="1"/>
  <c r="E82" i="44"/>
  <c r="D128" i="35" s="1"/>
  <c r="I81" i="44"/>
  <c r="H127" i="35" s="1"/>
  <c r="H81" i="44"/>
  <c r="G127" i="35" s="1"/>
  <c r="G81" i="44"/>
  <c r="F127" i="35" s="1"/>
  <c r="F81" i="44"/>
  <c r="E127" i="35" s="1"/>
  <c r="E81" i="44"/>
  <c r="D127" i="35" s="1"/>
  <c r="I80" i="44"/>
  <c r="H126" i="35" s="1"/>
  <c r="H80" i="44"/>
  <c r="G126" i="35" s="1"/>
  <c r="G80" i="44"/>
  <c r="F126" i="35" s="1"/>
  <c r="F80" i="44"/>
  <c r="E126" i="35" s="1"/>
  <c r="E80" i="44"/>
  <c r="D126" i="35" s="1"/>
  <c r="I79" i="44"/>
  <c r="H125" i="35" s="1"/>
  <c r="H79" i="44"/>
  <c r="G125" i="35" s="1"/>
  <c r="G79" i="44"/>
  <c r="F125" i="35" s="1"/>
  <c r="F79" i="44"/>
  <c r="E125" i="35" s="1"/>
  <c r="E79" i="44"/>
  <c r="D125" i="35" s="1"/>
  <c r="I78" i="44"/>
  <c r="H124" i="35" s="1"/>
  <c r="H78" i="44"/>
  <c r="G124" i="35" s="1"/>
  <c r="G78" i="44"/>
  <c r="F124" i="35" s="1"/>
  <c r="F78" i="44"/>
  <c r="E124" i="35" s="1"/>
  <c r="E78" i="44"/>
  <c r="D124" i="35" s="1"/>
  <c r="I77" i="44"/>
  <c r="H123" i="35" s="1"/>
  <c r="H77" i="44"/>
  <c r="G123" i="35" s="1"/>
  <c r="G77" i="44"/>
  <c r="F123" i="35" s="1"/>
  <c r="F77" i="44"/>
  <c r="E123" i="35" s="1"/>
  <c r="E77" i="44"/>
  <c r="D123" i="35" s="1"/>
  <c r="I76" i="44"/>
  <c r="H122" i="35" s="1"/>
  <c r="H76" i="44"/>
  <c r="G122" i="35" s="1"/>
  <c r="G76" i="44"/>
  <c r="F122" i="35" s="1"/>
  <c r="F76" i="44"/>
  <c r="E122" i="35" s="1"/>
  <c r="E76" i="44"/>
  <c r="D122" i="35" s="1"/>
  <c r="I75" i="44"/>
  <c r="H121" i="35" s="1"/>
  <c r="H75" i="44"/>
  <c r="G121" i="35" s="1"/>
  <c r="G75" i="44"/>
  <c r="F121" i="35" s="1"/>
  <c r="F75" i="44"/>
  <c r="E121" i="35" s="1"/>
  <c r="E75" i="44"/>
  <c r="D121" i="35" s="1"/>
  <c r="I74" i="44"/>
  <c r="H120" i="35" s="1"/>
  <c r="H74" i="44"/>
  <c r="G120" i="35" s="1"/>
  <c r="G74" i="44"/>
  <c r="F120" i="35" s="1"/>
  <c r="F74" i="44"/>
  <c r="E120" i="35" s="1"/>
  <c r="E74" i="44"/>
  <c r="D120" i="35" s="1"/>
  <c r="I73" i="44"/>
  <c r="H119" i="35" s="1"/>
  <c r="H73" i="44"/>
  <c r="G119" i="35" s="1"/>
  <c r="G73" i="44"/>
  <c r="F119" i="35" s="1"/>
  <c r="F73" i="44"/>
  <c r="E119" i="35" s="1"/>
  <c r="E73" i="44"/>
  <c r="D119" i="35" s="1"/>
  <c r="I72" i="44"/>
  <c r="H72" i="44"/>
  <c r="G72" i="44"/>
  <c r="F72" i="44"/>
  <c r="E118" i="35" s="1"/>
  <c r="E72" i="44"/>
  <c r="D90" i="44"/>
  <c r="C136" i="35" s="1"/>
  <c r="D89" i="44"/>
  <c r="C135" i="35" s="1"/>
  <c r="D88" i="44"/>
  <c r="C134" i="35" s="1"/>
  <c r="D87" i="44"/>
  <c r="C133" i="35" s="1"/>
  <c r="D86" i="44"/>
  <c r="C132" i="35" s="1"/>
  <c r="D85" i="44"/>
  <c r="C131" i="35" s="1"/>
  <c r="D84" i="44"/>
  <c r="C130" i="35" s="1"/>
  <c r="D83" i="44"/>
  <c r="C129" i="35" s="1"/>
  <c r="D82" i="44"/>
  <c r="C128" i="35" s="1"/>
  <c r="D81" i="44"/>
  <c r="C127" i="35" s="1"/>
  <c r="D80" i="44"/>
  <c r="C126" i="35" s="1"/>
  <c r="D79" i="44"/>
  <c r="C125" i="35" s="1"/>
  <c r="D78" i="44"/>
  <c r="C124" i="35" s="1"/>
  <c r="D77" i="44"/>
  <c r="C123" i="35" s="1"/>
  <c r="D76" i="44"/>
  <c r="C122" i="35" s="1"/>
  <c r="D75" i="44"/>
  <c r="C121" i="35" s="1"/>
  <c r="D74" i="44"/>
  <c r="C120" i="35" s="1"/>
  <c r="D73" i="44"/>
  <c r="C119" i="35" s="1"/>
  <c r="D72" i="44"/>
  <c r="I140" i="44"/>
  <c r="H140" i="44"/>
  <c r="G140" i="44"/>
  <c r="F140" i="44"/>
  <c r="E140" i="44"/>
  <c r="R23" i="44" l="1"/>
  <c r="U23" i="44"/>
  <c r="Q23" i="44"/>
  <c r="P25" i="44"/>
  <c r="E25" i="44"/>
  <c r="J25" i="44" s="1"/>
  <c r="K16" i="44"/>
  <c r="M16" i="44" s="1"/>
  <c r="AB16" i="44" s="1"/>
  <c r="G25" i="44"/>
  <c r="S48" i="34"/>
  <c r="S146" i="35"/>
  <c r="U24" i="44"/>
  <c r="I23" i="44"/>
  <c r="I22" i="44"/>
  <c r="P24" i="44"/>
  <c r="Q24" i="44"/>
  <c r="D43" i="44"/>
  <c r="E43" i="44"/>
  <c r="H43" i="44"/>
  <c r="U63" i="44"/>
  <c r="P62" i="44"/>
  <c r="S62" i="44"/>
  <c r="U62" i="44"/>
  <c r="T62" i="44"/>
  <c r="T43" i="44"/>
  <c r="P42" i="44"/>
  <c r="S42" i="44"/>
  <c r="R42" i="44"/>
  <c r="U42" i="44"/>
  <c r="T42" i="44"/>
  <c r="Q42" i="44"/>
  <c r="S41" i="44"/>
  <c r="D45" i="44"/>
  <c r="J45" i="44" s="1"/>
  <c r="I45" i="44"/>
  <c r="H45" i="44"/>
  <c r="G45" i="44"/>
  <c r="I64" i="31"/>
  <c r="I119" i="35"/>
  <c r="I131" i="35"/>
  <c r="S125" i="35"/>
  <c r="S129" i="35"/>
  <c r="I139" i="35"/>
  <c r="S142" i="35"/>
  <c r="S52" i="33"/>
  <c r="I53" i="33"/>
  <c r="U22" i="44"/>
  <c r="I120" i="35"/>
  <c r="I124" i="35"/>
  <c r="I128" i="35"/>
  <c r="I132" i="35"/>
  <c r="I136" i="35"/>
  <c r="I123" i="35"/>
  <c r="I125" i="35"/>
  <c r="I127" i="35"/>
  <c r="I129" i="35"/>
  <c r="I134" i="35"/>
  <c r="I135" i="35"/>
  <c r="S122" i="35"/>
  <c r="S126" i="35"/>
  <c r="S130" i="35"/>
  <c r="S134" i="35"/>
  <c r="S121" i="35"/>
  <c r="S123" i="35"/>
  <c r="S124" i="35"/>
  <c r="S132" i="35"/>
  <c r="S133" i="35"/>
  <c r="S135" i="35"/>
  <c r="I140" i="35"/>
  <c r="I144" i="35"/>
  <c r="I137" i="35"/>
  <c r="I145" i="35"/>
  <c r="S139" i="35"/>
  <c r="S143" i="35"/>
  <c r="S140" i="35"/>
  <c r="S145" i="35"/>
  <c r="R65" i="44"/>
  <c r="K32" i="44"/>
  <c r="M32" i="44" s="1"/>
  <c r="AB32" i="44" s="1"/>
  <c r="Q22" i="44"/>
  <c r="S65" i="31"/>
  <c r="V23" i="44"/>
  <c r="I121" i="35"/>
  <c r="I133" i="35"/>
  <c r="I130" i="35"/>
  <c r="S119" i="35"/>
  <c r="S127" i="35"/>
  <c r="S131" i="35"/>
  <c r="I141" i="35"/>
  <c r="I143" i="35"/>
  <c r="S144" i="35"/>
  <c r="S138" i="35"/>
  <c r="I122" i="35"/>
  <c r="I126" i="35"/>
  <c r="S120" i="35"/>
  <c r="S128" i="35"/>
  <c r="S136" i="35"/>
  <c r="I138" i="35"/>
  <c r="I142" i="35"/>
  <c r="S137" i="35"/>
  <c r="S141" i="35"/>
  <c r="P44" i="44"/>
  <c r="Q62" i="44"/>
  <c r="T41" i="44"/>
  <c r="U43" i="44"/>
  <c r="F43" i="44"/>
  <c r="P43" i="44"/>
  <c r="I41" i="44"/>
  <c r="U65" i="44"/>
  <c r="S44" i="44"/>
  <c r="T63" i="44"/>
  <c r="I63" i="31"/>
  <c r="I51" i="33"/>
  <c r="G118" i="35"/>
  <c r="F4" i="43"/>
  <c r="G62" i="31" s="1"/>
  <c r="K4" i="43"/>
  <c r="M62" i="31" s="1"/>
  <c r="M118" i="35"/>
  <c r="D4" i="43"/>
  <c r="E62" i="31" s="1"/>
  <c r="K15" i="44"/>
  <c r="M15" i="44" s="1"/>
  <c r="AB15" i="44" s="1"/>
  <c r="D24" i="44"/>
  <c r="F24" i="44"/>
  <c r="I24" i="44"/>
  <c r="E24" i="44"/>
  <c r="H24" i="44"/>
  <c r="G24" i="44"/>
  <c r="H118" i="35"/>
  <c r="H150" i="35" s="1"/>
  <c r="G4" i="43"/>
  <c r="H62" i="31" s="1"/>
  <c r="P118" i="35"/>
  <c r="N4" i="43"/>
  <c r="P62" i="31" s="1"/>
  <c r="E41" i="44"/>
  <c r="D41" i="44"/>
  <c r="U61" i="44"/>
  <c r="N64" i="31"/>
  <c r="S64" i="31" s="1"/>
  <c r="K13" i="44"/>
  <c r="M13" i="44" s="1"/>
  <c r="AB13" i="44" s="1"/>
  <c r="G22" i="44"/>
  <c r="F22" i="44"/>
  <c r="C118" i="35"/>
  <c r="B4" i="43"/>
  <c r="C62" i="31" s="1"/>
  <c r="O4" i="43"/>
  <c r="Q62" i="31" s="1"/>
  <c r="Q118" i="35"/>
  <c r="Q44" i="44"/>
  <c r="W32" i="44"/>
  <c r="Y32" i="44" s="1"/>
  <c r="AC32" i="44" s="1"/>
  <c r="G41" i="44"/>
  <c r="T64" i="44"/>
  <c r="H41" i="44"/>
  <c r="I146" i="35"/>
  <c r="R25" i="44"/>
  <c r="Q25" i="44"/>
  <c r="U25" i="44"/>
  <c r="S51" i="33"/>
  <c r="F23" i="44"/>
  <c r="G23" i="44"/>
  <c r="W15" i="44"/>
  <c r="Y15" i="44" s="1"/>
  <c r="AC15" i="44" s="1"/>
  <c r="R24" i="44"/>
  <c r="S24" i="44"/>
  <c r="K14" i="44"/>
  <c r="M14" i="44" s="1"/>
  <c r="AB14" i="44" s="1"/>
  <c r="D65" i="31"/>
  <c r="I65" i="31" s="1"/>
  <c r="S25" i="44"/>
  <c r="N63" i="31"/>
  <c r="S63" i="31" s="1"/>
  <c r="H23" i="44"/>
  <c r="E22" i="44"/>
  <c r="O118" i="35"/>
  <c r="M4" i="43"/>
  <c r="O62" i="31" s="1"/>
  <c r="D118" i="35"/>
  <c r="C4" i="43"/>
  <c r="D62" i="31" s="1"/>
  <c r="Q41" i="44"/>
  <c r="D22" i="44"/>
  <c r="F118" i="35"/>
  <c r="E4" i="43"/>
  <c r="F62" i="31" s="1"/>
  <c r="N118" i="35"/>
  <c r="L4" i="43"/>
  <c r="R118" i="35"/>
  <c r="R150" i="35" s="1"/>
  <c r="P4" i="43"/>
  <c r="R62" i="31" s="1"/>
  <c r="R64" i="44"/>
  <c r="T44" i="44"/>
  <c r="R63" i="44"/>
  <c r="Q63" i="44"/>
  <c r="W13" i="44"/>
  <c r="Y13" i="44" s="1"/>
  <c r="AC13" i="44" s="1"/>
  <c r="T22" i="44"/>
  <c r="P22" i="44"/>
  <c r="S22" i="44"/>
  <c r="E23" i="44"/>
  <c r="Q65" i="44"/>
  <c r="R41" i="44"/>
  <c r="D44" i="44"/>
  <c r="Q43" i="44"/>
  <c r="W34" i="44"/>
  <c r="Y34" i="44" s="1"/>
  <c r="AC34" i="44" s="1"/>
  <c r="I44" i="44"/>
  <c r="S63" i="44"/>
  <c r="P65" i="44"/>
  <c r="R62" i="44"/>
  <c r="S43" i="44"/>
  <c r="R61" i="44"/>
  <c r="Q61" i="44"/>
  <c r="T61" i="44"/>
  <c r="R44" i="44"/>
  <c r="U44" i="44"/>
  <c r="T65" i="44"/>
  <c r="P61" i="44"/>
  <c r="S65" i="44"/>
  <c r="S61" i="44"/>
  <c r="P63" i="44"/>
  <c r="H42" i="44"/>
  <c r="J80" i="44"/>
  <c r="K80" i="44" s="1"/>
  <c r="M80" i="44" s="1"/>
  <c r="AB80" i="44" s="1"/>
  <c r="W36" i="44"/>
  <c r="Y36" i="44" s="1"/>
  <c r="AC36" i="44" s="1"/>
  <c r="T45" i="44"/>
  <c r="P45" i="44"/>
  <c r="R45" i="44"/>
  <c r="W55" i="44"/>
  <c r="Y55" i="44" s="1"/>
  <c r="AC55" i="44" s="1"/>
  <c r="S64" i="44"/>
  <c r="U64" i="44"/>
  <c r="Q64" i="44"/>
  <c r="F42" i="44"/>
  <c r="G44" i="44"/>
  <c r="U45" i="44"/>
  <c r="E44" i="44"/>
  <c r="E42" i="44"/>
  <c r="H44" i="44"/>
  <c r="I42" i="44"/>
  <c r="F44" i="44"/>
  <c r="D42" i="44"/>
  <c r="Q45" i="44"/>
  <c r="G42" i="44"/>
  <c r="K55" i="44"/>
  <c r="M55" i="44" s="1"/>
  <c r="AB55" i="44" s="1"/>
  <c r="F64" i="44"/>
  <c r="D64" i="44"/>
  <c r="G64" i="44"/>
  <c r="I64" i="44"/>
  <c r="E64" i="44"/>
  <c r="H64" i="44"/>
  <c r="K52" i="44"/>
  <c r="M52" i="44" s="1"/>
  <c r="AB52" i="44" s="1"/>
  <c r="H61" i="44"/>
  <c r="D61" i="44"/>
  <c r="F61" i="44"/>
  <c r="E61" i="44"/>
  <c r="G61" i="44"/>
  <c r="I61" i="44"/>
  <c r="K56" i="44"/>
  <c r="M56" i="44" s="1"/>
  <c r="AB56" i="44" s="1"/>
  <c r="H65" i="44"/>
  <c r="D65" i="44"/>
  <c r="F65" i="44"/>
  <c r="G65" i="44"/>
  <c r="I65" i="44"/>
  <c r="E65" i="44"/>
  <c r="K54" i="44"/>
  <c r="M54" i="44" s="1"/>
  <c r="AB54" i="44" s="1"/>
  <c r="H63" i="44"/>
  <c r="D63" i="44"/>
  <c r="G63" i="44"/>
  <c r="F63" i="44"/>
  <c r="I63" i="44"/>
  <c r="E63" i="44"/>
  <c r="K53" i="44"/>
  <c r="M53" i="44" s="1"/>
  <c r="AB53" i="44" s="1"/>
  <c r="F62" i="44"/>
  <c r="H62" i="44"/>
  <c r="G62" i="44"/>
  <c r="I62" i="44"/>
  <c r="E62" i="44"/>
  <c r="D62" i="44"/>
  <c r="V77" i="44"/>
  <c r="R110" i="44" s="1"/>
  <c r="J81" i="44"/>
  <c r="K81" i="44" s="1"/>
  <c r="M81" i="44" s="1"/>
  <c r="AB81" i="44" s="1"/>
  <c r="V86" i="44"/>
  <c r="W86" i="44" s="1"/>
  <c r="Y86" i="44" s="1"/>
  <c r="AC86" i="44" s="1"/>
  <c r="V93" i="44"/>
  <c r="Q126" i="44" s="1"/>
  <c r="V95" i="44"/>
  <c r="T128" i="44" s="1"/>
  <c r="H114" i="44"/>
  <c r="V85" i="44"/>
  <c r="R118" i="44" s="1"/>
  <c r="V82" i="44"/>
  <c r="R115" i="44" s="1"/>
  <c r="V90" i="44"/>
  <c r="W90" i="44" s="1"/>
  <c r="Y90" i="44" s="1"/>
  <c r="AC90" i="44" s="1"/>
  <c r="V75" i="44"/>
  <c r="Q108" i="44" s="1"/>
  <c r="J72" i="44"/>
  <c r="K72" i="44" s="1"/>
  <c r="M72" i="44" s="1"/>
  <c r="AB72" i="44" s="1"/>
  <c r="J73" i="44"/>
  <c r="K73" i="44" s="1"/>
  <c r="M73" i="44" s="1"/>
  <c r="AB73" i="44" s="1"/>
  <c r="J76" i="44"/>
  <c r="F109" i="44" s="1"/>
  <c r="J77" i="44"/>
  <c r="K77" i="44" s="1"/>
  <c r="M77" i="44" s="1"/>
  <c r="AB77" i="44" s="1"/>
  <c r="J84" i="44"/>
  <c r="K84" i="44" s="1"/>
  <c r="M84" i="44" s="1"/>
  <c r="AB84" i="44" s="1"/>
  <c r="J85" i="44"/>
  <c r="K85" i="44" s="1"/>
  <c r="M85" i="44" s="1"/>
  <c r="AB85" i="44" s="1"/>
  <c r="J87" i="44"/>
  <c r="K87" i="44" s="1"/>
  <c r="M87" i="44" s="1"/>
  <c r="AB87" i="44" s="1"/>
  <c r="J88" i="44"/>
  <c r="K88" i="44" s="1"/>
  <c r="M88" i="44" s="1"/>
  <c r="AB88" i="44" s="1"/>
  <c r="J89" i="44"/>
  <c r="K89" i="44" s="1"/>
  <c r="M89" i="44" s="1"/>
  <c r="AB89" i="44" s="1"/>
  <c r="V83" i="44"/>
  <c r="U116" i="44" s="1"/>
  <c r="V87" i="44"/>
  <c r="W87" i="44" s="1"/>
  <c r="Y87" i="44" s="1"/>
  <c r="AC87" i="44" s="1"/>
  <c r="V79" i="44"/>
  <c r="T112" i="44" s="1"/>
  <c r="V73" i="44"/>
  <c r="Q106" i="44" s="1"/>
  <c r="V89" i="44"/>
  <c r="Q122" i="44" s="1"/>
  <c r="V74" i="44"/>
  <c r="Q107" i="44" s="1"/>
  <c r="V78" i="44"/>
  <c r="S111" i="44" s="1"/>
  <c r="J82" i="44"/>
  <c r="F115" i="44" s="1"/>
  <c r="J75" i="44"/>
  <c r="H108" i="44" s="1"/>
  <c r="J79" i="44"/>
  <c r="K79" i="44" s="1"/>
  <c r="M79" i="44" s="1"/>
  <c r="AB79" i="44" s="1"/>
  <c r="V81" i="44"/>
  <c r="Q114" i="44" s="1"/>
  <c r="G122" i="44"/>
  <c r="V72" i="44"/>
  <c r="U105" i="44" s="1"/>
  <c r="V76" i="44"/>
  <c r="Q109" i="44" s="1"/>
  <c r="V80" i="44"/>
  <c r="Q113" i="44" s="1"/>
  <c r="V84" i="44"/>
  <c r="P117" i="44" s="1"/>
  <c r="V88" i="44"/>
  <c r="U121" i="44" s="1"/>
  <c r="J94" i="44"/>
  <c r="F127" i="44" s="1"/>
  <c r="J98" i="44"/>
  <c r="I131" i="44" s="1"/>
  <c r="V94" i="44"/>
  <c r="S127" i="44" s="1"/>
  <c r="V91" i="44"/>
  <c r="U124" i="44" s="1"/>
  <c r="V97" i="44"/>
  <c r="V98" i="44"/>
  <c r="S131" i="44" s="1"/>
  <c r="V99" i="44"/>
  <c r="U132" i="44" s="1"/>
  <c r="J91" i="44"/>
  <c r="D124" i="44" s="1"/>
  <c r="J95" i="44"/>
  <c r="E128" i="44" s="1"/>
  <c r="J99" i="44"/>
  <c r="H132" i="44" s="1"/>
  <c r="V92" i="44"/>
  <c r="T125" i="44" s="1"/>
  <c r="V96" i="44"/>
  <c r="P129" i="44" s="1"/>
  <c r="V100" i="44"/>
  <c r="W100" i="44" s="1"/>
  <c r="Y100" i="44" s="1"/>
  <c r="AC100" i="44" s="1"/>
  <c r="J93" i="44"/>
  <c r="K93" i="44" s="1"/>
  <c r="M93" i="44" s="1"/>
  <c r="AB93" i="44" s="1"/>
  <c r="J97" i="44"/>
  <c r="K97" i="44" s="1"/>
  <c r="M97" i="44" s="1"/>
  <c r="AB97" i="44" s="1"/>
  <c r="J92" i="44"/>
  <c r="F125" i="44" s="1"/>
  <c r="J96" i="44"/>
  <c r="H129" i="44" s="1"/>
  <c r="J100" i="44"/>
  <c r="E133" i="44" s="1"/>
  <c r="J74" i="44"/>
  <c r="K74" i="44" s="1"/>
  <c r="M74" i="44" s="1"/>
  <c r="AB74" i="44" s="1"/>
  <c r="J78" i="44"/>
  <c r="K78" i="44" s="1"/>
  <c r="M78" i="44" s="1"/>
  <c r="AB78" i="44" s="1"/>
  <c r="J86" i="44"/>
  <c r="H119" i="44" s="1"/>
  <c r="J90" i="44"/>
  <c r="K90" i="44" s="1"/>
  <c r="M90" i="44" s="1"/>
  <c r="AB90" i="44" s="1"/>
  <c r="J83" i="44"/>
  <c r="K83" i="44" s="1"/>
  <c r="M83" i="44" s="1"/>
  <c r="AB83" i="44" s="1"/>
  <c r="AC139" i="44"/>
  <c r="X142" i="44"/>
  <c r="U142" i="44"/>
  <c r="R55" i="36" s="1"/>
  <c r="T142" i="44"/>
  <c r="Q55" i="36" s="1"/>
  <c r="S142" i="44"/>
  <c r="R142" i="44"/>
  <c r="O55" i="36" s="1"/>
  <c r="Q142" i="44"/>
  <c r="N55" i="36" s="1"/>
  <c r="P142" i="44"/>
  <c r="X141" i="44"/>
  <c r="U141" i="44"/>
  <c r="R54" i="36" s="1"/>
  <c r="T141" i="44"/>
  <c r="Q54" i="36" s="1"/>
  <c r="S141" i="44"/>
  <c r="P54" i="36" s="1"/>
  <c r="R141" i="44"/>
  <c r="Q141" i="44"/>
  <c r="N54" i="36" s="1"/>
  <c r="P141" i="44"/>
  <c r="M54" i="36" s="1"/>
  <c r="X140" i="44"/>
  <c r="U140" i="44"/>
  <c r="T140" i="44"/>
  <c r="S140" i="44"/>
  <c r="R140" i="44"/>
  <c r="Q140" i="44"/>
  <c r="P140" i="44"/>
  <c r="I142" i="44"/>
  <c r="H142" i="44"/>
  <c r="G55" i="36" s="1"/>
  <c r="G142" i="44"/>
  <c r="F55" i="36" s="1"/>
  <c r="F142" i="44"/>
  <c r="E55" i="36" s="1"/>
  <c r="E142" i="44"/>
  <c r="I141" i="44"/>
  <c r="H54" i="36" s="1"/>
  <c r="H141" i="44"/>
  <c r="G54" i="36" s="1"/>
  <c r="G141" i="44"/>
  <c r="F54" i="36" s="1"/>
  <c r="F141" i="44"/>
  <c r="E54" i="36" s="1"/>
  <c r="E141" i="44"/>
  <c r="D54" i="36" s="1"/>
  <c r="D142" i="44"/>
  <c r="C55" i="36" s="1"/>
  <c r="D141" i="44"/>
  <c r="C54" i="36" s="1"/>
  <c r="D140" i="44"/>
  <c r="L142" i="44"/>
  <c r="L141" i="44"/>
  <c r="H53" i="36"/>
  <c r="G53" i="36"/>
  <c r="F53" i="36"/>
  <c r="E53" i="36"/>
  <c r="D53" i="36"/>
  <c r="V44" i="44" l="1"/>
  <c r="J43" i="44"/>
  <c r="H105" i="44"/>
  <c r="V42" i="44"/>
  <c r="V25" i="44"/>
  <c r="V24" i="44"/>
  <c r="J41" i="44"/>
  <c r="V62" i="44"/>
  <c r="S126" i="44"/>
  <c r="S124" i="44"/>
  <c r="W79" i="44"/>
  <c r="Y79" i="44" s="1"/>
  <c r="AC79" i="44" s="1"/>
  <c r="V41" i="44"/>
  <c r="G8" i="43"/>
  <c r="H66" i="31" s="1"/>
  <c r="E114" i="44"/>
  <c r="H118" i="44"/>
  <c r="J22" i="44"/>
  <c r="J23" i="44"/>
  <c r="Q125" i="44"/>
  <c r="S125" i="44"/>
  <c r="V22" i="44"/>
  <c r="G127" i="44"/>
  <c r="Q128" i="44"/>
  <c r="F114" i="44"/>
  <c r="L8" i="43"/>
  <c r="P8" i="43"/>
  <c r="R66" i="31" s="1"/>
  <c r="U118" i="44"/>
  <c r="V43" i="44"/>
  <c r="I62" i="31"/>
  <c r="M8" i="43"/>
  <c r="O66" i="31" s="1"/>
  <c r="W77" i="44"/>
  <c r="Y77" i="44" s="1"/>
  <c r="AC77" i="44" s="1"/>
  <c r="I112" i="44"/>
  <c r="G120" i="44"/>
  <c r="F118" i="44"/>
  <c r="D114" i="44"/>
  <c r="V64" i="44"/>
  <c r="V61" i="44"/>
  <c r="C8" i="43"/>
  <c r="I118" i="35"/>
  <c r="C53" i="36"/>
  <c r="B8" i="43"/>
  <c r="C66" i="31" s="1"/>
  <c r="P53" i="36"/>
  <c r="N8" i="43"/>
  <c r="P66" i="31" s="1"/>
  <c r="D8" i="43"/>
  <c r="E66" i="31" s="1"/>
  <c r="M53" i="36"/>
  <c r="K8" i="43"/>
  <c r="M66" i="31" s="1"/>
  <c r="Q53" i="36"/>
  <c r="O8" i="43"/>
  <c r="Q66" i="31" s="1"/>
  <c r="P110" i="44"/>
  <c r="Q118" i="44"/>
  <c r="S118" i="44"/>
  <c r="N62" i="31"/>
  <c r="S62" i="31" s="1"/>
  <c r="E8" i="43"/>
  <c r="F66" i="31" s="1"/>
  <c r="J24" i="44"/>
  <c r="S118" i="35"/>
  <c r="F8" i="43"/>
  <c r="G66" i="31" s="1"/>
  <c r="S115" i="44"/>
  <c r="E130" i="44"/>
  <c r="D128" i="44"/>
  <c r="E124" i="44"/>
  <c r="F130" i="44"/>
  <c r="T111" i="44"/>
  <c r="U115" i="44"/>
  <c r="E113" i="44"/>
  <c r="R108" i="44"/>
  <c r="W73" i="44"/>
  <c r="Y73" i="44" s="1"/>
  <c r="AC73" i="44" s="1"/>
  <c r="J44" i="44"/>
  <c r="V63" i="44"/>
  <c r="P132" i="44"/>
  <c r="T115" i="44"/>
  <c r="H111" i="44"/>
  <c r="E111" i="44"/>
  <c r="S132" i="44"/>
  <c r="R132" i="44"/>
  <c r="U129" i="44"/>
  <c r="W94" i="44"/>
  <c r="Y94" i="44" s="1"/>
  <c r="AC94" i="44" s="1"/>
  <c r="U126" i="44"/>
  <c r="S108" i="44"/>
  <c r="G118" i="44"/>
  <c r="G110" i="44"/>
  <c r="I118" i="44"/>
  <c r="W93" i="44"/>
  <c r="Y93" i="44" s="1"/>
  <c r="AC93" i="44" s="1"/>
  <c r="Q115" i="44"/>
  <c r="V65" i="44"/>
  <c r="S128" i="44"/>
  <c r="E120" i="44"/>
  <c r="U128" i="44"/>
  <c r="H122" i="44"/>
  <c r="F108" i="44"/>
  <c r="R112" i="44"/>
  <c r="P107" i="44"/>
  <c r="T127" i="44"/>
  <c r="Q133" i="44"/>
  <c r="R124" i="44"/>
  <c r="U127" i="44"/>
  <c r="R126" i="44"/>
  <c r="D130" i="44"/>
  <c r="Q123" i="44"/>
  <c r="P128" i="44"/>
  <c r="T123" i="44"/>
  <c r="S112" i="44"/>
  <c r="P126" i="44"/>
  <c r="W95" i="44"/>
  <c r="Y95" i="44" s="1"/>
  <c r="AC95" i="44" s="1"/>
  <c r="E116" i="44"/>
  <c r="F107" i="44"/>
  <c r="Q116" i="44"/>
  <c r="E122" i="44"/>
  <c r="D109" i="44"/>
  <c r="R106" i="44"/>
  <c r="E105" i="44"/>
  <c r="S123" i="44"/>
  <c r="T110" i="44"/>
  <c r="F122" i="44"/>
  <c r="H120" i="44"/>
  <c r="G113" i="44"/>
  <c r="I107" i="44"/>
  <c r="D118" i="44"/>
  <c r="S106" i="44"/>
  <c r="F113" i="44"/>
  <c r="W82" i="44"/>
  <c r="Y82" i="44" s="1"/>
  <c r="AC82" i="44" s="1"/>
  <c r="E109" i="44"/>
  <c r="T126" i="44"/>
  <c r="J61" i="44"/>
  <c r="J42" i="44"/>
  <c r="U117" i="44"/>
  <c r="T131" i="44"/>
  <c r="R128" i="44"/>
  <c r="P127" i="44"/>
  <c r="Q127" i="44"/>
  <c r="E132" i="44"/>
  <c r="S116" i="44"/>
  <c r="U110" i="44"/>
  <c r="I120" i="44"/>
  <c r="T129" i="44"/>
  <c r="R127" i="44"/>
  <c r="Q110" i="44"/>
  <c r="H113" i="44"/>
  <c r="I108" i="44"/>
  <c r="S110" i="44"/>
  <c r="Q119" i="44"/>
  <c r="I109" i="44"/>
  <c r="T124" i="44"/>
  <c r="G121" i="44"/>
  <c r="I119" i="44"/>
  <c r="H116" i="44"/>
  <c r="G109" i="44"/>
  <c r="G105" i="44"/>
  <c r="D113" i="44"/>
  <c r="U108" i="44"/>
  <c r="I113" i="44"/>
  <c r="V45" i="44"/>
  <c r="J63" i="44"/>
  <c r="J62" i="44"/>
  <c r="J65" i="44"/>
  <c r="J64" i="44"/>
  <c r="G131" i="44"/>
  <c r="F131" i="44"/>
  <c r="U122" i="44"/>
  <c r="S122" i="44"/>
  <c r="W98" i="44"/>
  <c r="Y98" i="44" s="1"/>
  <c r="AC98" i="44" s="1"/>
  <c r="P125" i="44"/>
  <c r="G130" i="44"/>
  <c r="E131" i="44"/>
  <c r="S120" i="44"/>
  <c r="W92" i="44"/>
  <c r="Y92" i="44" s="1"/>
  <c r="AC92" i="44" s="1"/>
  <c r="W91" i="44"/>
  <c r="Y91" i="44" s="1"/>
  <c r="AC91" i="44" s="1"/>
  <c r="E112" i="44"/>
  <c r="E108" i="44"/>
  <c r="D111" i="44"/>
  <c r="U120" i="44"/>
  <c r="G112" i="44"/>
  <c r="R122" i="44"/>
  <c r="R114" i="44"/>
  <c r="G111" i="44"/>
  <c r="D116" i="44"/>
  <c r="R120" i="44"/>
  <c r="R111" i="44"/>
  <c r="E118" i="44"/>
  <c r="U119" i="44"/>
  <c r="G107" i="44"/>
  <c r="R107" i="44"/>
  <c r="P118" i="44"/>
  <c r="Q111" i="44"/>
  <c r="Q120" i="44"/>
  <c r="T120" i="44"/>
  <c r="R133" i="44"/>
  <c r="P111" i="44"/>
  <c r="U107" i="44"/>
  <c r="P114" i="44"/>
  <c r="T122" i="44"/>
  <c r="Q117" i="44"/>
  <c r="S119" i="44"/>
  <c r="U125" i="44"/>
  <c r="P131" i="44"/>
  <c r="Q131" i="44"/>
  <c r="W85" i="44"/>
  <c r="Y85" i="44" s="1"/>
  <c r="AC85" i="44" s="1"/>
  <c r="R125" i="44"/>
  <c r="T119" i="44"/>
  <c r="T107" i="44"/>
  <c r="W76" i="44"/>
  <c r="Y76" i="44" s="1"/>
  <c r="AC76" i="44" s="1"/>
  <c r="Q124" i="44"/>
  <c r="H121" i="44"/>
  <c r="G114" i="44"/>
  <c r="R119" i="44"/>
  <c r="P119" i="44"/>
  <c r="I110" i="44"/>
  <c r="W78" i="44"/>
  <c r="Y78" i="44" s="1"/>
  <c r="AC78" i="44" s="1"/>
  <c r="P122" i="44"/>
  <c r="D108" i="44"/>
  <c r="T118" i="44"/>
  <c r="T114" i="44"/>
  <c r="S107" i="44"/>
  <c r="F110" i="44"/>
  <c r="T109" i="44"/>
  <c r="P115" i="44"/>
  <c r="I114" i="44"/>
  <c r="D121" i="44"/>
  <c r="F116" i="44"/>
  <c r="D112" i="44"/>
  <c r="F105" i="44"/>
  <c r="F112" i="44"/>
  <c r="E126" i="44"/>
  <c r="Q130" i="44"/>
  <c r="W97" i="44"/>
  <c r="Y97" i="44" s="1"/>
  <c r="AC97" i="44" s="1"/>
  <c r="S130" i="44"/>
  <c r="W72" i="44"/>
  <c r="Y72" i="44" s="1"/>
  <c r="AC72" i="44" s="1"/>
  <c r="S105" i="44"/>
  <c r="I117" i="44"/>
  <c r="K86" i="44"/>
  <c r="M86" i="44" s="1"/>
  <c r="AB86" i="44" s="1"/>
  <c r="E119" i="44"/>
  <c r="K96" i="44"/>
  <c r="M96" i="44" s="1"/>
  <c r="AB96" i="44" s="1"/>
  <c r="I129" i="44"/>
  <c r="G129" i="44"/>
  <c r="F126" i="44"/>
  <c r="D129" i="44"/>
  <c r="P121" i="44"/>
  <c r="P113" i="44"/>
  <c r="P105" i="44"/>
  <c r="F119" i="44"/>
  <c r="K82" i="44"/>
  <c r="M82" i="44" s="1"/>
  <c r="AB82" i="44" s="1"/>
  <c r="D115" i="44"/>
  <c r="S114" i="44"/>
  <c r="H123" i="44"/>
  <c r="W81" i="44"/>
  <c r="Y81" i="44" s="1"/>
  <c r="AC81" i="44" s="1"/>
  <c r="E117" i="44"/>
  <c r="K92" i="44"/>
  <c r="M92" i="44" s="1"/>
  <c r="AB92" i="44" s="1"/>
  <c r="I125" i="44"/>
  <c r="H125" i="44"/>
  <c r="K99" i="44"/>
  <c r="M99" i="44" s="1"/>
  <c r="AB99" i="44" s="1"/>
  <c r="F132" i="44"/>
  <c r="G132" i="44"/>
  <c r="K95" i="44"/>
  <c r="M95" i="44" s="1"/>
  <c r="AB95" i="44" s="1"/>
  <c r="G128" i="44"/>
  <c r="F128" i="44"/>
  <c r="K91" i="44"/>
  <c r="M91" i="44" s="1"/>
  <c r="AB91" i="44" s="1"/>
  <c r="F124" i="44"/>
  <c r="G124" i="44"/>
  <c r="T130" i="44"/>
  <c r="Q129" i="44"/>
  <c r="W96" i="44"/>
  <c r="Y96" i="44" s="1"/>
  <c r="AC96" i="44" s="1"/>
  <c r="S133" i="44"/>
  <c r="R130" i="44"/>
  <c r="P133" i="44"/>
  <c r="G126" i="44"/>
  <c r="D126" i="44"/>
  <c r="U123" i="44"/>
  <c r="R129" i="44"/>
  <c r="H128" i="44"/>
  <c r="G125" i="44"/>
  <c r="D125" i="44"/>
  <c r="U114" i="44"/>
  <c r="U106" i="44"/>
  <c r="F123" i="44"/>
  <c r="W99" i="44"/>
  <c r="Y99" i="44" s="1"/>
  <c r="AC99" i="44" s="1"/>
  <c r="P130" i="44"/>
  <c r="T117" i="44"/>
  <c r="H115" i="44"/>
  <c r="I106" i="44"/>
  <c r="S117" i="44"/>
  <c r="P106" i="44"/>
  <c r="G115" i="44"/>
  <c r="E125" i="44"/>
  <c r="R116" i="44"/>
  <c r="W80" i="44"/>
  <c r="Y80" i="44" s="1"/>
  <c r="AC80" i="44" s="1"/>
  <c r="U109" i="44"/>
  <c r="T106" i="44"/>
  <c r="P112" i="44"/>
  <c r="I115" i="44"/>
  <c r="H112" i="44"/>
  <c r="E107" i="44"/>
  <c r="D110" i="44"/>
  <c r="T121" i="44"/>
  <c r="T113" i="44"/>
  <c r="W75" i="44"/>
  <c r="Y75" i="44" s="1"/>
  <c r="AC75" i="44" s="1"/>
  <c r="P123" i="44"/>
  <c r="I122" i="44"/>
  <c r="D105" i="44"/>
  <c r="S113" i="44"/>
  <c r="W74" i="44"/>
  <c r="Y74" i="44" s="1"/>
  <c r="AC74" i="44" s="1"/>
  <c r="E121" i="44"/>
  <c r="I105" i="44"/>
  <c r="R131" i="44"/>
  <c r="W89" i="44"/>
  <c r="Y89" i="44" s="1"/>
  <c r="AC89" i="44" s="1"/>
  <c r="G116" i="44"/>
  <c r="W84" i="44"/>
  <c r="Y84" i="44" s="1"/>
  <c r="AC84" i="44" s="1"/>
  <c r="I121" i="44"/>
  <c r="D123" i="44"/>
  <c r="K100" i="44"/>
  <c r="M100" i="44" s="1"/>
  <c r="AB100" i="44" s="1"/>
  <c r="I133" i="44"/>
  <c r="H133" i="44"/>
  <c r="G133" i="44"/>
  <c r="K94" i="44"/>
  <c r="M94" i="44" s="1"/>
  <c r="AB94" i="44" s="1"/>
  <c r="D127" i="44"/>
  <c r="E127" i="44"/>
  <c r="D133" i="44"/>
  <c r="H127" i="44"/>
  <c r="W88" i="44"/>
  <c r="Y88" i="44" s="1"/>
  <c r="AC88" i="44" s="1"/>
  <c r="I123" i="44"/>
  <c r="S121" i="44"/>
  <c r="F133" i="44"/>
  <c r="F129" i="44"/>
  <c r="H126" i="44"/>
  <c r="U130" i="44"/>
  <c r="T133" i="44"/>
  <c r="G106" i="44"/>
  <c r="T105" i="44"/>
  <c r="F117" i="44"/>
  <c r="E129" i="44"/>
  <c r="Q121" i="44"/>
  <c r="U113" i="44"/>
  <c r="Q105" i="44"/>
  <c r="P116" i="44"/>
  <c r="E123" i="44"/>
  <c r="E110" i="44"/>
  <c r="T108" i="44"/>
  <c r="G123" i="44"/>
  <c r="R123" i="44"/>
  <c r="H117" i="44"/>
  <c r="I130" i="44"/>
  <c r="I126" i="44"/>
  <c r="D132" i="44"/>
  <c r="U133" i="44"/>
  <c r="H130" i="44"/>
  <c r="U131" i="44"/>
  <c r="S129" i="44"/>
  <c r="I132" i="44"/>
  <c r="I128" i="44"/>
  <c r="I124" i="44"/>
  <c r="P124" i="44"/>
  <c r="K98" i="44"/>
  <c r="M98" i="44" s="1"/>
  <c r="AB98" i="44" s="1"/>
  <c r="D131" i="44"/>
  <c r="I127" i="44"/>
  <c r="H124" i="44"/>
  <c r="R121" i="44"/>
  <c r="R117" i="44"/>
  <c r="R113" i="44"/>
  <c r="R109" i="44"/>
  <c r="R105" i="44"/>
  <c r="P109" i="44"/>
  <c r="Q132" i="44"/>
  <c r="H131" i="44"/>
  <c r="I116" i="44"/>
  <c r="F111" i="44"/>
  <c r="K75" i="44"/>
  <c r="M75" i="44" s="1"/>
  <c r="AB75" i="44" s="1"/>
  <c r="G108" i="44"/>
  <c r="D119" i="44"/>
  <c r="W83" i="44"/>
  <c r="Y83" i="44" s="1"/>
  <c r="AC83" i="44" s="1"/>
  <c r="Q112" i="44"/>
  <c r="D117" i="44"/>
  <c r="S109" i="44"/>
  <c r="H106" i="44"/>
  <c r="T132" i="44"/>
  <c r="P120" i="44"/>
  <c r="P108" i="44"/>
  <c r="G117" i="44"/>
  <c r="E115" i="44"/>
  <c r="I111" i="44"/>
  <c r="K76" i="44"/>
  <c r="M76" i="44" s="1"/>
  <c r="AB76" i="44" s="1"/>
  <c r="H109" i="44"/>
  <c r="F106" i="44"/>
  <c r="D122" i="44"/>
  <c r="D106" i="44"/>
  <c r="U112" i="44"/>
  <c r="F121" i="44"/>
  <c r="H107" i="44"/>
  <c r="T116" i="44"/>
  <c r="U111" i="44"/>
  <c r="G119" i="44"/>
  <c r="H110" i="44"/>
  <c r="D120" i="44"/>
  <c r="E106" i="44"/>
  <c r="F120" i="44"/>
  <c r="D107" i="44"/>
  <c r="I54" i="36"/>
  <c r="V140" i="44"/>
  <c r="W140" i="44" s="1"/>
  <c r="Y140" i="44" s="1"/>
  <c r="AC140" i="44" s="1"/>
  <c r="R53" i="36"/>
  <c r="I53" i="36"/>
  <c r="D55" i="36"/>
  <c r="H55" i="36"/>
  <c r="O53" i="36"/>
  <c r="V141" i="44"/>
  <c r="W141" i="44" s="1"/>
  <c r="Y141" i="44" s="1"/>
  <c r="AC141" i="44" s="1"/>
  <c r="P55" i="36"/>
  <c r="N53" i="36"/>
  <c r="V142" i="44"/>
  <c r="W142" i="44" s="1"/>
  <c r="Y142" i="44" s="1"/>
  <c r="AC142" i="44" s="1"/>
  <c r="O54" i="36"/>
  <c r="S54" i="36" s="1"/>
  <c r="M55" i="36"/>
  <c r="J142" i="44"/>
  <c r="E149" i="44" s="1"/>
  <c r="J141" i="44"/>
  <c r="I148" i="44" s="1"/>
  <c r="J140" i="44"/>
  <c r="H147" i="44" s="1"/>
  <c r="L140" i="44"/>
  <c r="K1" i="43"/>
  <c r="C19" i="43" s="1"/>
  <c r="Q4" i="43"/>
  <c r="R4" i="43" s="1"/>
  <c r="C20" i="43" s="1"/>
  <c r="Q5" i="43"/>
  <c r="R5" i="43" s="1"/>
  <c r="C21" i="43" s="1"/>
  <c r="Q6" i="43"/>
  <c r="R6" i="43" s="1"/>
  <c r="C22" i="43" s="1"/>
  <c r="Q7" i="43"/>
  <c r="R7" i="43" s="1"/>
  <c r="C23" i="43" s="1"/>
  <c r="C6" i="44"/>
  <c r="B1" i="43"/>
  <c r="B19" i="43" s="1"/>
  <c r="H4" i="43"/>
  <c r="H5" i="43"/>
  <c r="I5" i="43" s="1"/>
  <c r="B21" i="43" s="1"/>
  <c r="H6" i="43"/>
  <c r="I6" i="43" s="1"/>
  <c r="B22" i="43" s="1"/>
  <c r="H7" i="43"/>
  <c r="I7" i="43" s="1"/>
  <c r="B23" i="43" s="1"/>
  <c r="AB31" i="44" l="1"/>
  <c r="AB71" i="44"/>
  <c r="AB51" i="44"/>
  <c r="J120" i="44"/>
  <c r="J121" i="44"/>
  <c r="V131" i="44"/>
  <c r="V124" i="44"/>
  <c r="D66" i="31"/>
  <c r="AB139" i="44"/>
  <c r="AB11" i="44"/>
  <c r="V132" i="44"/>
  <c r="J113" i="44"/>
  <c r="V110" i="44"/>
  <c r="V127" i="44"/>
  <c r="V126" i="44"/>
  <c r="I66" i="31"/>
  <c r="V115" i="44"/>
  <c r="V128" i="44"/>
  <c r="N66" i="31"/>
  <c r="S66" i="31" s="1"/>
  <c r="E12" i="43"/>
  <c r="I4" i="43"/>
  <c r="B20" i="43" s="1"/>
  <c r="N15" i="43"/>
  <c r="F15" i="43"/>
  <c r="B15" i="43"/>
  <c r="C15" i="43"/>
  <c r="M15" i="43"/>
  <c r="E15" i="43"/>
  <c r="P15" i="43"/>
  <c r="L15" i="43"/>
  <c r="D15" i="43"/>
  <c r="O15" i="43"/>
  <c r="K15" i="43"/>
  <c r="G15" i="43"/>
  <c r="O14" i="43"/>
  <c r="F14" i="43"/>
  <c r="N14" i="43"/>
  <c r="E14" i="43"/>
  <c r="M14" i="43"/>
  <c r="D14" i="43"/>
  <c r="P14" i="43"/>
  <c r="L14" i="43"/>
  <c r="G14" i="43"/>
  <c r="C14" i="43"/>
  <c r="K14" i="43"/>
  <c r="B14" i="43"/>
  <c r="F13" i="43"/>
  <c r="O13" i="43"/>
  <c r="K13" i="43"/>
  <c r="D13" i="43"/>
  <c r="N13" i="43"/>
  <c r="G13" i="43"/>
  <c r="C13" i="43"/>
  <c r="M13" i="43"/>
  <c r="B13" i="43"/>
  <c r="P13" i="43"/>
  <c r="L13" i="43"/>
  <c r="E13" i="43"/>
  <c r="J128" i="44"/>
  <c r="J115" i="44"/>
  <c r="V119" i="44"/>
  <c r="J118" i="44"/>
  <c r="J108" i="44"/>
  <c r="V114" i="44"/>
  <c r="V107" i="44"/>
  <c r="V125" i="44"/>
  <c r="J122" i="44"/>
  <c r="J109" i="44"/>
  <c r="J114" i="44"/>
  <c r="J129" i="44"/>
  <c r="J112" i="44"/>
  <c r="J125" i="44"/>
  <c r="V133" i="44"/>
  <c r="J124" i="44"/>
  <c r="V120" i="44"/>
  <c r="J127" i="44"/>
  <c r="V111" i="44"/>
  <c r="J111" i="44"/>
  <c r="V109" i="44"/>
  <c r="V117" i="44"/>
  <c r="J131" i="44"/>
  <c r="J130" i="44"/>
  <c r="V123" i="44"/>
  <c r="V122" i="44"/>
  <c r="V118" i="44"/>
  <c r="V113" i="44"/>
  <c r="V108" i="44"/>
  <c r="J119" i="44"/>
  <c r="J133" i="44"/>
  <c r="V121" i="44"/>
  <c r="J107" i="44"/>
  <c r="J117" i="44"/>
  <c r="J132" i="44"/>
  <c r="J116" i="44"/>
  <c r="V106" i="44"/>
  <c r="V129" i="44"/>
  <c r="J106" i="44"/>
  <c r="J105" i="44"/>
  <c r="V116" i="44"/>
  <c r="J123" i="44"/>
  <c r="J110" i="44"/>
  <c r="V112" i="44"/>
  <c r="V130" i="44"/>
  <c r="J126" i="44"/>
  <c r="V105" i="44"/>
  <c r="S147" i="44"/>
  <c r="P147" i="44"/>
  <c r="Q147" i="44"/>
  <c r="R147" i="44"/>
  <c r="S148" i="44"/>
  <c r="E148" i="44"/>
  <c r="U147" i="44"/>
  <c r="L12" i="43"/>
  <c r="P12" i="43"/>
  <c r="F12" i="43"/>
  <c r="M12" i="43"/>
  <c r="N12" i="43"/>
  <c r="B12" i="43"/>
  <c r="K12" i="43"/>
  <c r="O12" i="43"/>
  <c r="S53" i="36"/>
  <c r="Q149" i="44"/>
  <c r="D149" i="44"/>
  <c r="T149" i="44"/>
  <c r="I55" i="36"/>
  <c r="T148" i="44"/>
  <c r="I149" i="44"/>
  <c r="T147" i="44"/>
  <c r="R149" i="44"/>
  <c r="S55" i="36"/>
  <c r="K141" i="44"/>
  <c r="M141" i="44" s="1"/>
  <c r="AB141" i="44" s="1"/>
  <c r="G148" i="44"/>
  <c r="H148" i="44"/>
  <c r="D148" i="44"/>
  <c r="U148" i="44"/>
  <c r="Q148" i="44"/>
  <c r="G147" i="44"/>
  <c r="P148" i="44"/>
  <c r="S149" i="44"/>
  <c r="F148" i="44"/>
  <c r="K140" i="44"/>
  <c r="I147" i="44"/>
  <c r="E147" i="44"/>
  <c r="F147" i="44"/>
  <c r="K142" i="44"/>
  <c r="M142" i="44" s="1"/>
  <c r="AB142" i="44" s="1"/>
  <c r="F149" i="44"/>
  <c r="G149" i="44"/>
  <c r="H149" i="44"/>
  <c r="U149" i="44"/>
  <c r="P149" i="44"/>
  <c r="R148" i="44"/>
  <c r="D147" i="44"/>
  <c r="M140" i="44"/>
  <c r="AB140" i="44" s="1"/>
  <c r="Q8" i="43"/>
  <c r="R8" i="43" s="1"/>
  <c r="C24" i="43" s="1"/>
  <c r="C12" i="43"/>
  <c r="G12" i="43"/>
  <c r="D12" i="43"/>
  <c r="H8" i="43"/>
  <c r="I8" i="43" s="1"/>
  <c r="B24" i="43" s="1"/>
  <c r="D4" i="42"/>
  <c r="C4" i="42"/>
  <c r="Q15" i="43" l="1"/>
  <c r="H15" i="43"/>
  <c r="H13" i="43"/>
  <c r="O16" i="43"/>
  <c r="K16" i="43"/>
  <c r="D16" i="43"/>
  <c r="N16" i="43"/>
  <c r="G16" i="43"/>
  <c r="C16" i="43"/>
  <c r="M16" i="43"/>
  <c r="F16" i="43"/>
  <c r="B16" i="43"/>
  <c r="P16" i="43"/>
  <c r="L16" i="43"/>
  <c r="E16" i="43"/>
  <c r="H14" i="43"/>
  <c r="Q14" i="43"/>
  <c r="Q13" i="43"/>
  <c r="H12" i="43"/>
  <c r="Q12" i="43"/>
  <c r="V147" i="44"/>
  <c r="V149" i="44"/>
  <c r="J149" i="44"/>
  <c r="J148" i="44"/>
  <c r="V148" i="44"/>
  <c r="J147" i="44"/>
  <c r="Q16" i="43" l="1"/>
  <c r="H16" i="43"/>
  <c r="AE346" i="31"/>
  <c r="L51" i="36" l="1"/>
  <c r="B51" i="36"/>
  <c r="L116" i="35"/>
  <c r="B116" i="35"/>
  <c r="L46" i="34"/>
  <c r="B46" i="34"/>
  <c r="L55" i="32"/>
  <c r="B55" i="32"/>
  <c r="L49" i="33"/>
  <c r="B49" i="33"/>
  <c r="L60" i="31"/>
  <c r="L53" i="31" s="1"/>
  <c r="C30" i="27" l="1"/>
  <c r="D4" i="18" l="1"/>
  <c r="D4" i="20"/>
  <c r="D4" i="21"/>
  <c r="D4" i="17"/>
  <c r="D4" i="19"/>
  <c r="C4" i="18"/>
  <c r="C4" i="20"/>
  <c r="C4" i="21"/>
  <c r="C4" i="17"/>
  <c r="C4" i="19"/>
</calcChain>
</file>

<file path=xl/sharedStrings.xml><?xml version="1.0" encoding="utf-8"?>
<sst xmlns="http://schemas.openxmlformats.org/spreadsheetml/2006/main" count="3140" uniqueCount="747">
  <si>
    <t xml:space="preserve">Overall Domain Rating: </t>
  </si>
  <si>
    <t>Effectiveness</t>
  </si>
  <si>
    <t>Safety</t>
  </si>
  <si>
    <t>Organisation Governance</t>
  </si>
  <si>
    <t>Efficiency</t>
  </si>
  <si>
    <t>1. The organisation has adequately identified its requirements for Estates and Facilities related professional advice?</t>
  </si>
  <si>
    <t>2. Where Estates and Facilities related professional advice is provided  in house mechanisms are in place to ensure the appointment of suitably qualified staff with the appropriate pre-employment checks?</t>
  </si>
  <si>
    <t>3. Where Estates and Facilities related professional advice is provided externally mechanisms are in place to ensure the appointment of suitably qualified staff with the appropriate skills and knowledge?</t>
  </si>
  <si>
    <t>F1</t>
  </si>
  <si>
    <t>F2</t>
  </si>
  <si>
    <t>F3</t>
  </si>
  <si>
    <t>F4</t>
  </si>
  <si>
    <t>F5</t>
  </si>
  <si>
    <t>E1</t>
  </si>
  <si>
    <t>E2</t>
  </si>
  <si>
    <t>E3</t>
  </si>
  <si>
    <t>E4</t>
  </si>
  <si>
    <t>1. The organisation provides a choice of nutritious and appetising food and hydration, in sufficient quantities to meet patients needs</t>
  </si>
  <si>
    <t>2. Food and hydration meets any reasonable requirements arising from a patients religious or cultural background</t>
  </si>
  <si>
    <t>3. Patients have accessible information about meals and the arrangements for mealtimes, access to snacks and drinks throughout the day and night and to have mealtimes that are reasonably spaced and at appropriate times.</t>
  </si>
  <si>
    <t>4. The organisation has completed the PLACE assessment relating to catering services for all relevant sites and published a local improvement plan.</t>
  </si>
  <si>
    <t>5. Inadequate</t>
  </si>
  <si>
    <t>1. Outstanding</t>
  </si>
  <si>
    <t>4. Requires moderate improvement</t>
  </si>
  <si>
    <t>2. Good</t>
  </si>
  <si>
    <t>2012-13</t>
  </si>
  <si>
    <t>2013-14</t>
  </si>
  <si>
    <t>Not applicable</t>
  </si>
  <si>
    <r>
      <rPr>
        <b/>
        <sz val="11"/>
        <color theme="1"/>
        <rFont val="Arial"/>
        <family val="2"/>
      </rPr>
      <t xml:space="preserve">Not applicable:
</t>
    </r>
    <r>
      <rPr>
        <sz val="11"/>
        <color theme="1"/>
        <rFont val="Arial"/>
        <family val="2"/>
      </rPr>
      <t>This prompt question does not apply to your trust</t>
    </r>
  </si>
  <si>
    <t>3. Requires minimal improvement</t>
  </si>
  <si>
    <t>Points</t>
  </si>
  <si>
    <t>Ratings for Prompt Questions</t>
  </si>
  <si>
    <t>Patient Experiece</t>
  </si>
  <si>
    <r>
      <rPr>
        <b/>
        <sz val="10"/>
        <rFont val="Arial"/>
        <family val="2"/>
      </rPr>
      <t xml:space="preserve">3. Requires minimal improvement: </t>
    </r>
    <r>
      <rPr>
        <sz val="10"/>
        <rFont val="Arial"/>
        <family val="2"/>
      </rPr>
      <t>The impact on people who use services, visitors or staff is low.</t>
    </r>
  </si>
  <si>
    <t>SAQ scores (number)</t>
  </si>
  <si>
    <t>Distribution of SAQ scores (in %)</t>
  </si>
  <si>
    <r>
      <rPr>
        <b/>
        <sz val="10"/>
        <rFont val="Arial"/>
        <family val="2"/>
      </rPr>
      <t xml:space="preserve">5. Inadequate: </t>
    </r>
    <r>
      <rPr>
        <sz val="10"/>
        <rFont val="Arial"/>
        <family val="2"/>
      </rPr>
      <t>Action is required quickly: The impact on people who use services, visitors or staff is high.</t>
    </r>
  </si>
  <si>
    <r>
      <rPr>
        <b/>
        <sz val="10"/>
        <rFont val="Arial"/>
        <family val="2"/>
      </rPr>
      <t xml:space="preserve">4. Requires moderate improvement: </t>
    </r>
    <r>
      <rPr>
        <sz val="10"/>
        <rFont val="Arial"/>
        <family val="2"/>
      </rPr>
      <t xml:space="preserve">The impact on people who use services, visitors or staff is medium. </t>
    </r>
  </si>
  <si>
    <r>
      <rPr>
        <b/>
        <sz val="10"/>
        <rFont val="Arial"/>
        <family val="2"/>
      </rPr>
      <t xml:space="preserve">2. Good: </t>
    </r>
    <r>
      <rPr>
        <sz val="10"/>
        <rFont val="Arial"/>
        <family val="2"/>
      </rPr>
      <t>compliant no action required</t>
    </r>
  </si>
  <si>
    <r>
      <rPr>
        <b/>
        <sz val="10"/>
        <rFont val="Arial"/>
        <family val="2"/>
      </rPr>
      <t xml:space="preserve">1. Outstanding: </t>
    </r>
    <r>
      <rPr>
        <sz val="10"/>
        <rFont val="Arial"/>
        <family val="2"/>
      </rPr>
      <t>Compliant with no action plus evidence of high quality services and innovation</t>
    </r>
  </si>
  <si>
    <t xml:space="preserve">Total </t>
  </si>
  <si>
    <t>NHS Premises Assurance Model:  Distribution of SAQ scores by domain</t>
  </si>
  <si>
    <t>This tab shows the distribution of the scores of the SAQs for the five domains. The second table is shown graphically in the chart in the previous tab</t>
  </si>
  <si>
    <t>2011-12</t>
  </si>
  <si>
    <t>2014-15</t>
  </si>
  <si>
    <t>2015-16</t>
  </si>
  <si>
    <t>EFFECTIVENESS</t>
  </si>
  <si>
    <t>EFFICIENCY</t>
  </si>
  <si>
    <t>PATIENT EXPERIENCE</t>
  </si>
  <si>
    <t>SAFETY</t>
  </si>
  <si>
    <t>SAQ ref number</t>
  </si>
  <si>
    <t>SAQ score</t>
  </si>
  <si>
    <t>ORGANISATION GOVERNANCE</t>
  </si>
  <si>
    <t>NHS PAM 2014 - Rating System</t>
  </si>
  <si>
    <t>Help for chart</t>
  </si>
  <si>
    <t>SAQ scores (%)</t>
  </si>
  <si>
    <t>How to complete it</t>
  </si>
  <si>
    <t>Results</t>
  </si>
  <si>
    <t>Patient experience</t>
  </si>
  <si>
    <t xml:space="preserve">Safety </t>
  </si>
  <si>
    <t>Organisation governance</t>
  </si>
  <si>
    <t>The organisation provides assurance that space, activity, income and operational costs of the estates and facilities provide value for money, are economically sustainable and meet clinical and organisational requirements.</t>
  </si>
  <si>
    <t>The organisation provides assurance that it's premises and facilities are functionally suitable, sustainable and effective in supporting the delivery of improved health outcomes.</t>
  </si>
  <si>
    <t>Domain</t>
  </si>
  <si>
    <t>Domain statement</t>
  </si>
  <si>
    <t>Legend</t>
  </si>
  <si>
    <t>Results for Effectiveness</t>
  </si>
  <si>
    <t>Results for Efficiency</t>
  </si>
  <si>
    <t>Summary results</t>
  </si>
  <si>
    <t>Results for Patient Experience</t>
  </si>
  <si>
    <t>Results for Safety</t>
  </si>
  <si>
    <t>Self Assessment Question - Does your organisation:</t>
  </si>
  <si>
    <t>Health &amp; Safety at Work</t>
  </si>
  <si>
    <t>Catering Services</t>
  </si>
  <si>
    <t>Medical Gas Systems</t>
  </si>
  <si>
    <t>Water Systems</t>
  </si>
  <si>
    <t>Electrical Systems</t>
  </si>
  <si>
    <t>Pressure Systems</t>
  </si>
  <si>
    <t>Decontamination Processes</t>
  </si>
  <si>
    <t>Fire Safety</t>
  </si>
  <si>
    <t>Security Management</t>
  </si>
  <si>
    <t>Pest Control</t>
  </si>
  <si>
    <t>Self Assessment Question - Is the Organisation/site safe and compliant with well managed systems in relation to:</t>
  </si>
  <si>
    <t>SAQ code</t>
  </si>
  <si>
    <t xml:space="preserve">Ensure that patients, staff and visitors perceive that the condition, appearance, maintenance and privacy and dignity of the estate is satisfactory?  </t>
  </si>
  <si>
    <t>Ensure that patients, staff and visitors perceive cleanliness to be satisfactory?</t>
  </si>
  <si>
    <t xml:space="preserve">Ensure that NHS Catering Services provide adequate nutrition and hydration through the choice of food and drink for people to meet their diverse needs? </t>
  </si>
  <si>
    <t>Ensure that access and car parking arrangements meet the reasonable needs of patients, staff and visitors and are effectively managed at all times?</t>
  </si>
  <si>
    <t>Self Assessment Question - Does your Organisation/site:</t>
  </si>
  <si>
    <t>Self Assessment Question - Does your Organisation/site have a well-managed approach to achieving value for money and cost improvements in relation to:</t>
  </si>
  <si>
    <t>The following charts show, for the two years in the model, the distribution of prompt questions ratings for all of the SAQs in the Efficiency domain</t>
  </si>
  <si>
    <t>The following charts show, for the two years in the model, the distribution of prompt questions ratings for all of the SAQs in the Organisational Governance domain</t>
  </si>
  <si>
    <t>The following charts show, for the two years in the model, the distribution of prompt questions ratings for all of the SAQs in the Safety domain</t>
  </si>
  <si>
    <t>The following charts show, for the two years in the model, the distribution of prompt questions ratings for all of the SAQs in the Patient Experience domain</t>
  </si>
  <si>
    <t>The following charts show, for the two years in the model, the distribution of prompt questions ratings for all of the SAQs in the Effectiveness domain</t>
  </si>
  <si>
    <t>Applicable</t>
  </si>
  <si>
    <t>Not Applicable</t>
  </si>
  <si>
    <t>Each SAQ contains several prompt questions. By answering the prompt questions, a result is automatically calculated for the SAQs and the domains. Please note it is not possible to give a rating to the SAQ directly, it has to be rated indirectly using the prompt questions or, alternatively, classified as not applicable.</t>
  </si>
  <si>
    <t>Checking SAQs applicability</t>
  </si>
  <si>
    <t>SAQ final score</t>
  </si>
  <si>
    <t>Domain average score</t>
  </si>
  <si>
    <t>The following charts show, for the two years in the model, the distribution of SAQ ratings in the different domains</t>
  </si>
  <si>
    <t>Average scores</t>
  </si>
  <si>
    <t>Date:</t>
  </si>
  <si>
    <t>Distribution of scores (number of SAQs)</t>
  </si>
  <si>
    <t>Distribution of scores (% of SAQs)</t>
  </si>
  <si>
    <t>Distribution of scores (% prompt questions)</t>
  </si>
  <si>
    <t>Distribution of scores (number of prompt questions)</t>
  </si>
  <si>
    <t>The following table shows, for the first year in the model, the number of prompt questions that receive a certain rating in the different SAQs</t>
  </si>
  <si>
    <t>The following table shows, for the second year in the model, the number of SAQs that receive a certain rating in the different domains</t>
  </si>
  <si>
    <t>The following table shows, for the first year in the model, the number of SAQs that receive a certain rating in the different domains</t>
  </si>
  <si>
    <t>There are six possible responses for a prompt question:
- Not applicable: this prompt question does not apply to your organisation/site.
- Outstanding: compliant with no action plus evidence of high quality services and innovation.
- Good: compliant no action required.
- Requires minimal improvement: the impact on people who use services, visitors or staff is low.
- Requires moderate improvement: the impact on people who use services, visitors or staff is medium.
- Inadequate: action is required quickly - the impact on people who use services, visitors or staff is high.</t>
  </si>
  <si>
    <t xml:space="preserve">1. Documentary evidence relevant to the prompt questions e.g. evidence of policy and procedures. </t>
  </si>
  <si>
    <t>1. Documentary evidence relevant to the prompt questions e.g. evidence of patient involvement.
2. Engagement process and methodology
3. Surveys and questionnaires
4. Focus Groups
5. Engagement feedback influencing services developments and improvements
6. Internal structure to consider and action feedback
7. Adherence to confidentiality policy
8. Feedback to stakeholders and patients 
9. Complaints Procedure
10. Diversity considerations
11. Patient, visitor and staff charter
12. PLACE training
13. Benchmarking, KPIs and peer comparison process
14. Monthly reporting of breaches of mixed-sex accommodation guidance
15. Meetings and dialogue with CQC identifying improvements</t>
  </si>
  <si>
    <t>1. Documentary evidence relevant to the prompt questions e.g. evidence of patient involvement.
2. Engagement process and methodology
3. Surveys and questionnaires
4. Focus Groups
5. Engagement feedback influencing services developments and improvements
6. Internal structure to consider and action feedback
7. Adherence to confidentiality policy
8. Feedback to stakeholders and patients 
9. Complaints Procedure
10. Diversity considerations
11. Patient, visitor and staff charter
12. PLACE training
13. Benchmarking, KPIs and peer comparison process
14. Meetings and dialogue with CQC identifying improvements</t>
  </si>
  <si>
    <t>1. Documentary evidence relevant to the prompt questions e.g. evidence of patient involvement.
2. Patient transfer policy
3. Infection control procedures and training
4. Manual handling training
5. Risk assessments for injury from needles and exposure to harmful substances and bodily fluids
6. Patient Feedback considered and actioned</t>
  </si>
  <si>
    <t>1. Documentary evidence relevant to the prompt questions e.g. evidence of patient involvement.
2. Loss of service plans including bleeps and mobile phones
3. Procedures in place in case of fire or other emergency to maintain service including standby operating facilities located on individual sites 
4. KPIs on performance including call pick up times
5. Process for monitoring operators handling of calls for quality purposes
6. Robust Majax call out procedures tested over all sites monthly with table top exercises.</t>
  </si>
  <si>
    <t>1. Documentary evidence relevant to the prompt questions e.g. evidence of policy and procedures. 
2. Documented list of advisors
3. Transparent process to appoint suitable advisors 
4. Suitable qualifications and experience of advisors</t>
  </si>
  <si>
    <t>1. Documentary evidence relevant to the prompt questions e.g. evidence of policy and procedures.  
2. Evidence that H&amp;S regulations are:
- Understood by all teams involved
- Applied by all teams involved
- Systematically checked for compliance
- Reported for exceptions
3. H&amp;S Committee involvement
4. Adequate welfare facilities 
5. COSHH assessments
6. H&amp;S audits
7. Provision of sufficient training, instruction, supervision and information to enable all employees to contribute positively to their own safety and health at work and to avoid hazards and control the risks, including safe use of plant, service and test reports
8. Plant and equipment are safe including maintenance, service and test reports
9. Safe arrangements for the use, handling, storage and transport of articles, materials and substances,
10. Safe access and egress.
11. Copies of permits to work issued and documented procedures and training records for staff responsible for issue of permit to work 
12. Copies of insurance and written schemes of inspection certificates
13. Evidence of compliance with all relevant published HBNs, CFPPs and HTMs
14. Meeting minutes
15. Documentation and procedures for Safe systems of work
16. H&amp;S information for staff
17. Procedures to Ensure Staff and Contractors have Appropriate Competencies and Professional Indemnities and Liabilities</t>
  </si>
  <si>
    <t>1. Documentary evidence relevant to the prompt questions e.g. evidence of policy and procedures.  
2. Evidence that reasonable steps have been taken to find out if there are materials containing asbestos in non-domestic premises, and if so, its amount, where it is and its condition.
3. A documented record of the location and condition of the asbestos containing materials - or materials which are presumed to contain asbestos.
4. Evidence of risk assessments relating to the potential exposure to fibres from the materials identified.
5. A plan that sets out in detail how the risks from these materials will be managed and how this has been actioned.
6. Evidence that there is a period review of the plan and the arrangements in place to ensure that the plan remains relevant and up-to-date.
7. Evidence that information on the location and condition of the materials is provided to anyone who is liable to work on or disturb them
8. Permits to work
9. Procedures to undertake work
10. Procedures to ensure staff and contractors have appropriate competencies, licences,  professional indemnities and liability cover, also a record that these have been checked.2. Permits to work
11. Active asbestos register</t>
  </si>
  <si>
    <t>1. Documentary evidence relevant to the prompt questions e.g. evidence of policy and procedures.  
2. Permit to work
3. Approved persons
4. Authorised Persons
5. Quality Control Evidence
6. Audits to Ensure Staff and Contractors have Appropriate Competencies and Professional Indemnities and Liabilities</t>
  </si>
  <si>
    <t xml:space="preserve">1. Documentary evidence relevant to the prompt questions e.g. evidence of policy and procedures.  </t>
  </si>
  <si>
    <t>1. Documentary evidence relevant to the prompt questions e.g. evidence of policy and procedures. 
2. Risk assessments completed, including mandatory legionella risk assessment
3. Water Safety Plans in place, including legionella  written scheme
4. Action Plans, including their implementation
5. Procedures to Ensure Staff and Contractors have Appropriate Competencies and Professional Indemnities and Liabilities
6. Control Measures and testing micro- organisms including Legionella and Pseudomonas
7. Reports to Infection Control Committee or other groups within the Governance Structure
8. Organisations with boreholes must comply with the Private Water Supplies Regulations 2009
9. Water Safety Group with relevant advice and attendees</t>
  </si>
  <si>
    <t>1. Documentary evidence relevant to the prompt questions e.g. evidence of policy and procedures.  
2. Copies of test certificates/EC Declarations of Conformity
3. Records of inspections/thorough examinations
4. Copies of insurance certificates/formal documentation from notified bodies
5. Written schemes of examination</t>
  </si>
  <si>
    <t>1. Documentary evidence relevant to the prompt questions e.g. evidence of policy and procedures. 
2. Copies of test certificates/EC Declarations of Conformity
3. Records of inspections/thorough examinations
4. Copies of insurance certificates/formal documentation from notified bodies
5. Written schemes of examination</t>
  </si>
  <si>
    <t>1. Documentary evidence relevant to the prompt questions e.g. evidence of policy and procedures. 
2. NB HTM 03-01 part B recommends: 
a. All ventilation plant should meet a minimum requirement in terms of the control of Legionella and safe access for inspection and maintenance.
b. All ventilation plant should be inspected annually.
c. The performance of all critical ventilation systems (such as those servicing operating suites) should be verified annually</t>
  </si>
  <si>
    <t>1. Documentary evidence relevant to the prompt questions e.g. evidence of policy and procedures. 
2. Copies of test certificates/EC Declarations of Conformity
3. Records of inspections/thorough examinations
4. Copies of insurance certificates/formal documentation from notified bodies
5. Written schemes of examination
6. Schedule 2 letters for leased bulk oxygen tanks</t>
  </si>
  <si>
    <t xml:space="preserve">1. Documentary evidence relevant to the prompt questions e.g. evidence of policy and procedures. 
</t>
  </si>
  <si>
    <t>1. Documentary evidence relevant to the prompt questions e.g. evidence of policy and procedures. 
2. Compliance to DH EFM systems for reporting defects and failures
3. Clear and agreed procedures in place to report defects and failures
4. Embedding bulletins into practice
5. Action plans
6. Incident reports
7. Investigations</t>
  </si>
  <si>
    <t>1. Documentary evidence relevant to the prompt questions e.g. evidence of patient involvement.
2. Engagement process and methodology
3. Surveys and questionnaires
4. Focus Groups
5. Engagement feedback influencing services developments and improvements
6. Internal structure to consider and action feedback
7. Adherence to confidentiality policy
8. Feedback to stakeholders and patients 
9. Complaints Procedure
10. Diversity considerations
11. Patient, visitor and staff charter
12. PLACE training
13. Benchmarking, KPIs and peer comparison process
14. Meetings and dialogue with CQC identifying improvements
15. Public/patient information e.g. handbooks, pre visit information
16. Nutritional screening programme identifying patient at risk from malnutrition and dehydration
17. Soil Association Gold Food for Life Catering Mark (for outstanding organisations)</t>
  </si>
  <si>
    <t>S5.2. What arrangements are in place to respond to emergencies and major incidents? How often are these practised and reviewed?</t>
  </si>
  <si>
    <t xml:space="preserve">1. Documentary evidence relevant to the prompt questions e.g. evidence of policy and procedures.
2. Fire Risk Assessments
3. Fire Safety Plans and Reviews 
</t>
  </si>
  <si>
    <t xml:space="preserve">1. Documentary evidence relevant to the prompt questions e.g. evidence of policy and procedures. 
2. Records of pest infestation, COSHH data sheets for pesticides, records of bait placement etc.                                                      
3. Preventative/corrective strategies; demonstration of documented process and procedure whereby non-compliance is identified and remediation strategies are developed and delivered.                                          
4. Documented evidence of audits and reviews to support compliance.     </t>
  </si>
  <si>
    <t>Evidence (examples listed below)</t>
  </si>
  <si>
    <t>1. Documentary evidence relevant to the prompt questions e.g. evidence of policy and procedures. 
2. Preventative/corrective strategies; demonstration of documented process and procedure whereby non-compliance is identified and remediation strategies are developed and delivered.                                          
3. Documented evidence of audits and reviews to support compliance.
4. A health and safety assessment of all work activity 
5. A designated lead for health and safety
6. A fire safety risk assessment has been undertaken and that a practice fire evacuation of the building has been undertaken 
7. Safe systems in place for electrical safety to include Portable Appliance Testing (PAT) testing
8. Control of Substances Hazardous to Health (COSHH) assessment has been undertaken and documented 
9. Adequate security of the premises, e.g., panic alarms in the consulting rooms 
10. A safe and effective system for storage of all waste
11. All staff are aware of their roles and responsibilities in the event of an emergency
12. A disaster management plan in place, train all staff and keep a record of this training.</t>
  </si>
  <si>
    <t>SAQ/Prompt Questions</t>
  </si>
  <si>
    <t>1. Documentary evidence relevant to the prompt questions e.g. evidence of policy and procedures. 
2. Preventative/corrective maintenance strategies, together with statistical analysis of departmental performance e.g. response times, outstanding works, equipment down-time etc. 
3. Demonstration of accurate budgetary control and focussed investment practices to ensure compliance with published strategies and procedures.
4. Evidence of formal reactive and pro-active maintenance system(s)/strategies together with capital works planning, programming and delivery.
5. Evidence of planned preventative maintenance
6. Sufficient regular corrective and preventative maintenance funding in capital investment strategy
7. Maintenance system
8. Evidence of planned preventative maintenance
9. Risk assessments
10. Risk registers
11. Clear completion of “risk-based methodology for establishing and managing backlog“
12. Sufficient regular corrective and preventative maintenance funding in capital investment strategy</t>
  </si>
  <si>
    <r>
      <rPr>
        <b/>
        <sz val="10"/>
        <rFont val="Arial"/>
        <family val="2"/>
      </rPr>
      <t>7: Review Process</t>
    </r>
    <r>
      <rPr>
        <sz val="10"/>
        <rFont val="Arial"/>
        <family val="2"/>
      </rPr>
      <t xml:space="preserve">
Is there a robust annual review process to assure compliance and effectiveness of relevant standards, policies and procedures?</t>
    </r>
  </si>
  <si>
    <t>Relevant guidance and legislation</t>
  </si>
  <si>
    <r>
      <rPr>
        <b/>
        <sz val="10"/>
        <rFont val="Arial"/>
        <family val="2"/>
      </rPr>
      <t>1: Policy &amp; Procedures</t>
    </r>
    <r>
      <rPr>
        <sz val="10"/>
        <rFont val="Arial"/>
        <family val="2"/>
      </rPr>
      <t xml:space="preserve">
Does the Organisation have a current, approved Policy and an underpinning set of procedures that comply with relevant legislation and published guidance?</t>
    </r>
  </si>
  <si>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t>
    </r>
  </si>
  <si>
    <r>
      <rPr>
        <b/>
        <sz val="10"/>
        <rFont val="Arial"/>
        <family val="2"/>
      </rPr>
      <t>3: Risk Assessment</t>
    </r>
    <r>
      <rPr>
        <sz val="10"/>
        <rFont val="Arial"/>
        <family val="2"/>
      </rPr>
      <t xml:space="preserve">
Has there been a risk assessment undertaken and any necessary risk mitigation strategies applied and regularly reviewed?</t>
    </r>
  </si>
  <si>
    <r>
      <rPr>
        <b/>
        <sz val="10"/>
        <rFont val="Arial"/>
        <family val="2"/>
      </rPr>
      <t>4: Maintenance</t>
    </r>
    <r>
      <rPr>
        <sz val="10"/>
        <rFont val="Arial"/>
        <family val="2"/>
      </rPr>
      <t xml:space="preserve">
Are assets, equipment and plant adequately maintained?</t>
    </r>
  </si>
  <si>
    <t xml:space="preserve"> The organisation provides assurance for Estates, Facilities and its support services that the design, layout, build, engineering, operation and maintenance of the estate meet appropriate levels of safety to provide premises that supports the delivery of improved clinical and social outcomes.</t>
  </si>
  <si>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</si>
  <si>
    <t>Introduction</t>
  </si>
  <si>
    <t>1: Policy &amp; Procedures
Does the Organisation have a current, approved Policy and an underpinning set of procedures that comply with relevant legislation and published guidance?</t>
  </si>
  <si>
    <t>CQC KLOE</t>
  </si>
  <si>
    <t>15(1)d
• Providers must make sure that they meet the requirements of relevant legislation so that premises and equipment are properly used and maintained. See Annex A for relevant legislation.</t>
  </si>
  <si>
    <t>S3.1. Are the systems, processes and practices that are essential to keep people safe identified, put in place and communicated to staff?</t>
  </si>
  <si>
    <t>15(1)d
• The provider’s Statement of Purpose and operational policies and procedures for the delivery of care and treatment should specify how the premises and equipment will be used.</t>
  </si>
  <si>
    <t>15(1)d&amp;e
• All equipment must be used, stored and maintained in line with manufacturers’ instructions. It should only be used for its intended purpose and by the person for whom is it provided.</t>
  </si>
  <si>
    <t>17(2)(e)
Where relevant, the provider should also seek and act on the views of external bodies such as fire, environmental health, royal colleges and other bodies who provide best practice guidance relevant to the service provided.</t>
  </si>
  <si>
    <t>E1.1. How are relevant and current evidence-based guidance, standards, best practice and legislation identified and used to develop how services, care and treatment are delivered? (This includes from NICE and other expert and professional bodies).</t>
  </si>
  <si>
    <t>2: Roles and Responsibilities
Does the Organisation have appropriately qualified, competent and formally appointed people with clear descriptions of their role and responsibility which are well understood?</t>
  </si>
  <si>
    <t>15(1)d&amp;e
• Providers must make sure that staff and others who operate the equipment are trained to use it appropriately.</t>
  </si>
  <si>
    <t>18(1)  Sufficient numbers of suitably qualified, competent, skilled and experienced persons must be deployed in order to meet the requirements of this Part.</t>
  </si>
  <si>
    <t>18(1) Guidance: Providers must deploy sufficient numbers of suitably qualified, competent, skilled and experienced staff to make sure that they can meet people's care and treatment needs and therefore meet the requirements of Section 2 of these regulations (the fundamental standards).</t>
  </si>
  <si>
    <t>E3.1. Do staff have the right qualifications, skills, knowledge and experience to do their job when they start their employment, take on new responsibilities and on a continual basis?</t>
  </si>
  <si>
    <t>3: Risk Assessment
Has there been a risk assessment undertaken and any necessary risk mitigation strategies applied and regularly reviewed?</t>
  </si>
  <si>
    <r>
      <t xml:space="preserve">HSG 65 Page 27)
What the law says on assessing risks
</t>
    </r>
    <r>
      <rPr>
        <sz val="11"/>
        <color theme="1"/>
        <rFont val="Arial"/>
        <family val="2"/>
      </rPr>
      <t>The law states that a risk assessment must be ‘suitable and sufficient’, i.e. it should show that:
■ a proper check was made;
■ you asked who might be affected;
■ you dealt with all the obvious significant risks, taking into account the number of people who could be involved;
■ the precautions are reasonable, and the remaining risk is low;
■ you involved your workers or their representatives in the process.
The level of detail in a risk assessment should be proportionate to the risk and appropriate to the nature of the work. Insignificant risks can usually be ignored, as can risks arising from routine activities associated with life in general, unless the work activity compounds or significantly alters those risks.
Your risk assessment should only include what you could reasonably be expected to know – you are not expected to anticipate unforeseeable risks.</t>
    </r>
  </si>
  <si>
    <r>
      <t xml:space="preserve">HSG 65 page 14)
</t>
    </r>
    <r>
      <rPr>
        <sz val="11"/>
        <color theme="1"/>
        <rFont val="Arial"/>
        <family val="2"/>
      </rPr>
      <t>Leaders, at all levels, need to understand the range of health and safety risks in their part of the organisation and to give proportionate attention to each of them. This applies to the level of detail and effort put into assessing the risks, implementing controls, supervising and monitoring.</t>
    </r>
  </si>
  <si>
    <t>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
W2.9. Are there robust arrangements for identifying, recording and managing risks, issues and mitigating actions?</t>
  </si>
  <si>
    <t>17(2)a
Providers should read and implement relevant nationally recognised guidance and be aware that quality and safety standards change over time when new practices are introduced, or because of technological development or other factors.</t>
  </si>
  <si>
    <t>17(2)(b)
Providers must have systems and processes that enable them to identify and assess risks to the health, safety and/or welfare of people who use the service.</t>
  </si>
  <si>
    <t>17(2)(b)
Where risks are identified, providers must introduce measures to reduce or remove the risks within a timescale that reflects the level of risk and impact on people using the service.</t>
  </si>
  <si>
    <t>17(2)(b)
Providers must have processes to minimise the likelihood of risks and to minimise the impact of risks on people who use services.</t>
  </si>
  <si>
    <t>17(2)(b)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t>
  </si>
  <si>
    <t>17(2)(b)
Note: In this regulation, 'others' includes anyone who may be put at risk through the carrying on of a regulated activity, such as staff, visitors, tradespeople or students.</t>
  </si>
  <si>
    <t>HSG 65 page 11)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</si>
  <si>
    <t>Providers must ensure that they have an induction programme that prepares staff for their role. It is expected that providers that employ healthcare assistants and social care support workers should follow the Care Certificate standards to make sure new staff are supported, skilled and assessed as competent to carry out their roles.</t>
  </si>
  <si>
    <t>Training, learning and development needs of individual staff members must be carried out at the start of employment and reviewed at appropriate intervals during the course of employment. Staff must be supported to undertake training, learning and development to enable them to fulfil the requirements of their role.</t>
  </si>
  <si>
    <t>E3.2. How are the learning needs of staff identified?
E3.3. Do staff have appropriate training to meet their learning needs?
E3.4. Are staff encouraged and given opportunities to develop?</t>
  </si>
  <si>
    <t>Where appropriate, staff must be supervised until they can demonstrate required/acceptable levels of competence to carry out their role unsupervised.</t>
  </si>
  <si>
    <t>Staff should receive appropriate ongoing or periodic supervision in their role to make sure competence is maintained.</t>
  </si>
  <si>
    <t>Staff should be supported to make sure they are can participate in: Statutory training.</t>
  </si>
  <si>
    <t>S3.2. Do staff receive effective mandatory training in the safety systems, processes and practices?</t>
  </si>
  <si>
    <t>Other mandatory training, as defined by the provider for their role.</t>
  </si>
  <si>
    <t>Any additional training identified as necessary to carry out regulated activities as part of their job duties and, in particular, to maintain necessary skills to meet the needs of the people they care for and support.</t>
  </si>
  <si>
    <t>Other learning and development opportunities required to enable them to fulfil their role. This includes first aid training for people working in the adult social care sector.</t>
  </si>
  <si>
    <t>All learning and development and required training completed should be monitored and appropriate action taken quickly when training requirements are not being met.</t>
  </si>
  <si>
    <t>Staff should receive regular appraisal of their performance in their role from an appropriately skilled and experienced person and any training, learning and development needs should be identified, planned for and supported.</t>
  </si>
  <si>
    <t>E3.5. What are the arrangements for supporting and managing staff? (This includes one-to-one meetings, appraisals, coaching and mentoring, clinical supervision and revalidation.)
E3.6. How is poor or variable staff performance identified and managed? How are staff supported to improve?</t>
  </si>
  <si>
    <t>18(2)(b)  be enabled where appropriate to obtain further qualifications appropriate to the work they perform, and</t>
  </si>
  <si>
    <t>Providers must support staff to obtain appropriate further qualifications that would enable them to continue to perform their role.</t>
  </si>
  <si>
    <t>Providers must not act in a way that prevents or limits staff from obtaining further qualifications that are appropriate to their role.</t>
  </si>
  <si>
    <t>S5.1. How are potential risks taken into account when planning services, for example, seasonal fluctuations in demand, the impact of adverse weather, or disruption to staffing?</t>
  </si>
  <si>
    <t>17(2)(f)
Providers must ensure that their audit and governance systems remain effective.</t>
  </si>
  <si>
    <r>
      <rPr>
        <b/>
        <sz val="10"/>
        <rFont val="Arial"/>
        <family val="2"/>
      </rPr>
      <t>1: Document Management System in Place</t>
    </r>
    <r>
      <rPr>
        <sz val="10"/>
        <rFont val="Arial"/>
        <family val="2"/>
      </rPr>
      <t xml:space="preserve">
Does the Organisation have an effective and efficient document management system in place proportional to the level of
complexity, hazards and risks concerned?</t>
    </r>
  </si>
  <si>
    <r>
      <rPr>
        <b/>
        <sz val="10"/>
        <rFont val="Arial"/>
        <family val="2"/>
      </rPr>
      <t>4: Availability of documents</t>
    </r>
    <r>
      <rPr>
        <sz val="10"/>
        <rFont val="Arial"/>
        <family val="2"/>
      </rPr>
      <t xml:space="preserve">
Are all relevant versions of applicable documents available at points of use?</t>
    </r>
  </si>
  <si>
    <r>
      <rPr>
        <b/>
        <sz val="10"/>
        <rFont val="Arial"/>
        <family val="2"/>
      </rPr>
      <t>2: Approval of documents</t>
    </r>
    <r>
      <rPr>
        <sz val="10"/>
        <rFont val="Arial"/>
        <family val="2"/>
      </rPr>
      <t xml:space="preserve">
Are documents approved for adequacy prior to issue?</t>
    </r>
  </si>
  <si>
    <t>4: Maintenance
Are assets, equipment and plant adequately maintained?</t>
  </si>
  <si>
    <t>5. Training and Development
Does the Organisation have an up to date training and development plan in place covering all relevant roles and responsibilities of staff, that meets all safety, technical and quality requirements?</t>
  </si>
  <si>
    <t>7: Review Process
Is there a robust annual review process to assure compliance and effectiveness of relevant standards, policies and procedures?</t>
  </si>
  <si>
    <t>8: Costed Action Plans
 If the organisation/site has any inadequate or requires (moderate or minor) improvement ratings in this SAQ, are there risk assessed costed action plans in place to achieve compliance?</t>
  </si>
  <si>
    <t>NHS PAM Safety Prompt Question Guidance Sheets</t>
  </si>
  <si>
    <t>Policies should be designed to meet legal requirements, prevent health and safety problems, and enable you to respond quickly where difficulties arise or new risks are introduced.</t>
  </si>
  <si>
    <r>
      <rPr>
        <b/>
        <sz val="11"/>
        <color theme="1"/>
        <rFont val="Arial"/>
        <family val="2"/>
      </rPr>
      <t>HSG 65 page 17:</t>
    </r>
    <r>
      <rPr>
        <sz val="11"/>
        <color theme="1"/>
        <rFont val="Arial"/>
        <family val="2"/>
      </rPr>
      <t xml:space="preserve">
The competence of individuals is vital, whether they are employers, managers, supervisors, employees or contractors, especially those with safety-critical roles (such as plant maintenance engineers). It ensures they recognise the risks in their activities and can apply the right measures to control and manage those risks.</t>
    </r>
  </si>
  <si>
    <r>
      <rPr>
        <b/>
        <sz val="11"/>
        <color theme="1"/>
        <rFont val="Arial"/>
        <family val="2"/>
      </rPr>
      <t>HSG 65 page 11)</t>
    </r>
    <r>
      <rPr>
        <sz val="11"/>
        <color theme="1"/>
        <rFont val="Arial"/>
        <family val="2"/>
      </rPr>
      <t xml:space="preserve">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r>
  </si>
  <si>
    <r>
      <rPr>
        <b/>
        <sz val="11"/>
        <color theme="1"/>
        <rFont val="Arial"/>
        <family val="2"/>
      </rPr>
      <t>HSG 65 page 13)</t>
    </r>
    <r>
      <rPr>
        <sz val="11"/>
        <color theme="1"/>
        <rFont val="Arial"/>
        <family val="2"/>
      </rPr>
      <t xml:space="preserve">
The risk profile of an organisation informs all aspects of the approach to leading and managing its health and safety risks.</t>
    </r>
  </si>
  <si>
    <r>
      <rPr>
        <b/>
        <sz val="11"/>
        <color theme="1"/>
        <rFont val="Arial"/>
        <family val="2"/>
      </rPr>
      <t>HSG 65 page 13)</t>
    </r>
    <r>
      <rPr>
        <sz val="11"/>
        <color theme="1"/>
        <rFont val="Arial"/>
        <family val="2"/>
      </rPr>
      <t xml:space="preserve">
Every organisation will have its own risk profile. This is the starting point for determining the greatest health and safety issues for the organisation. In some businesses the risks will be tangible and immediate safety hazards, whereas in other organisations the risks may be health-related and it may be a long time before the illness becomes apparent.</t>
    </r>
  </si>
  <si>
    <t>2.1 HSG 65</t>
  </si>
  <si>
    <t>2.2 Regulations and CQC Guidance</t>
  </si>
  <si>
    <t>2.4 Regulations and CQC Guidance</t>
  </si>
  <si>
    <t>1.1 HSG 65 page 21:</t>
  </si>
  <si>
    <t>1.2 Regulations and CQC Guidance</t>
  </si>
  <si>
    <t>1.3 Regulations and CQC Guidance</t>
  </si>
  <si>
    <t>3.2 Regulations and CQC Guidance</t>
  </si>
  <si>
    <t>3.1 HSG</t>
  </si>
  <si>
    <t>3.3 Regulations and CQC Guidance</t>
  </si>
  <si>
    <t>15(1)d&amp;e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t>
  </si>
  <si>
    <t>4.1 Regulations and CQC Guidance</t>
  </si>
  <si>
    <t>5.1 HSG 65</t>
  </si>
  <si>
    <t>4.3 Regulations and CQC Guidance</t>
  </si>
  <si>
    <t>6.1 CQC KLOE</t>
  </si>
  <si>
    <t>7.1 Regulations and CQC Guidance</t>
  </si>
  <si>
    <t>7.2 Regulations and CQC Guidance</t>
  </si>
  <si>
    <t>Ref.</t>
  </si>
  <si>
    <t xml:space="preserve">How the organisations board of directors deliver strategic leadership and effective scrutiny of the organisations estates and facilities operations. How the other four Domains are managed as part of the internal governance of the NHS organisation. Its objective is to ensure that the outcomes of the Domains are reported to the NHS Boards and embedded in internal governance and assurance processes to ensure actions are taken where required. </t>
  </si>
  <si>
    <t xml:space="preserve">The organisation ensures that  patient experience is an integral part of service provision and is reflected in the way in which services are delivered. The organisation will involve patients and members of the public in the development of services and the monitoring of performance. </t>
  </si>
  <si>
    <t>NHS Premises Assurance Model: Patient Experience Domain</t>
  </si>
  <si>
    <t>P1</t>
  </si>
  <si>
    <t>P2</t>
  </si>
  <si>
    <r>
      <rPr>
        <b/>
        <sz val="10"/>
        <rFont val="Arial"/>
        <family val="2"/>
      </rPr>
      <t>1. PLACE Assessment</t>
    </r>
    <r>
      <rPr>
        <sz val="10"/>
        <rFont val="Arial"/>
        <family val="2"/>
      </rPr>
      <t xml:space="preserve">
The organisation has completed the PLACE assessment relating to the care environment (estate) and estates related privacy and dignity issues,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</si>
  <si>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with the estate and related privacy and dignity issues and is action taken on the results?</t>
    </r>
  </si>
  <si>
    <t>P3</t>
  </si>
  <si>
    <r>
      <rPr>
        <b/>
        <sz val="10"/>
        <rFont val="Arial"/>
        <family val="2"/>
      </rPr>
      <t>1. PLACE Assessment</t>
    </r>
    <r>
      <rPr>
        <sz val="10"/>
        <rFont val="Arial"/>
        <family val="2"/>
      </rPr>
      <t xml:space="preserve">
The organisation has completed the PLACE assessment relating to cleanliness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</si>
  <si>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of the cleanliness and is action taken on the results? </t>
    </r>
  </si>
  <si>
    <r>
      <rPr>
        <b/>
        <sz val="10"/>
        <rFont val="Arial"/>
        <family val="2"/>
      </rPr>
      <t>3. Cleaning Schedules</t>
    </r>
    <r>
      <rPr>
        <sz val="10"/>
        <rFont val="Arial"/>
        <family val="2"/>
      </rPr>
      <t xml:space="preserve">
Are Cleaning Schedules publicly available?</t>
    </r>
  </si>
  <si>
    <t>P4</t>
  </si>
  <si>
    <r>
      <rPr>
        <b/>
        <sz val="10"/>
        <rFont val="Arial"/>
        <family val="2"/>
      </rPr>
      <t>6: Costed Action Plans</t>
    </r>
    <r>
      <rPr>
        <sz val="10"/>
        <rFont val="Arial"/>
        <family val="2"/>
      </rPr>
      <t xml:space="preserve">
 If the organisation/site has any inadequate or requires (moderate or minor) improvement ratings in this SAQ, are there risk assessed costed action plans in place to achieve compliance?</t>
    </r>
  </si>
  <si>
    <t>P5</t>
  </si>
  <si>
    <r>
      <rPr>
        <b/>
        <sz val="10"/>
        <rFont val="Arial"/>
        <family val="2"/>
      </rPr>
      <t>1. PLACE Assessment</t>
    </r>
    <r>
      <rPr>
        <sz val="10"/>
        <rFont val="Arial"/>
        <family val="2"/>
      </rPr>
      <t xml:space="preserve">
The organisation has completed the PLACE assessment relating to access and car parking for all relevant sites and published a local improvement plan.</t>
    </r>
  </si>
  <si>
    <r>
      <rPr>
        <b/>
        <sz val="10"/>
        <rFont val="Arial"/>
        <family val="2"/>
      </rPr>
      <t>2. Other Assessments</t>
    </r>
    <r>
      <rPr>
        <sz val="10"/>
        <rFont val="Arial"/>
        <family val="2"/>
      </rPr>
      <t xml:space="preserve">
Is there a system/process, additional to PLACE assessments, to measure patients and visitors satisfaction of the service provided  and is action taken on the results?</t>
    </r>
  </si>
  <si>
    <t>NHS Premises Assurance Model: Efficiency Domain</t>
  </si>
  <si>
    <t>NHS Premises Assurance Model: Effectiveness Domain</t>
  </si>
  <si>
    <t>◄Use the drop down in the yellow boxes to alter the years where relevant</t>
  </si>
  <si>
    <t>►►Go</t>
  </si>
  <si>
    <t xml:space="preserve">The evidence should demonstrate compliance with the requirements in relevant legislation and guidance. </t>
  </si>
  <si>
    <t>Capital cost to achieve compliance</t>
  </si>
  <si>
    <t>Rate the prompt question by using the drop down menus in the columns below</t>
  </si>
  <si>
    <t>User notes</t>
  </si>
  <si>
    <t>Free text fields - text field can be merged or split using 'format cell' function</t>
  </si>
  <si>
    <t xml:space="preserve">
1. Documentary evidence relevant to the prompt questions e.g. evidence of patient involvement.
2. Engagement process and methodology
3. Surveys and questionnaires
4. Focus Groups
5. Engagement feedback influencing services developments and improvements
6. Internal structure to consider and action feedback
7. Adherence to confidentiality policy
8. Feedback to stakeholders and patients 
9. Complaints Procedure
10. Diversity considerations
11. Patient, visitor and staff charter
12. PLACE training
13. Benchmarking, KPIs and peer comparison process
14. Meetings and dialogue with CQC identifying improvements</t>
  </si>
  <si>
    <r>
      <rPr>
        <b/>
        <sz val="10"/>
        <color theme="1"/>
        <rFont val="Arial"/>
        <family val="2"/>
      </rPr>
      <t>5. Value</t>
    </r>
    <r>
      <rPr>
        <sz val="10"/>
        <color theme="1"/>
        <rFont val="Arial"/>
        <family val="2"/>
      </rPr>
      <t xml:space="preserve">
Do both leaders and staff understand the value of staff raising concerns? Is appropriate action taken as a result of concerns raised?</t>
    </r>
  </si>
  <si>
    <t>1. Documentary evidence relevant to the prompt questions e.g. evidence of patient involvement.
2. Engagement process and methodology
3. Surveys and questionnaires
4. Focus Groups
5. Engagement feedback influencing services developments and improvements
6. Governance and process for dealing with feedback
7. Adherence to confidentiality policy
8. Feedback to stakeholders and patients
9. Friends and Family Test
10. Patient Advice and Liaison Service (PALS)</t>
  </si>
  <si>
    <t>P1 covers the organisations processes whilst this SAQ identifies any specific feedback issues on condition, appearance, maintenance and P&amp;D. Safety aspects are dealt with in the safety domain.</t>
  </si>
  <si>
    <t>P1 covers the organisations processes whilst this SAQ identifies any specific feedback issues on cleanliness. Safety aspects of cleanliness are covered in the safety domain.</t>
  </si>
  <si>
    <t>P1 covers the organisations processes whilst this SAQ identifies any specific feedback issues with Catering Services and also complying with Regulation 14. Safety aspects of food and catering are dealt with in the safety domain.</t>
  </si>
  <si>
    <t xml:space="preserve">1. Documentary evidence relevant to the prompt questions e.g. evidence of policy and procedures. 
2. Parking tariff Information is available via the organisations official website.
3. Parking concessions are advertised on the organisations official website.
4. Directions to the site via vehicle.
5. On-site advertising of local taxi companies or any hospital approved taxi contractors.
6. Details of how to claim travel expenses for those eligible.
7. Site map
8. Visiting times
9. Guidance on public transport options to the site, including website link and telephone details of how to access full public transport information Journey Planner tool
10. Access to walking and cycling routes. 
11. Cycle storage facilities for visitors - referenced on the site map
12. Clear and easy to use site plans, located at key points across the site.
13. Good lighting for all car parks and footpaths
14. Footpaths and curbs to be in good repair.
15. Appropriate road markings to ensure the safe running of the site, all markings to be in good repair.
16. The site to be well sign posted
17. Details of cross site transport (where applicable)
</t>
  </si>
  <si>
    <t>1. Health Technical Memorandum 07-03: Transport Management and Car Parking
2. NHS SECURITY MANAGEMENT SERVICE Security of NHS Car Parks A Guidance Document
3. Building Research Establishment BRE - BREEAM  Travel Plan documentation.</t>
  </si>
  <si>
    <t>G1</t>
  </si>
  <si>
    <t>G2</t>
  </si>
  <si>
    <r>
      <rPr>
        <b/>
        <sz val="10"/>
        <rFont val="Arial"/>
        <family val="2"/>
      </rPr>
      <t>11: Costed Action Plans</t>
    </r>
    <r>
      <rPr>
        <sz val="10"/>
        <rFont val="Arial"/>
        <family val="2"/>
      </rPr>
      <t xml:space="preserve">
If the organisation/site has any inadequate or requires (moderate or minor) improvement ratings in this SAQ, are there risk assessed costed action plans in place to achieve compliance?</t>
    </r>
  </si>
  <si>
    <t>8. Is the culture centred on the needs and experience of people who use services?</t>
  </si>
  <si>
    <t>1. Health Building Note 00-08: 
2. Health building Note 00-08: Land and Property Appraisal</t>
  </si>
  <si>
    <r>
      <rPr>
        <b/>
        <sz val="10"/>
        <rFont val="Arial"/>
        <family val="2"/>
      </rPr>
      <t>6: Costed Action Plans</t>
    </r>
    <r>
      <rPr>
        <sz val="10"/>
        <rFont val="Arial"/>
        <family val="2"/>
      </rPr>
      <t xml:space="preserve">
If the organisation/site has any inadequate or requires (moderate or minor) improvement ratings in this SAQ, are there risk assessed costed action plans in place to achieve compliance?</t>
    </r>
  </si>
  <si>
    <r>
      <rPr>
        <b/>
        <sz val="10"/>
        <color theme="1"/>
        <rFont val="Arial"/>
        <family val="2"/>
      </rPr>
      <t>1. Local Planning</t>
    </r>
    <r>
      <rPr>
        <sz val="10"/>
        <color theme="1"/>
        <rFont val="Arial"/>
        <family val="2"/>
      </rPr>
      <t xml:space="preserve">
An effective and efficient process to participate in Local Planning matters?</t>
    </r>
  </si>
  <si>
    <r>
      <rPr>
        <b/>
        <sz val="10"/>
        <color theme="1"/>
        <rFont val="Arial"/>
        <family val="2"/>
      </rPr>
      <t>2. Neighbourhood Planning</t>
    </r>
    <r>
      <rPr>
        <sz val="10"/>
        <color theme="1"/>
        <rFont val="Arial"/>
        <family val="2"/>
      </rPr>
      <t xml:space="preserve">
An effective and efficient process to participate in Neighbourhood planning matter?</t>
    </r>
  </si>
  <si>
    <r>
      <rPr>
        <b/>
        <sz val="10"/>
        <color theme="1"/>
        <rFont val="Arial"/>
        <family val="2"/>
      </rPr>
      <t>3. Planning Control</t>
    </r>
    <r>
      <rPr>
        <sz val="10"/>
        <color theme="1"/>
        <rFont val="Arial"/>
        <family val="2"/>
      </rPr>
      <t xml:space="preserve">
An effective and efficient process to participate in planning control process?</t>
    </r>
  </si>
  <si>
    <r>
      <rPr>
        <b/>
        <sz val="10"/>
        <color theme="1"/>
        <rFont val="Arial"/>
        <family val="2"/>
      </rPr>
      <t>4. Special Interests
A</t>
    </r>
    <r>
      <rPr>
        <sz val="10"/>
        <color theme="1"/>
        <rFont val="Arial"/>
        <family val="2"/>
      </rPr>
      <t>n effective and efficient process to manage special interests (e.g. conservation areas, listed buildings etc.) ?</t>
    </r>
  </si>
  <si>
    <t>SAQ measures compliance with HBN 00-08 Part B Section 3.0</t>
  </si>
  <si>
    <t>SAQ measures compliance with HBN 00-08 Part B Section 4.0 to 8.0</t>
  </si>
  <si>
    <r>
      <rPr>
        <b/>
        <sz val="10"/>
        <color theme="1"/>
        <rFont val="Arial"/>
        <family val="2"/>
      </rPr>
      <t>1: Disposal of freehold land and property</t>
    </r>
    <r>
      <rPr>
        <sz val="10"/>
        <color theme="1"/>
        <rFont val="Arial"/>
        <family val="2"/>
      </rPr>
      <t xml:space="preserve">
An effective and efficient process for the disposal of freehold land and property? </t>
    </r>
  </si>
  <si>
    <r>
      <rPr>
        <b/>
        <sz val="10"/>
        <color theme="1"/>
        <rFont val="Arial"/>
        <family val="2"/>
      </rPr>
      <t>2: Disposal of leasehold land and property</t>
    </r>
    <r>
      <rPr>
        <sz val="10"/>
        <color theme="1"/>
        <rFont val="Arial"/>
        <family val="2"/>
      </rPr>
      <t xml:space="preserve">
An effective and efficient process for the disposal of leasehold land and property? </t>
    </r>
  </si>
  <si>
    <r>
      <rPr>
        <b/>
        <sz val="10"/>
        <color theme="1"/>
        <rFont val="Arial"/>
        <family val="2"/>
      </rPr>
      <t>3: Granting of Leases</t>
    </r>
    <r>
      <rPr>
        <sz val="10"/>
        <color theme="1"/>
        <rFont val="Arial"/>
        <family val="2"/>
      </rPr>
      <t xml:space="preserve">
An effective and efficient process for the granting of leases? </t>
    </r>
  </si>
  <si>
    <r>
      <rPr>
        <b/>
        <sz val="10"/>
        <color theme="1"/>
        <rFont val="Arial"/>
        <family val="2"/>
      </rPr>
      <t>4: Acquisition of freehold land and property</t>
    </r>
    <r>
      <rPr>
        <sz val="10"/>
        <color theme="1"/>
        <rFont val="Arial"/>
        <family val="2"/>
      </rPr>
      <t xml:space="preserve">
An effective and efficient process for the acquisition of freehold land and property? </t>
    </r>
  </si>
  <si>
    <r>
      <rPr>
        <b/>
        <sz val="10"/>
        <color theme="1"/>
        <rFont val="Arial"/>
        <family val="2"/>
      </rPr>
      <t>5: Acquisition of leasehold land and property</t>
    </r>
    <r>
      <rPr>
        <sz val="10"/>
        <color theme="1"/>
        <rFont val="Arial"/>
        <family val="2"/>
      </rPr>
      <t xml:space="preserve">
An effective and efficient process for the acquisition of leasehold land and property? </t>
    </r>
  </si>
  <si>
    <t>1. Documentary evidence relevant to the prompt questions e.g. evidence of policy and procedures. 
2. Involvement in town planning issues
3. Preventing third parties gaining inappropriate rights over land and property
4. Management of easement agreements
5. Appropriate action when land and/or property is subject to compulsory purchase powers or potential or actual applications for registering as a town or village green
6. Management of tenancy and other contractual arrangements
7. Where non-NHS facilities are used for NHS patients, that policies to ensure NHS standards regarding the built environment are adopted and implemented
8. The identification of all listed buildings, conservation areas, registered parks and gardens, burial grounds and war memorials, and policies to deal with the specific requirements of these land and buildings</t>
  </si>
  <si>
    <t xml:space="preserve">1. Documentary evidence relevant to the prompt questions e.g. evidence of policy and procedures.
2. Involvement of District Valuer
3. Demonstration of re-investment of income.
4. Maintenance of an up-to-date and accurate property asset register
5. All statutory obligations to be identified and met
6. Preventing third parties gaining inappropriate rights over land and property
7. Management of easement agreements
8. Appropriate action when land and/or property is subject to compulsory purchase powers or potential or actual applications for registering as a town or village green
9. Management of tenancy and other contractual arrangements
10. Where non-NHS facilities are used for NHS patients, that policies to ensure NHS standards regarding the built environment are adopted and implemented
11. The identification of all listed buildings, conservation areas, registered parks and gardens, burial grounds and war memorials, and policies to deal with the specific requirements of these land and buildings
</t>
  </si>
  <si>
    <r>
      <rPr>
        <b/>
        <sz val="10"/>
        <rFont val="Arial"/>
        <family val="2"/>
      </rPr>
      <t>4. Identification and disposal of surplus land</t>
    </r>
    <r>
      <rPr>
        <sz val="10"/>
        <rFont val="Arial"/>
        <family val="2"/>
      </rPr>
      <t xml:space="preserve">
An effective and efficient process for the identification and disposal of surplus land?</t>
    </r>
  </si>
  <si>
    <r>
      <rPr>
        <b/>
        <sz val="10"/>
        <color theme="1"/>
        <rFont val="Arial"/>
        <family val="2"/>
      </rPr>
      <t>4: Governance</t>
    </r>
    <r>
      <rPr>
        <sz val="10"/>
        <color theme="1"/>
        <rFont val="Arial"/>
        <family val="2"/>
      </rPr>
      <t xml:space="preserve">
SDMP governance arrangements in accordance with the SDU SDMP guidance 'checklist of a good SDMP'? </t>
    </r>
  </si>
  <si>
    <r>
      <rPr>
        <b/>
        <sz val="10"/>
        <color theme="1"/>
        <rFont val="Arial"/>
        <family val="2"/>
      </rPr>
      <t>1: SDMP Content</t>
    </r>
    <r>
      <rPr>
        <sz val="10"/>
        <color theme="1"/>
        <rFont val="Arial"/>
        <family val="2"/>
      </rPr>
      <t xml:space="preserve">
An SDMP with contents in accordance with the SDU SDMP guidance 'checklist of a good SDMP'?</t>
    </r>
  </si>
  <si>
    <r>
      <rPr>
        <b/>
        <sz val="10"/>
        <color theme="1"/>
        <rFont val="Arial"/>
        <family val="2"/>
      </rPr>
      <t>2: Action Plan</t>
    </r>
    <r>
      <rPr>
        <sz val="10"/>
        <color theme="1"/>
        <rFont val="Arial"/>
        <family val="2"/>
      </rPr>
      <t xml:space="preserve">
An SDMP Action Plan in accordance with the SDU SDMP guidance 'checklist of a good SDMP'? </t>
    </r>
  </si>
  <si>
    <r>
      <rPr>
        <b/>
        <sz val="10"/>
        <rFont val="Arial"/>
        <family val="2"/>
      </rPr>
      <t>5: Costed Action Plans</t>
    </r>
    <r>
      <rPr>
        <sz val="10"/>
        <rFont val="Arial"/>
        <family val="2"/>
      </rPr>
      <t xml:space="preserve">
If the organisation/site has any inadequate or requires (moderate or minor) improvement ratings in this SAQ, are there risk assessed costed action plans in place to achieve compliance?</t>
    </r>
  </si>
  <si>
    <t>Ratings should be based on how close the organisations SDMP meets the requirements set out in the SDU SDMP guidance page 6 'checklist of a good SDMP'</t>
  </si>
  <si>
    <r>
      <rPr>
        <b/>
        <sz val="10"/>
        <color theme="1"/>
        <rFont val="Arial"/>
        <family val="2"/>
      </rPr>
      <t>3. Continuous Improvement</t>
    </r>
    <r>
      <rPr>
        <sz val="10"/>
        <color theme="1"/>
        <rFont val="Arial"/>
        <family val="2"/>
      </rPr>
      <t xml:space="preserve">
Do leaders and staff strive for continuous learning, improvement and innovation?</t>
    </r>
  </si>
  <si>
    <r>
      <rPr>
        <b/>
        <sz val="10"/>
        <color theme="1"/>
        <rFont val="Arial"/>
        <family val="2"/>
      </rPr>
      <t>5. Recognition</t>
    </r>
    <r>
      <rPr>
        <sz val="10"/>
        <color theme="1"/>
        <rFont val="Arial"/>
        <family val="2"/>
      </rPr>
      <t xml:space="preserve">
Are improvements to quality and innovation recognised and rewarded?</t>
    </r>
  </si>
  <si>
    <r>
      <rPr>
        <b/>
        <sz val="10"/>
        <rFont val="Arial"/>
        <family val="2"/>
      </rPr>
      <t>7: Costed Action Plans</t>
    </r>
    <r>
      <rPr>
        <sz val="10"/>
        <rFont val="Arial"/>
        <family val="2"/>
      </rPr>
      <t xml:space="preserve">
If the organisation/site has any inadequate or requires (moderate or minor) improvement ratings in this SAQ, are there risk assessed costed action plans in place to achieve compliance?</t>
    </r>
  </si>
  <si>
    <t>SAQ taken from CQC KLOE W5. Prompt 6 can be cross referred to SAQ F1 and Patient Experience SAQs</t>
  </si>
  <si>
    <t xml:space="preserve">1. Documentary evidence relevant to the prompt questions e.g. evidence of policy and procedures. 
2. Ongoing review of costs on a consistent basis that measures progress against established baseline position
3. Benchmarking including the use of metrics and KPIs from suitable sources
</t>
  </si>
  <si>
    <r>
      <rPr>
        <b/>
        <sz val="10"/>
        <rFont val="Arial"/>
        <family val="2"/>
      </rPr>
      <t>4: Costed Action Plans</t>
    </r>
    <r>
      <rPr>
        <sz val="10"/>
        <rFont val="Arial"/>
        <family val="2"/>
      </rPr>
      <t xml:space="preserve">
 If the organisation/site has any inadequate or requires (moderate or minor) improvement ratings in this SAQ, are there risk assessed costed action plans in place to achieve compliance?</t>
    </r>
  </si>
  <si>
    <t>G3</t>
  </si>
  <si>
    <r>
      <rPr>
        <b/>
        <sz val="10"/>
        <rFont val="Arial"/>
        <family val="2"/>
      </rPr>
      <t>2: Review Process</t>
    </r>
    <r>
      <rPr>
        <sz val="10"/>
        <rFont val="Arial"/>
        <family val="2"/>
      </rPr>
      <t xml:space="preserve">
Is there a robust annual review process to assure compliance and effectiveness of relevant standards, policies and procedures?</t>
    </r>
  </si>
  <si>
    <t>SS1</t>
  </si>
  <si>
    <t>SS2</t>
  </si>
  <si>
    <t>SS3</t>
  </si>
  <si>
    <t>SS4</t>
  </si>
  <si>
    <t>SS5</t>
  </si>
  <si>
    <t>SS6</t>
  </si>
  <si>
    <t>SS7</t>
  </si>
  <si>
    <t>SS8</t>
  </si>
  <si>
    <t>SS9</t>
  </si>
  <si>
    <t>SS10</t>
  </si>
  <si>
    <t>SH1</t>
  </si>
  <si>
    <t>SH2</t>
  </si>
  <si>
    <t>SH3</t>
  </si>
  <si>
    <t>SH4</t>
  </si>
  <si>
    <t>SH5</t>
  </si>
  <si>
    <t>SH6</t>
  </si>
  <si>
    <t>SH7</t>
  </si>
  <si>
    <t>SH8</t>
  </si>
  <si>
    <t>SH9</t>
  </si>
  <si>
    <t>SH11</t>
  </si>
  <si>
    <t>SH12</t>
  </si>
  <si>
    <t>SH13</t>
  </si>
  <si>
    <t>SH14</t>
  </si>
  <si>
    <t>SH15</t>
  </si>
  <si>
    <t>SH16</t>
  </si>
  <si>
    <t>SH17</t>
  </si>
  <si>
    <t>SH18</t>
  </si>
  <si>
    <t>SH19</t>
  </si>
  <si>
    <t>Revenue consequences of achieving compliance</t>
  </si>
  <si>
    <t>1. Documentary evidence relevant to the prompt questions e.g. evidence of policy and procedures. 
2. Preventative/corrective strategies; demonstration of documented process and procedure whereby non-compliance is identified and remediation strategies are developed and delivered.                                          
3. Documented evidence of audits and reviews to support compliance.
4. Supplier Business Continuity and Disaster Recovery Plan.
5. Agreed allocation of risk is monitored.
6. Performance monitoring against agreed Key Performance Indicators.
7. Benchmarking and market testing.
8. Problem solving and dispute (prevention and) resolution where issues exist.
9. Auditing and inspecting the Contractors' work, ensuring that they comply with the contractual requirements on quality, Health and Safety, environmental and legislative requirements.
10. Establish and maintain appropriate records and information management systems to record and manage the performance of the Sub-Contractors;
11. Receiving, checking and authorising invoices for payment for additional services;
12. Monitoring Contractors' approach to rectifying defects;
13. Managing communication between the Contracting Body and the Sub-Contractors; and
14. Adequate insurance.</t>
  </si>
  <si>
    <r>
      <rPr>
        <b/>
        <sz val="10"/>
        <rFont val="Arial"/>
        <family val="2"/>
      </rPr>
      <t>6: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</si>
  <si>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t>This SAQ relates to the overall management of the E&amp;F function and how specific technical areas (covered by separate SAQs) are managed, reported, escalated and reviewed in a consistent way</t>
  </si>
  <si>
    <r>
      <rPr>
        <b/>
        <sz val="10"/>
        <rFont val="Arial"/>
        <family val="2"/>
      </rPr>
      <t>5. Legibility of Documents</t>
    </r>
    <r>
      <rPr>
        <sz val="10"/>
        <rFont val="Arial"/>
        <family val="2"/>
      </rPr>
      <t xml:space="preserve">
Are all relevant documents legible and readily identifiable?</t>
    </r>
  </si>
  <si>
    <r>
      <rPr>
        <b/>
        <sz val="10"/>
        <rFont val="Arial"/>
        <family val="2"/>
      </rPr>
      <t>7: Obsolescence</t>
    </r>
    <r>
      <rPr>
        <sz val="10"/>
        <rFont val="Arial"/>
        <family val="2"/>
      </rPr>
      <t xml:space="preserve">
Is there a process to prevent the unintended use of obsolete documents and apply suitable identification to them if they are retained for any purpose?</t>
    </r>
  </si>
  <si>
    <t>P1 replicates the CQC Provider handbooks KLOE W4 and assesses your processes for patient involvement, compliments and complaints</t>
  </si>
  <si>
    <r>
      <rPr>
        <b/>
        <sz val="10"/>
        <color theme="1"/>
        <rFont val="Arial"/>
        <family val="2"/>
      </rPr>
      <t xml:space="preserve">3. Staff Engagement </t>
    </r>
    <r>
      <rPr>
        <sz val="10"/>
        <color theme="1"/>
        <rFont val="Arial"/>
        <family val="2"/>
      </rPr>
      <t xml:space="preserve">
Do staff feel actively engaged so that their views are reflected in the planning and delivery of services and in shaping the culture?</t>
    </r>
  </si>
  <si>
    <t>SAQ is taken from CQC KLOE W1 and covers the estates and other related strategies as described in HBN 00-08 Part B section 2. Prompt 3 can be linked to SAQ PE1. Operational management is covered in SAQ S01</t>
  </si>
  <si>
    <r>
      <rPr>
        <b/>
        <sz val="10"/>
        <color theme="1"/>
        <rFont val="Arial"/>
        <family val="2"/>
      </rPr>
      <t>5. Enforcement
A</t>
    </r>
    <r>
      <rPr>
        <sz val="10"/>
        <color theme="1"/>
        <rFont val="Arial"/>
        <family val="2"/>
      </rPr>
      <t>n effective and efficient process to deal with any enforcement procedures served on the organisation?</t>
    </r>
  </si>
  <si>
    <r>
      <rPr>
        <b/>
        <sz val="10"/>
        <color theme="1"/>
        <rFont val="Arial"/>
        <family val="2"/>
      </rPr>
      <t xml:space="preserve">4. Quality Improvements </t>
    </r>
    <r>
      <rPr>
        <sz val="10"/>
        <color theme="1"/>
        <rFont val="Arial"/>
        <family val="2"/>
      </rPr>
      <t xml:space="preserve">
Are staff focused on continually improving the quality of estates and facilities services?</t>
    </r>
  </si>
  <si>
    <r>
      <rPr>
        <b/>
        <sz val="10"/>
        <color theme="1"/>
        <rFont val="Arial"/>
        <family val="2"/>
      </rPr>
      <t>6. Use of Information</t>
    </r>
    <r>
      <rPr>
        <sz val="10"/>
        <color theme="1"/>
        <rFont val="Arial"/>
        <family val="2"/>
      </rPr>
      <t xml:space="preserve">
Is information used proactively to improve estates and facilities services?</t>
    </r>
  </si>
  <si>
    <r>
      <rPr>
        <b/>
        <sz val="10"/>
        <rFont val="Arial"/>
        <family val="2"/>
      </rPr>
      <t>1: Business Planning</t>
    </r>
    <r>
      <rPr>
        <sz val="10"/>
        <rFont val="Arial"/>
        <family val="2"/>
      </rPr>
      <t xml:space="preserve">
An effective and efficient estate and facilities business planning process in place?</t>
    </r>
  </si>
  <si>
    <r>
      <rPr>
        <b/>
        <sz val="10"/>
        <rFont val="Arial"/>
        <family val="2"/>
      </rPr>
      <t>5: New Technology</t>
    </r>
    <r>
      <rPr>
        <sz val="10"/>
        <rFont val="Arial"/>
        <family val="2"/>
      </rPr>
      <t xml:space="preserve">
An effective and efficient process in place to maximise the benefits from new technologies? </t>
    </r>
  </si>
  <si>
    <r>
      <rPr>
        <b/>
        <sz val="10"/>
        <rFont val="Arial"/>
        <family val="2"/>
      </rPr>
      <t>6: PFI and LIFT contracts</t>
    </r>
    <r>
      <rPr>
        <sz val="10"/>
        <rFont val="Arial"/>
        <family val="2"/>
      </rPr>
      <t xml:space="preserve">
An effective and efficient process in place to achieve value for money from existing PFI and LIFT contracts?</t>
    </r>
  </si>
  <si>
    <t xml:space="preserve">2B. Safety: Soft FM </t>
  </si>
  <si>
    <t>3. Patient Experience</t>
  </si>
  <si>
    <t>4. Efficiency</t>
  </si>
  <si>
    <t>5. Effectiveness</t>
  </si>
  <si>
    <t>Purpose and structure of this file</t>
  </si>
  <si>
    <t>2. Staff are clear about their roles and understand what they are accountable for?</t>
  </si>
  <si>
    <t>3. Working arrangements with partners and third party providers are effectively managed?</t>
  </si>
  <si>
    <t>4. The governance framework and management systems are regularly reviewed and improved?</t>
  </si>
  <si>
    <t>5. There a holistic understanding of performance, which integrates the views of people with safety, quality, activity and financial information?</t>
  </si>
  <si>
    <t>6: There are comprehensive assurance system and service performance measures, which are reported and monitored, and action taken to improve performance</t>
  </si>
  <si>
    <t>8. There is a systematic programme of internal audit, which is used to monitor quality and systems to identify where action should be taken?</t>
  </si>
  <si>
    <t>9. There are robust arrangements for identifying, recording and managing risks, issues and mitigating actions?</t>
  </si>
  <si>
    <t>10. There is alignment between the recorded risks and what people say is ‘on their worry list’?</t>
  </si>
  <si>
    <t>2. Leaders have the capacity, capability, and experience to lead effectively.</t>
  </si>
  <si>
    <t>1. Leaders have the skills, knowledge, experience and integrity that they need – both when they are appointed and on an ongoing basis.</t>
  </si>
  <si>
    <t>5. Leaders encourage appreciative, supportive relationships among staff.</t>
  </si>
  <si>
    <t>6. Staff feel respected and valued.</t>
  </si>
  <si>
    <t>7. Action is taken to address behaviour and performance that is inconsistent with the vision and values, regardless of seniority.</t>
  </si>
  <si>
    <t>9. The culture encourages candour, openness and honesty.</t>
  </si>
  <si>
    <t>1. Documentary evidence relevant to the prompt questions e.g. evidence of policy and procedures. 
2. Organograms and structure charts
3. Job specification and competencies
4. Performance reviews
5. Staff surveys and feedback</t>
  </si>
  <si>
    <t>1. Documentary evidence relevant to the prompt questions e.g. governance framework
2. Governance Structure
3. Strategy
4. Annual Plan/Programme Board 
5. Structure chart
6. Committee terms of reference and minutes
7. Surveillance Programme
8. Audit Programme
9. Standing Orders
10. Evidence of walkarounds
11. Corporate, current risk register in place, with an identifiable owner.
12. Signed-off risk management strategy by the Board
13. Signed-of processes and procedures documentation, including risk register.
14. Evidence risks are passed into corporate risk register and actions taken, do not simply disappear without action
15. Signed-off roles and responsibilities documentation.
16. Job descriptions and training records for risk management.
17. Audit reports, peer and external reviews.</t>
  </si>
  <si>
    <t>1. Documentary evidence relevant to the prompt questions e.g. evidence of policy and procedures. 
2. Ongoing review of costs on a consistent basis that measures progress against established baseline position
3. Benchmarking including the use of metrics and KPIs from suitable sources including:
- Estates Return Information Collection (ERIC)
- Contract/Service Level agreement KPIs
- Estate Strategy KPIs
- Energy and sustainability targets
- Cost Improvement Plan targets
- NHS Premises Assurance Model Metrics Dashboard</t>
  </si>
  <si>
    <r>
      <rPr>
        <b/>
        <sz val="10"/>
        <rFont val="Arial"/>
        <family val="2"/>
      </rPr>
      <t>2: Estate Optimisation</t>
    </r>
    <r>
      <rPr>
        <sz val="10"/>
        <rFont val="Arial"/>
        <family val="2"/>
      </rPr>
      <t xml:space="preserve">
An effective and efficient process in place to ensure estate optimisation and space utilisation?</t>
    </r>
  </si>
  <si>
    <t>1. Documentary evidence relevant to the prompt questions e.g. evidence of policy and procedures.
2. Business plans.
3. Space utilisation studies and monitoring of usage.
4. Land and property sale receipts.
5. Commercial agreements such as letting of space for retail use.
6. IT strategy.
7. Market testing and cost benchmarking of contracts.</t>
  </si>
  <si>
    <t>1. Health Building Note 00-08
2. NHS Premises Assurance Model Metrics
3. Estates Return Information Collection (ERIC)
4. Building Cost information Service
5. Government Construction Strategy
6. Procure21+ guidance</t>
  </si>
  <si>
    <r>
      <rPr>
        <b/>
        <sz val="10"/>
        <rFont val="Arial"/>
        <family val="2"/>
      </rPr>
      <t>1. CQC Guidance For Providers KLOE</t>
    </r>
    <r>
      <rPr>
        <sz val="10"/>
        <rFont val="Arial"/>
        <family val="2"/>
      </rPr>
      <t xml:space="preserve">
W2.5. Is there a holistic understanding of performance, which integrates the views of people with safety, quality, activity and financial information?
2. Health Building Note 00-08
3. Developing an Estate Strategy
4. Estates Return Information Collection
5. Patient Lead Assessments of the Care Environment (PLACE) 
6. In patient Survey 
7. NHS Premises Assurance Model Metrics Dashboard
8. ISO 55000/01/02 Asset Management 2004</t>
    </r>
  </si>
  <si>
    <r>
      <rPr>
        <b/>
        <sz val="10"/>
        <color theme="1"/>
        <rFont val="Arial"/>
        <family val="2"/>
      </rPr>
      <t>1. CQC Guidance For Providers KLOE</t>
    </r>
    <r>
      <rPr>
        <sz val="10"/>
        <color theme="1"/>
        <rFont val="Arial"/>
        <family val="2"/>
      </rPr>
      <t xml:space="preserve">
S5.3. How is the impact on safety assessed and monitored when carrying out changes to the service or the staff?
W2.5. Is there a holistic understanding of performance, which integrates the views of people with safety, quality, activity and financial information?
2. Health Building Note 00-08
3. Developing an Estate Strategy
4. Estates Return Estates Collection
5. NHS Premises Assurance Model Metrics
6. Department of Health Built Environment Key Performance Indicators (KPIs)
7. ISO 55000/01/02 Asset Management 2004</t>
    </r>
  </si>
  <si>
    <r>
      <rPr>
        <b/>
        <sz val="10"/>
        <rFont val="Arial"/>
        <family val="2"/>
      </rPr>
      <t>4: Partnership working</t>
    </r>
    <r>
      <rPr>
        <sz val="10"/>
        <rFont val="Arial"/>
        <family val="2"/>
      </rPr>
      <t xml:space="preserve">
An effective and efficient process in place to investigate and implement improvements through partnership working?</t>
    </r>
  </si>
  <si>
    <t xml:space="preserve">1. Developing an Estate Strategy
2. Health Building Note 00-08
3. Health building Note 00-08: Land and Property Appraisal
4. Strategic Health Asset Planning &amp; Evaluation (SHAPE) tool
5. RICS UK Commercial Real Estate Agency Standards.                             
6. RICS Guidance Notes- Real Estate disposal and acquisition.
7. Assets in Action
8. Monitor: The asset register and disposal of assets: guidance for providers of commissioner requested services
9. Monitor: Strategy development: a toolkit for NHS providers
10. Monitor: Developing strategy What every trust board member should know   </t>
  </si>
  <si>
    <t>1. Documentary evidence relevant to the prompt questions e.g. evidence of policy and procedures.
2. Audits and controls</t>
  </si>
  <si>
    <t>1. Health Building Note 00-08
2. NHS Standing Financial Instructions and Standing Orders
3. Audit Commission Report 2004 - Achieving first-class financial management in the NHS</t>
  </si>
  <si>
    <r>
      <rPr>
        <b/>
        <sz val="10"/>
        <color theme="1"/>
        <rFont val="Arial"/>
        <family val="2"/>
      </rPr>
      <t>1. Quality and Sustainability</t>
    </r>
    <r>
      <rPr>
        <sz val="10"/>
        <color theme="1"/>
        <rFont val="Arial"/>
        <family val="2"/>
      </rPr>
      <t xml:space="preserve">
When considering developments to estates and facilities services or efficiency changes (including derogations from standards and guidance), is the impact on quality and sustainability assessed, understood and monitored?</t>
    </r>
  </si>
  <si>
    <t>1. Documentary evidence relevant to the prompt questions e.g. evidence of policy and procedures.
2. Risk Assessments.
3. Derogations documented. 
4. Training and Development plans and records.
5. Staff suggestion scheme.
6. Action from surveys and feedback.
7. Staff awards and recognition.</t>
  </si>
  <si>
    <r>
      <rPr>
        <b/>
        <sz val="10"/>
        <rFont val="Arial"/>
        <family val="2"/>
      </rPr>
      <t>1: Analysing Performance</t>
    </r>
    <r>
      <rPr>
        <sz val="10"/>
        <rFont val="Arial"/>
        <family val="2"/>
      </rPr>
      <t xml:space="preserve">
A process in place to analyse estates and facilities services and costs and if these continue to meet clinical and organisational needs?</t>
    </r>
  </si>
  <si>
    <r>
      <rPr>
        <b/>
        <sz val="10"/>
        <rFont val="Arial"/>
        <family val="2"/>
      </rPr>
      <t>2: Benchmarking</t>
    </r>
    <r>
      <rPr>
        <sz val="10"/>
        <rFont val="Arial"/>
        <family val="2"/>
      </rPr>
      <t xml:space="preserve">
A process in place to regularly benchmark estates and facilities costs?</t>
    </r>
  </si>
  <si>
    <r>
      <rPr>
        <b/>
        <sz val="10"/>
        <rFont val="Arial"/>
        <family val="2"/>
      </rPr>
      <t>2. Capital Procurement Efficiencies</t>
    </r>
    <r>
      <rPr>
        <sz val="10"/>
        <rFont val="Arial"/>
        <family val="2"/>
      </rPr>
      <t xml:space="preserve">
Capital procurement and refurbishment projects that actively seek efficiency such as through cost benchmarking, Building Information Modelling and repeatable designs?</t>
    </r>
  </si>
  <si>
    <r>
      <rPr>
        <b/>
        <sz val="10"/>
        <rFont val="Arial"/>
        <family val="2"/>
      </rPr>
      <t>3. Flexibility</t>
    </r>
    <r>
      <rPr>
        <sz val="10"/>
        <rFont val="Arial"/>
        <family val="2"/>
      </rPr>
      <t xml:space="preserve">
Capital procurement and refurbishment projects that actively seek flexible designs to accommodate changes in services?</t>
    </r>
  </si>
  <si>
    <r>
      <rPr>
        <b/>
        <sz val="10"/>
        <color theme="1"/>
        <rFont val="Arial"/>
        <family val="2"/>
      </rPr>
      <t>1. Vision and Values</t>
    </r>
    <r>
      <rPr>
        <sz val="10"/>
        <color theme="1"/>
        <rFont val="Arial"/>
        <family val="2"/>
      </rPr>
      <t xml:space="preserve">
A clear vision and a set of values, with quality and safety the top priority?</t>
    </r>
  </si>
  <si>
    <r>
      <rPr>
        <b/>
        <sz val="10"/>
        <color theme="1"/>
        <rFont val="Arial"/>
        <family val="2"/>
      </rPr>
      <t>2. Strategy</t>
    </r>
    <r>
      <rPr>
        <sz val="10"/>
        <color theme="1"/>
        <rFont val="Arial"/>
        <family val="2"/>
      </rPr>
      <t xml:space="preserve">
A robust, realistic strategy for achieving the priorities and delivering good quality estates and facilities services?</t>
    </r>
  </si>
  <si>
    <r>
      <rPr>
        <b/>
        <sz val="10"/>
        <color theme="1"/>
        <rFont val="Arial"/>
        <family val="2"/>
      </rPr>
      <t>3. Development</t>
    </r>
    <r>
      <rPr>
        <sz val="10"/>
        <color theme="1"/>
        <rFont val="Arial"/>
        <family val="2"/>
      </rPr>
      <t xml:space="preserve">
The vision, values and strategy has been developed with staff and other stakeholders?</t>
    </r>
  </si>
  <si>
    <r>
      <rPr>
        <b/>
        <sz val="10"/>
        <color theme="1"/>
        <rFont val="Arial"/>
        <family val="2"/>
      </rPr>
      <t>4. Vision and Values Understood</t>
    </r>
    <r>
      <rPr>
        <sz val="10"/>
        <color theme="1"/>
        <rFont val="Arial"/>
        <family val="2"/>
      </rPr>
      <t xml:space="preserve">
Staff know and understand what the vision and values are?</t>
    </r>
  </si>
  <si>
    <r>
      <rPr>
        <b/>
        <sz val="10"/>
        <color theme="1"/>
        <rFont val="Arial"/>
        <family val="2"/>
      </rPr>
      <t>5. Strategy Understood</t>
    </r>
    <r>
      <rPr>
        <sz val="10"/>
        <color theme="1"/>
        <rFont val="Arial"/>
        <family val="2"/>
      </rPr>
      <t xml:space="preserve">
Staff know and understand the strategy and their role in achieving it?</t>
    </r>
  </si>
  <si>
    <r>
      <rPr>
        <b/>
        <sz val="10"/>
        <rFont val="Arial"/>
        <family val="2"/>
      </rPr>
      <t>1. Capital Procurement</t>
    </r>
    <r>
      <rPr>
        <sz val="10"/>
        <rFont val="Arial"/>
        <family val="2"/>
      </rPr>
      <t xml:space="preserve">
Capital procurement and refurbishment projects progressed in line with local standing orders and financial instructions and relevant HM Treasury and DH guidance.</t>
    </r>
  </si>
  <si>
    <t>2016-17</t>
  </si>
  <si>
    <t>2017-18</t>
  </si>
  <si>
    <t>2018-19</t>
  </si>
  <si>
    <t>Year 1</t>
  </si>
  <si>
    <t>Year 2</t>
  </si>
  <si>
    <t>◄Use the link in the yellow box to navigate to the relevant sheet
Rate the individual prompt questions by using the drop down menu on the sheets with the yellow tabs</t>
  </si>
  <si>
    <t>This sheet supplements the 'generic' prompt questions contained within NHS PAM safety domain. It provides key references from the following documents that users should consider when undertaking their assessment of the relevant prompts:
1. Health and Safety Executive publication HSG 65 'Managing for health and safety'
2. The Care Quality Commission Provider Handbooks Appendix A 'Key Lines of Enquiry'
3. The Health and Social Care Act 2008 (Regulated Activities) Regulations 2014 and Associated CQC guidance</t>
  </si>
  <si>
    <t>Extracts from HSG 65 primarily relate to H&amp;S regulations so may not be strictly relevant in all instance. However the advise may still be useful. HSG 65 'Managing for health and safety' is available from: http://www.hse.gov.uk/pubns/priced/hsg65.pdf.
Similarly some references from the regulations and CQC guidance, particularly around training and development, may relate primarily to clinical and clinical support staff but again they still may be useful.</t>
  </si>
  <si>
    <t>6: Resilience, Emergency &amp; Business Continuity Planning
Does the Organisation have resilience, emergency, business continuity and escalation plans which have been formulated and tested with the appropriately trained staff?</t>
  </si>
  <si>
    <t>References to risk assessment and management are details under prompt 3 above</t>
  </si>
  <si>
    <t>1. Governance:</t>
  </si>
  <si>
    <t>◄◄ Back to instructions</t>
  </si>
  <si>
    <t>NHS Premises Assurance Model: Safety Domain (Soft FM)</t>
  </si>
  <si>
    <t>Results for Governance</t>
  </si>
  <si>
    <t>Summary</t>
  </si>
  <si>
    <t>Does the Board have access to professional advice on all matters relating to Estates and Facilities assurance and linked to Regulators and Inspectors requirements?</t>
  </si>
  <si>
    <t>Does the Estates and Facilities governance framework have clear responsibilities and that quality, performance and risks are understood and managed?</t>
  </si>
  <si>
    <t>Does the Estates and Facilities leadership and culture reflect the vision and values, encouraging openness and transparency and promoting good quality estates and facilities?</t>
  </si>
  <si>
    <t xml:space="preserve">5. Is there a system/process in place, additional to PLACE assessments, to measure patients satisfaction with the service provided and is action taken on the results? </t>
  </si>
  <si>
    <t>SAQ is taken from CQC KLOE W2.</t>
  </si>
  <si>
    <t>SH10</t>
  </si>
  <si>
    <t>Safety Hard</t>
  </si>
  <si>
    <t>Safety Soft</t>
  </si>
  <si>
    <t>Estates and Facilities Operational Management</t>
  </si>
  <si>
    <t>Design, Layout and Use of Premises</t>
  </si>
  <si>
    <t>Estates and Facilities Document Management</t>
  </si>
  <si>
    <t>Natural Gas and specialist piped systems</t>
  </si>
  <si>
    <t>Mechanical Systems e.g. Lifting Equipment</t>
  </si>
  <si>
    <t>Ventilation, Air Conditioning and Refrigeration Systems</t>
  </si>
  <si>
    <t>Lifts, Hoists and Conveyance Systems</t>
  </si>
  <si>
    <t>Medical Devices and Equipment</t>
  </si>
  <si>
    <t>Resilience, Emergency and Business Continuity Planning</t>
  </si>
  <si>
    <t>Reporting and implementing Premises and Equipment issues</t>
  </si>
  <si>
    <t>Contractor Management</t>
  </si>
  <si>
    <t>Safety and Suitability of Premises and Services</t>
  </si>
  <si>
    <t>Waste and Recycling Management</t>
  </si>
  <si>
    <t>Cleanliness and Infection Control</t>
  </si>
  <si>
    <t>Laundry Services and Linen</t>
  </si>
  <si>
    <t>Transport Services and access arrangements</t>
  </si>
  <si>
    <t>Portering Services</t>
  </si>
  <si>
    <t>Telephony and Switchboard</t>
  </si>
  <si>
    <t>How are people who use estates and facilities services, the public and staff engaged and involved?</t>
  </si>
  <si>
    <t>A well-managed approach to improved efficiency in running estates and facilities services?</t>
  </si>
  <si>
    <t>A well-managed approach to performance management of the estate and facilities operations?</t>
  </si>
  <si>
    <t>Improved efficiencies in capital procurement, refurbishments and land management?</t>
  </si>
  <si>
    <t>A well-managed and robust financial controls, procedures and reporting?</t>
  </si>
  <si>
    <t>An Estates and Facilities services are continuously improved and sustainability ensured?</t>
  </si>
  <si>
    <t>A clear vision and a credible strategy to deliver good quality Estates and Facilities services</t>
  </si>
  <si>
    <t>A well-managed approach to town planning</t>
  </si>
  <si>
    <t>A well-managed robust approach to management of land and property</t>
  </si>
  <si>
    <t>A well-managed annually updated board approved sustainable development management plan</t>
  </si>
  <si>
    <t>SUMMARY</t>
  </si>
  <si>
    <t>TOTAL</t>
  </si>
  <si>
    <t>Costs to Achieve Compliance (£)</t>
  </si>
  <si>
    <t>£</t>
  </si>
  <si>
    <t>The following table summarises the costs identified to achieve compliance with the SAQs.</t>
  </si>
  <si>
    <t xml:space="preserve">2A. Safety: Combined &amp; Hard FM </t>
  </si>
  <si>
    <t>NHS Premises Assurance Model: Safety Domain (Combined and Hard FM)</t>
  </si>
  <si>
    <r>
      <rPr>
        <sz val="10"/>
        <color theme="1"/>
        <rFont val="Arial"/>
        <family val="2"/>
      </rPr>
      <t xml:space="preserve">SAQs in green shaded cells can be rated N/A in which case prompt question scores are ignored. </t>
    </r>
    <r>
      <rPr>
        <b/>
        <sz val="10"/>
        <color theme="1"/>
        <rFont val="Arial"/>
        <family val="2"/>
      </rPr>
      <t>Refer to 'prompt guidance sheet' for further guidance</t>
    </r>
  </si>
  <si>
    <t>Asbestos</t>
  </si>
  <si>
    <t xml:space="preserve">Evidence in operational systems should demonstrate the approach (procedures etc.) is understood, operationally applied, adequately recorded, reported on, audited and reviewed. </t>
  </si>
  <si>
    <t>NHS Premises Assurance Model: Governance Domain</t>
  </si>
  <si>
    <t xml:space="preserve">1. Documentary evidence relevant to the prompt questions e.g. evidence of policy and procedures. 
2. Copies of test certificates/EC Declarations of Conformity
3. Records of inspections/thorough examinations
4. Copies of insurance certificates/formal documentation from notified bodies
5. Written schemes of examination </t>
  </si>
  <si>
    <r>
      <rPr>
        <b/>
        <sz val="10"/>
        <rFont val="Arial"/>
        <family val="2"/>
      </rPr>
      <t>3: Review of documents</t>
    </r>
    <r>
      <rPr>
        <sz val="10"/>
        <rFont val="Arial"/>
        <family val="2"/>
      </rPr>
      <t xml:space="preserve">
Are documents reviewed and updated as necessary with changes identified?</t>
    </r>
  </si>
  <si>
    <t>SH1: With regard to the Estates and Facilities Operational Management can the organisation evidence the following?</t>
  </si>
  <si>
    <t>SH2: With regard to the Design, Layout and Use of Premises can the organisation evidence the following?</t>
  </si>
  <si>
    <t>SH3. With regard to Estates and Facilities Document Management can the organisation evidence the following?</t>
  </si>
  <si>
    <t>SH4: With regard to Health &amp; Safety at Work can the organisation evidence the following?</t>
  </si>
  <si>
    <t>SH5: With regard to Asbestos can the organisation evidence the following?</t>
  </si>
  <si>
    <t>SH6: With regard to Medical Gas Systems can the organisation evidence the following?</t>
  </si>
  <si>
    <t>SH7: With regard to Natural Gas and specialist piped systems can the organisation evidence the following?</t>
  </si>
  <si>
    <t>SH9: With regard to Electrical Systems can the organisation evidence the following?:</t>
  </si>
  <si>
    <t>SH11: With regard to Ventilation, Air Conditioning and Refrigeration Systems can the organisation evidence the following?</t>
  </si>
  <si>
    <t>SH12: With regard to Lifts, Hoists and Conveyance Systems can the organisation evidence the following?</t>
  </si>
  <si>
    <t>SH13: With regard to Pressure Systems can the organisation evidence the following?</t>
  </si>
  <si>
    <t>SH14: With regard to Fire Safety can the organisation evidence the following?</t>
  </si>
  <si>
    <t>SH15: With regard to Medical Devices and Equipment can the organisation evidence the following?</t>
  </si>
  <si>
    <t>SH16: With regard to Resilience, Emergency and Business Continuity Planning can the organisation evidence the following?</t>
  </si>
  <si>
    <t>SH18: With regard to Contractor Management can the organisation evidence the following?</t>
  </si>
  <si>
    <t>SS1: With regard to Catering Services can the organisation evidence the following?</t>
  </si>
  <si>
    <t>SS2: With regard to Decontamination Processes can the organisation evidence the following?</t>
  </si>
  <si>
    <t>SS3: With regard to Waste and Recycling Management can the organisation evidence the following?</t>
  </si>
  <si>
    <t>SS4: With regard to Cleanliness and Infection Control applying to Premises and Facilities can the organisation evidence the following ?</t>
  </si>
  <si>
    <t>SS6: With regard to Security Management can the organisation evidence the following?</t>
  </si>
  <si>
    <t>SS7: With regard to Transport Services and access arrangements can the organisation evidence the following?</t>
  </si>
  <si>
    <t>SS8: With regard to Pest Control can the organisation evidence the following?</t>
  </si>
  <si>
    <t>SS9: with regard Portering Services can the organisation evidence the following?</t>
  </si>
  <si>
    <t>SS10:with regard Telephony and Switchboard can the organisation evidence the following?</t>
  </si>
  <si>
    <t xml:space="preserve">P4: How does your organisation/site ensure that NHS Catering Services provide adequate nutrition and hydration through the choice of food and drink for people to meet their diverse needs? </t>
  </si>
  <si>
    <r>
      <rPr>
        <b/>
        <sz val="10"/>
        <rFont val="Arial"/>
        <family val="2"/>
      </rPr>
      <t xml:space="preserve">6: Document Control
</t>
    </r>
    <r>
      <rPr>
        <sz val="10"/>
        <rFont val="Arial"/>
        <family val="2"/>
      </rPr>
      <t>Are all internal and external documents identified and their distribution controlled?</t>
    </r>
  </si>
  <si>
    <r>
      <rPr>
        <b/>
        <sz val="10"/>
        <rFont val="Arial"/>
        <family val="2"/>
      </rPr>
      <t>8: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</si>
  <si>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7: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</si>
  <si>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6: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</si>
  <si>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3: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</si>
  <si>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4: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</si>
  <si>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rPr>
        <b/>
        <sz val="10"/>
        <rFont val="Arial"/>
        <family val="2"/>
      </rPr>
      <t>5: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</si>
  <si>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1. Documentary evidence relevant to the prompt questions e.g. evidence of policy and procedures.</t>
  </si>
  <si>
    <t>1. Documentary evidence relevant to the prompt questions e.g. evidence of policy and procedures.
2. Asset Register
3. Estates Terrier
4. Risk Assessments
5. Test Certificates and records
6. Insurance test certificates</t>
  </si>
  <si>
    <t>See SAQ SH6 for Medical gas systems. This SAQ covers other gas installations and piped systems with specialist requirements such as high purity, compressed air negative pressure systems.</t>
  </si>
  <si>
    <t>This SAQ covers all aspects of electrical safety such as high and low voltage, switchgear, BMS, fire detection, communication, security, Lightening protection, PAT testing etc.</t>
  </si>
  <si>
    <t>This SAQ covers the coodination and control of the flow (storage, retrieval, processing, printing, copying, routing, distribution and disposal) of electronic and paper documents in a secure and efficient manner.</t>
  </si>
  <si>
    <t>This SAQ covers mechanical systems not included elsewhere e.g. space heating. Equipment with a medical use is assessed under SH15 Medical devices and Equipment.</t>
  </si>
  <si>
    <t>Medical hoists and lifts are covered under SH15 Medical Devices and Equipment.</t>
  </si>
  <si>
    <t>Users can assess the specific requirements around Pressure Systems in this SAQ or within relevant SAQ with pressure systems e.g. medical gases. The approach used should be explained in the notes column.</t>
  </si>
  <si>
    <t>SH8: With regard to Water Safety Systems can the organisation evidence the following?</t>
  </si>
  <si>
    <t>This SAQ relates to:
1. Reporting safety related incidents and accidents,
2. Ensuring corrective action is taken where notified in E&amp;F safety alert system and similar.</t>
  </si>
  <si>
    <t>1. Health Building note 00-07: Resilience Planning for the Healthcare Estates 2014 Edition
2. NHS England Emergency Preparedness, Resilience and Response (EPRR) Framework and Associated Guidance
3. ISO 22301:2014 ‘Business Continuity Management Systems’ 
4. ISO 22313:2012 ‘Business Continuity management Systems Guidance’.
5. CQC Provider Handbooks
S5.2. What arrangements are in place to respond to emergencies and major incidents? How often are these practised and reviewed?</t>
  </si>
  <si>
    <r>
      <t xml:space="preserve">The organisation provides assurance for Estates, Facilities and its support services that the design, layout, build, engineering, operation and maintenance of the estate meet appropriate levels of safety to provide premises that supports the delivery of improved clinical outcomes. The SAQs collectively provide assurance that the </t>
    </r>
    <r>
      <rPr>
        <b/>
        <i/>
        <sz val="11"/>
        <color theme="1"/>
        <rFont val="Arial"/>
        <family val="2"/>
      </rPr>
      <t xml:space="preserve">design, maintenance and use of facilties, premises and equipment keep people safe.  </t>
    </r>
  </si>
  <si>
    <t>1. Health &amp; Safety at Work Act 1974 
2. Management of Health &amp; Safety at Work Regulations 1988
3. CQC Provider Handbooks
E4.3. Do staff work together to assess and plan ongoing care and treatment in a timely way when people are due to move between teams or services, including referral, discharge and transition?
E5.1. Is all the information needed to deliver effective care and treatment available to relevant staff in a timely and accessible way? (This includes test and imaging results, care and risk assessments, care plans and case notes.)
E5.2. When people move between teams and services, including at referral, discharge, transfer and transition, is all the information needed for their ongoing care shared appropriately, in a timely way and in line with relevant protocols?</t>
  </si>
  <si>
    <t xml:space="preserve">1. Health &amp; Safety at Work Act 1974
2. Management of Health &amp; Safety at Work Regulations 1989 
3. CQC Provider Handbooks
C1.7. Do staff respect confidentiality at all times?
</t>
  </si>
  <si>
    <t>This SAQ covers the safety aspects of catering and food with SAQ PE4 looking at patient feedback on food.</t>
  </si>
  <si>
    <t>1. Documentary evidence relevant to the prompt questions e.g. evidence of policy and procedures.
2. Nutritional screening programme identifying patients at risk from malnutrition and dehydration.
3. Allergens screening</t>
  </si>
  <si>
    <t xml:space="preserve">1. Department of Health Mixed-Sex accommodation guidance
2. Patient Led Assessments of the Care Environment PLACE. 
3. Health Ombudsman 'Care and Compassion' report
4. National In-patient survey
5. Commission for dignity in Care for older people 'delivering dignity' report
6. Patient Association 'Patients not numbers, People not statistics'
7. Joint Committee on Human Rights 'The Human Rights of Older People in healthcare'
8. CQC Provider Handbooks
C1.5. How do staff make sure that people’s privacy and dignity is always respected, including during physical or intimate care? </t>
  </si>
  <si>
    <r>
      <rPr>
        <b/>
        <sz val="10"/>
        <color theme="1"/>
        <rFont val="Arial"/>
        <family val="2"/>
      </rPr>
      <t>1. Views and Experiences</t>
    </r>
    <r>
      <rPr>
        <sz val="10"/>
        <color theme="1"/>
        <rFont val="Arial"/>
        <family val="2"/>
      </rPr>
      <t xml:space="preserve">
Are people’s views and experiences gathered and acted on to shape and improve the services and culture?</t>
    </r>
  </si>
  <si>
    <r>
      <rPr>
        <b/>
        <sz val="10"/>
        <color theme="1"/>
        <rFont val="Arial"/>
        <family val="2"/>
      </rPr>
      <t xml:space="preserve">2. Engagement </t>
    </r>
    <r>
      <rPr>
        <sz val="10"/>
        <color theme="1"/>
        <rFont val="Arial"/>
        <family val="2"/>
      </rPr>
      <t xml:space="preserve">
Are people who use services, those close to them and their representatives actively engaged and involved in decision making?</t>
    </r>
  </si>
  <si>
    <r>
      <rPr>
        <b/>
        <sz val="10"/>
        <color theme="1"/>
        <rFont val="Arial"/>
        <family val="2"/>
      </rPr>
      <t xml:space="preserve">4. Prioritisation </t>
    </r>
    <r>
      <rPr>
        <sz val="10"/>
        <color theme="1"/>
        <rFont val="Arial"/>
        <family val="2"/>
      </rPr>
      <t xml:space="preserve">
Do leaders prioritise the participation and involvement of people who use services and staff?</t>
    </r>
  </si>
  <si>
    <t xml:space="preserve">P2: With regard to ensuring patients, staff and visitors perceive the condition, appearance, maintenance and privacy and dignity of the estate is satisfactory can your organisation evidence the following? </t>
  </si>
  <si>
    <t xml:space="preserve">
1. Department of Health: NHS patient, visitor and staff car parking principles 29 October 2015    
2. Car parking charges best practise for implementations, Department of Health (2006)
3. Health Technical Memorandum 07-03 (2006): Transport management and car parking, Department of Health</t>
  </si>
  <si>
    <t>F1: With regard to having a well-managed approach to performance management of the estate and facilities operations can the organisation evidence the following?</t>
  </si>
  <si>
    <t>F2: With regard to having a well-managed approach to improved efficiency in running estates and facilities services can the organisation evidence the following?</t>
  </si>
  <si>
    <t>F3: With regard to improved efficiencies in capital procurement, refurbishments and land management can the organisation evidence the following?</t>
  </si>
  <si>
    <t>F4: With regard to having well-managed and robust financial controls, procedures and reporting relating to estates and facilities services can the organisation evidence the following?</t>
  </si>
  <si>
    <t>F5: With regard to ensuring Estates and Facilities services are continuously improved and sustainability ensured can the organisation evidence the following?</t>
  </si>
  <si>
    <t>E1: With regard to having a clear vision and a credible strategy to deliver good quality Estates and Facilities services can the organisation evidence the following?</t>
  </si>
  <si>
    <t>E2: With regard to having a well-managed approach to town planning can the organisation evidence the following?</t>
  </si>
  <si>
    <t>E3: with regard to having a well-managed robust approach to management of land and property can the organisation evidence the following?</t>
  </si>
  <si>
    <t>E4: With regard to having a well-managed annually updated board approved sustainable development management plan can the organisation evidence the following?</t>
  </si>
  <si>
    <t>G2: With regard to ensuring the Estates and Facilities leadership and culture reflects the vision and values, encourages openness and transparency and promoting good quality estates and facilities services can the organisation evidence the following?</t>
  </si>
  <si>
    <t xml:space="preserve">G3: With regard to ensuring that the Organisations Board has access to professional advice on all matters relating to Estates and Facilities services can the organisation evidence the following? </t>
  </si>
  <si>
    <r>
      <rPr>
        <b/>
        <sz val="10"/>
        <color theme="1"/>
        <rFont val="Arial"/>
        <family val="2"/>
      </rPr>
      <t xml:space="preserve">2. Financial Pressure </t>
    </r>
    <r>
      <rPr>
        <sz val="10"/>
        <color theme="1"/>
        <rFont val="Arial"/>
        <family val="2"/>
      </rPr>
      <t xml:space="preserve">
Are there examples of where financial pressures have negatively affected estates and facilities services?</t>
    </r>
  </si>
  <si>
    <t>G1. With regard to ensuring the Estates and Facilities governance framework has clear responsibilities and that quality, performance and risks are understood and managed, can the organisation evidence the following?</t>
  </si>
  <si>
    <t>4. Leaders are visible and approachable.</t>
  </si>
  <si>
    <t xml:space="preserve">1. Documentary evidence relevant to the prompt questions e.g. evidence of policy and procedures:
2. Good corporate citizenship self-assessment or other social reporting
3. Statutory reporting including risk register and board papers
4. Trusts annual report
5. Utilities minimisation strategy and reports (waste, water, energy)
6. Sustainable procurement strategy
7. Waste management strategy
8. BREEAM healthcare assessment
9. Certification from a 3rd party of external review of the organisations EMS.
</t>
  </si>
  <si>
    <t xml:space="preserve">1. Health Technical Memorandum 07-07: Sustainable Health &amp; Social Care
2. Health Technical Memorandum 07-02: EnCO2de
3. Carbon/energy Management in Healthcare
4. Sustainable Development Unit (SDU) Sustainable Development Management Plan (SDMP) Guidance for Health and Social Care Organisations
5. SDU - Sustainability Reporting Framework Template
6. SDU - A Guide to Reporting on Sustainability in Annual  Reports
7. SDU - Carbon Reduction Strategy
8. SDU - Governance on Sustainability: Statutory, Regulatory and Policy Drivers
9. An externally verified Environmental Management System supported by the International Organisation for Standardisation ISO 14001 Environmental Management System or equivalent.
</t>
  </si>
  <si>
    <r>
      <rPr>
        <b/>
        <sz val="10"/>
        <color theme="1"/>
        <rFont val="Arial"/>
        <family val="2"/>
      </rPr>
      <t>3: Monitoring and Reporting</t>
    </r>
    <r>
      <rPr>
        <sz val="10"/>
        <color theme="1"/>
        <rFont val="Arial"/>
        <family val="2"/>
      </rPr>
      <t xml:space="preserve">
An SDMP that monitors and reports  in accordance with the SDU SDMP guidance 'checklist of a good SDMP'? </t>
    </r>
  </si>
  <si>
    <t>The assessment can be for one or two years if comparisons are required.</t>
  </si>
  <si>
    <t>Instructions: NHS Premises Assurance Model 2016: Please also read the separate NHS PAM Guidance Document</t>
  </si>
  <si>
    <t>The red 'Results' sheets show graphically the results of the NHS PAM self assessment.
- The 'summary' one shows the ratings at the domain level. It includes the average rating and the distribution of SAQ ratings for the 5 domains (i.e. the % of SAQs that obtain a rating of "Outstanding", the % of SAQs that obtain a rating of "Good", etc.)
- The other 5 red 'Results' sheet detail the average rating and the distribution of the prompt questions ratings for each SAQ within the domain. This allows the user to see which SAQs are driving the results of the domains.</t>
  </si>
  <si>
    <t>The way to use this file is to fill in the 5 worksheets with yellow tabs, which include the domain self-assessment questions (SAQs).</t>
  </si>
  <si>
    <r>
      <rPr>
        <b/>
        <sz val="10"/>
        <rFont val="Arial"/>
        <family val="2"/>
      </rPr>
      <t>1. Health and Social Care Act 2008 (Regulated Activities) Regulations 2014: and CQC Guidance for providers on meeting the regulations</t>
    </r>
    <r>
      <rPr>
        <sz val="10"/>
        <rFont val="Arial"/>
        <family val="2"/>
      </rPr>
      <t xml:space="preserve">
Regulation 14: Meeting nutritional and hydration needs (FS)
2. NHS Estates (2000) Reducing food Waste in the NHS Department of Health. Better Hospital Food
3. Hospital Catering Association – Protected Mealtimes 
4. Council of Europe Resolution food and nutritional Care in hospitals NHS England – 10 Key Characteristics of Good Nutritional Care in Hospitals 2006
5. Food Service at Ward Level with Healthcare food and Beverage Service Standards – a guide to ward level services – 2009 
6. Water for Health – Hydration Best Practice Toolkit for Hospitals and Healthcare
7. NHS Executive ‘Hospital catering delivering a quality service.’
8. NHS Code of Practice for the manufacture, distribution and supply of food, ingredients and food related products.
9. Improving Nutritional Care – a joint action plan from the department of health and nutrition summit stakeholders
10. HCA Ward Service guide
11. British Diatectic Association Improving Outcomes through Food and Beverage Services Nutritional &amp; Hydration digest
12. The Government Buying Standards (GBS) for Food and Catering Services
13. NHS Standards Contract
14.The Hospital Food Standards Panel Report
15. British Association for Parenteral and Enteral Nutrition - Malnutrition Screening Tool
16. Public Health England - Healthier and More Sustainable Catering Nutrition Principles
17. A Toolkit to Support the Development of a Hospital Food and Drink Strategy
</t>
    </r>
    <r>
      <rPr>
        <b/>
        <sz val="10"/>
        <rFont val="Arial"/>
        <family val="2"/>
      </rPr>
      <t>18. CQC Provider Handbooks</t>
    </r>
    <r>
      <rPr>
        <sz val="10"/>
        <rFont val="Arial"/>
        <family val="2"/>
      </rPr>
      <t xml:space="preserve">
E1.4. How are people’s nutrition and hydration needs assessed and met?</t>
    </r>
  </si>
  <si>
    <t>6. Has the organisation complied with the five legally binding standards as detailed in the NHS Standard Contract</t>
  </si>
  <si>
    <t>7. Does the organisation have a food and drink strategy as defined in the NHS Standard Contract</t>
  </si>
  <si>
    <r>
      <rPr>
        <b/>
        <sz val="10"/>
        <color theme="1"/>
        <rFont val="Arial"/>
        <family val="2"/>
      </rPr>
      <t>6. Progress</t>
    </r>
    <r>
      <rPr>
        <sz val="10"/>
        <color theme="1"/>
        <rFont val="Arial"/>
        <family val="2"/>
      </rPr>
      <t xml:space="preserve">
Progress against delivering the strategy is monitored and reviewed?</t>
    </r>
  </si>
  <si>
    <t>The scope of this SAQ may gross over into Effectiveness Question E4 (SDMP)</t>
  </si>
  <si>
    <t>This SAQ covers the safety aspects of cleaning and infection control. SAQ PE3 looks at patient feedback relating to cleanliness.</t>
  </si>
  <si>
    <t>There maybe some cross over with this SAQ and SS4.</t>
  </si>
  <si>
    <t>This SAQ assesses Fire Safety in its entirety including detection and alarm systems, sprinkler/water mist systems, fire damper operation etc. There may be some overlap with other SAQs, e.g. SH9 and SH11  that can be cross referred to avoid duplication</t>
  </si>
  <si>
    <t>1. Health Building Note 00-08
2. Health Building Note 00-08: Land and Property Appraisal
3. RICS UK Commercial Real Estate Agency Standards.                             
4. RICS Guidance Notes- Real Estate disposal and acquisition.
5. Assets in Action
6. Strategic Health Asset Planning &amp; Evaluation (SHAPE) tool
7. RICS UK Commercial Real Estate Agency Standards.                             
8. RICS Guidance Notes- Real Estate management.  
9. Monitor: The asset register and disposal of assets: guidance for providers of commissioner requested services</t>
  </si>
  <si>
    <t>1. Control of Asbestos Regulations 2012
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3. REACH (Registration, Evaluation, Authorisation and Restriction of Chemicals Regulations 2006).
4. HSE equipment and method series   (em1 etc.) 
5. HSE asbestos essentials task sheets (A1 etc.)</t>
  </si>
  <si>
    <t>1. The Health and Safety at Work etc. Act 1974: The HSE with local authorities (and other enforcing authorities) is responsible for enforcing the Act and a number of other Acts and Statutory Instruments relevant to the working environment. 
2. HSE. Management of health and safety at work. Management of Health and Safety at Work Regulations 1999: Approved Code of Practice &amp; guidance. L21 2nd edition. 2000. 
3. IoD / HSC. Leading health and safety at work: leadership actions for directors and board members. IoD &amp; HSE publication, 2007
4. HSE. Consulting workers on health and safety. Safety Representatives and Safety Committees Regulations 1977 (as amended) and Health and Safety (Consultation with Employees) Regulations 1996 (as amended): Approved Codes of Practice and guidance. L186. 2008.  
5. HSE, A guide to the Reporting of Injuries, Diseases and Dangerous Occurrences Regulations 1995, HSE Books, 3rd Edition, 2008.
6. Health and Social Care Act 2008 (Regulated Activities) Regulations 2014: and CQC Guidance for providers on meeting the regulations
15(1) All premises and equipment used by the service provider must be—
15(1)(d) properly used,
15(1)(e) properly maintained, and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
Providers must have systems and processes that enable them to identify and assess risks to the health, safety and/or welfare of people who use the service.
Where risks are identified, providers must introduce measures to reduce or remove the risks within a timescale that reflects the level of risk and impact on people using the service.
Providers must have processes to minimise the likelihood of risks and to minimise the impact of risks on people who use services.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
7. CQC Provider Handbooks
W2.9. Are there robust arrangements for identifying, recording and managing risks, issues and mitigating actions?</t>
  </si>
  <si>
    <t>1. Gas Appliances (Safety) Regulations 1995
2. Gas Safety (Installations) &amp; Use) Regulations 1998
3. HTM 00: Policy and Principles of Healthcare Engineering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</si>
  <si>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Health Technical Memorandum: 02-01: Medical gas pipeline systems
2. HTM 00: Policy and Principles of Healthcare Engineering
3.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4. CQC Provider Handbooks
S3.10. Do arrangements for managing medicines, medical gases and contrast media keep people safe?
(This includes obtaining, prescribing, recording, handling, storage and security, dispensing, safe administration and disposal.)
</t>
  </si>
  <si>
    <t>1. Electricity at Work Regulations 1989 (EAWR)
2. Electrical Equipment (safety) Regulations 1994
3. Electromagnetic Compatibility regulations 1992
4. Fuel and Electrical (Heating) (Control) (Amendment) Order 1980 
5. Health Technical Memorandum 06-01: Electrical Services/Safety
6. HTM 00: Policy and Principles of Healthcare Engineering
7. HTM 06-02: Electrical Safety Guidance for Low Voltage Systems in healthcare premises
8. HTM 06-03 Electrical safety guidance for high voltage systems in healthcare premises
9.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</si>
  <si>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Lifting Operations and Lifting Equipment Regulations 1998 (LOLER)
2. Provision and Use of Work Equipment Regulations 1998 (PUWER)
3. HTM 00: Policy and Principles of Healthcare Engineering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</si>
  <si>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Health Technical Memorandum 03-01: Specialist Ventilation for Healthcare Premises
2. HTM 00: Policy and Principles of Healthcare Engineering
3.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</si>
  <si>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Lifts Regulations 1997
2. HTM 00: Policy and Principles of Healthcare Engineering
3. HTM 08-02: Lifts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</si>
  <si>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1. Regulatory Reform (Fire Safety) Order 2005
2. Management of Health and Safety at Work and Fire Precautions (Workplace) (Amendment) Regulations 2003 
3. The Fire and Rescue Services Act 2004
4. Health and Safety (Training for Employment) Regulations 1990 
5. Health and Safety at Work Act 1974
6. Management of Health and Safety at Work Regulations 1999 
7. Reporting of Injuries, Diseases and Dangerous Occurrences Regulations 1995 
8. Safety Representatives and Safety Committees Regulations 1977 
9. Building Regulations 2010
10. The Housing Act 2004 
11. HTM 05-01: Managing Healthcare Fire Safety
12. HTM 05-02 Guidance in Support of Functional Provisions for Healthcare Premises
13. HTM 05-03 Operational Provisions
14. HM Government – fire safety risk assessment: ‘Means of Escape for Disabled People’
15. HM Government – fire safety risk assessment: ‘Healthcare premises’
16.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</si>
  <si>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 xml:space="preserve">1. National Framework for Reporting and Learning from Serious Incidents Requiring Investigation
2. Regulation 16 and 18 of the Care Quality Commission (Registration) Regulations 2009
3. Department of Health Never Events Policy Framework
4. RIDDOR
5. Health and Social Care Act 2008 (Regulated Activities) Regulations 2014 and CQC Guidance for providers on meeting the regulations
17(2)a Subject to statutory consent and applicable confidentiality requirements, providers must share relevant information, such as information about incidents or risks, with other relevant individuals or bodies. These bodies include safeguarding boards, coroners, and regulators. Where they identify that improvements are needed these must be made without delay.
</t>
  </si>
  <si>
    <t>1. Health and Safety at Work etc. Act 1974
2. Construction (Design and Management) Regulations
3. HSE INDG368
4. Management of Health and Safety at Work Regulations
5. Legislation relevant to the service provided, as detailed in relevant SAQs.
6. Building Regulations
7. Planning Legislation including listed building consents
8. Health and Social Care Act 2008 (Regulated Activities) Regulations 2014 and CQC Guidance for providers on meeting the regulations
15(1) All premises and equipment used by the service provider must be—
15(1)(c) suitable for the purpose for which they are being used,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
15(1) All premises and equipment used by the service provider must be—
15(1)(d) properly used,
15(1)(e) properly maintained, and
•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
9. CQC Provider Handbooks
W2.3. How are working arrangements with partners and third party providers managed?</t>
  </si>
  <si>
    <t>1. Health and Safety at Work Act 1974
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3. CQC Provider Handbooks
W2.3. How are working arrangements with partners and third party providers managed?</t>
  </si>
  <si>
    <t xml:space="preserve">1. Food Hygiene (England) Regulations 2006.
2. Control of Substances Hazardous to Health 2002
3.Food Safety Act 1990.(Amended Regulations 2004)
4. HSG (96) 20 -Management of Food Hygiene &amp; Food Services in the National Health Service.
5. NHS Code of Practice for the manufacture, distribution and supply of food, ingredients and food related products.
6. Regulation EC 852/2004 on the hygiene of foodstuffs.
7. Food Service at Ward Level with Healthcare food and Beverage Service Standards – a guide to ward level services – 2007 
8. Compliance with Healthcare Commission Core Standard 14 (Food)
9. Health Act 2006 Code of Practice for Prevention and Control of Health Care Associated Infections (Department of Health 2006) revised January 2008
10. Food Safety(England) Regulations 2005
11. Food Safety (Temperature Control) Regulations 1995
12.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</si>
  <si>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1. Choice Framework for Local Policies and Procedures (CFPP) 01-01: Management and decontamination of surgical instruments (medical devices) used in acute care
2. Choice Framework for Local Policies and Procedures (CFPP) 01-04: Decontamination of Linen for Health &amp; Social Care
3. Choice Framework for Local Policies and Procedures (CFPP) 01-06: Reprocessing of flexible endoscopes: management and decontamination
4.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</si>
  <si>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Waste Electrical and Electronic Equipment Regulations 2006
2. Pollution Prevention and Control (England and Wales) Regulations 2000
3. Environment Act 1995
4. Environmental Protection Act 1990
5. Health Technical Memorandum 07-01; Safe Management of Healthcare Waste
6. Health and Social Care Act 2008 (Regulated Activities) Regulations 2014 and CQC Guidance for providers on meeting the regulations
15(1) All premises and equipment used by the service provider must be—
15(1)(a) clean,
• Domestic, clinical and hazardous waste and materials must be managed in line with current legislation and guidance.
7. CQC Provider Handbooks
S3.9. Do the arrangements for managing waste and clinical specimens keep people safe? (This includes classification, segregation, storage, labelling, handling and, where appropriate, treatment and disposal of waste.)</t>
  </si>
  <si>
    <r>
      <t xml:space="preserve">1. Health and Social Care Act 2008: Code of Practice for health and adult social care on the prevention and control of infections and related guidance.
2. Infection Control (HBN 00-09) 2013
3. Department of Health (2011) PAS 5748:2011 Specification for the planning, application and measurement of cleanliness in hospitals
4. Association of Healthcare Cleaning Professionals (AHCP) (2009) Colour Coding Hospital Cleaning Materials and Equipment: Safer Practice Notice 15 
5. AHCP The Revised Healthcare Cleaning Manual (2009). 
6. National Patient Safety Agency (2007) The National Specification for Cleanliness in the NHS: A Framework for Setting and Measuring Performance Outcomes.
7. Department of Health (2006) Saving Lives: A delivery programme to reduce healthcare associated infection including MRSA. 
8. Department of Health (2004) Towards cleaner hospitals and lower rates of infection. 
9. Department of Health (2004) A Matron’s Charter: An Action Plan for Cleaner Hospitals. 
10. NHS Estates (1997). Health Building Note 4 In-Patient Accommodation: Options for Choice (HBN) 4. 
11. Health and Social Care Act 2008 (Regulated Activities) Regulations 2014 and CQC Guidance for providers on meeting the regulations
15(1) All premises and equipment used by the service provider must be—
15(1)(a) clean, 
• Premises and equipment must be kept clean and cleaning must be done in line with current legislation and guidance and should be visibly clean and free from odours that are offensive or unpleasant.
•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o Make sure that staff with responsibility for cleaning have appropriate training.
15(2) The registered person must, in relation to such premises and equipment, maintain standards of hygiene appropriate for the purposes for which they are being used.
• Providers must comply with guidance from the Department of Health about the prevention and control of infections: Health and Social Care Act 2008: Code of Practice for health and adult social care on the prevention and control of infections and related guidance.
• Where applicable, premises must be cleaned or decontaminated in line with current legislation and guidance, and equipment must be cleaned, decontaminated and/or sterilised in line with current legislation and guidance and manufacturers’ instructions. Equipment must be cleaned or decontaminated after each use and between use by different people who use the service.
• Multiple use equipment and devices must be cleaned or decontaminated between use. Single use and single person devices must not be re-used or shared. All staff must understand the risk to people who use services if they do not adhere to this. 
</t>
    </r>
    <r>
      <rPr>
        <b/>
        <sz val="10"/>
        <rFont val="Arial"/>
        <family val="2"/>
      </rPr>
      <t>12. CQC Provider Handbooks</t>
    </r>
    <r>
      <rPr>
        <sz val="10"/>
        <rFont val="Arial"/>
        <family val="2"/>
      </rPr>
      <t xml:space="preserve">
S3.5. How are standards of cleanliness and hygiene maintained?
S3.6. Are reliable systems in place to prevent and protect people from a healthcare-associated infection?</t>
    </r>
  </si>
  <si>
    <r>
      <t>1. Choice Framework for Local Policies and Procedures (CFPP) 01-04: Decontamination of Linen for Health &amp; Social Care
2. Department of Health Uniforms and workwear: Guidance on uniform and workwear policies for NHS employers 2010
3. Centre for Disease Control (2000) Laundry: Washing Infected Material, Atlanta, USA
4. Department of Health (1995) Hospital Laundry Arrangements for Used and Infected Linen. 
5. Health Service Guidelines (95)18, London
6. Department of Health (2006) Immunisation against infectious diseases 
7</t>
    </r>
    <r>
      <rPr>
        <b/>
        <sz val="10"/>
        <rFont val="Arial"/>
        <family val="2"/>
      </rPr>
      <t>. Immunisation against infectious disease: ‘The Green Book’</t>
    </r>
    <r>
      <rPr>
        <sz val="10"/>
        <rFont val="Arial"/>
        <family val="2"/>
      </rPr>
      <t xml:space="preserve">
8. Department of Health (2007) Essential Steps to safe, clean care. London: DH
9. HSE (1999) Management of Health and Safety at Work Regulations. London: Stationery Office
10. HSE (2002) Control of Substances Hazardous to Health Regulations. London: Stationery Office
11. McCulloch, J 2000. Infection Control: Science, Management and Practice, London.
12. NHS Executive (1995) HSG 95 (18) Hospital Laundry Arrangements for Used and Infected Linen. London: Health Publications Unit
13. NPSA (2010) The National Specifications for Cleanliness in the NHS: Guidance on setting and measuring performance outcomes in primary care medical and dental premises. NPSA London
14. Health and Social Care Act 2008 (Regulated Activities) Regulations 2014 and CQC Guidance for providers on meeting the regulations
15(1) All premises and equipment used by the service provider must be—
15(1)(a) clean, 
• Premises and equipment must be kept clean and cleaning must be done in line with current legislation and guidance.
• Premises and equipment should be visibly clean and free from odours that are offensive or unpleasant.
•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15(2) The registered person must, in relation to such premises and equipment, maintain standards of hygiene appropriate for the purposes for which they are being used.
• Providers must comply with guidance from the Department of Health about the prevention and control of infections: Health and Social Care Act 2008: Code of Practice for health and adult social care on the prevention and control of infections and related guidance.
15. CQC Provider Handbooks
S3.5. How are standards of cleanliness and hygiene maintained?</t>
    </r>
  </si>
  <si>
    <t>1.Public Health Act 1961
2.Control of Pollution Act 1974
3. Health and Safety at Work Act 1974
4. The Poisons Act 1972
5. The Control of Substances Hazardous to Health Regulation 1988
6. Control of Pesticides Regulations 1986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deterioration.1.The Environmental Protection Act 1990</t>
  </si>
  <si>
    <t xml:space="preserve">1. Data Protection Act 1998
2. Freedom of Information Act 2000
3. Health and Social Care Act 2008 (Regulated Activities) Regulations 2014: and CQC Guidance for providers on meeting the regulations
16: Receiving and acting on complaints (FS)
17(2)(e)  seek and act on feedback from relevant persons and other persons on the services provided in the carrying on of the regulated activity, for the purposes of continually evaluating and improving such services;
17(2)(f)  evaluate and improve their practice in respect of the processing of the information referred to in sub-paragraphs (a) to (e).
4. CQC Provider Handbooks
R1.1. Is information about the needs of the local population used to inform how services are planned and delivered?
R1.2. How are commissioners, other providers and relevant stakeholders involved in planning services?
R1.3. Do the services provided reflect the needs of the population served and do they ensure flexibility, choice and continuity of care?
R1.4. Where people’s needs are not being met, is this identified and used to inform how services are planned and developed?
5. NHS England Transforming Participation in Health and Care – September 2013
6. The Kings Fund Research Paper; Patient Engagement and Involvement
7. The Kings Fund Research Paper; The Quality of Patient Engagement and Involvement in Primary Care 2010
</t>
  </si>
  <si>
    <t>1. Health and Social Care Information Centre: Patient Led Assessments of the Care Environment</t>
  </si>
  <si>
    <t>1. CQC Guidance For Providers KLOE
W2.5. Is there a holistic understanding of performance, which integrates the views of people with safety, quality, activity and financial information?
2. Health Building Note 00-08
3. Developing an Estate Strategy
4. Estates Return Information Collection (ERIC)
5. NHS Premises Assurance Model Metrics
6. ISO 55000/01/02 Asset Management 2004</t>
  </si>
  <si>
    <t>15(1)c: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</si>
  <si>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18(2)  Persons employed by the service provider in the provision of a regulated activity must
18(2)(a ) receive such appropriate support, training, professional development, supervision and appraisal as is necessary to enable them to carry out the duties they are employed to perform,</t>
  </si>
  <si>
    <t>P5: with regard to ensuring that access and car parking arrangements meet the reasonable needs of patients, staff and visitors can your organisation evidence the following?</t>
  </si>
  <si>
    <t>SS5: With regard to Laundry and Linen Services can the organisation evidence the following?</t>
  </si>
  <si>
    <t>P1 covers the organisations processes whilst this SAQ identifies any specific feedback issues with access and car parking. Safety SAQ SS7 covers car park management and access arrangements</t>
  </si>
  <si>
    <r>
      <rPr>
        <b/>
        <sz val="10"/>
        <rFont val="Arial"/>
        <family val="2"/>
      </rPr>
      <t>3: Risk Assessment</t>
    </r>
    <r>
      <rPr>
        <sz val="10"/>
        <rFont val="Arial"/>
        <family val="2"/>
      </rPr>
      <t xml:space="preserve">
Has there been a risk assessment undertaken and any necessary risk mitigation strategies applied and regularly reviewed? (Note 1)</t>
    </r>
  </si>
  <si>
    <r>
      <rPr>
        <b/>
        <sz val="10"/>
        <rFont val="Arial"/>
        <family val="2"/>
      </rPr>
      <t>4: Maintenance</t>
    </r>
    <r>
      <rPr>
        <sz val="10"/>
        <rFont val="Arial"/>
        <family val="2"/>
      </rPr>
      <t xml:space="preserve">
Are assets, equipment and plant adequately maintained? (Note 1)</t>
    </r>
  </si>
  <si>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 (Note 1)</t>
    </r>
  </si>
  <si>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(Note 1)</t>
    </r>
  </si>
  <si>
    <r>
      <t xml:space="preserve">3: Risk Assessment
</t>
    </r>
    <r>
      <rPr>
        <sz val="10"/>
        <rFont val="Arial"/>
        <family val="2"/>
      </rPr>
      <t>Has there been a risk assessment undertaken and any necessary risk mitigation strategies applied and regularly reviewed? (Note 1)</t>
    </r>
  </si>
  <si>
    <r>
      <t xml:space="preserve">3: Risk Assessment
</t>
    </r>
    <r>
      <rPr>
        <sz val="10"/>
        <rFont val="Arial"/>
        <family val="2"/>
      </rPr>
      <t>Has there been a risk assessment undertaken and any necessary risk mitigation strategies applied and regularly reviewed?</t>
    </r>
    <r>
      <rPr>
        <b/>
        <sz val="10"/>
        <rFont val="Arial"/>
        <family val="2"/>
      </rPr>
      <t xml:space="preserve"> </t>
    </r>
    <r>
      <rPr>
        <sz val="10"/>
        <rFont val="Arial"/>
        <family val="2"/>
      </rPr>
      <t>(Note 1)</t>
    </r>
  </si>
  <si>
    <r>
      <t xml:space="preserve">5. Training and Development
</t>
    </r>
    <r>
      <rPr>
        <sz val="10"/>
        <rFont val="Arial"/>
        <family val="2"/>
      </rPr>
      <t>Does the Organisation have an up to date training and development plan in place covering all relevant roles and responsibilities of staff, that meets all safety, technical and quality requirements? (Note 1)</t>
    </r>
  </si>
  <si>
    <r>
      <rPr>
        <b/>
        <sz val="10"/>
        <rFont val="Arial"/>
        <family val="2"/>
      </rPr>
      <t>7: Review Process</t>
    </r>
    <r>
      <rPr>
        <sz val="10"/>
        <rFont val="Arial"/>
        <family val="2"/>
      </rPr>
      <t xml:space="preserve">
Is there a robust annual review process to assure compliance and effectiveness of relevant standards, policies and procedures? (Note 1)</t>
    </r>
  </si>
  <si>
    <t>Some Safety SAQ s are considered critical to the delivery of safe Estates &amp; Facilities on an NHS site and therefore, if any of them is rated as “Inadequate” the whole of the Safety Domain will be rated as “Inadequate".</t>
  </si>
  <si>
    <r>
      <t xml:space="preserve">
1</t>
    </r>
    <r>
      <rPr>
        <b/>
        <sz val="10"/>
        <rFont val="Arial"/>
        <family val="2"/>
      </rPr>
      <t xml:space="preserve">. NHS Protect crime risk assessment standard
2. Health and Social Care Act 2008 (Regulated Activities) Regulations 2014 and CQC Guidance for providers on meeting the regulations
</t>
    </r>
    <r>
      <rPr>
        <sz val="10"/>
        <rFont val="Arial"/>
        <family val="2"/>
      </rPr>
      <t>15(1) All premises and equipment used by the service provider must be—
• Security arrangements must make sure that people are safe while receiving care, including:
o Protecting personal safety, which includes restrictive protection required in relation to the Mental Capacity Act 2005 and Mental Health Act 1983. This includes the use of window restrictors or locks on doors, which are used in a way that protects people using the service when lawful and necessary, but which does not restrict the liberty of other people using the service.
o Protecting personal property and/or money.
o Providing appropriate access to and exit from protected or controlled areas.
o Not inadvertently restricting people’s movements.
o Providing appropriate information about access and entry when people who use the service are unable to come and go freely and when people using a service move from the premises as part of their care and treatment.
o Using the appropriate level of security needed in relation to the services being delivered.
Health and Social Care Act 2008 (Regulated Activities) Regulations 2014 (Part 3)
Guidance for providers on meeting the regulations March 2015
• If any form of surveillance is used for any purpose, the provider must make sure that this is done in the best interests of people u</t>
    </r>
    <r>
      <rPr>
        <b/>
        <sz val="10"/>
        <rFont val="Arial"/>
        <family val="2"/>
      </rPr>
      <t xml:space="preserve">sing the service, while remaining mindful of their responsibilities for the safety of their staff. Any surveillance should be operated in line with current guidance. Detailed guidance on the use of surveillance is available on CQC’s website.
</t>
    </r>
    <r>
      <rPr>
        <sz val="10"/>
        <rFont val="Arial"/>
        <family val="2"/>
      </rPr>
      <t>3. CQC Provider Handbooks
S3.4. Are there arrangements in place to safeguard adults and children from abuse that reflect relevant legislation and local requirements? Do staff understand their responsibilities and adhere to safeguarding policies and procedures?
S4.5. How do staff identify and respond appropriately to changing risks to people who use services, including deteriorating health and wellbeing, medical emergencies or behaviour that challenges?
E1.7. Are the rights of people subject to the Mental Health Act (MHA) protected and do staff have regard to the MHA Code of Practice?
E6.6. Do staff understand the difference between lawful and unlawful restraint practices, including how to seek authorisation for a deprivation of liberty?
E6.7. Is the use of restraint of people who lack mental capacity clearly monitored for its necessity and proportionality in line with legislation and is action taken to minimise its use?</t>
    </r>
  </si>
  <si>
    <t>1. There is an effective governance framework to support the delivery of the Estates and Facilities strategy and good quality services?</t>
  </si>
  <si>
    <t>1. Documentary evidence relevant to the prompt questions e.g. document articulating the vision such as mission statement
2. Staff, Patient and stakeholder engagement and feedback
3. Complaints procedure</t>
  </si>
  <si>
    <t>Note 1: This prompt is considered critical to the delivery of safe Estates &amp; Facilities on an NHS site and therefore, if it is rated as “Inadequate” the whole of the Safety Domain will be rated as “Inadequate".</t>
  </si>
  <si>
    <t>SAQ is in the context of ensuring premises are suitable for their intended use and used as intended. Evidence from other SAQs may be the same but the context of the SAQ differs. Attention should be given to older premises, ease of maintenance, functional suitability and change in use. Space utilisation is in efficiency.</t>
  </si>
  <si>
    <t>This SAQ mainly refers to ensuring rented (or similar) premises and related services are safe and suitable. Outsourced services will generally be considered under the relevant SAQ and Contractor management SH16. See the NHS PAM guidance for details on the PAM assessment for multiple small sites.</t>
  </si>
  <si>
    <r>
      <t xml:space="preserve">The organisation provides assurance for Estates, Facilities and its support services that the design, layout, build, engineering, operation and maintenance of the estate meet appropriate levels of safety to provide premises that supports the delivery of improved clinical outcomes. The SAQs collectively provide assurance that the </t>
    </r>
    <r>
      <rPr>
        <b/>
        <i/>
        <sz val="11"/>
        <color theme="1"/>
        <rFont val="Arial"/>
        <family val="2"/>
      </rPr>
      <t xml:space="preserve">design, maintenance and use of facilities, premises and equipment keep people safe.  </t>
    </r>
  </si>
  <si>
    <t>SAQ covers fleet management and transport of goods and services on and between sites. It excludes patient transport apart from the management of tax services. Related patient experience is covered in SAQ P5. Access arrangements may also be covered under SH2.</t>
  </si>
  <si>
    <t>This SAQ relates to overall H&amp;S management. Most of the Safety SAQs will contain aspects of compliance with H&amp;S legislation also e.g. risk assessments and COSHH assessments.</t>
  </si>
  <si>
    <t>SH10: With regard to Mechanical Systems and Equipment e.g. Lifting Equipment can the organisation evidence the following?</t>
  </si>
  <si>
    <t xml:space="preserve">1. Simple Pressure Vessels (Safety) Regulations 1991
2. Pressure Systems Safety Regulations 2000 (PSSR)
3. Pressure Equipment Regulations 1999
4. HSE Guidance Note PM5 1989 Automatically Controlled steam and hot water boilers
5. ACoP L122 Safety of Pressure Systems
6. HTM 00: Policy and Principles of Healthcare Engineering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t>
  </si>
  <si>
    <t xml:space="preserve">This SAQ looks at the overall approach to resilience, emergency and business continuity planning.  </t>
  </si>
  <si>
    <t>SH17: With regard to reporting and implementing estates and facilities issues within Safety-Related Systems can the organisation evidence the following?</t>
  </si>
  <si>
    <t xml:space="preserve">This SAQ covers using E&amp;F contractors for a full range of services from maintenance and servicing to major construction. It is about ensuring: competent contractors are appointed, adequately informed, instructed and trained, managed and supervised, co-ordinated and co-operate.  </t>
  </si>
  <si>
    <t>SH19: With regard to ensuring estates and facilities services are safe and suitable when the organisation is not directly responsible for providing these services can the organisation evidence the following?</t>
  </si>
  <si>
    <t>P3: With regard to ensuring ensure that patients, staff and visitors perceive cleanliness of the estate and facilities to be satisfactory can your organisation evidence the following?</t>
  </si>
  <si>
    <t>P1: With regards to ensuring engagement and involvement on estates an facilities services from people who use the services, public and staff can you organisation evidence the following?</t>
  </si>
  <si>
    <t>HBN 00-08 Part A Section 2</t>
  </si>
  <si>
    <t>HBN 00-08 Part A Section 3</t>
  </si>
  <si>
    <t>HBN 00-08 Part A Section 4.0</t>
  </si>
  <si>
    <t>10. There is a strong emphasis on promoting the safety, health and wellbeing of staff.</t>
  </si>
  <si>
    <t>12. Staff and teams work collaboratively, resolve conflict quickly and constructively and share responsibility to deliver good quality estates and facilities services.</t>
  </si>
  <si>
    <r>
      <rPr>
        <b/>
        <sz val="10"/>
        <rFont val="Arial"/>
        <family val="2"/>
      </rPr>
      <t>13: Costed Action Plans</t>
    </r>
    <r>
      <rPr>
        <sz val="10"/>
        <rFont val="Arial"/>
        <family val="2"/>
      </rPr>
      <t xml:space="preserve">
If the organisation/site has any inadequate or requires (moderate or minor) improvement ratings in this SAQ, are there risk assessed costed action plans in place to achieve compliance?</t>
    </r>
  </si>
  <si>
    <t>SAQs in green shaded cells can be rated N/A in which case prompt question scores are ignored.</t>
  </si>
  <si>
    <t xml:space="preserve">SAQs in green shaded cells can be rated N/A in which case prompt question scores are ignored. </t>
  </si>
  <si>
    <t>11. Promoting a healthier NHS workplace through cutting access to unhealthy products on NHS premises, implementing food standards, and providing healthy options for night staff.</t>
  </si>
  <si>
    <r>
      <rPr>
        <b/>
        <sz val="10"/>
        <color theme="1"/>
        <rFont val="Arial"/>
        <family val="2"/>
      </rPr>
      <t>1. Health and Social Care Act 2008 (Regulated Activities) Regulations 2014: and CQC Guidance for providers on meeting the regulations</t>
    </r>
    <r>
      <rPr>
        <sz val="10"/>
        <color theme="1"/>
        <rFont val="Arial"/>
        <family val="2"/>
      </rPr>
      <t xml:space="preserve">
</t>
    </r>
    <r>
      <rPr>
        <b/>
        <sz val="10"/>
        <color theme="1"/>
        <rFont val="Arial"/>
        <family val="2"/>
      </rPr>
      <t>Regulation 20: Duty of candour (FS)</t>
    </r>
    <r>
      <rPr>
        <sz val="10"/>
        <color theme="1"/>
        <rFont val="Arial"/>
        <family val="2"/>
      </rPr>
      <t xml:space="preserve">
20(1) Registered persons must act in an open and transparent way with relevant persons in relation to care and treatment provided to service users in carrying on a regulated activity.
20(2) As soon as reasonably practicable after becoming aware that a notifiable safety incident has occurred a registered person must– (a) notify the relevant person that the incident has occurred in accordance with paragraph (3) and
20(3) The notification to be given under paragraph (2)(a) must–
(a) be given in person by one or more representatives of the registered person,
(b) provide an account, which to the best of the health service body's knowledge is true, of all the facts the registered person knows about the incident as at the date of the notification,
(c) advise the relevant person what further enquiries into the incident the registered person believes are appropriate,
(d) include an apology, and
(e) be recorded in a written record which is kept securely by the registered person.
20(4) The notification given under paragraph (2)(a) must be followed by a written notification given or sent to the relevant person containing—
(a) the information provided under paragraph (3)(b),
(b) details of any enquiries to be undertaken in accordance with paragraph (3)(c),
(c) the results of any further enquiries into the incident, and
(d) an apology.
20(5) But if the relevant person cannot be contacted in person or declines to speak to the representative of the registered person –
(a) paragraphs (2) to (4) are not to apply, and
(b) a written record is to be kept of attempts to contact or to speak to the relevant person.
20(6) The registered provider must keep a copy of all correspondence with the relevant person under paragraph (4).2. Code of 
2. NHS England Five Year forward View</t>
    </r>
    <r>
      <rPr>
        <b/>
        <sz val="10"/>
        <color theme="1"/>
        <rFont val="Arial"/>
        <family val="2"/>
      </rPr>
      <t xml:space="preserve">
3. </t>
    </r>
    <r>
      <rPr>
        <sz val="10"/>
        <color theme="1"/>
        <rFont val="Arial"/>
        <family val="2"/>
      </rPr>
      <t>Conduct for NHS Managers
4. NHS Constitution and Handbook to the NHS Constitution
5. NHS complaints procedure in England SN / SP / 5401 24.01.14
6. ISO 10002 : 2004 customer satisfaction
7. NHS whistleblowing procedures in England SN06490 13.12.13
8. Public Interest Disclosure Act 1998</t>
    </r>
  </si>
  <si>
    <r>
      <rPr>
        <b/>
        <sz val="10"/>
        <color theme="1"/>
        <rFont val="Arial"/>
        <family val="2"/>
      </rPr>
      <t>1. Health and Social Care Act 2008 (Regulated Activities) Regulations 2014: and CQC Guidance for providers on meeting the regulations</t>
    </r>
    <r>
      <rPr>
        <sz val="10"/>
        <color theme="1"/>
        <rFont val="Arial"/>
        <family val="2"/>
      </rPr>
      <t xml:space="preserve">
17(1) Systems or processes must be established and operated effectively to ensure compliance with the requirements in this Part.
17(2)(a) assess, monitor and improve the quality and safety of the services provided in the carrying on of the regulated activity (including the quality of the experience of service users in receiving those services);
17(2)(b)  assess, monitor and mitigate the risks relating to the health, safety and welfare of service users and others who may be at risk which arise from the carrying on of the regulated activity;
2. NHS Constitution and Handbook to the NHS Constitution
3. NHS England Five Year Forward View 
4. Quality Governance in the NHS
5. National Quality Board A guide for provider boards
6. Monitor Code of Governance for Foundation Trusts
7. NHS TDA Delivering High Quality Care
8. NHS Good Corporate Citizen 
9. Monitor: Risk Assessment Framework for NHS Foundation Trusts
10. HSE five steps to risk assessment - INDG163 (rev 3) 06/11
11. Monitor: Developing strategy What every trust board member should know  </t>
    </r>
  </si>
  <si>
    <t>7. There are effective arrangements in place to ensure that the information used to monitor, report (including regional and national data collections) and manage quality and performance is accurate, valid, reliable, timely and relevant (including PFI and non PFI costs).</t>
  </si>
  <si>
    <t>3. Leaders understand the challenges to good quality estates and facilities services and can identify the actions needed to improve.</t>
  </si>
  <si>
    <t>SAQ is taken from CQC KLOE W3.</t>
  </si>
  <si>
    <t xml:space="preserve">NHS Premises Assurance Model 2016 </t>
  </si>
  <si>
    <t>This sheet shows the relationship and link between the NHS PAM SAQs and:
1. Relevant parts of the 'Health and Social Care Act 2008 (Regulated Activities) Regulations 2014'
2. Associated CQC guidance to providers on meeting the Regulations
3. CQC provider Handbooks Annex A: Key Lines of Enquiry</t>
  </si>
  <si>
    <r>
      <t xml:space="preserve">Regulations </t>
    </r>
    <r>
      <rPr>
        <sz val="11"/>
        <color theme="1"/>
        <rFont val="Arial"/>
        <family val="2"/>
      </rPr>
      <t>(bold text)</t>
    </r>
    <r>
      <rPr>
        <b/>
        <sz val="11"/>
        <color theme="1"/>
        <rFont val="Arial"/>
        <family val="2"/>
      </rPr>
      <t xml:space="preserve"> CQC Guidance </t>
    </r>
    <r>
      <rPr>
        <sz val="11"/>
        <color theme="1"/>
        <rFont val="Arial"/>
        <family val="2"/>
      </rPr>
      <t xml:space="preserve">(non-bold text), </t>
    </r>
    <r>
      <rPr>
        <b/>
        <sz val="11"/>
        <color theme="1"/>
        <rFont val="Arial"/>
        <family val="2"/>
      </rPr>
      <t>CQC KLOE</t>
    </r>
    <r>
      <rPr>
        <sz val="11"/>
        <color theme="1"/>
        <rFont val="Arial"/>
        <family val="2"/>
      </rPr>
      <t xml:space="preserve"> (bold italics)</t>
    </r>
  </si>
  <si>
    <t>PAM Ref.</t>
  </si>
  <si>
    <t>Regulation 14: Meeting nutritional and hydration needs (FS)</t>
  </si>
  <si>
    <t>CQC KLOE: E1.4. How are people’s nutrition and hydration needs assessed and met?</t>
  </si>
  <si>
    <t>14(1)  The nutritional and hydration needs of service users must be met.</t>
  </si>
  <si>
    <t>Providers must include people's nutrition and hydration needs when they make an initial assessment of their care, treatment and support needs and in the ongoing review of these. The assessment and review should include risks related to people's nutritional and hydration needs.
Providers should have a food and drink strategy that addresses the nutritional needs of people using the service.</t>
  </si>
  <si>
    <t>14(2)  Paragraph 1 applies where—
(a) care or treatment involves—
the provision of accommodation by the service provider, or
an overnight stay for the service user on premises used by the service for the purposes of carrying on a regulated activity, or
(b) the meeting of the nutritional or hydration needs of service users is part of the arrangements made for the provision of care or treatment by the service provider.</t>
  </si>
  <si>
    <t>Providers must meet people's nutrition or hydration needs wherever an overnight stay is provided as part of the regulated activity or where nutrition or hydration are provided as part of the arrangements made for the person using the service.</t>
  </si>
  <si>
    <t>14(3)  But paragraph (1) does not apply to the extent that the meeting of such nutritional or hydration needs would—
(a) result in a breach of regulation 11, or
(b) not be in the service user's best interests</t>
  </si>
  <si>
    <t>NA</t>
  </si>
  <si>
    <t>14(4)(a) receipt by a service user of suitable and nutritious food and hydration which is adequate to sustain life and good health,</t>
  </si>
  <si>
    <t>Nutrition and hydration assessments must be carried out by people with the required skills and knowledge. The assessments should follow nationally recognised guidance and identify, as a minimum: requirements to sustain life, support the agreed care and treatment, and support ongoing good health
dietary intolerances, allergies, medication contraindications
how to support people's good health including the level of support needed, timing of meals, and the provision of appropriate and sufficient quantities of food and drink.</t>
  </si>
  <si>
    <t>SS1 should demonstrate following the Nutrition &amp; hydration assessment but assessment is not part of PAM</t>
  </si>
  <si>
    <t>Nutrition and hydration needs should be regularly reviewed during the course of care and treatment and any changes in people's needs should be responded to in good time.
A variety of nutritious, appetising food should be available to meet people's needs and be served at an appropriate temperature. When the person lacks capacity, they must have prompts, encouragement and help to eat as appropriate.</t>
  </si>
  <si>
    <t>Where a person is assessed as needing a specific diet, this must be provided in line with that assessment. Nutritional and hydration intake should be monitored and recorded to prevent unnecessary dehydration, weight loss or weight gain. Action must be taken without delay to address any concerns.
Staff must follow the most up-to-date nutrition and hydration assessment for each person and take appropriate action if people are not eating and drinking in line with their assessed needs.
Staff should know how to determine whether specialist nutritional advice is required and how to access and follow it.</t>
  </si>
  <si>
    <t>Water must be available and accessible to people at all times. Other drinks should be made available periodically throughout the day and night and people should be encouraged and supported to drink.
Arrangements should be made for people to receive their meals at a different time if they are absent or asleep when their meals are served.
Snacks or other food should be available between meals for those who prefer to eat 'little and often'.</t>
  </si>
  <si>
    <t xml:space="preserve">14(4)(b) receipt by a service user of parenteral nutrition and dietary supplements when prescribed by a health care professional, </t>
  </si>
  <si>
    <t>14(4)(c) the meeting of any reasonable requirements of a service user for food and hydration arising from the service user's preferences or their religious or cultural background, and</t>
  </si>
  <si>
    <t>People should be able to make choices about their diet.
People's religious and cultural needs must be identified in their nutrition and hydration assessment, and these needs must be met. If there are any clinical contraindications or risks posed because of any of these requirements, these should be discussed with the person, to allow them to make informed choices about their requirements.
When a person has specific dietary requirements relating to moral or ethical beliefs, such as vegetarianism, these requirements must be fully considered and met. Every effort should be made to meet people's preferences, including preference about what time meals are served, where they are served and the quantity.</t>
  </si>
  <si>
    <t>14(4)(d)  if necessary, support for a service user to eat or drink</t>
  </si>
  <si>
    <t>Regulation 15: Premises and equipment (FS)</t>
  </si>
  <si>
    <t xml:space="preserve">15(1) All premises and equipment used by the service provider must be—
15(1)(a) clean, </t>
  </si>
  <si>
    <t>Safety SAQ SS4</t>
  </si>
  <si>
    <t>CQC KLOE S3.5. How are standards of cleanliness and hygiene maintained?</t>
  </si>
  <si>
    <t>• Premises and equipment must be kept clean and cleaning must be done in line with current legislation and guidance.</t>
  </si>
  <si>
    <t>• Premises and equipment should be visibly clean and free from odours that are offensive or unpleasant.</t>
  </si>
  <si>
    <t>•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o Make sure that staff with responsibility for cleaning have appropriate training.</t>
  </si>
  <si>
    <t>• Domestic, clinical and hazardous waste and materials must be managed in line with current legislation and guidance.</t>
  </si>
  <si>
    <t>Safety SAQ SS3</t>
  </si>
  <si>
    <t>CQC KLOE S3.9. Do the arrangements for managing waste and clinical specimens keep people safe? (This includes classification, segregation, storage, labelling, handling and, where appropriate, treatment and disposal of waste.)</t>
  </si>
  <si>
    <t>15(1) All premises and equipment used by the service provider must be—
15(1)(b) secure,</t>
  </si>
  <si>
    <t>Safety SAQ SS6</t>
  </si>
  <si>
    <t>• Security arrangements must make sure that people are safe while receiving care, including:</t>
  </si>
  <si>
    <t>CQC KLOES3.4. Are there arrangements in place to safeguard adults and children from abuse that reflect relevant legislation and local requirements? Do staff understand their responsibilities and adhere to safeguarding policies and procedures?</t>
  </si>
  <si>
    <t>o Protecting personal safety, which includes restrictive protection required in relation to the Mental Capacity Act 2005 and Mental Health Act 1983. This includes the use of window restrictors or locks on doors, which are used in a way that protects people using the service when lawful and necessary, but which does not restrict the liberty of other people using the service.</t>
  </si>
  <si>
    <t>CQC KLOE E1.7. Are the rights of people subject to the Mental Health Act (MHA) protected and do staff have regard to the MHA Code of Practice?</t>
  </si>
  <si>
    <t>o Protecting personal property and/or money.</t>
  </si>
  <si>
    <t>o Providing appropriate access to and exit from protected or controlled areas.</t>
  </si>
  <si>
    <t>o Not inadvertently restricting people’s movements.</t>
  </si>
  <si>
    <t>o Providing appropriate information about access and entry when people who use the service are unable to come and go freely and when people using a service move from the premises as part of their care and treatment.</t>
  </si>
  <si>
    <t>o Using the appropriate level of security needed in relation to the services being delivered.
Health and Social Care Act 2008 (Regulated Activities) Regulations 2014 (Part 3)
Guidance for providers on meeting the regulations March 2015 57</t>
  </si>
  <si>
    <t>• If any form of surveillance is used for any purpose, the provider must make sure that this is done in the best interests of people using the service, while remaining mindful of their responsibilities for the safety of their staff. Any surveillance should be operated in line with current guidance. Detailed guidance on the use of surveillance is available on CQC’s website.</t>
  </si>
  <si>
    <t>15(1) All premises and equipment used by the service provider must be—
15(1)(c) suitable for the purpose for which they are being used,</t>
  </si>
  <si>
    <t>Safety SAQ SH2</t>
  </si>
  <si>
    <t>Premises must be fit for purpose in line with statutory requirements and should take account of national best practice.</t>
  </si>
  <si>
    <t>CQC KLOE S3.7. Does the design, maintenance and use of facilities and premises keep people safe?</t>
  </si>
  <si>
    <t>• Premises must be suitable for the service provided, including the layout, and be big enough to accommodate the potential number of people using the service at any one time. There must be sufficient equipment to provide the service.</t>
  </si>
  <si>
    <t>Safety SAQ SH2 &amp; SH15</t>
  </si>
  <si>
    <t>• Adequate support facilities and amenities must be provided where relevant to the service being provided. This includes sufficient toilets and bathrooms for the number of people using the service, adequate storage space, adequate seating and waiting space.</t>
  </si>
  <si>
    <t>• People’s needs must be taken into account when premises are designed, built, maintained, renovated or adapted.
Their views should also be taken into account when possible.</t>
  </si>
  <si>
    <t>Patient Experience SAQ P1</t>
  </si>
  <si>
    <t>• People should be able to easily enter and exit premises and find their way around easily and independently. If they can’t, providers must make reasonable adjustments in accordance with the Equality Act 2010 and other current legislation and guidance.</t>
  </si>
  <si>
    <t>Safety SAQ SH2 &amp; Patient Experience SAQ P5</t>
  </si>
  <si>
    <t>•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</si>
  <si>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CQC KLOE W2.9. Are there robust arrangements for identifying, recording and managing risks, issues and mitigating actions?</t>
  </si>
  <si>
    <t>The premises and equipment used to deliver care and treatment must meet people’s needs and, where possible, their preferences. This includes making sure that privacy, dignity and confidentiality are not compromised.</t>
  </si>
  <si>
    <t>• Reasonable adjustments must be made when providing equipment to meet the needs of people with disabilities, in line with requirements of the Equality Act 2010.</t>
  </si>
  <si>
    <t>Safety SAQ SH15</t>
  </si>
  <si>
    <t>15(1) All premises and equipment used by the service provider must be—
15(1)(d) properly used,
15(1)(e) properly maintained, and</t>
  </si>
  <si>
    <t>Safety prompt questions 1,4 &amp; 7 for each technical area e.g electrical safety</t>
  </si>
  <si>
    <t>• Providers must make sure that they meet the requirements of relevant legislation so that premises and equipment are properly used and maintained. See Annex A for relevant legislation.</t>
  </si>
  <si>
    <t>CQC KLOE S3.7. Does the design, maintenance and use of facilities and premises keep people safe?
S3.8. Does the maintenance and use of equipment keep people safe?</t>
  </si>
  <si>
    <t>• The provider’s Statement of Purpose and operational policies and procedures for the delivery of care and treatment should specify how the premises and equipment will be used.</t>
  </si>
  <si>
    <t>•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t>
  </si>
  <si>
    <t>• There should be regular health and safety risk assessments of the premises (including grounds) and equipment.
The findings of the assessments must be acted on without delay if improvements are required.</t>
  </si>
  <si>
    <t>SH4 &amp; safety SAQ prompt 3</t>
  </si>
  <si>
    <t>•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t>
  </si>
  <si>
    <t>Safety SAQ SH1 &amp; Safety SAQ prompt 4</t>
  </si>
  <si>
    <t>• Providers must have operational policies and procedures and maintenance budgets to maintain their equipment, buildings and mechanical engineering and electrical systems so that they are sound, operationally safe and exhibiting only minor deterioration.</t>
  </si>
  <si>
    <t>S3.8. Does the maintenance and use of equipment keep people safe?</t>
  </si>
  <si>
    <t>• All equipment must be used, stored and maintained in line with manufacturers’ instructions. It should only be used for its intended purpose and by the person for whom is it provided.</t>
  </si>
  <si>
    <t>• Providers must make sure that staff and others who operate the equipment are trained to use it appropriately.</t>
  </si>
  <si>
    <t>Safety SAQ SH15 &amp; Safety SAQ prompt 2&amp;5</t>
  </si>
  <si>
    <t>15(1) All premises and equipment used by the service provider must be—
15(1)(f) appropriately located for the purpose for which they are being used.</t>
  </si>
  <si>
    <t>• When planning the location of premises, providers must take into account the anticipated needs of the people who will use the service and they should ensure easy access to other relevant facilities and the local community.</t>
  </si>
  <si>
    <t>• Facilities should be appropriately located to suit the accommodation that is being used. This includes short distances between linked facilities, sufficient car parking that is clearly marked and reasonably close, and good access to public transport.</t>
  </si>
  <si>
    <t>Equipment must be accessible at all times to meet the needs of people using the service. This means it must be available when needed, or obtained in a reasonable time so as not to pose a risk to the person using the service.
Equipment includes chairs, beds, clinical equipment, and moving and handling equipment.</t>
  </si>
  <si>
    <t>15(2) The registered person must, in relation to such premises and equipment, maintain standards of hygiene appropriate for the purposes for which they are being used.</t>
  </si>
  <si>
    <t>• Providers must comply with guidance from the Department of Health about the prevention and control of infections: Health and Social Care Act 2008: Code of Practice for health and adult social care on the prevention and control of infections and related guidance.</t>
  </si>
  <si>
    <t>S3.6. Are reliable systems in place to prevent and protect people from a healthcare-associated infection?</t>
  </si>
  <si>
    <t>• Where applicable, premises must be cleaned or decontaminated in line with current legislation and guidance, and equipment must be cleaned, decontaminated and/or sterilised in line with current legislation and guidance and manufacturers’ instructions. Equipment must be cleaned or decontaminated after each use and between use by different people who use the service.</t>
  </si>
  <si>
    <t>• Ancillary services belonging to the provider, such as kitchens and laundry rooms, which are used for or by people who use the service, must be used and maintained in line with current legislation and guidance. People using the service and staff using the equipment should be trained to use it or supervised/risk assessed as necessary.</t>
  </si>
  <si>
    <t>Safety SAQ SS1, SS4 &amp; SH10</t>
  </si>
  <si>
    <t>W2.9. Are there robust arrangements for identifying, recording and managing risks, issues and mitigating actions?</t>
  </si>
  <si>
    <t>• Multiple use equipment and devices must be cleaned or decontaminated between use. Single use and single person devices must not be re-used or shared. All staff must understand the risk to people who use services if they do not adhere to this.</t>
  </si>
  <si>
    <t>Safety SAQ SS2 &amp; SS4</t>
  </si>
  <si>
    <t>Regulation 16: Receiving and acting on complaints (FS)</t>
  </si>
  <si>
    <t>Patient Exp SAQ P1</t>
  </si>
  <si>
    <t>R4. How are people’s concerns and complaints listened and responded to and used to improve the quality of care?</t>
  </si>
  <si>
    <t>16(1) Any complaint received must be investigated and necessary and proportionate action must be taken in response to any failure identified by the complaint or investigation.</t>
  </si>
  <si>
    <t>People must be able to make a complaint to any member of staff, either verbally or in writing.
All staff must know how to respond when they receive a complaint.
Unless they are anonymous, all complaints should be acknowledged whether they are written or verbal.
Complainants must not be discriminated against or victimised. In particular, people's care and treatment must not be affected if they make a complaint, or if somebody complains on their behalf.
Appropriate action must be taken without delay to respond to any failures identified by a complaint or the investigation of a complaint.
Information must be available to a complainant about how to take action if they are not satisfied with how the provider manages and/or responds to their complaint. Information should include the internal procedures that the provider must follow and should explain when complaints should/will be escalated to other appropriate bodies.
Where complainants escalate their complaint externally because they are dissatisfied with the local outcome, the provider should cooperate with any independent review or process.</t>
  </si>
  <si>
    <t>16(2) The registered person must establish and operate effectively an accessible system for identifying, receiving, recording, handling and responding to complaints by service users and other persons in relation to the carrying on of the regulated activity.</t>
  </si>
  <si>
    <t>Information and guidance about how to complain must be available and accessible to everyone who uses the service. It should be available in appropriate languages and formats to meet the needs of the people using the service.
Providers must tell people how to complain, offer support and provide the level of support needed to help them make a complaint. This may be through advocates, interpreter services and any other support identified or requested.
When complainants do not wish to identify themselves, the provider must still follow its complaints process as far as possible.
Providers must have effective systems to make sure that all complaints are investigated without delay. This includes: Undertaking a review to establish the level of investigation and immediate action required, including referral to appropriate authorities for investigation. This may include professional regulators or local authority safeguarding teams.
Making sure appropriate investigations are carried out to identify what might have caused the complaint and the actions required to prevent similar complaints.
When the complainant has identified themselves, investigating and responding to them and where relevant their family and carers without delay.</t>
  </si>
  <si>
    <t>Providers should monitor complaints over time, looking for trends and areas of risk that may be addressed.
Staff and others who are involved in the assessment and investigation of complaints must have the right level of knowledge and skill. They should understand the provider's complaints process and be knowledgeable about current related guidance.
Consent and confidentiality must not be compromised during the complaints process unless there are professional or statutory obligations that make this necessary, such as safeguarding.
Complainants, and those about whom complaints are made, must be kept informed of the status of their complaint and its investigation, and be advised of any changes made as a result.
Providers must maintain a record of all complaints, outcomes and actions taken in response to complaints. Where no action is taken, the reasons for this should be recorded.
Providers must act in accordance with Regulation 20: Duty of Candour in respect of complaints about care and treatment that have resulted in a notifiable safety incident.</t>
  </si>
  <si>
    <t>16(3)  The registered person must provide to the Commission, when requested to do so and by no later than 28 days beginning on the day after receipt of the request, a summary of—
(a) complaints made under such complaints system,
(b) responses made by the registered person to such complaints and any further correspondence with the complainants in relation to such complaints, and
(c) any other relevant information in relation to such complaints as the Commission may request.</t>
  </si>
  <si>
    <t>CQC can ask providers for information about a complaint; if this is not provided within 28 days of our request, it may be seen as preventing CQC from taking appropriate action in relation to a complaint or putting people who use the service at risk of harm, or of receiving care and treatment that has, or is, causing harm.
The 28-day period starts the day after the request is received.</t>
  </si>
  <si>
    <t>Regulation 17: Good governance (FS)</t>
  </si>
  <si>
    <t>W2.6. Are there comprehensive assurance system and service performance measures, which are reported and monitored, and is action taken to improve performance
S3.1. Are the systems, processes and practices that are essential to keep people safe identified, put inplace and communicated to staff?
W2. Does the governance framework ensure that responsibilities are clear and that quality, performance and risks are understood and managed?</t>
  </si>
  <si>
    <t>The NHS PAM is designed to be used as a system that meets this requirement</t>
  </si>
  <si>
    <t>17(1) Systems or processes must be established and operated effectively to ensure compliance with the requirements in this Part.</t>
  </si>
  <si>
    <t>Providers must operate effective systems and processes to make sure they assess and monitor their service against Regulations 4 to 20A of Part 3 of the Health and Social Care Act 2008 (Regulated Activities) Regulations 2014 (as amended). The provider must have a process in place to make sure this happens at all times and in response to the changing needs of people who use the service.</t>
  </si>
  <si>
    <t>The system must include scrutiny and overall responsibility at board level or equivalent.</t>
  </si>
  <si>
    <t>Governance domain</t>
  </si>
  <si>
    <r>
      <t xml:space="preserve">17(2) </t>
    </r>
    <r>
      <rPr>
        <sz val="11"/>
        <color theme="1"/>
        <rFont val="Arial"/>
        <family val="2"/>
      </rPr>
      <t>Without limiting paragraph (1), such systems or processes must enable the registered person, in particular, to—</t>
    </r>
  </si>
  <si>
    <t>17(2)(a) assess, monitor and improve the quality and safety of the services provided in the carrying on of the regulated activity (including the quality of the experience of service users in receiving those services);</t>
  </si>
  <si>
    <t>S3.3. Is implementation of safety systems, processes and practices monitored and improved when required?</t>
  </si>
  <si>
    <t>1. Providers must have systems and processes such as regular audits of the service provided and must assess, monitor and improve the quality and safety of the service. The audits should be baselined against Regulations 4 to 20A of the Health and Social Care Act 2008 (Regulated Activities) Regulations 2014 and should, where possible, include the experiences people who use the service. The systems and processes should be continually reviewed to make sure they remain fit for purpose. 
Fit for purpose means that:
systems and processes enable the provider to identify where quality and/or safety are being compromised and to respond appropriately and without delay. providers have access to all necessary information.</t>
  </si>
  <si>
    <t>17(2)(a) 2. Information should be up to date, accurate and properly analysed and reviewed by people with the appropriate skills and competence to understand its significance. When required, results should be escalated and appropriate action taken.</t>
  </si>
  <si>
    <t>G1.7</t>
  </si>
  <si>
    <t>W2.7. Are there effective arrangements in place to ensure that the information used to monitor and manage quality and performance is accurate, valid, reliable, timely and relevant? What action is taken when issues are identified?
W5.6. How is information used proactively to improve care?</t>
  </si>
  <si>
    <t>17(2)(a) 3. Providers should have effective communication systems to ensure that people who use the service, those who need to know within the service and, where appropriate, those external to the service, know the results of reviews about the quality and safety of the service and any actions required following the review.</t>
  </si>
  <si>
    <t>17(2)(a) 4. Providers should actively seek the views of a wide range of stakeholders, including people who use the service, staff, visiting professionals, professional bodies, commissioners, local groups, members of the public and other bodies, about their experience of, and the quality of care and treatment delivered by the service. Providers must be able to show how they have: analysed and responded to the information gathered, including taking action to address issues where they are raised, and
used the information to make improvements and demonstrate that they have been made</t>
  </si>
  <si>
    <t>W4. How are people who use the service, the public and staff engaged and involved?</t>
  </si>
  <si>
    <t>Providers must seek professional/expert advice as needed and without delay to help them to identify and make improvements.</t>
  </si>
  <si>
    <t>Governance SAQ G3</t>
  </si>
  <si>
    <t>17(2)a
Providers must monitor progress against plans to improve the quality and safety of services, and take appropriate action without delay where progress is not achieved as expected.</t>
  </si>
  <si>
    <t>PE domain and action plan prompt under each SAQ</t>
  </si>
  <si>
    <t>Subject to statutory consent and applicable confidentiality requirements, providers must share relevant information, such as information about incidents or risks, with other relevant individuals or bodies. These bodies include safeguarding boards, coroners, and regulators. Where they identify that improvements are needed these must be made without delay.</t>
  </si>
  <si>
    <t>Safety SAQ SH17</t>
  </si>
  <si>
    <t>Safety SAQ prompt Question 1</t>
  </si>
  <si>
    <t>17(2)(b)  assess, monitor and mitigate the risks relating to the health, safety and welfare of service users and others who may be at risk which arise from the carrying on of the regulated activity;</t>
  </si>
  <si>
    <t>Safety SAQ prompt question 3 &amp; G1.9 &amp; G1.10</t>
  </si>
  <si>
    <t>S3.1. Are the systems, processes and practices that are essential to keep people safe identified, put inplace and communicated to staff?
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t>
  </si>
  <si>
    <t>17(2)(c)  maintain securely an accurate, complete and contemporaneous record in respect of each service user, including a record of the care and treatment provided to the service user and of decisions taken in relation to the care and treatment provided;</t>
  </si>
  <si>
    <t>17(2)(d)  maintain securely such other records as are necessary to be kept in relation to—
(i) persons employed in the carrying on of the regulated activity, and
(ii) the management of the regulated activity;</t>
  </si>
  <si>
    <t>Records relating to people employed and the management of regulated activities must be created, amended, stored and destroyed in accordance with current legislation and guidance.</t>
  </si>
  <si>
    <t>Safety SAQ SH3</t>
  </si>
  <si>
    <t>Records relating to people employed must include information relevant to their employment in the role including information relating to the requirements under Regulations 4 to 7 and Regulation 19 of this part (part 3) of the Health and Social Care Act 2008 (Regulated Activities) Regulations 2014. This applies to all staff, not just newly appointed staff. Providers must observe data protection legislation about the retention of confidential personal information.</t>
  </si>
  <si>
    <t>Records relating to the management of regulated activities means anything relevant to the planning and delivery of care and treatment. This may include governance arrangements such as policies and procedures, service and maintenance records, audits and reviews, purchasing, action plans in response to risk and incidents.</t>
  </si>
  <si>
    <t>Records must be kept secure at all times and only accessed, amended or destroyed by people who are authorised to do so.</t>
  </si>
  <si>
    <t>Information in all formats must be managed in line with current legislation and guidance.</t>
  </si>
  <si>
    <t>Systems and processes must support the confidentiality of people using the service and not contravene the Data Protection Act 1998.</t>
  </si>
  <si>
    <t>17(2)(e)  seek and act on feedback from relevant persons and other persons on the services provided in the carrying on of the regulated activity, for the purposes of continually evaluating and improving such services;</t>
  </si>
  <si>
    <t xml:space="preserve">Patient Experience SAQ P1 </t>
  </si>
  <si>
    <t>17(2)(e)
Providers should actively encourage feedback about the quality of care and overall involvement with them. The feedback may be informal or formal, written or verbal. It may be from people using the service, those lawfully acting on their behalf, their carers and others such as staff or other relevant bodies.</t>
  </si>
  <si>
    <t>17(2)(e)
All feedback should be listened to, recorded and responded to as appropriate. It should be analysed and used to drive improvements to the quality and safety of services and the experience of engaging with the provider.</t>
  </si>
  <si>
    <t>17(2)(e)
Improvements should be made without delay once they are identified, and the provider should have systems in place to communicate how feedback has led to improvements.</t>
  </si>
  <si>
    <t>17(2)(f)  evaluate and improve their practice in respect of the processing of the information referred to in sub-paragraphs (a) to (e).</t>
  </si>
  <si>
    <t>Safety SAQ prompt question 7, SAQ G1.8 &amp; G1.4</t>
  </si>
  <si>
    <t>17(3)  The registered person must send to the Commission, when requested to do so and by no later than 28 days beginning on the day after receipt of the request—-</t>
  </si>
  <si>
    <t>Regulation 18: Staffing (FS)</t>
  </si>
  <si>
    <t>see also 'prompt guidance sheet'</t>
  </si>
  <si>
    <t>Safety SAQ prompt question 2: See 'prompt guidance sheet'</t>
  </si>
  <si>
    <t>S4.1. How are staffing levels and skill mix planned and reviewed so that people receive safe care and treatment at all times, in line with relevant tools and guidance, where available?</t>
  </si>
  <si>
    <t>18(2)(a ) receive such appropriate support, training, professional development, supervision and appraisal as is necessary to enable them to carry out the duties they are employed to perform,</t>
  </si>
  <si>
    <t>Safety SAQ prompt question 5: See 'prompt guidance sheet'</t>
  </si>
  <si>
    <t>Regulation 19: Fit and proper persons employed (FS)</t>
  </si>
  <si>
    <t>Regulation 20: Duty of candour (FS)</t>
  </si>
  <si>
    <t>G2.9</t>
  </si>
  <si>
    <t>Prompt Guidance sheet</t>
  </si>
  <si>
    <t>SAQ, Regs &amp; Guidance Mapping</t>
  </si>
  <si>
    <t>This sheet supplements the generic prompt questions in the safety domain</t>
  </si>
  <si>
    <t>This sheets shows the relationship with the SAQs, CQC guidance and relevant Regulations</t>
  </si>
  <si>
    <r>
      <rPr>
        <b/>
        <sz val="10"/>
        <rFont val="Arial"/>
        <family val="2"/>
      </rPr>
      <t>3: Commercial Opportunities</t>
    </r>
    <r>
      <rPr>
        <sz val="10"/>
        <rFont val="Arial"/>
        <family val="2"/>
      </rPr>
      <t xml:space="preserve">
An effective and efficient process in place to maximise benefits from commercial opportunities from land and property that support the main business of the NHS ?  </t>
    </r>
  </si>
  <si>
    <t>This file contains Self-Assessment Questions that help evaluate the way your organisation/site manages its estate and facilities in 5 Domains. Although the Safety Domain is notionally split between hard and soft Facility Management (FM) services some questions within the 'Combined and Hard FM' supply to both sections. These questions should be assessed across both hard and soft FM e.g. the SAQ relating to Health and Safety is within the 'Safety: Combined and Hard FM' but clearly applies to soft FM also. A number of other relevant sheets are also provided</t>
  </si>
  <si>
    <t>Decontamination is covered under SAQ SS1</t>
  </si>
  <si>
    <r>
      <rPr>
        <b/>
        <sz val="10"/>
        <rFont val="Arial"/>
        <family val="2"/>
      </rPr>
      <t xml:space="preserve">1. Health and Social Care Act 2008 (Regulated Activities) Regulations 2014: and CQC Guidance for providers on meeting the regulations
</t>
    </r>
    <r>
      <rPr>
        <sz val="10"/>
        <rFont val="Arial"/>
        <family val="2"/>
      </rPr>
      <t>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Health Tecnical Memorandum 00: Policies and principles of
healthcare engineering
2. Health Building Note 00-08: The efficient management of healthcare estates and facilities 
3. Health Building Note 00-08: Land and Property Appraisal
4. A RISK-BASED METHODOLOGY FOR ESTABLISHING AND MANAGING BACKLOG (NHS Estates 2004)
5. ESTABLISHING AND MANAGING BACKLOG (NHS Estates 2004)
6. Monitor: The asset register and disposal of assets: guidance for providers of commissioner requested services
7. BS ISO 55000, 55001 &amp; 55002: 2014 Asset Management
8. Quality Management System supported by the International Organisation for Standardisation ISO 9001 Quality Management System, or the current European Foundation for Quality Management (EFQM) Excellence Model criteria or equivalent.</t>
    </r>
  </si>
  <si>
    <r>
      <rPr>
        <b/>
        <sz val="10"/>
        <rFont val="Arial"/>
        <family val="2"/>
      </rPr>
      <t>1. Health and Social Care Act 2008 (Regulated Activities) Regulations 2014: and CQC Guidance for providers on meeting the regulations</t>
    </r>
    <r>
      <rPr>
        <sz val="10"/>
        <rFont val="Arial"/>
        <family val="2"/>
      </rPr>
      <t xml:space="preserve">
17(2)(d)  maintain securely such other records as are necessary to be kept in relation to—
(i) persons employed in the carrying on of the regulated activity, and
(ii) the management of the regulated activity;
Records relating to people employed and the management of regulated activities must be created, amended, stored and destroyed in accordance with current legislation and guidance.
Records relating to people employed must include information relevant to their employment in the role including information relating to the requirements under Regulations 4 to 7 and Regulation 19 of this part (part 3) of the Health and Social Care Act 2008 (Regulated Activities) Regulations 2014. This applies to all staff, not just newly appointed staff. Providers must observe data protection legislation about the retention of confidential personal information.
Records relating to the management of regulated activities means anything relevant to the planning and delivery of care and treatment. This may include governance arrangements such as policies and procedures, service and maintenance records, audits and reviews, purchasing, action plans in response to risk and incidents.
Records must be kept secure at all times and only accessed, amended or destroyed by people who are authorised to do so.
Information in all formats must be managed in line with current legislation and guidance.
Health Tecnical Memorandum 00: Policies and principles of
healthcare engineering
2. BS EN 15221 Facilities Management
3. BS ISO 55000, 55001 &amp; 55002: 2014 Asset Management
4. Quality Management System supported by the International Organisation for Standardisation ISO 9001 Quality Management System, or the current European Foundation for Quality Management (EFQM) Excellence Model criteria or equivalent.</t>
    </r>
  </si>
  <si>
    <t>Health Tecnical Memorandum 00: Policies and principles of
healthcare engineering
1. Water Supply (Water Fittings) Regulations 1999
2. Defra’s guidance to the Water Supply (Water Fittings) Regulations
3. HSE's Approved Code of Practice (ACoP) L8 (2013), HSG274 Parts 1, 2 and 3, HTM 04-01: the control of legionella, hygiene, "safe" hot water, cold water and drinking water systems (Scheduled to be replaced in April 2016 by HTM 04-01: Safe water in healthcare premises)
4. Notification of Cooling towers and Evaporative Condensers Regulations 1992
4. Health Technical Memorandum 04-01: Addendum Pseudomonas aeruginosa
5. Health Technical Memorandum 07-01: Water Management and Water Efficiency
6. Health Technical Memorandum 07-04: Water management and water efficiency – best practice advice for the healthcare sector
7. Health and Social Care Act 2008 (Regulated Activities) Regulations 2014 and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t>
  </si>
  <si>
    <t>1. Provision and Use of Work Equipment Regulations 1998
2. ACoP 22 Safe Use of work Equipment.
Health Tecnical Memorandum 00: Policies and principles of
healthcare engineering
3. Choice Framework for Local Policies and Procedures (CFPP) 01-01:Management and decontamination of surgical instruments (medical devices) used in acute care (Scheduled to be replaced by HTM 01-01: Management and decontamination of surgical instruments (medical devices) used in acute care in April 2016) 
4. Choice Framework for Local Policies and Procedures (CFPP) 01-06: Reprocessing of flexible endoscopes: management and decontamination (Scheduled to be replaced by HTM 01-06: Reprocessing of flexible endoscopes: management and decontamination in April 2016)
5. Medicines and Healthcare Products Regulatory Agency (MHRA) Guidance
6. Health and Social Care Act 2008 (Regulated Activities) Regulations 2014 and CQC Guidance for providers on meeting the regulations
15(1) All premises and equipment used by the service provider must be—
15(1)(c) suitable for the purpose for which they are being used,
• Reasonable adjustments must be made when providing equipment to meet the needs of people with disabilities, in line with requirements of the Equality Act 2010.
• There must be sufficient equipment to provide the service.
15(1)(d) properly used,
15(1)(e) properly maintained, and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All equipment must be used, stored and maintained in line with manufacturers’ instructions. It should only be used for its intended purpose and by the person for whom is it provided.
• Providers must make sure that staff and others who operate the equipment are trained to use it appropriately.
15(1)(f) appropriately located for the purpose for which they are being used.
Equipment must be accessible at all times to meet the needs of people using the service. This means it must be available when needed, or obtained in a reasonable time so as not to pose a risk to the person using the service.
Equipment includes chairs, beds, clinical equipment, and moving and handling equipment.
15(2) The registered person must, in relation to such premises and equipment, maintain standards of hygiene appropriate for the purposes for which they are being used.
• Multiple use equipment and devices must be cleaned or decontaminated between use. Single use and single person devices must not be re-used or shared. All staff must understand the risk to people who use services if they do not adhere to this</t>
  </si>
  <si>
    <r>
      <rPr>
        <b/>
        <sz val="9"/>
        <rFont val="Arial"/>
        <family val="2"/>
      </rPr>
      <t>1. Health and Social Care Act 2008 (Regulated Activities) Regulations 2014: and CQC Guidance for providers on meeting the regulations</t>
    </r>
    <r>
      <rPr>
        <sz val="9"/>
        <rFont val="Arial"/>
        <family val="2"/>
      </rPr>
      <t xml:space="preserve">
15(1)(c) suitable for the purpose for which they are being used,
Premises must be fit for purpose in line with statutory requirements and should take account of national best practice.
• Premises must be suitable for the service provided, including the layout, and be big enough to accommodate the potential number of people using the service at any one time. There must be sufficient equipment to provide the service.
• Adequate support facilities and amenities must be provided where relevant to the service being provided including sufficient toilets and bathrooms for no. of people using the service, adequate storage space, adequate seating and waiting space.
• People’s needs must be taken into account when premises are designed, built, maintained, renovated or adapted. Their views should also be taken into account when possible.
• People should be able to easily enter and exit premises and find their way around easily and independently. If they can’t, providers must make reasonable adjustments in accordance with the Equality Act 2010 and other current legislation and guidance.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
The premises and equipment used to deliver care and treatment must meet people’s needs and, where possible, their preferences. This includes making sure that privacy, dignity and confidentiality are not compromised.
15(1)(d) properly used,
• Providers must make sure that they meet the requirements of relevant legislation so that premises and equipment are properly used and maintained.
• The provider’s Statement of Purpose and operational policies and procedures for the delivery of care and treatment should specify how the premises and equipment will be used.
•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
15(1)(f) appropriately located for the purpose for which they are being used.
• When planning the location of premises, providers must take into account the anticipated needs of the people who will use the service and they should ensure easy access to other relevant facilities and the local community.
• Facilities should be appropriately located to suit the accommodation that is being used. This includes short distances between linked facilities, sufficient car parking that is clearly marked and reasonably close, and good access to public transport.
2. Building Regulations
3. Equality Act 2010
4. HBN, HTM, CFPP and other Estates and Facilities guidance issued by the DoH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</si>
</sst>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dd/mm/yy;@"/>
    <numFmt numFmtId="166" formatCode="&quot;£&quot;#,##0"/>
  </numFmts>
  <fonts count="56"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0"/>
      <name val="Arial"/>
      <family val="2"/>
    </font>
    <font>
      <i/>
      <sz val="11"/>
      <color indexed="23"/>
      <name val="Arial"/>
      <family val="2"/>
    </font>
    <font>
      <sz val="11"/>
      <color indexed="17"/>
      <name val="Arial"/>
      <family val="2"/>
    </font>
    <font>
      <b/>
      <sz val="15"/>
      <color indexed="26"/>
      <name val="Arial"/>
      <family val="2"/>
    </font>
    <font>
      <b/>
      <sz val="13"/>
      <color indexed="26"/>
      <name val="Arial"/>
      <family val="2"/>
    </font>
    <font>
      <b/>
      <sz val="11"/>
      <color indexed="26"/>
      <name val="Arial"/>
      <family val="2"/>
    </font>
    <font>
      <u/>
      <sz val="10"/>
      <color indexed="12"/>
      <name val="Book Antiqua"/>
      <family val="1"/>
    </font>
    <font>
      <sz val="11"/>
      <color indexed="62"/>
      <name val="Arial"/>
      <family val="2"/>
    </font>
    <font>
      <sz val="11"/>
      <color indexed="52"/>
      <name val="Arial"/>
      <family val="2"/>
    </font>
    <font>
      <sz val="11"/>
      <color indexed="60"/>
      <name val="Arial"/>
      <family val="2"/>
    </font>
    <font>
      <sz val="11"/>
      <color indexed="60"/>
      <name val="Calibri"/>
      <family val="2"/>
    </font>
    <font>
      <b/>
      <sz val="11"/>
      <color indexed="63"/>
      <name val="Arial"/>
      <family val="2"/>
    </font>
    <font>
      <b/>
      <sz val="18"/>
      <color indexed="26"/>
      <name val="Cambria"/>
      <family val="2"/>
    </font>
    <font>
      <b/>
      <sz val="11"/>
      <color indexed="8"/>
      <name val="Arial"/>
      <family val="2"/>
    </font>
    <font>
      <sz val="11"/>
      <color indexed="10"/>
      <name val="Arial"/>
      <family val="2"/>
    </font>
    <font>
      <b/>
      <sz val="11"/>
      <color theme="1"/>
      <name val="Calibri"/>
      <family val="2"/>
      <scheme val="minor"/>
    </font>
    <font>
      <b/>
      <sz val="10"/>
      <name val="Arial"/>
      <family val="2"/>
    </font>
    <font>
      <sz val="10"/>
      <color theme="1"/>
      <name val="Arial"/>
      <family val="2"/>
    </font>
    <font>
      <sz val="11"/>
      <color theme="1"/>
      <name val="Calibri"/>
      <family val="2"/>
      <scheme val="minor"/>
    </font>
    <font>
      <sz val="11"/>
      <name val="Arial"/>
      <family val="2"/>
    </font>
    <font>
      <sz val="11"/>
      <color rgb="FF000000"/>
      <name val="Arial"/>
      <family val="2"/>
    </font>
    <font>
      <b/>
      <sz val="10"/>
      <color rgb="FF000000"/>
      <name val="Arial"/>
      <family val="2"/>
    </font>
    <font>
      <b/>
      <sz val="10"/>
      <color theme="1"/>
      <name val="Arial"/>
      <family val="2"/>
    </font>
    <font>
      <sz val="12"/>
      <name val="Arial"/>
      <family val="2"/>
    </font>
    <font>
      <sz val="11"/>
      <name val="Calibri"/>
      <family val="2"/>
      <scheme val="minor"/>
    </font>
    <font>
      <b/>
      <sz val="11"/>
      <name val="Arial"/>
      <family val="2"/>
    </font>
    <font>
      <i/>
      <sz val="11"/>
      <color theme="1"/>
      <name val="Calibri"/>
      <family val="2"/>
      <scheme val="minor"/>
    </font>
    <font>
      <i/>
      <sz val="10"/>
      <name val="Arial"/>
      <family val="2"/>
    </font>
    <font>
      <b/>
      <sz val="11"/>
      <color theme="0"/>
      <name val="Calibri"/>
      <family val="2"/>
      <scheme val="minor"/>
    </font>
    <font>
      <b/>
      <sz val="11"/>
      <color theme="0"/>
      <name val="Arial"/>
      <family val="2"/>
    </font>
    <font>
      <sz val="11"/>
      <color theme="0"/>
      <name val="Arial"/>
      <family val="2"/>
    </font>
    <font>
      <sz val="16"/>
      <color theme="0"/>
      <name val="Calibri"/>
      <family val="2"/>
      <scheme val="minor"/>
    </font>
    <font>
      <sz val="16"/>
      <color theme="0"/>
      <name val="Arial"/>
      <family val="2"/>
    </font>
    <font>
      <sz val="11"/>
      <color theme="0"/>
      <name val="Calibri"/>
      <family val="2"/>
      <scheme val="minor"/>
    </font>
    <font>
      <b/>
      <sz val="10"/>
      <color theme="0"/>
      <name val="Arial"/>
      <family val="2"/>
    </font>
    <font>
      <sz val="10"/>
      <color theme="0"/>
      <name val="Arial"/>
      <family val="2"/>
    </font>
    <font>
      <sz val="14"/>
      <color theme="0"/>
      <name val="Calibri"/>
      <family val="2"/>
      <scheme val="minor"/>
    </font>
    <font>
      <b/>
      <sz val="10"/>
      <color theme="1"/>
      <name val="Calibri"/>
      <family val="2"/>
      <scheme val="minor"/>
    </font>
    <font>
      <u/>
      <sz val="11"/>
      <color theme="10"/>
      <name val="Calibri"/>
      <family val="2"/>
      <scheme val="minor"/>
    </font>
    <font>
      <i/>
      <sz val="11"/>
      <color theme="1"/>
      <name val="Arial"/>
      <family val="2"/>
    </font>
    <font>
      <b/>
      <sz val="28"/>
      <color theme="1"/>
      <name val="Calibri"/>
      <family val="2"/>
      <scheme val="minor"/>
    </font>
    <font>
      <b/>
      <i/>
      <sz val="11"/>
      <color theme="1"/>
      <name val="Arial"/>
      <family val="2"/>
    </font>
    <font>
      <b/>
      <sz val="11"/>
      <color rgb="FFFF0000"/>
      <name val="Calibri"/>
      <family val="2"/>
      <scheme val="minor"/>
    </font>
    <font>
      <sz val="14"/>
      <color theme="1"/>
      <name val="Calibri"/>
      <family val="2"/>
      <scheme val="minor"/>
    </font>
    <font>
      <sz val="9"/>
      <name val="Arial"/>
      <family val="2"/>
    </font>
    <font>
      <b/>
      <sz val="9"/>
      <name val="Arial"/>
      <family val="2"/>
    </font>
    <font>
      <sz val="9"/>
      <color theme="1"/>
      <name val="Calibri"/>
      <family val="2"/>
      <scheme val="minor"/>
    </font>
  </fonts>
  <fills count="25">
    <fill>
      <patternFill patternType="none"/>
    </fill>
    <fill>
      <patternFill patternType="gray125"/>
    </fill>
    <fill>
      <patternFill patternType="solid">
        <fgColor indexed="25"/>
      </patternFill>
    </fill>
    <fill>
      <patternFill patternType="solid">
        <fgColor indexed="47"/>
      </patternFill>
    </fill>
    <fill>
      <patternFill patternType="solid">
        <fgColor indexed="43"/>
      </patternFill>
    </fill>
    <fill>
      <patternFill patternType="solid">
        <fgColor indexed="9"/>
      </patternFill>
    </fill>
    <fill>
      <patternFill patternType="solid">
        <fgColor indexed="24"/>
      </patternFill>
    </fill>
    <fill>
      <patternFill patternType="solid">
        <fgColor indexed="27"/>
      </patternFill>
    </fill>
    <fill>
      <patternFill patternType="solid">
        <fgColor indexed="22"/>
      </patternFill>
    </fill>
    <fill>
      <patternFill patternType="solid">
        <fgColor indexed="49"/>
      </patternFill>
    </fill>
    <fill>
      <patternFill patternType="solid">
        <fgColor indexed="54"/>
      </patternFill>
    </fill>
    <fill>
      <patternFill patternType="solid">
        <fgColor indexed="53"/>
      </patternFill>
    </fill>
    <fill>
      <patternFill patternType="solid">
        <fgColor indexed="46"/>
      </patternFill>
    </fill>
    <fill>
      <patternFill patternType="solid">
        <fgColor indexed="29"/>
      </patternFill>
    </fill>
    <fill>
      <patternFill patternType="solid">
        <fgColor indexed="42"/>
      </patternFill>
    </fill>
    <fill>
      <patternFill patternType="solid">
        <fgColor theme="0"/>
        <bgColor indexed="64"/>
      </patternFill>
    </fill>
    <fill>
      <patternFill patternType="solid">
        <fgColor rgb="FFDDDDDD"/>
        <bgColor indexed="64"/>
      </patternFill>
    </fill>
    <fill>
      <patternFill patternType="solid">
        <fgColor rgb="FF339966"/>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s>
  <cellStyleXfs count="54">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5" borderId="4" applyNumberFormat="0" applyAlignment="0" applyProtection="0"/>
    <xf numFmtId="0" fontId="8" fillId="13" borderId="5"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 borderId="4" applyNumberFormat="0" applyAlignment="0" applyProtection="0"/>
    <xf numFmtId="0" fontId="17" fillId="0" borderId="9" applyNumberFormat="0" applyFill="0" applyAlignment="0" applyProtection="0"/>
    <xf numFmtId="0" fontId="18" fillId="4" borderId="0" applyNumberFormat="0" applyBorder="0" applyAlignment="0" applyProtection="0"/>
    <xf numFmtId="0" fontId="19" fillId="4" borderId="0" applyNumberFormat="0" applyBorder="0" applyAlignment="0" applyProtection="0"/>
    <xf numFmtId="0" fontId="9" fillId="0" borderId="0"/>
    <xf numFmtId="0" fontId="9" fillId="0" borderId="0"/>
    <xf numFmtId="0" fontId="9" fillId="4" borderId="10" applyNumberFormat="0" applyFont="0" applyAlignment="0" applyProtection="0"/>
    <xf numFmtId="0" fontId="20" fillId="5" borderId="11" applyNumberFormat="0" applyAlignment="0" applyProtection="0"/>
    <xf numFmtId="9" fontId="9" fillId="0" borderId="0" applyFont="0" applyFill="0" applyBorder="0" applyAlignment="0" applyProtection="0"/>
    <xf numFmtId="0" fontId="21" fillId="0" borderId="0" applyNumberFormat="0" applyFill="0" applyBorder="0" applyAlignment="0" applyProtection="0"/>
    <xf numFmtId="0" fontId="22" fillId="0" borderId="12" applyNumberFormat="0" applyFill="0" applyAlignment="0" applyProtection="0"/>
    <xf numFmtId="0" fontId="23" fillId="0" borderId="0" applyNumberFormat="0" applyFill="0" applyBorder="0" applyAlignment="0" applyProtection="0"/>
    <xf numFmtId="0" fontId="9" fillId="0" borderId="0"/>
    <xf numFmtId="9" fontId="27" fillId="0" borderId="0" applyFont="0" applyFill="0" applyBorder="0" applyAlignment="0" applyProtection="0"/>
    <xf numFmtId="43" fontId="27" fillId="0" borderId="0" applyFont="0" applyFill="0" applyBorder="0" applyAlignment="0" applyProtection="0"/>
    <xf numFmtId="0" fontId="47" fillId="0" borderId="0" applyNumberFormat="0" applyFill="0" applyBorder="0" applyAlignment="0" applyProtection="0"/>
  </cellStyleXfs>
  <cellXfs count="456">
    <xf numFmtId="0" fontId="0" fillId="0" borderId="0" xfId="0"/>
    <xf numFmtId="0" fontId="2" fillId="0" borderId="0" xfId="0" applyFont="1" applyAlignment="1">
      <alignment vertical="center"/>
    </xf>
    <xf numFmtId="0" fontId="2" fillId="0" borderId="16" xfId="0" applyFont="1" applyBorder="1" applyAlignment="1">
      <alignment vertical="center" wrapText="1"/>
    </xf>
    <xf numFmtId="0" fontId="2" fillId="0" borderId="13" xfId="0" applyFont="1" applyBorder="1" applyAlignment="1">
      <alignment vertical="center" wrapText="1"/>
    </xf>
    <xf numFmtId="0" fontId="9" fillId="0" borderId="1" xfId="0" applyFont="1" applyBorder="1" applyAlignment="1">
      <alignment vertical="top" wrapText="1"/>
    </xf>
    <xf numFmtId="0" fontId="25" fillId="0" borderId="0" xfId="0" applyFont="1" applyFill="1" applyBorder="1" applyAlignment="1">
      <alignment horizontal="left" vertical="top" wrapText="1"/>
    </xf>
    <xf numFmtId="0" fontId="9" fillId="0" borderId="2" xfId="0" applyFont="1" applyBorder="1" applyAlignment="1">
      <alignment vertical="top" wrapText="1"/>
    </xf>
    <xf numFmtId="0" fontId="2" fillId="0" borderId="0" xfId="1" applyFont="1" applyFill="1" applyAlignment="1">
      <alignment vertical="center"/>
    </xf>
    <xf numFmtId="0" fontId="3" fillId="0" borderId="0" xfId="1" applyFont="1" applyFill="1" applyAlignment="1">
      <alignment vertical="center"/>
    </xf>
    <xf numFmtId="0" fontId="26" fillId="0" borderId="0" xfId="1" applyFont="1" applyFill="1" applyAlignment="1">
      <alignment vertical="center"/>
    </xf>
    <xf numFmtId="0" fontId="31" fillId="0" borderId="0" xfId="1" applyFont="1" applyFill="1" applyAlignment="1">
      <alignment vertical="center"/>
    </xf>
    <xf numFmtId="0" fontId="9" fillId="0" borderId="1" xfId="1" applyFont="1" applyFill="1" applyBorder="1" applyAlignment="1">
      <alignment horizontal="left" vertical="center" wrapText="1"/>
    </xf>
    <xf numFmtId="0" fontId="26" fillId="0" borderId="0" xfId="1" applyFont="1" applyFill="1"/>
    <xf numFmtId="0" fontId="9" fillId="15" borderId="0" xfId="42" applyFont="1" applyFill="1" applyAlignment="1">
      <alignment vertical="center"/>
    </xf>
    <xf numFmtId="0" fontId="9" fillId="0" borderId="1" xfId="42" applyFont="1" applyBorder="1" applyAlignment="1">
      <alignment horizontal="left" vertical="center" wrapText="1"/>
    </xf>
    <xf numFmtId="0" fontId="9" fillId="15" borderId="1" xfId="42" applyFont="1" applyFill="1" applyBorder="1" applyAlignment="1">
      <alignment horizontal="left" vertical="center" wrapText="1"/>
    </xf>
    <xf numFmtId="0" fontId="32" fillId="0" borderId="0" xfId="0" applyFont="1" applyFill="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6" fillId="0" borderId="0" xfId="1" applyFont="1" applyFill="1" applyBorder="1" applyAlignment="1">
      <alignment vertical="center"/>
    </xf>
    <xf numFmtId="0" fontId="31" fillId="16" borderId="1" xfId="1" applyFont="1" applyFill="1" applyBorder="1" applyAlignment="1">
      <alignment horizontal="center" vertical="center" wrapText="1"/>
    </xf>
    <xf numFmtId="0" fontId="26" fillId="16" borderId="1" xfId="0" applyFont="1" applyFill="1" applyBorder="1" applyAlignment="1">
      <alignment vertical="center" wrapText="1"/>
    </xf>
    <xf numFmtId="0" fontId="3" fillId="16" borderId="0" xfId="0" applyFont="1" applyFill="1" applyAlignment="1">
      <alignment vertical="center"/>
    </xf>
    <xf numFmtId="0" fontId="2" fillId="16" borderId="0" xfId="0" applyFont="1" applyFill="1" applyAlignment="1">
      <alignment vertical="center"/>
    </xf>
    <xf numFmtId="0" fontId="24" fillId="0" borderId="0" xfId="0" applyFont="1"/>
    <xf numFmtId="0" fontId="0" fillId="17" borderId="0" xfId="0" applyFill="1"/>
    <xf numFmtId="9" fontId="24" fillId="0" borderId="1" xfId="51" applyFont="1" applyBorder="1"/>
    <xf numFmtId="0" fontId="31" fillId="16" borderId="1" xfId="0" applyFont="1" applyFill="1" applyBorder="1" applyAlignment="1">
      <alignment vertical="center" wrapText="1"/>
    </xf>
    <xf numFmtId="0" fontId="26" fillId="16" borderId="16" xfId="0" applyFont="1" applyFill="1" applyBorder="1" applyAlignment="1">
      <alignment vertical="center" wrapText="1"/>
    </xf>
    <xf numFmtId="0" fontId="0" fillId="0" borderId="0" xfId="0"/>
    <xf numFmtId="0" fontId="25" fillId="0" borderId="1" xfId="0" applyFont="1" applyBorder="1" applyAlignment="1">
      <alignment horizontal="left" vertical="center"/>
    </xf>
    <xf numFmtId="0" fontId="0" fillId="0" borderId="1" xfId="0" applyBorder="1"/>
    <xf numFmtId="0" fontId="24" fillId="0" borderId="1" xfId="0" applyFont="1" applyBorder="1"/>
    <xf numFmtId="9" fontId="0" fillId="0" borderId="1" xfId="51" applyFont="1" applyBorder="1"/>
    <xf numFmtId="0" fontId="37" fillId="17" borderId="0" xfId="0" applyFont="1" applyFill="1"/>
    <xf numFmtId="0" fontId="38" fillId="17" borderId="0" xfId="0" applyFont="1" applyFill="1" applyAlignment="1">
      <alignment vertical="center"/>
    </xf>
    <xf numFmtId="0" fontId="39" fillId="17" borderId="0" xfId="0" applyFont="1" applyFill="1" applyAlignment="1">
      <alignment vertical="center"/>
    </xf>
    <xf numFmtId="0" fontId="40" fillId="17" borderId="0" xfId="0" applyFont="1" applyFill="1"/>
    <xf numFmtId="0" fontId="41" fillId="17" borderId="0" xfId="0" applyFont="1" applyFill="1" applyAlignment="1">
      <alignment vertical="center"/>
    </xf>
    <xf numFmtId="0" fontId="24" fillId="0" borderId="0" xfId="0" applyFont="1" applyBorder="1"/>
    <xf numFmtId="0" fontId="0" fillId="0" borderId="0" xfId="0" applyBorder="1"/>
    <xf numFmtId="0" fontId="36" fillId="0" borderId="1" xfId="0" applyFont="1" applyBorder="1" applyAlignment="1">
      <alignment horizontal="left" vertical="center"/>
    </xf>
    <xf numFmtId="0" fontId="36" fillId="0" borderId="1" xfId="0" applyFont="1" applyBorder="1" applyAlignment="1">
      <alignment horizontal="right" vertical="center"/>
    </xf>
    <xf numFmtId="9" fontId="24" fillId="0" borderId="0" xfId="51" applyFont="1" applyBorder="1"/>
    <xf numFmtId="164" fontId="36" fillId="0" borderId="1" xfId="52" applyNumberFormat="1" applyFont="1" applyBorder="1" applyAlignment="1">
      <alignment horizontal="right" vertical="center"/>
    </xf>
    <xf numFmtId="1" fontId="36" fillId="0" borderId="1" xfId="0" applyNumberFormat="1" applyFont="1" applyBorder="1" applyAlignment="1">
      <alignment horizontal="right" vertical="center"/>
    </xf>
    <xf numFmtId="0" fontId="35" fillId="0" borderId="0" xfId="0" applyFont="1"/>
    <xf numFmtId="0" fontId="42" fillId="17" borderId="1" xfId="0" applyFont="1" applyFill="1" applyBorder="1"/>
    <xf numFmtId="0" fontId="0" fillId="0" borderId="1" xfId="0" applyFont="1" applyBorder="1"/>
    <xf numFmtId="0" fontId="9" fillId="0" borderId="1" xfId="0" applyFont="1" applyBorder="1" applyAlignment="1">
      <alignment horizontal="left" vertical="center" wrapText="1"/>
    </xf>
    <xf numFmtId="0" fontId="25" fillId="0" borderId="1" xfId="0" applyFont="1" applyBorder="1" applyAlignment="1">
      <alignment horizontal="left" vertical="center" wrapText="1"/>
    </xf>
    <xf numFmtId="0" fontId="26" fillId="0" borderId="0" xfId="1" applyFont="1" applyFill="1" applyAlignment="1">
      <alignment vertical="center" wrapText="1"/>
    </xf>
    <xf numFmtId="0" fontId="34" fillId="16" borderId="1" xfId="0" applyFont="1" applyFill="1" applyBorder="1" applyAlignment="1">
      <alignment horizontal="center" vertical="center" wrapText="1"/>
    </xf>
    <xf numFmtId="0" fontId="29" fillId="0" borderId="18" xfId="1" applyFont="1" applyFill="1" applyBorder="1" applyAlignment="1">
      <alignment horizontal="center" vertical="center" wrapText="1"/>
    </xf>
    <xf numFmtId="0" fontId="0" fillId="0" borderId="0" xfId="0" applyAlignment="1">
      <alignment vertical="center"/>
    </xf>
    <xf numFmtId="0" fontId="25" fillId="16" borderId="1" xfId="0" applyFont="1" applyFill="1" applyBorder="1" applyAlignment="1">
      <alignment horizontal="center" vertical="center" wrapText="1"/>
    </xf>
    <xf numFmtId="0" fontId="29" fillId="0" borderId="18" xfId="1" applyFont="1" applyFill="1" applyBorder="1" applyAlignment="1">
      <alignment horizontal="center" vertical="center"/>
    </xf>
    <xf numFmtId="0" fontId="9" fillId="15" borderId="0" xfId="42" applyFont="1" applyFill="1" applyAlignment="1">
      <alignment vertical="center" wrapText="1"/>
    </xf>
    <xf numFmtId="0" fontId="26" fillId="16" borderId="1" xfId="1" applyFont="1" applyFill="1" applyBorder="1" applyAlignment="1">
      <alignment vertical="center" wrapText="1"/>
    </xf>
    <xf numFmtId="9" fontId="24" fillId="0" borderId="1" xfId="0" applyNumberFormat="1" applyFont="1" applyBorder="1"/>
    <xf numFmtId="0" fontId="0" fillId="0" borderId="17" xfId="0" applyBorder="1"/>
    <xf numFmtId="0" fontId="31" fillId="15" borderId="1" xfId="0" applyFont="1" applyFill="1" applyBorder="1" applyAlignment="1">
      <alignment vertical="center" wrapText="1"/>
    </xf>
    <xf numFmtId="0" fontId="45" fillId="17" borderId="0" xfId="0" applyFont="1" applyFill="1"/>
    <xf numFmtId="0" fontId="0" fillId="0" borderId="0" xfId="0" applyAlignment="1">
      <alignment wrapText="1"/>
    </xf>
    <xf numFmtId="0" fontId="0" fillId="0" borderId="0" xfId="0" applyFill="1"/>
    <xf numFmtId="1" fontId="0" fillId="0" borderId="1" xfId="51" applyNumberFormat="1" applyFont="1" applyBorder="1"/>
    <xf numFmtId="1" fontId="24" fillId="0" borderId="1" xfId="51" applyNumberFormat="1" applyFont="1" applyBorder="1"/>
    <xf numFmtId="0" fontId="0" fillId="16" borderId="0" xfId="0" applyFill="1" applyAlignment="1"/>
    <xf numFmtId="0" fontId="0" fillId="0" borderId="1" xfId="0" applyFont="1" applyBorder="1" applyAlignment="1">
      <alignment vertical="center"/>
    </xf>
    <xf numFmtId="0" fontId="42" fillId="17" borderId="1" xfId="0" applyFont="1" applyFill="1" applyBorder="1" applyAlignment="1">
      <alignment vertical="center"/>
    </xf>
    <xf numFmtId="0" fontId="0" fillId="0" borderId="0" xfId="0" applyAlignment="1">
      <alignment horizontal="left"/>
    </xf>
    <xf numFmtId="0" fontId="26" fillId="0" borderId="21" xfId="1" applyFont="1" applyFill="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wrapText="1"/>
    </xf>
    <xf numFmtId="0" fontId="32" fillId="0" borderId="0" xfId="0" applyFont="1" applyAlignment="1">
      <alignment vertical="center"/>
    </xf>
    <xf numFmtId="0" fontId="32" fillId="0" borderId="0" xfId="0" applyFont="1" applyAlignment="1">
      <alignment vertical="center" wrapText="1"/>
    </xf>
    <xf numFmtId="0" fontId="9" fillId="19" borderId="1" xfId="42" applyFont="1" applyFill="1" applyBorder="1" applyAlignment="1">
      <alignment horizontal="center" vertical="center" wrapText="1"/>
    </xf>
    <xf numFmtId="0" fontId="9" fillId="19" borderId="1" xfId="0" applyFont="1" applyFill="1" applyBorder="1" applyAlignment="1">
      <alignment vertical="center"/>
    </xf>
    <xf numFmtId="0" fontId="9" fillId="20" borderId="1" xfId="0" applyFont="1" applyFill="1" applyBorder="1" applyAlignment="1">
      <alignment vertical="center"/>
    </xf>
    <xf numFmtId="0" fontId="34" fillId="19" borderId="1" xfId="0" applyFont="1" applyFill="1" applyBorder="1" applyAlignment="1">
      <alignment horizontal="lef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left" vertical="center" wrapText="1"/>
    </xf>
    <xf numFmtId="0" fontId="9" fillId="0" borderId="2" xfId="0" applyFont="1" applyBorder="1" applyAlignment="1">
      <alignment horizontal="left" vertical="center" wrapText="1"/>
    </xf>
    <xf numFmtId="0" fontId="2" fillId="0" borderId="0" xfId="1" applyFont="1" applyFill="1" applyAlignment="1">
      <alignment vertical="center" wrapText="1"/>
    </xf>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Border="1" applyAlignment="1">
      <alignment horizontal="left" vertical="center"/>
    </xf>
    <xf numFmtId="0" fontId="9" fillId="0" borderId="21" xfId="0" applyFont="1" applyBorder="1" applyAlignment="1">
      <alignment horizontal="left" vertical="center" wrapText="1"/>
    </xf>
    <xf numFmtId="0" fontId="9" fillId="0" borderId="21" xfId="0" applyFont="1" applyFill="1" applyBorder="1" applyAlignment="1">
      <alignment horizontal="left" vertical="center" wrapText="1"/>
    </xf>
    <xf numFmtId="0" fontId="26" fillId="16" borderId="21" xfId="1" applyFont="1" applyFill="1" applyBorder="1" applyAlignment="1">
      <alignment vertical="center" wrapText="1"/>
    </xf>
    <xf numFmtId="0" fontId="26" fillId="0" borderId="1" xfId="0" applyFont="1" applyFill="1" applyBorder="1" applyAlignment="1">
      <alignment vertical="center" wrapText="1"/>
    </xf>
    <xf numFmtId="0" fontId="9" fillId="19" borderId="25" xfId="0" applyFont="1" applyFill="1" applyBorder="1" applyAlignment="1">
      <alignment vertical="center"/>
    </xf>
    <xf numFmtId="0" fontId="34" fillId="19" borderId="25" xfId="0" applyFont="1" applyFill="1" applyBorder="1" applyAlignment="1">
      <alignment horizontal="left" vertical="center" wrapText="1"/>
    </xf>
    <xf numFmtId="0" fontId="26" fillId="0" borderId="2" xfId="0" applyFont="1" applyFill="1" applyBorder="1" applyAlignment="1">
      <alignment vertical="center" wrapText="1"/>
    </xf>
    <xf numFmtId="0" fontId="29" fillId="0" borderId="18" xfId="1" applyFont="1" applyFill="1" applyBorder="1" applyAlignment="1">
      <alignment vertical="center" wrapText="1"/>
    </xf>
    <xf numFmtId="0" fontId="9" fillId="0" borderId="3"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Fill="1" applyAlignment="1">
      <alignment vertical="center"/>
    </xf>
    <xf numFmtId="0" fontId="39" fillId="0" borderId="0" xfId="0" applyFont="1" applyAlignment="1">
      <alignment vertical="center"/>
    </xf>
    <xf numFmtId="0" fontId="39" fillId="0" borderId="0" xfId="0" applyFont="1" applyBorder="1" applyAlignment="1">
      <alignment vertical="center"/>
    </xf>
    <xf numFmtId="14" fontId="39" fillId="0" borderId="0" xfId="0" applyNumberFormat="1" applyFont="1" applyAlignment="1">
      <alignment vertical="center"/>
    </xf>
    <xf numFmtId="165" fontId="0" fillId="18" borderId="25" xfId="0" applyNumberFormat="1" applyFill="1" applyBorder="1" applyAlignment="1">
      <alignment horizontal="center" vertical="center" wrapText="1"/>
    </xf>
    <xf numFmtId="0" fontId="2" fillId="0" borderId="25" xfId="0" applyFont="1" applyFill="1" applyBorder="1" applyAlignment="1">
      <alignment vertical="center"/>
    </xf>
    <xf numFmtId="0" fontId="34" fillId="0" borderId="20" xfId="0" applyFont="1" applyFill="1" applyBorder="1" applyAlignment="1">
      <alignment horizontal="center" vertical="center" wrapText="1"/>
    </xf>
    <xf numFmtId="0" fontId="2" fillId="0" borderId="18" xfId="1" applyFont="1" applyFill="1" applyBorder="1" applyAlignment="1">
      <alignment vertical="center"/>
    </xf>
    <xf numFmtId="0" fontId="2" fillId="15" borderId="0" xfId="1" applyFont="1" applyFill="1" applyBorder="1" applyAlignment="1">
      <alignment vertical="center" wrapText="1"/>
    </xf>
    <xf numFmtId="0" fontId="34" fillId="0" borderId="18" xfId="0" applyFont="1" applyFill="1" applyBorder="1" applyAlignment="1">
      <alignment horizontal="center" vertical="center"/>
    </xf>
    <xf numFmtId="0" fontId="29" fillId="0" borderId="18" xfId="1" applyFont="1" applyFill="1" applyBorder="1" applyAlignment="1">
      <alignment vertical="center"/>
    </xf>
    <xf numFmtId="0" fontId="9" fillId="20" borderId="25" xfId="0" applyFont="1" applyFill="1" applyBorder="1" applyAlignment="1">
      <alignment vertical="center"/>
    </xf>
    <xf numFmtId="0" fontId="9" fillId="0" borderId="25" xfId="0" applyFont="1" applyBorder="1" applyAlignment="1">
      <alignment horizontal="lef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166" fontId="26" fillId="0" borderId="25" xfId="1" applyNumberFormat="1" applyFont="1" applyFill="1" applyBorder="1" applyAlignment="1">
      <alignment horizontal="right" vertical="center" wrapText="1"/>
    </xf>
    <xf numFmtId="0" fontId="2" fillId="0" borderId="18" xfId="0" applyFont="1" applyFill="1" applyBorder="1" applyAlignment="1">
      <alignment vertical="center" wrapText="1"/>
    </xf>
    <xf numFmtId="0" fontId="33" fillId="0" borderId="0" xfId="0" applyFont="1" applyFill="1" applyAlignment="1">
      <alignment vertical="center"/>
    </xf>
    <xf numFmtId="0" fontId="0" fillId="0" borderId="20" xfId="0" applyFill="1" applyBorder="1" applyAlignment="1">
      <alignment horizontal="center" vertical="center" wrapText="1"/>
    </xf>
    <xf numFmtId="0" fontId="33" fillId="0" borderId="18" xfId="0" applyFont="1" applyFill="1" applyBorder="1" applyAlignment="1">
      <alignment vertical="center"/>
    </xf>
    <xf numFmtId="0" fontId="25" fillId="16" borderId="1" xfId="0" applyFont="1" applyFill="1" applyBorder="1" applyAlignment="1">
      <alignment horizontal="left" vertical="center" wrapText="1"/>
    </xf>
    <xf numFmtId="0" fontId="25" fillId="16" borderId="25" xfId="0" applyFont="1" applyFill="1" applyBorder="1" applyAlignment="1">
      <alignment horizontal="left" vertical="center" wrapText="1"/>
    </xf>
    <xf numFmtId="0" fontId="9" fillId="19" borderId="2" xfId="0" applyFont="1" applyFill="1" applyBorder="1" applyAlignment="1">
      <alignment vertical="center"/>
    </xf>
    <xf numFmtId="0" fontId="34" fillId="19" borderId="2" xfId="0" applyFont="1" applyFill="1" applyBorder="1" applyAlignment="1">
      <alignment horizontal="left" vertical="center" wrapText="1"/>
    </xf>
    <xf numFmtId="0" fontId="9" fillId="19" borderId="2" xfId="42" applyFont="1" applyFill="1" applyBorder="1" applyAlignment="1">
      <alignment horizontal="center" vertical="center" wrapText="1"/>
    </xf>
    <xf numFmtId="0" fontId="9" fillId="19" borderId="25" xfId="42" applyFont="1" applyFill="1" applyBorder="1" applyAlignment="1">
      <alignment horizontal="center" vertical="center" wrapText="1"/>
    </xf>
    <xf numFmtId="0" fontId="34" fillId="0" borderId="0" xfId="42" applyFont="1" applyFill="1" applyAlignment="1">
      <alignment horizontal="left" vertical="center" wrapText="1"/>
    </xf>
    <xf numFmtId="0" fontId="9" fillId="0" borderId="0" xfId="42" applyFont="1" applyFill="1" applyAlignment="1">
      <alignment vertical="center"/>
    </xf>
    <xf numFmtId="0" fontId="9" fillId="0" borderId="0" xfId="42" applyFont="1" applyFill="1" applyAlignment="1">
      <alignment horizontal="left" vertical="center"/>
    </xf>
    <xf numFmtId="0" fontId="28" fillId="0" borderId="20" xfId="42" applyFont="1" applyFill="1" applyBorder="1" applyAlignment="1" applyProtection="1">
      <alignment horizontal="left" vertical="center" wrapText="1"/>
      <protection locked="0"/>
    </xf>
    <xf numFmtId="0" fontId="0" fillId="0" borderId="20" xfId="0" applyFill="1" applyBorder="1" applyAlignment="1">
      <alignment vertical="center" wrapText="1"/>
    </xf>
    <xf numFmtId="0" fontId="9" fillId="0" borderId="21" xfId="37" applyFont="1" applyFill="1" applyBorder="1" applyAlignment="1" applyProtection="1">
      <alignment horizontal="left" vertical="center" wrapText="1"/>
    </xf>
    <xf numFmtId="0" fontId="0" fillId="0" borderId="18" xfId="0" applyFill="1" applyBorder="1" applyAlignment="1">
      <alignment vertical="center" wrapText="1"/>
    </xf>
    <xf numFmtId="0" fontId="29" fillId="0" borderId="0" xfId="1" applyFont="1" applyFill="1" applyBorder="1" applyAlignment="1">
      <alignment horizontal="center" vertical="center" wrapText="1"/>
    </xf>
    <xf numFmtId="0" fontId="29" fillId="0" borderId="0" xfId="1" applyFont="1" applyFill="1" applyBorder="1" applyAlignment="1">
      <alignment horizontal="center" vertical="center"/>
    </xf>
    <xf numFmtId="0" fontId="26" fillId="0" borderId="21" xfId="1" applyFont="1" applyFill="1" applyBorder="1" applyAlignment="1">
      <alignment horizontal="left" vertical="center" wrapText="1"/>
    </xf>
    <xf numFmtId="0" fontId="26" fillId="0" borderId="3" xfId="1" applyFont="1" applyFill="1" applyBorder="1" applyAlignment="1">
      <alignment horizontal="left" vertical="center" wrapText="1"/>
    </xf>
    <xf numFmtId="0" fontId="26" fillId="0" borderId="13" xfId="1" applyFont="1" applyFill="1" applyBorder="1" applyAlignment="1">
      <alignment horizontal="left" vertical="center" wrapText="1"/>
    </xf>
    <xf numFmtId="0" fontId="9" fillId="0" borderId="21" xfId="0" quotePrefix="1" applyFont="1" applyFill="1" applyBorder="1" applyAlignment="1">
      <alignment horizontal="left" vertical="center" wrapText="1"/>
    </xf>
    <xf numFmtId="0" fontId="9" fillId="0" borderId="21"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26" fillId="0" borderId="2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6" fillId="0" borderId="1" xfId="1" applyFont="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26" fillId="0" borderId="2" xfId="1" applyFont="1" applyBorder="1" applyAlignment="1">
      <alignment horizontal="left" vertical="center" wrapText="1"/>
    </xf>
    <xf numFmtId="0" fontId="9" fillId="0" borderId="0" xfId="1" applyFont="1" applyFill="1" applyAlignment="1">
      <alignment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31" fillId="16" borderId="28" xfId="1" applyFont="1" applyFill="1" applyBorder="1" applyAlignment="1">
      <alignment horizontal="center" vertical="center" wrapText="1"/>
    </xf>
    <xf numFmtId="0" fontId="25" fillId="16" borderId="28" xfId="0" applyFont="1" applyFill="1" applyBorder="1" applyAlignment="1">
      <alignment horizontal="center" vertical="center" wrapText="1"/>
    </xf>
    <xf numFmtId="0" fontId="25" fillId="16" borderId="28" xfId="0" applyFont="1" applyFill="1" applyBorder="1" applyAlignment="1">
      <alignment horizontal="left" vertical="center" wrapText="1"/>
    </xf>
    <xf numFmtId="0" fontId="26" fillId="16" borderId="28" xfId="1" applyFont="1" applyFill="1" applyBorder="1" applyAlignment="1">
      <alignment vertical="center" wrapText="1"/>
    </xf>
    <xf numFmtId="0" fontId="9" fillId="19" borderId="28" xfId="0" applyFont="1" applyFill="1" applyBorder="1" applyAlignment="1">
      <alignment vertical="center"/>
    </xf>
    <xf numFmtId="0" fontId="34" fillId="19" borderId="28" xfId="0" applyFont="1" applyFill="1" applyBorder="1" applyAlignment="1">
      <alignment horizontal="left" vertical="center" wrapText="1"/>
    </xf>
    <xf numFmtId="0" fontId="9" fillId="19" borderId="28" xfId="42" applyFont="1" applyFill="1" applyBorder="1" applyAlignment="1">
      <alignment horizontal="center" vertical="center" wrapText="1"/>
    </xf>
    <xf numFmtId="0" fontId="9" fillId="20" borderId="28" xfId="0" applyFont="1" applyFill="1" applyBorder="1" applyAlignment="1">
      <alignment vertical="center"/>
    </xf>
    <xf numFmtId="0" fontId="9" fillId="0" borderId="28" xfId="0" applyFont="1" applyBorder="1" applyAlignment="1">
      <alignment horizontal="left" vertical="center" wrapText="1"/>
    </xf>
    <xf numFmtId="0" fontId="9" fillId="0" borderId="28" xfId="37" applyFont="1" applyFill="1" applyBorder="1" applyAlignment="1" applyProtection="1">
      <alignment horizontal="left" vertical="center" wrapText="1"/>
    </xf>
    <xf numFmtId="0" fontId="9" fillId="0" borderId="28" xfId="42" applyFont="1" applyBorder="1" applyAlignment="1">
      <alignment horizontal="left" vertical="center" wrapText="1"/>
    </xf>
    <xf numFmtId="0" fontId="26" fillId="0" borderId="29" xfId="0" applyFont="1" applyFill="1" applyBorder="1" applyAlignment="1">
      <alignment vertical="center" wrapText="1"/>
    </xf>
    <xf numFmtId="0" fontId="9" fillId="19" borderId="29" xfId="0" applyFont="1" applyFill="1" applyBorder="1" applyAlignment="1">
      <alignment vertical="center"/>
    </xf>
    <xf numFmtId="0" fontId="34" fillId="19" borderId="29" xfId="0" applyFont="1" applyFill="1" applyBorder="1" applyAlignment="1">
      <alignment horizontal="left" vertical="center" wrapText="1"/>
    </xf>
    <xf numFmtId="0" fontId="9" fillId="19" borderId="29" xfId="42" applyFont="1" applyFill="1" applyBorder="1" applyAlignment="1">
      <alignment horizontal="center" vertical="center" wrapText="1"/>
    </xf>
    <xf numFmtId="0" fontId="26" fillId="0" borderId="30" xfId="1" applyFont="1" applyFill="1" applyBorder="1" applyAlignment="1">
      <alignment vertical="center" wrapText="1"/>
    </xf>
    <xf numFmtId="0" fontId="0" fillId="0" borderId="30" xfId="0" applyBorder="1" applyAlignment="1">
      <alignment horizontal="left" vertical="center" wrapText="1"/>
    </xf>
    <xf numFmtId="0" fontId="9" fillId="20" borderId="29" xfId="0" applyFont="1" applyFill="1" applyBorder="1" applyAlignment="1">
      <alignment vertical="center"/>
    </xf>
    <xf numFmtId="0" fontId="2" fillId="16" borderId="26"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48" fillId="0" borderId="0" xfId="0" applyFont="1" applyFill="1" applyAlignment="1">
      <alignment vertical="center"/>
    </xf>
    <xf numFmtId="0" fontId="25" fillId="0" borderId="1" xfId="0" applyFont="1" applyBorder="1" applyAlignment="1">
      <alignment horizontal="center" vertical="center"/>
    </xf>
    <xf numFmtId="0" fontId="26" fillId="16" borderId="1" xfId="0" applyFont="1" applyFill="1" applyBorder="1" applyAlignment="1">
      <alignment horizontal="center" vertical="center" wrapText="1"/>
    </xf>
    <xf numFmtId="0" fontId="26" fillId="16" borderId="16" xfId="0" applyFont="1" applyFill="1" applyBorder="1" applyAlignment="1">
      <alignment horizontal="center" vertical="center" wrapText="1"/>
    </xf>
    <xf numFmtId="0" fontId="31" fillId="16" borderId="1" xfId="0" applyFont="1" applyFill="1" applyBorder="1" applyAlignment="1">
      <alignment horizontal="center" vertical="center" wrapText="1"/>
    </xf>
    <xf numFmtId="0" fontId="36" fillId="0" borderId="1" xfId="0" applyFont="1" applyBorder="1" applyAlignment="1">
      <alignment horizontal="center" vertical="center"/>
    </xf>
    <xf numFmtId="0" fontId="0" fillId="18" borderId="0" xfId="0" applyFill="1" applyAlignment="1">
      <alignment horizontal="center"/>
    </xf>
    <xf numFmtId="0" fontId="24" fillId="0" borderId="1" xfId="0" applyFont="1" applyBorder="1" applyAlignment="1">
      <alignment horizontal="center"/>
    </xf>
    <xf numFmtId="0" fontId="26" fillId="16" borderId="29" xfId="0" applyFont="1" applyFill="1" applyBorder="1" applyAlignment="1">
      <alignment vertical="center" wrapText="1"/>
    </xf>
    <xf numFmtId="0" fontId="0" fillId="0" borderId="29" xfId="0" applyBorder="1"/>
    <xf numFmtId="0" fontId="24" fillId="0" borderId="29" xfId="0" applyFont="1" applyBorder="1" applyAlignment="1">
      <alignment horizontal="center" vertical="center"/>
    </xf>
    <xf numFmtId="0" fontId="0" fillId="0" borderId="0" xfId="0" applyAlignment="1">
      <alignment horizontal="left" wrapText="1"/>
    </xf>
    <xf numFmtId="0" fontId="0" fillId="0" borderId="0" xfId="0" applyAlignment="1">
      <alignment horizontal="center"/>
    </xf>
    <xf numFmtId="0" fontId="35" fillId="0" borderId="0" xfId="0" applyFont="1" applyAlignment="1">
      <alignment horizontal="center"/>
    </xf>
    <xf numFmtId="0" fontId="0" fillId="0" borderId="29" xfId="0" applyBorder="1" applyAlignment="1">
      <alignment horizontal="center"/>
    </xf>
    <xf numFmtId="1" fontId="0" fillId="0" borderId="29" xfId="0" applyNumberFormat="1" applyBorder="1"/>
    <xf numFmtId="0" fontId="25" fillId="0" borderId="1" xfId="0" applyFont="1" applyBorder="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25" fillId="0" borderId="29" xfId="0" applyFont="1" applyBorder="1" applyAlignment="1">
      <alignment horizontal="center" vertical="center"/>
    </xf>
    <xf numFmtId="0" fontId="25" fillId="0" borderId="34" xfId="0" applyFont="1" applyBorder="1" applyAlignment="1">
      <alignment horizontal="center" vertical="center" wrapText="1"/>
    </xf>
    <xf numFmtId="0" fontId="0" fillId="0" borderId="34" xfId="0" applyBorder="1"/>
    <xf numFmtId="0" fontId="24" fillId="0" borderId="34" xfId="0" applyFont="1" applyBorder="1"/>
    <xf numFmtId="0" fontId="0" fillId="20" borderId="34" xfId="0" applyFill="1" applyBorder="1" applyAlignment="1"/>
    <xf numFmtId="0" fontId="0" fillId="20" borderId="34" xfId="0" applyFill="1" applyBorder="1"/>
    <xf numFmtId="0" fontId="24" fillId="20" borderId="34" xfId="0" applyFont="1" applyFill="1" applyBorder="1" applyAlignment="1"/>
    <xf numFmtId="0" fontId="24" fillId="0" borderId="39" xfId="0" applyFont="1" applyBorder="1"/>
    <xf numFmtId="3" fontId="0" fillId="0" borderId="34" xfId="0" applyNumberFormat="1" applyBorder="1"/>
    <xf numFmtId="3" fontId="0" fillId="20" borderId="34" xfId="0" applyNumberFormat="1" applyFill="1" applyBorder="1"/>
    <xf numFmtId="3" fontId="24" fillId="0" borderId="34" xfId="0" applyNumberFormat="1" applyFont="1" applyBorder="1"/>
    <xf numFmtId="3" fontId="0" fillId="0" borderId="39" xfId="0" applyNumberFormat="1" applyBorder="1"/>
    <xf numFmtId="3" fontId="24" fillId="20" borderId="34" xfId="0" applyNumberFormat="1" applyFont="1" applyFill="1" applyBorder="1"/>
    <xf numFmtId="0" fontId="31" fillId="20" borderId="34" xfId="0" applyFont="1" applyFill="1" applyBorder="1" applyAlignment="1">
      <alignment horizontal="center" vertical="center" wrapText="1"/>
    </xf>
    <xf numFmtId="3" fontId="26" fillId="0" borderId="34" xfId="0" applyNumberFormat="1" applyFont="1" applyBorder="1" applyAlignment="1">
      <alignment horizontal="right" vertical="center"/>
    </xf>
    <xf numFmtId="0" fontId="9" fillId="0" borderId="21" xfId="0" applyFont="1" applyFill="1" applyBorder="1" applyAlignment="1">
      <alignment horizontal="left" vertical="center" wrapText="1"/>
    </xf>
    <xf numFmtId="0" fontId="26" fillId="16" borderId="1" xfId="1" applyFont="1" applyFill="1" applyBorder="1" applyAlignment="1">
      <alignment horizontal="center" vertical="center" wrapText="1"/>
    </xf>
    <xf numFmtId="0" fontId="26" fillId="0" borderId="0" xfId="0" applyFont="1" applyAlignment="1">
      <alignment vertical="center" wrapText="1"/>
    </xf>
    <xf numFmtId="0" fontId="9" fillId="0" borderId="21" xfId="0" applyFont="1" applyFill="1" applyBorder="1" applyAlignment="1">
      <alignment horizontal="left" vertical="center" wrapText="1"/>
    </xf>
    <xf numFmtId="0" fontId="2" fillId="0" borderId="25" xfId="0" applyFont="1" applyFill="1" applyBorder="1" applyAlignment="1">
      <alignment vertical="center" wrapText="1"/>
    </xf>
    <xf numFmtId="0" fontId="34" fillId="20" borderId="34" xfId="0" applyFont="1" applyFill="1" applyBorder="1" applyAlignment="1">
      <alignment horizontal="center" vertical="center" wrapText="1"/>
    </xf>
    <xf numFmtId="0" fontId="9" fillId="0" borderId="34" xfId="42" applyFont="1" applyBorder="1" applyAlignment="1">
      <alignment horizontal="left" vertical="center" wrapText="1"/>
    </xf>
    <xf numFmtId="0" fontId="34" fillId="20" borderId="34" xfId="0" applyFont="1" applyFill="1" applyBorder="1" applyAlignment="1">
      <alignment horizontal="left" vertical="center" wrapText="1"/>
    </xf>
    <xf numFmtId="0" fontId="3" fillId="20" borderId="34" xfId="0" applyFont="1" applyFill="1" applyBorder="1" applyAlignment="1">
      <alignment horizontal="left" vertical="center"/>
    </xf>
    <xf numFmtId="0" fontId="2" fillId="0" borderId="34" xfId="0" applyFont="1" applyFill="1" applyBorder="1" applyAlignment="1">
      <alignment horizontal="left" vertical="center" wrapText="1"/>
    </xf>
    <xf numFmtId="0" fontId="34" fillId="18" borderId="19" xfId="53"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34" xfId="0" applyFont="1" applyFill="1" applyBorder="1" applyAlignment="1">
      <alignment horizontal="left" vertical="center"/>
    </xf>
    <xf numFmtId="0" fontId="3" fillId="16" borderId="34" xfId="1" applyFont="1" applyFill="1" applyBorder="1" applyAlignment="1">
      <alignment vertical="center"/>
    </xf>
    <xf numFmtId="0" fontId="0" fillId="23" borderId="0" xfId="0" applyFill="1"/>
    <xf numFmtId="1" fontId="42" fillId="22" borderId="1" xfId="51" applyNumberFormat="1" applyFont="1" applyFill="1" applyBorder="1"/>
    <xf numFmtId="1" fontId="0" fillId="0" borderId="0" xfId="0" applyNumberFormat="1"/>
    <xf numFmtId="0" fontId="45" fillId="23" borderId="0" xfId="0" applyFont="1" applyFill="1"/>
    <xf numFmtId="0" fontId="42" fillId="23" borderId="0" xfId="0" applyFont="1" applyFill="1"/>
    <xf numFmtId="0" fontId="42" fillId="17" borderId="0" xfId="0" applyFont="1" applyFill="1"/>
    <xf numFmtId="0" fontId="42" fillId="0" borderId="0" xfId="0" applyFont="1" applyFill="1"/>
    <xf numFmtId="0" fontId="52" fillId="23" borderId="0" xfId="0" applyFont="1" applyFill="1"/>
    <xf numFmtId="0" fontId="52" fillId="0" borderId="0" xfId="0" applyFont="1" applyFill="1"/>
    <xf numFmtId="0" fontId="52" fillId="0" borderId="0" xfId="0" applyFont="1"/>
    <xf numFmtId="0" fontId="52" fillId="17" borderId="0" xfId="0" applyFont="1" applyFill="1"/>
    <xf numFmtId="0" fontId="9" fillId="0" borderId="34" xfId="0" applyFont="1" applyBorder="1" applyAlignment="1">
      <alignment horizontal="left" vertical="center" wrapText="1"/>
    </xf>
    <xf numFmtId="0" fontId="9" fillId="0" borderId="45" xfId="0" applyFont="1" applyBorder="1" applyAlignment="1">
      <alignment horizontal="right" vertical="center" wrapText="1"/>
    </xf>
    <xf numFmtId="0" fontId="9" fillId="20" borderId="34" xfId="0" applyFont="1" applyFill="1" applyBorder="1" applyAlignment="1">
      <alignment vertical="center"/>
    </xf>
    <xf numFmtId="0" fontId="26" fillId="0" borderId="34"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3" fillId="24" borderId="34" xfId="0" applyFont="1" applyFill="1" applyBorder="1" applyAlignment="1">
      <alignment vertical="center" wrapText="1"/>
    </xf>
    <xf numFmtId="0" fontId="3" fillId="24" borderId="34" xfId="0" applyFont="1" applyFill="1" applyBorder="1" applyAlignment="1">
      <alignment horizontal="left" vertical="center" wrapText="1"/>
    </xf>
    <xf numFmtId="0" fontId="50" fillId="0" borderId="34" xfId="0" applyFont="1" applyFill="1" applyBorder="1" applyAlignment="1">
      <alignment vertical="center" wrapText="1"/>
    </xf>
    <xf numFmtId="0" fontId="3" fillId="0" borderId="34" xfId="0" applyFont="1" applyFill="1" applyBorder="1" applyAlignment="1">
      <alignment vertical="center" wrapText="1"/>
    </xf>
    <xf numFmtId="0" fontId="2" fillId="0" borderId="34" xfId="0" applyFont="1" applyFill="1" applyBorder="1" applyAlignment="1">
      <alignmen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24" borderId="34" xfId="0" applyFont="1" applyFill="1" applyBorder="1" applyAlignment="1">
      <alignment horizontal="left" vertical="center"/>
    </xf>
    <xf numFmtId="0" fontId="2" fillId="0" borderId="0" xfId="0" quotePrefix="1" applyFont="1" applyFill="1" applyBorder="1" applyAlignment="1">
      <alignment horizontal="center" vertical="center"/>
    </xf>
    <xf numFmtId="0" fontId="2" fillId="24" borderId="34"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3" fillId="20" borderId="34" xfId="0" applyFont="1" applyFill="1" applyBorder="1" applyAlignment="1">
      <alignment vertical="center" wrapText="1"/>
    </xf>
    <xf numFmtId="0" fontId="2" fillId="20" borderId="34" xfId="0" applyFont="1" applyFill="1" applyBorder="1" applyAlignment="1">
      <alignment horizontal="left" vertical="center"/>
    </xf>
    <xf numFmtId="0" fontId="2" fillId="0" borderId="34" xfId="0" applyFont="1" applyFill="1" applyBorder="1" applyAlignment="1">
      <alignment vertical="center"/>
    </xf>
    <xf numFmtId="0" fontId="2" fillId="0" borderId="14" xfId="0" applyFont="1" applyFill="1" applyBorder="1" applyAlignment="1">
      <alignment vertical="center" wrapText="1"/>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0" fillId="0" borderId="23" xfId="0" applyBorder="1" applyAlignment="1">
      <alignment vertical="center" wrapText="1"/>
    </xf>
    <xf numFmtId="0" fontId="2" fillId="0" borderId="35" xfId="0" applyFont="1" applyBorder="1" applyAlignment="1">
      <alignment horizontal="left" vertical="center" wrapText="1"/>
    </xf>
    <xf numFmtId="0" fontId="2" fillId="0" borderId="39" xfId="0" applyFont="1" applyBorder="1" applyAlignment="1">
      <alignment horizontal="left" vertical="center" wrapText="1"/>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0" fillId="0" borderId="27" xfId="0" applyBorder="1" applyAlignment="1">
      <alignment horizontal="left" vertical="center" wrapText="1"/>
    </xf>
    <xf numFmtId="0" fontId="34" fillId="20" borderId="45" xfId="0" applyFont="1" applyFill="1" applyBorder="1" applyAlignment="1">
      <alignment vertical="center" wrapText="1"/>
    </xf>
    <xf numFmtId="0" fontId="33" fillId="20" borderId="3" xfId="0"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39" xfId="0" applyBorder="1" applyAlignment="1">
      <alignment horizontal="left" vertical="center" wrapText="1"/>
    </xf>
    <xf numFmtId="0" fontId="34" fillId="20" borderId="35" xfId="0" applyFont="1" applyFill="1"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39" fillId="0" borderId="0" xfId="0" applyFont="1" applyBorder="1" applyAlignment="1">
      <alignment horizontal="center" vertical="center" wrapText="1"/>
    </xf>
    <xf numFmtId="0" fontId="34" fillId="20" borderId="21" xfId="0" applyFont="1" applyFill="1" applyBorder="1" applyAlignment="1">
      <alignment horizontal="center" vertical="center" wrapText="1"/>
    </xf>
    <xf numFmtId="0" fontId="34" fillId="20" borderId="3" xfId="0" applyFont="1" applyFill="1" applyBorder="1" applyAlignment="1">
      <alignment horizontal="center" vertical="center" wrapText="1"/>
    </xf>
    <xf numFmtId="0" fontId="34" fillId="20" borderId="2" xfId="0" applyFont="1" applyFill="1" applyBorder="1" applyAlignment="1">
      <alignment horizontal="center" vertical="center" wrapText="1"/>
    </xf>
    <xf numFmtId="0" fontId="2" fillId="0" borderId="0" xfId="0" applyFont="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vertical="center" wrapText="1"/>
    </xf>
    <xf numFmtId="0" fontId="2" fillId="0" borderId="21" xfId="0" applyFont="1" applyFill="1" applyBorder="1" applyAlignment="1">
      <alignment vertical="center" wrapText="1"/>
    </xf>
    <xf numFmtId="0" fontId="0" fillId="0" borderId="3" xfId="0" applyFill="1" applyBorder="1" applyAlignment="1">
      <alignment vertical="center"/>
    </xf>
    <xf numFmtId="0" fontId="0" fillId="0" borderId="2" xfId="0" applyFill="1" applyBorder="1" applyAlignment="1">
      <alignment vertical="center"/>
    </xf>
    <xf numFmtId="0" fontId="2" fillId="0" borderId="15" xfId="0" applyFont="1"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24" fillId="0" borderId="16" xfId="0" applyFont="1" applyBorder="1" applyAlignment="1">
      <alignment horizontal="center"/>
    </xf>
    <xf numFmtId="0" fontId="24" fillId="0" borderId="20" xfId="0" applyFont="1" applyBorder="1" applyAlignment="1">
      <alignment horizontal="center"/>
    </xf>
    <xf numFmtId="0" fontId="24" fillId="0" borderId="17" xfId="0" applyFont="1" applyBorder="1" applyAlignment="1">
      <alignment horizontal="center"/>
    </xf>
    <xf numFmtId="0" fontId="42" fillId="17" borderId="16" xfId="0" applyFont="1" applyFill="1" applyBorder="1" applyAlignment="1">
      <alignment horizontal="center"/>
    </xf>
    <xf numFmtId="0" fontId="42" fillId="17" borderId="20" xfId="0" applyFont="1" applyFill="1" applyBorder="1" applyAlignment="1">
      <alignment horizontal="center"/>
    </xf>
    <xf numFmtId="0" fontId="42" fillId="17" borderId="17" xfId="0" applyFont="1" applyFill="1" applyBorder="1" applyAlignment="1">
      <alignment horizont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1" fillId="0" borderId="37" xfId="0" applyFont="1" applyBorder="1" applyAlignment="1">
      <alignment horizontal="center" vertical="center"/>
    </xf>
    <xf numFmtId="0" fontId="31" fillId="0" borderId="2" xfId="0" applyFont="1" applyBorder="1" applyAlignment="1">
      <alignment horizontal="center" vertical="center"/>
    </xf>
    <xf numFmtId="0" fontId="26" fillId="0" borderId="38" xfId="0" applyFont="1" applyBorder="1" applyAlignment="1"/>
    <xf numFmtId="0" fontId="0" fillId="0" borderId="40" xfId="0" applyBorder="1" applyAlignment="1"/>
    <xf numFmtId="0" fontId="0" fillId="0" borderId="36" xfId="0" applyBorder="1" applyAlignment="1"/>
    <xf numFmtId="0" fontId="0" fillId="0" borderId="19" xfId="0" applyBorder="1" applyAlignment="1"/>
    <xf numFmtId="0" fontId="0" fillId="0" borderId="18" xfId="0" applyBorder="1" applyAlignment="1"/>
    <xf numFmtId="0" fontId="0" fillId="0" borderId="23" xfId="0" applyBorder="1" applyAlignment="1"/>
    <xf numFmtId="0" fontId="51" fillId="0" borderId="0" xfId="0" applyFont="1" applyFill="1" applyAlignment="1">
      <alignment wrapText="1"/>
    </xf>
    <xf numFmtId="0" fontId="51" fillId="0" borderId="0" xfId="0" applyFont="1" applyAlignment="1">
      <alignment wrapText="1"/>
    </xf>
    <xf numFmtId="0" fontId="25" fillId="0" borderId="35"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9" fillId="0" borderId="16"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7" xfId="0" applyFont="1" applyFill="1" applyBorder="1" applyAlignment="1">
      <alignment horizontal="left" vertical="top"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1" fillId="0" borderId="0" xfId="0" applyFont="1" applyAlignment="1">
      <alignment horizontal="center"/>
    </xf>
    <xf numFmtId="0" fontId="43" fillId="17" borderId="16" xfId="0" applyFont="1" applyFill="1" applyBorder="1" applyAlignment="1">
      <alignment horizontal="center" vertical="center" wrapText="1"/>
    </xf>
    <xf numFmtId="0" fontId="43" fillId="17" borderId="20" xfId="0" applyFont="1" applyFill="1" applyBorder="1" applyAlignment="1">
      <alignment horizontal="center" vertical="center" wrapText="1"/>
    </xf>
    <xf numFmtId="0" fontId="43" fillId="17" borderId="17" xfId="0" applyFont="1" applyFill="1" applyBorder="1" applyAlignment="1">
      <alignment horizontal="center" vertical="center" wrapText="1"/>
    </xf>
    <xf numFmtId="0" fontId="9" fillId="0" borderId="16" xfId="0" applyFont="1" applyBorder="1" applyAlignment="1">
      <alignment horizontal="left" vertical="top" wrapText="1"/>
    </xf>
    <xf numFmtId="0" fontId="9" fillId="0" borderId="20" xfId="0" applyFont="1" applyBorder="1" applyAlignment="1">
      <alignment horizontal="left" vertical="top" wrapText="1"/>
    </xf>
    <xf numFmtId="0" fontId="9" fillId="0" borderId="17" xfId="0" applyFont="1" applyBorder="1" applyAlignment="1">
      <alignment horizontal="left" vertical="top" wrapText="1"/>
    </xf>
    <xf numFmtId="0" fontId="42" fillId="17" borderId="16" xfId="0" applyFont="1" applyFill="1" applyBorder="1" applyAlignment="1">
      <alignment horizontal="center" vertical="center"/>
    </xf>
    <xf numFmtId="0" fontId="42" fillId="17" borderId="20" xfId="0" applyFont="1" applyFill="1" applyBorder="1" applyAlignment="1">
      <alignment horizontal="center" vertical="center"/>
    </xf>
    <xf numFmtId="0" fontId="42" fillId="17" borderId="17" xfId="0" applyFont="1" applyFill="1" applyBorder="1" applyAlignment="1">
      <alignment horizontal="center" vertical="center"/>
    </xf>
    <xf numFmtId="0" fontId="0" fillId="0" borderId="16" xfId="0" applyFill="1" applyBorder="1" applyAlignment="1">
      <alignment horizontal="left" vertical="center" wrapText="1"/>
    </xf>
    <xf numFmtId="0" fontId="0" fillId="0" borderId="20" xfId="0" applyFill="1" applyBorder="1" applyAlignment="1">
      <alignment horizontal="left" vertical="center" wrapText="1"/>
    </xf>
    <xf numFmtId="0" fontId="0" fillId="0" borderId="17" xfId="0" applyFill="1" applyBorder="1" applyAlignment="1">
      <alignment horizontal="left" vertical="center" wrapText="1"/>
    </xf>
    <xf numFmtId="0" fontId="44" fillId="17" borderId="16" xfId="0" applyFont="1" applyFill="1" applyBorder="1" applyAlignment="1">
      <alignment horizontal="center" vertical="center" wrapText="1"/>
    </xf>
    <xf numFmtId="0" fontId="44" fillId="17" borderId="20" xfId="0" applyFont="1" applyFill="1" applyBorder="1" applyAlignment="1">
      <alignment horizontal="center" vertical="center" wrapText="1"/>
    </xf>
    <xf numFmtId="0" fontId="44" fillId="17" borderId="17" xfId="0" applyFont="1" applyFill="1" applyBorder="1" applyAlignment="1">
      <alignment horizontal="center" vertical="center" wrapText="1"/>
    </xf>
    <xf numFmtId="0" fontId="0" fillId="0" borderId="16" xfId="0"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16" xfId="0" applyFill="1" applyBorder="1" applyAlignment="1">
      <alignment horizontal="left" vertical="center"/>
    </xf>
    <xf numFmtId="0" fontId="0" fillId="0" borderId="20" xfId="0" applyFill="1" applyBorder="1" applyAlignment="1">
      <alignment horizontal="left" vertical="center"/>
    </xf>
    <xf numFmtId="0" fontId="0" fillId="0" borderId="17" xfId="0" applyFill="1" applyBorder="1" applyAlignment="1">
      <alignment horizontal="left" vertical="center"/>
    </xf>
    <xf numFmtId="0" fontId="0" fillId="18" borderId="0" xfId="0" applyFill="1" applyAlignment="1">
      <alignment horizontal="center"/>
    </xf>
    <xf numFmtId="0" fontId="0" fillId="16" borderId="0" xfId="0" applyFill="1" applyAlignment="1">
      <alignment horizontal="center"/>
    </xf>
    <xf numFmtId="0" fontId="0" fillId="18" borderId="18" xfId="0" applyFill="1" applyBorder="1" applyAlignment="1">
      <alignment horizontal="center" vertical="center" wrapText="1"/>
    </xf>
    <xf numFmtId="0" fontId="0" fillId="21" borderId="18" xfId="0" applyFill="1" applyBorder="1" applyAlignment="1">
      <alignment horizontal="center" vertical="center" wrapText="1"/>
    </xf>
    <xf numFmtId="0" fontId="24" fillId="18" borderId="34" xfId="0" applyFont="1" applyFill="1" applyBorder="1" applyAlignment="1">
      <alignment horizontal="center" vertical="center"/>
    </xf>
    <xf numFmtId="0" fontId="24" fillId="0" borderId="34" xfId="0" applyFont="1" applyBorder="1" applyAlignment="1">
      <alignment horizontal="center" vertical="center"/>
    </xf>
    <xf numFmtId="0" fontId="24" fillId="20" borderId="35" xfId="0" applyFont="1" applyFill="1" applyBorder="1" applyAlignment="1">
      <alignment horizontal="center" vertical="center"/>
    </xf>
    <xf numFmtId="0" fontId="9"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9"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9" fillId="20" borderId="21"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3" fillId="0" borderId="3" xfId="0" applyFont="1" applyBorder="1" applyAlignment="1">
      <alignment horizontal="left" vertical="center" wrapText="1"/>
    </xf>
    <xf numFmtId="0" fontId="33" fillId="0" borderId="2" xfId="0" applyFont="1" applyBorder="1" applyAlignment="1">
      <alignment horizontal="left" vertical="center" wrapText="1"/>
    </xf>
    <xf numFmtId="0" fontId="0" fillId="0" borderId="2" xfId="0"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34" fillId="20" borderId="31" xfId="0" applyFont="1" applyFill="1" applyBorder="1" applyAlignment="1">
      <alignment horizontal="center" vertical="center" wrapText="1"/>
    </xf>
    <xf numFmtId="0" fontId="0" fillId="20" borderId="32" xfId="0" applyFill="1" applyBorder="1" applyAlignment="1">
      <alignment horizontal="center"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34" fillId="18" borderId="19" xfId="53" applyFont="1" applyFill="1" applyBorder="1" applyAlignment="1">
      <alignment horizontal="center" vertical="center" wrapText="1"/>
    </xf>
    <xf numFmtId="0" fontId="34" fillId="18" borderId="23" xfId="53" applyFont="1" applyFill="1" applyBorder="1" applyAlignment="1">
      <alignment horizontal="center" vertical="center" wrapText="1"/>
    </xf>
    <xf numFmtId="0" fontId="30" fillId="18" borderId="26" xfId="1" applyFont="1" applyFill="1" applyBorder="1" applyAlignment="1">
      <alignment horizontal="center" vertical="center" wrapText="1"/>
    </xf>
    <xf numFmtId="0" fontId="46" fillId="18" borderId="27" xfId="0" applyFont="1" applyFill="1" applyBorder="1" applyAlignment="1">
      <alignment horizontal="center" vertical="center" wrapText="1"/>
    </xf>
    <xf numFmtId="0" fontId="51" fillId="0" borderId="45" xfId="0" applyFont="1" applyBorder="1" applyAlignment="1">
      <alignment wrapText="1"/>
    </xf>
    <xf numFmtId="0" fontId="51" fillId="0" borderId="2" xfId="0" applyFont="1" applyBorder="1" applyAlignment="1">
      <alignment wrapText="1"/>
    </xf>
    <xf numFmtId="0" fontId="31" fillId="16" borderId="21" xfId="1" applyFont="1" applyFill="1" applyBorder="1" applyAlignment="1">
      <alignment vertical="center" wrapText="1"/>
    </xf>
    <xf numFmtId="0" fontId="9" fillId="0" borderId="44"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34" fillId="20" borderId="16" xfId="0" applyFont="1" applyFill="1" applyBorder="1" applyAlignment="1">
      <alignment horizontal="center" vertical="center" wrapText="1"/>
    </xf>
    <xf numFmtId="0" fontId="0" fillId="20" borderId="17" xfId="0" applyFill="1" applyBorder="1" applyAlignment="1">
      <alignment horizontal="center" vertical="center" wrapText="1"/>
    </xf>
    <xf numFmtId="0" fontId="9" fillId="20" borderId="28" xfId="0" applyFont="1" applyFill="1" applyBorder="1" applyAlignment="1">
      <alignment vertical="center"/>
    </xf>
    <xf numFmtId="0" fontId="0" fillId="0" borderId="28" xfId="0" applyBorder="1" applyAlignment="1">
      <alignment vertical="center"/>
    </xf>
    <xf numFmtId="0" fontId="28" fillId="15" borderId="41" xfId="42" applyFont="1" applyFill="1" applyBorder="1" applyAlignment="1" applyProtection="1">
      <alignment horizontal="left" vertical="center" wrapText="1"/>
      <protection locked="0"/>
    </xf>
    <xf numFmtId="0" fontId="0" fillId="0" borderId="42" xfId="0" applyBorder="1" applyAlignment="1">
      <alignment vertical="center" wrapText="1"/>
    </xf>
    <xf numFmtId="0" fontId="0" fillId="0" borderId="43" xfId="0" applyBorder="1" applyAlignment="1">
      <alignment vertical="center" wrapText="1"/>
    </xf>
    <xf numFmtId="0" fontId="9" fillId="0" borderId="21" xfId="42" applyFont="1" applyFill="1" applyBorder="1" applyAlignment="1">
      <alignment horizontal="left" vertical="center" wrapText="1"/>
    </xf>
    <xf numFmtId="0" fontId="9" fillId="0" borderId="21" xfId="37" applyFont="1" applyFill="1" applyBorder="1" applyAlignment="1" applyProtection="1">
      <alignment horizontal="left" vertical="center" wrapText="1"/>
    </xf>
    <xf numFmtId="0" fontId="9" fillId="0" borderId="3" xfId="42" applyFont="1" applyFill="1" applyBorder="1" applyAlignment="1">
      <alignment horizontal="left" vertical="center" wrapText="1"/>
    </xf>
    <xf numFmtId="0" fontId="9" fillId="0" borderId="3" xfId="37" applyFont="1" applyFill="1" applyBorder="1" applyAlignment="1" applyProtection="1">
      <alignment horizontal="left" vertical="center" wrapText="1"/>
    </xf>
    <xf numFmtId="0" fontId="26" fillId="0" borderId="3"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0" fillId="0" borderId="28" xfId="0" applyBorder="1" applyAlignment="1">
      <alignment horizontal="left" vertical="center" wrapText="1"/>
    </xf>
    <xf numFmtId="0" fontId="9" fillId="0" borderId="28" xfId="42" applyFont="1" applyFill="1" applyBorder="1" applyAlignment="1">
      <alignment horizontal="left" vertical="center" wrapText="1"/>
    </xf>
    <xf numFmtId="0" fontId="0" fillId="0" borderId="28" xfId="0" applyFill="1" applyBorder="1" applyAlignment="1">
      <alignment horizontal="left" vertical="center" wrapText="1"/>
    </xf>
    <xf numFmtId="0" fontId="9" fillId="0" borderId="3" xfId="1" applyFont="1" applyFill="1" applyBorder="1" applyAlignment="1">
      <alignment vertical="center" wrapText="1"/>
    </xf>
    <xf numFmtId="0" fontId="0" fillId="0" borderId="3" xfId="0" applyFill="1" applyBorder="1" applyAlignment="1">
      <alignment vertical="center" wrapText="1"/>
    </xf>
    <xf numFmtId="0" fontId="9" fillId="0" borderId="21" xfId="1" applyFont="1" applyFill="1" applyBorder="1" applyAlignment="1">
      <alignment horizontal="left" vertical="center" wrapText="1"/>
    </xf>
    <xf numFmtId="0" fontId="34" fillId="20" borderId="26" xfId="0" applyFont="1" applyFill="1" applyBorder="1" applyAlignment="1">
      <alignment horizontal="center" vertical="center" wrapText="1"/>
    </xf>
    <xf numFmtId="0" fontId="0" fillId="20" borderId="27" xfId="0" applyFill="1" applyBorder="1" applyAlignment="1">
      <alignment horizontal="center" vertical="center" wrapText="1"/>
    </xf>
    <xf numFmtId="0" fontId="9" fillId="0" borderId="3" xfId="37" applyFont="1" applyFill="1" applyBorder="1" applyAlignment="1" applyProtection="1">
      <alignment horizontal="left" vertical="top"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29" fillId="0" borderId="41" xfId="1" applyFont="1" applyFill="1" applyBorder="1" applyAlignment="1">
      <alignment vertical="center" wrapText="1"/>
    </xf>
    <xf numFmtId="0" fontId="26" fillId="0" borderId="21" xfId="1"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6" fillId="0" borderId="3" xfId="1" applyFont="1" applyFill="1" applyBorder="1" applyAlignment="1">
      <alignment horizontal="left" vertical="center" wrapText="1"/>
    </xf>
    <xf numFmtId="0" fontId="2" fillId="0" borderId="3" xfId="0" applyFont="1" applyBorder="1" applyAlignment="1">
      <alignment vertical="center"/>
    </xf>
    <xf numFmtId="0" fontId="2" fillId="0" borderId="2" xfId="0" applyFont="1" applyBorder="1" applyAlignment="1">
      <alignment vertical="center"/>
    </xf>
    <xf numFmtId="0" fontId="26" fillId="0" borderId="30"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vertical="center" wrapText="1"/>
    </xf>
    <xf numFmtId="0" fontId="26" fillId="0" borderId="2" xfId="0" applyFont="1" applyBorder="1" applyAlignment="1">
      <alignment vertical="center" wrapText="1"/>
    </xf>
    <xf numFmtId="0" fontId="9" fillId="0" borderId="3" xfId="1" applyFont="1" applyFill="1" applyBorder="1" applyAlignment="1">
      <alignment horizontal="left" vertical="center" wrapText="1"/>
    </xf>
    <xf numFmtId="0" fontId="9" fillId="20" borderId="30" xfId="0" applyFont="1" applyFill="1" applyBorder="1" applyAlignment="1">
      <alignment vertical="center"/>
    </xf>
    <xf numFmtId="0" fontId="31" fillId="0" borderId="21"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9" fillId="15" borderId="38" xfId="1" applyFont="1" applyFill="1" applyBorder="1" applyAlignment="1">
      <alignment vertical="center" wrapText="1"/>
    </xf>
    <xf numFmtId="0" fontId="2" fillId="0" borderId="40" xfId="0" applyFont="1" applyBorder="1" applyAlignment="1">
      <alignment vertical="center" wrapText="1"/>
    </xf>
    <xf numFmtId="0" fontId="2" fillId="0" borderId="36" xfId="0" applyFont="1" applyBorder="1" applyAlignment="1">
      <alignment vertical="center" wrapText="1"/>
    </xf>
    <xf numFmtId="0" fontId="31" fillId="16" borderId="28" xfId="1" applyFont="1" applyFill="1" applyBorder="1" applyAlignment="1">
      <alignment vertical="center" wrapText="1"/>
    </xf>
    <xf numFmtId="0" fontId="2" fillId="0" borderId="28" xfId="0" applyFont="1" applyBorder="1" applyAlignment="1">
      <alignment vertical="center" wrapText="1"/>
    </xf>
    <xf numFmtId="0" fontId="26" fillId="0" borderId="13" xfId="1" applyFont="1" applyFill="1" applyBorder="1" applyAlignment="1">
      <alignment horizontal="left" vertical="center" wrapText="1"/>
    </xf>
    <xf numFmtId="0" fontId="2" fillId="0" borderId="13" xfId="0" applyFont="1" applyBorder="1" applyAlignment="1">
      <alignment vertical="center"/>
    </xf>
    <xf numFmtId="0" fontId="2" fillId="0" borderId="19" xfId="0" applyFont="1" applyBorder="1" applyAlignment="1">
      <alignment vertical="center"/>
    </xf>
    <xf numFmtId="0" fontId="31" fillId="18" borderId="27"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4" xfId="0" applyBorder="1" applyAlignment="1">
      <alignment vertical="center" wrapText="1"/>
    </xf>
    <xf numFmtId="0" fontId="0" fillId="0" borderId="34" xfId="0" applyBorder="1" applyAlignment="1">
      <alignment horizontal="left" vertical="center" wrapText="1"/>
    </xf>
    <xf numFmtId="0" fontId="34" fillId="20" borderId="34" xfId="0" applyFont="1" applyFill="1" applyBorder="1" applyAlignment="1">
      <alignment horizontal="left" vertical="center" wrapText="1"/>
    </xf>
    <xf numFmtId="0" fontId="0" fillId="20" borderId="34" xfId="0" applyFill="1" applyBorder="1" applyAlignment="1">
      <alignment horizontal="left" vertical="center" wrapText="1"/>
    </xf>
    <xf numFmtId="0" fontId="3" fillId="16" borderId="34" xfId="1" applyFont="1" applyFill="1" applyBorder="1" applyAlignment="1">
      <alignment vertical="center" wrapText="1"/>
    </xf>
    <xf numFmtId="0" fontId="0" fillId="0" borderId="34" xfId="0" applyFont="1" applyBorder="1" applyAlignment="1">
      <alignment vertical="center" wrapText="1"/>
    </xf>
    <xf numFmtId="0" fontId="34" fillId="0" borderId="34" xfId="0" applyFont="1" applyFill="1" applyBorder="1" applyAlignment="1">
      <alignment horizontal="left" vertical="center" wrapText="1"/>
    </xf>
    <xf numFmtId="0" fontId="0" fillId="0" borderId="34" xfId="0" applyBorder="1" applyAlignment="1">
      <alignment horizontal="left" vertical="center"/>
    </xf>
    <xf numFmtId="0" fontId="2" fillId="0" borderId="34" xfId="0" applyFont="1" applyBorder="1" applyAlignment="1">
      <alignment vertical="center" wrapText="1"/>
    </xf>
    <xf numFmtId="0" fontId="3" fillId="20" borderId="34" xfId="0" applyFont="1" applyFill="1" applyBorder="1" applyAlignment="1">
      <alignment horizontal="left" vertical="center"/>
    </xf>
    <xf numFmtId="0" fontId="3" fillId="0" borderId="34" xfId="0" applyFont="1" applyBorder="1" applyAlignment="1">
      <alignment vertical="center" wrapText="1"/>
    </xf>
    <xf numFmtId="0" fontId="28" fillId="0" borderId="34" xfId="0" applyFont="1" applyFill="1" applyBorder="1" applyAlignment="1">
      <alignment horizontal="left" vertical="center" wrapText="1"/>
    </xf>
    <xf numFmtId="0" fontId="2" fillId="0" borderId="34" xfId="0" applyFont="1" applyBorder="1" applyAlignment="1">
      <alignment horizontal="left" vertical="center"/>
    </xf>
    <xf numFmtId="0" fontId="2" fillId="0" borderId="34" xfId="0" applyFont="1" applyFill="1" applyBorder="1" applyAlignment="1">
      <alignment horizontal="left" vertical="center"/>
    </xf>
    <xf numFmtId="0" fontId="3" fillId="0" borderId="34" xfId="0" applyFont="1" applyFill="1" applyBorder="1" applyAlignment="1">
      <alignment horizontal="left" vertical="center" wrapText="1"/>
    </xf>
    <xf numFmtId="0" fontId="34" fillId="18" borderId="35" xfId="53" applyFont="1" applyFill="1" applyBorder="1" applyAlignment="1">
      <alignment horizontal="center" vertical="center"/>
    </xf>
    <xf numFmtId="0" fontId="0" fillId="0" borderId="33" xfId="0" applyBorder="1" applyAlignment="1">
      <alignment vertical="center"/>
    </xf>
    <xf numFmtId="0" fontId="2" fillId="0" borderId="34" xfId="0" applyFont="1" applyBorder="1" applyAlignment="1">
      <alignment horizontal="left" vertical="center" wrapText="1"/>
    </xf>
    <xf numFmtId="0" fontId="2" fillId="0" borderId="34" xfId="0" applyFont="1" applyFill="1" applyBorder="1" applyAlignment="1">
      <alignment vertical="center" wrapText="1"/>
    </xf>
    <xf numFmtId="0" fontId="0" fillId="0" borderId="34" xfId="0" applyBorder="1" applyAlignment="1">
      <alignment vertical="center"/>
    </xf>
    <xf numFmtId="0" fontId="2" fillId="0" borderId="34" xfId="0" applyFont="1" applyFill="1" applyBorder="1" applyAlignment="1">
      <alignment horizontal="center" vertical="center" wrapText="1"/>
    </xf>
    <xf numFmtId="0" fontId="0" fillId="0" borderId="34" xfId="0" applyBorder="1" applyAlignment="1">
      <alignment horizontal="center" vertical="center" wrapText="1"/>
    </xf>
  </cellXfs>
  <cellStyles count="5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xfId="52" builtinId="3"/>
    <cellStyle name="Comma 2" xfId="29"/>
    <cellStyle name="Comma 3" xfId="30"/>
    <cellStyle name="Explanatory Text 2" xfId="31"/>
    <cellStyle name="Good 2" xfId="32"/>
    <cellStyle name="Heading 1 2" xfId="33"/>
    <cellStyle name="Heading 2 2" xfId="34"/>
    <cellStyle name="Heading 3 2" xfId="35"/>
    <cellStyle name="Heading 4 2" xfId="36"/>
    <cellStyle name="Hyperlink" xfId="53" builtinId="8"/>
    <cellStyle name="Hyperlink 2" xfId="37"/>
    <cellStyle name="Input 2" xfId="38"/>
    <cellStyle name="Linked Cell 2" xfId="39"/>
    <cellStyle name="Neutral 2" xfId="40"/>
    <cellStyle name="Neutral 3" xfId="41"/>
    <cellStyle name="Normal" xfId="0" builtinId="0"/>
    <cellStyle name="Normal 2" xfId="42"/>
    <cellStyle name="Normal 2 2" xfId="50"/>
    <cellStyle name="Normal 3" xfId="43"/>
    <cellStyle name="Normal 4" xfId="1"/>
    <cellStyle name="Note 2" xfId="44"/>
    <cellStyle name="Output 2" xfId="45"/>
    <cellStyle name="Percent" xfId="51" builtinId="5"/>
    <cellStyle name="Percent 3" xfId="46"/>
    <cellStyle name="Title 2" xfId="47"/>
    <cellStyle name="Total 2" xfId="48"/>
    <cellStyle name="Warning Text 2" xfId="49"/>
  </cellStyles>
  <dxfs count="593">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0" defaultTableStyle="TableStyleMedium2" defaultPivotStyle="PivotStyleLight16"/>
  <colors>
    <mruColors>
      <color rgb="FF339966"/>
      <color rgb="FF00B050"/>
      <color rgb="FF00CC00"/>
      <color rgb="FFDDDDDD"/>
      <color rgb="FF9900FF"/>
      <color rgb="FF6600CC"/>
      <color rgb="FF99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0.11689545353604103"/>
          <c:y val="1.6721605451492476E-2"/>
        </c:manualLayout>
      </c:layout>
      <c:overlay val="1"/>
      <c:txPr>
        <a:bodyPr/>
        <a:lstStyle/>
        <a:p>
          <a:pPr>
            <a:defRPr/>
          </a:pPr>
          <a:endParaRPr lang="en-US"/>
        </a:p>
      </c:txPr>
    </c:title>
    <c:autoTitleDeleted val="0"/>
    <c:plotArea>
      <c:layout>
        <c:manualLayout>
          <c:layoutTarget val="inner"/>
          <c:xMode val="edge"/>
          <c:yMode val="edge"/>
          <c:x val="9.2984785670789841E-2"/>
          <c:y val="0.12695599737971186"/>
          <c:w val="0.53803776966903527"/>
          <c:h val="0.8006793015146445"/>
        </c:manualLayout>
      </c:layout>
      <c:barChart>
        <c:barDir val="col"/>
        <c:grouping val="stacked"/>
        <c:varyColors val="0"/>
        <c:ser>
          <c:idx val="0"/>
          <c:order val="0"/>
          <c:tx>
            <c:strRef>
              <c:f>'Overall Summary'!$B$11</c:f>
              <c:strCache>
                <c:ptCount val="1"/>
                <c:pt idx="0">
                  <c:v>Not Applicable</c:v>
                </c:pt>
              </c:strCache>
            </c:strRef>
          </c:tx>
          <c:spPr>
            <a:solidFill>
              <a:srgbClr val="DDDDDD"/>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Summary'!$B$12:$B$16</c:f>
              <c:numCache>
                <c:formatCode>0%</c:formatCode>
                <c:ptCount val="5"/>
                <c:pt idx="0">
                  <c:v>1</c:v>
                </c:pt>
                <c:pt idx="1">
                  <c:v>1</c:v>
                </c:pt>
                <c:pt idx="2">
                  <c:v>1</c:v>
                </c:pt>
                <c:pt idx="3">
                  <c:v>1</c:v>
                </c:pt>
                <c:pt idx="4">
                  <c:v>1</c:v>
                </c:pt>
              </c:numCache>
            </c:numRef>
          </c:val>
        </c:ser>
        <c:ser>
          <c:idx val="1"/>
          <c:order val="1"/>
          <c:tx>
            <c:strRef>
              <c:f>'Overall Summary'!$C$11</c:f>
              <c:strCache>
                <c:ptCount val="1"/>
                <c:pt idx="0">
                  <c:v>1. Outstanding</c:v>
                </c:pt>
              </c:strCache>
            </c:strRef>
          </c:tx>
          <c:spPr>
            <a:solidFill>
              <a:schemeClr val="accent1"/>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Summary'!$C$12:$C$16</c:f>
              <c:numCache>
                <c:formatCode>0%</c:formatCode>
                <c:ptCount val="5"/>
                <c:pt idx="0">
                  <c:v>0</c:v>
                </c:pt>
                <c:pt idx="1">
                  <c:v>0</c:v>
                </c:pt>
                <c:pt idx="2">
                  <c:v>0</c:v>
                </c:pt>
                <c:pt idx="3">
                  <c:v>0</c:v>
                </c:pt>
                <c:pt idx="4">
                  <c:v>0</c:v>
                </c:pt>
              </c:numCache>
            </c:numRef>
          </c:val>
        </c:ser>
        <c:ser>
          <c:idx val="2"/>
          <c:order val="2"/>
          <c:tx>
            <c:strRef>
              <c:f>'Overall Summary'!$D$11</c:f>
              <c:strCache>
                <c:ptCount val="1"/>
                <c:pt idx="0">
                  <c:v>2. Good</c:v>
                </c:pt>
              </c:strCache>
            </c:strRef>
          </c:tx>
          <c:spPr>
            <a:solidFill>
              <a:srgbClr val="00B05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Summary'!$D$12:$D$16</c:f>
              <c:numCache>
                <c:formatCode>0%</c:formatCode>
                <c:ptCount val="5"/>
                <c:pt idx="0">
                  <c:v>0</c:v>
                </c:pt>
                <c:pt idx="1">
                  <c:v>0</c:v>
                </c:pt>
                <c:pt idx="2">
                  <c:v>0</c:v>
                </c:pt>
                <c:pt idx="3">
                  <c:v>0</c:v>
                </c:pt>
                <c:pt idx="4">
                  <c:v>0</c:v>
                </c:pt>
              </c:numCache>
            </c:numRef>
          </c:val>
        </c:ser>
        <c:ser>
          <c:idx val="3"/>
          <c:order val="3"/>
          <c:tx>
            <c:strRef>
              <c:f>'Overall Summary'!$E$11</c:f>
              <c:strCache>
                <c:ptCount val="1"/>
                <c:pt idx="0">
                  <c:v>3. Requires minimal improvement</c:v>
                </c:pt>
              </c:strCache>
            </c:strRef>
          </c:tx>
          <c:spPr>
            <a:solidFill>
              <a:srgbClr val="FFFF0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Summary'!$E$12:$E$16</c:f>
              <c:numCache>
                <c:formatCode>0%</c:formatCode>
                <c:ptCount val="5"/>
                <c:pt idx="0">
                  <c:v>0</c:v>
                </c:pt>
                <c:pt idx="1">
                  <c:v>0</c:v>
                </c:pt>
                <c:pt idx="2">
                  <c:v>0</c:v>
                </c:pt>
                <c:pt idx="3">
                  <c:v>0</c:v>
                </c:pt>
                <c:pt idx="4">
                  <c:v>0</c:v>
                </c:pt>
              </c:numCache>
            </c:numRef>
          </c:val>
        </c:ser>
        <c:ser>
          <c:idx val="4"/>
          <c:order val="4"/>
          <c:tx>
            <c:strRef>
              <c:f>'Overall Summary'!$F$11</c:f>
              <c:strCache>
                <c:ptCount val="1"/>
                <c:pt idx="0">
                  <c:v>4. Requires moderate improvement</c:v>
                </c:pt>
              </c:strCache>
            </c:strRef>
          </c:tx>
          <c:spPr>
            <a:solidFill>
              <a:schemeClr val="accent6"/>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Summary'!$F$12:$F$16</c:f>
              <c:numCache>
                <c:formatCode>0%</c:formatCode>
                <c:ptCount val="5"/>
                <c:pt idx="0">
                  <c:v>0</c:v>
                </c:pt>
                <c:pt idx="1">
                  <c:v>0</c:v>
                </c:pt>
                <c:pt idx="2">
                  <c:v>0</c:v>
                </c:pt>
                <c:pt idx="3">
                  <c:v>0</c:v>
                </c:pt>
                <c:pt idx="4">
                  <c:v>0</c:v>
                </c:pt>
              </c:numCache>
            </c:numRef>
          </c:val>
        </c:ser>
        <c:ser>
          <c:idx val="5"/>
          <c:order val="5"/>
          <c:tx>
            <c:strRef>
              <c:f>'Overall Summary'!$G$11</c:f>
              <c:strCache>
                <c:ptCount val="1"/>
                <c:pt idx="0">
                  <c:v>5. Inadequate</c:v>
                </c:pt>
              </c:strCache>
            </c:strRef>
          </c:tx>
          <c:spPr>
            <a:solidFill>
              <a:srgbClr val="FF000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Summary'!$G$12:$G$16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00872576"/>
        <c:axId val="100874112"/>
      </c:barChart>
      <c:catAx>
        <c:axId val="100872576"/>
        <c:scaling>
          <c:orientation val="minMax"/>
        </c:scaling>
        <c:delete val="0"/>
        <c:axPos val="b"/>
        <c:majorTickMark val="out"/>
        <c:minorTickMark val="none"/>
        <c:tickLblPos val="nextTo"/>
        <c:crossAx val="100874112"/>
        <c:crosses val="autoZero"/>
        <c:auto val="1"/>
        <c:lblAlgn val="ctr"/>
        <c:lblOffset val="100"/>
        <c:noMultiLvlLbl val="0"/>
      </c:catAx>
      <c:valAx>
        <c:axId val="100874112"/>
        <c:scaling>
          <c:orientation val="minMax"/>
          <c:max val="1"/>
          <c:min val="0"/>
        </c:scaling>
        <c:delete val="0"/>
        <c:axPos val="l"/>
        <c:majorGridlines/>
        <c:title>
          <c:tx>
            <c:rich>
              <a:bodyPr rot="-5400000" vert="horz"/>
              <a:lstStyle/>
              <a:p>
                <a:pPr>
                  <a:defRPr/>
                </a:pPr>
                <a:r>
                  <a:rPr lang="en-US"/>
                  <a:t>% of SAQs</a:t>
                </a:r>
              </a:p>
            </c:rich>
          </c:tx>
          <c:overlay val="0"/>
        </c:title>
        <c:numFmt formatCode="0%" sourceLinked="1"/>
        <c:majorTickMark val="out"/>
        <c:minorTickMark val="none"/>
        <c:tickLblPos val="nextTo"/>
        <c:crossAx val="100872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Summary'!$V$5</c:f>
          <c:strCache>
            <c:ptCount val="1"/>
            <c:pt idx="0">
              <c:v>Distribution of SAQ ratings (%) 2016-17</c:v>
            </c:pt>
          </c:strCache>
        </c:strRef>
      </c:tx>
      <c:layout>
        <c:manualLayout>
          <c:xMode val="edge"/>
          <c:yMode val="edge"/>
          <c:x val="0.18625832801496905"/>
          <c:y val="3.4393046950152224E-2"/>
        </c:manualLayout>
      </c:layout>
      <c:overlay val="1"/>
      <c:txPr>
        <a:bodyPr/>
        <a:lstStyle/>
        <a:p>
          <a:pPr>
            <a:defRPr/>
          </a:pPr>
          <a:endParaRPr lang="en-US"/>
        </a:p>
      </c:txPr>
    </c:title>
    <c:autoTitleDeleted val="0"/>
    <c:plotArea>
      <c:layout>
        <c:manualLayout>
          <c:layoutTarget val="inner"/>
          <c:xMode val="edge"/>
          <c:yMode val="edge"/>
          <c:x val="8.9271489386737818E-2"/>
          <c:y val="0.12144632213380986"/>
          <c:w val="0.65795292873905165"/>
          <c:h val="0.8006793015146445"/>
        </c:manualLayout>
      </c:layout>
      <c:barChart>
        <c:barDir val="col"/>
        <c:grouping val="stacked"/>
        <c:varyColors val="0"/>
        <c:ser>
          <c:idx val="0"/>
          <c:order val="0"/>
          <c:tx>
            <c:strRef>
              <c:f>'PQ Ratings'!$P$104</c:f>
              <c:strCache>
                <c:ptCount val="1"/>
                <c:pt idx="0">
                  <c:v>Not applicable</c:v>
                </c:pt>
              </c:strCache>
            </c:strRef>
          </c:tx>
          <c:spPr>
            <a:solidFill>
              <a:srgbClr val="DDDDDD"/>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Ratings'!$P$124:$P$133</c:f>
              <c:numCache>
                <c:formatCode>0%</c:formatCode>
                <c:ptCount val="10"/>
                <c:pt idx="0">
                  <c:v>1</c:v>
                </c:pt>
                <c:pt idx="1">
                  <c:v>1</c:v>
                </c:pt>
                <c:pt idx="2">
                  <c:v>1</c:v>
                </c:pt>
                <c:pt idx="3">
                  <c:v>1</c:v>
                </c:pt>
                <c:pt idx="4">
                  <c:v>1</c:v>
                </c:pt>
                <c:pt idx="5">
                  <c:v>1</c:v>
                </c:pt>
                <c:pt idx="6">
                  <c:v>1</c:v>
                </c:pt>
                <c:pt idx="7">
                  <c:v>1</c:v>
                </c:pt>
                <c:pt idx="8">
                  <c:v>1</c:v>
                </c:pt>
                <c:pt idx="9">
                  <c:v>1</c:v>
                </c:pt>
              </c:numCache>
            </c:numRef>
          </c:val>
        </c:ser>
        <c:ser>
          <c:idx val="1"/>
          <c:order val="1"/>
          <c:tx>
            <c:strRef>
              <c:f>'PQ Ratings'!$Q$104</c:f>
              <c:strCache>
                <c:ptCount val="1"/>
                <c:pt idx="0">
                  <c:v>1. Outstanding</c:v>
                </c:pt>
              </c:strCache>
            </c:strRef>
          </c:tx>
          <c:spPr>
            <a:solidFill>
              <a:schemeClr val="accent1"/>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Ratings'!$Q$124:$Q$133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'PQ Ratings'!$R$104</c:f>
              <c:strCache>
                <c:ptCount val="1"/>
                <c:pt idx="0">
                  <c:v>2. Good</c:v>
                </c:pt>
              </c:strCache>
            </c:strRef>
          </c:tx>
          <c:spPr>
            <a:solidFill>
              <a:srgbClr val="00B050"/>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Ratings'!$R$124:$R$133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'PQ Ratings'!$S$104</c:f>
              <c:strCache>
                <c:ptCount val="1"/>
                <c:pt idx="0">
                  <c:v>3. Requires minimal improvement</c:v>
                </c:pt>
              </c:strCache>
            </c:strRef>
          </c:tx>
          <c:spPr>
            <a:solidFill>
              <a:srgbClr val="FFFF00"/>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Ratings'!$S$124:$S$133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'PQ Ratings'!$T$104</c:f>
              <c:strCache>
                <c:ptCount val="1"/>
                <c:pt idx="0">
                  <c:v>4. Requires moderate improvement</c:v>
                </c:pt>
              </c:strCache>
            </c:strRef>
          </c:tx>
          <c:spPr>
            <a:solidFill>
              <a:srgbClr val="FFC000"/>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Ratings'!$T$124:$T$133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'PQ Ratings'!$U$104</c:f>
              <c:strCache>
                <c:ptCount val="1"/>
                <c:pt idx="0">
                  <c:v>5. Inadequate</c:v>
                </c:pt>
              </c:strCache>
            </c:strRef>
          </c:tx>
          <c:spPr>
            <a:solidFill>
              <a:srgbClr val="FF0000"/>
            </a:solidFill>
          </c:spPr>
          <c:invertIfNegative val="0"/>
          <c:cat>
            <c:strRef>
              <c:f>'PQ Ratings'!$O$124:$O$133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Ratings'!$U$124:$U$133</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overlap val="100"/>
        <c:axId val="111923200"/>
        <c:axId val="111924736"/>
      </c:barChart>
      <c:catAx>
        <c:axId val="111923200"/>
        <c:scaling>
          <c:orientation val="minMax"/>
        </c:scaling>
        <c:delete val="0"/>
        <c:axPos val="b"/>
        <c:majorTickMark val="out"/>
        <c:minorTickMark val="none"/>
        <c:tickLblPos val="nextTo"/>
        <c:crossAx val="111924736"/>
        <c:crosses val="autoZero"/>
        <c:auto val="1"/>
        <c:lblAlgn val="ctr"/>
        <c:lblOffset val="100"/>
        <c:noMultiLvlLbl val="0"/>
      </c:catAx>
      <c:valAx>
        <c:axId val="111924736"/>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1923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Ratings'!$AB$51</c:f>
              <c:strCache>
                <c:ptCount val="1"/>
                <c:pt idx="0">
                  <c:v>2015-16</c:v>
                </c:pt>
              </c:strCache>
            </c:strRef>
          </c:tx>
          <c:spPr>
            <a:solidFill>
              <a:schemeClr val="tx2"/>
            </a:solidFill>
          </c:spPr>
          <c:invertIfNegative val="0"/>
          <c:cat>
            <c:strRef>
              <c:f>'PQ Ratings'!$AA$52:$AA$56</c:f>
              <c:strCache>
                <c:ptCount val="5"/>
                <c:pt idx="0">
                  <c:v>P1</c:v>
                </c:pt>
                <c:pt idx="1">
                  <c:v>P2</c:v>
                </c:pt>
                <c:pt idx="2">
                  <c:v>P3</c:v>
                </c:pt>
                <c:pt idx="3">
                  <c:v>P4</c:v>
                </c:pt>
                <c:pt idx="4">
                  <c:v>P5</c:v>
                </c:pt>
              </c:strCache>
            </c:strRef>
          </c:cat>
          <c:val>
            <c:numRef>
              <c:f>'PQ Ratings'!$AB$52:$AB$56</c:f>
              <c:numCache>
                <c:formatCode>General</c:formatCode>
                <c:ptCount val="5"/>
                <c:pt idx="0">
                  <c:v>0</c:v>
                </c:pt>
                <c:pt idx="1">
                  <c:v>0</c:v>
                </c:pt>
                <c:pt idx="2">
                  <c:v>0</c:v>
                </c:pt>
                <c:pt idx="3">
                  <c:v>0</c:v>
                </c:pt>
                <c:pt idx="4">
                  <c:v>0</c:v>
                </c:pt>
              </c:numCache>
            </c:numRef>
          </c:val>
        </c:ser>
        <c:ser>
          <c:idx val="1"/>
          <c:order val="1"/>
          <c:tx>
            <c:strRef>
              <c:f>'PQ Ratings'!$AC$51</c:f>
              <c:strCache>
                <c:ptCount val="1"/>
                <c:pt idx="0">
                  <c:v>2016-17</c:v>
                </c:pt>
              </c:strCache>
            </c:strRef>
          </c:tx>
          <c:spPr>
            <a:solidFill>
              <a:schemeClr val="accent6">
                <a:lumMod val="50000"/>
              </a:schemeClr>
            </a:solidFill>
          </c:spPr>
          <c:invertIfNegative val="0"/>
          <c:cat>
            <c:strRef>
              <c:f>'PQ Ratings'!$AA$52:$AA$56</c:f>
              <c:strCache>
                <c:ptCount val="5"/>
                <c:pt idx="0">
                  <c:v>P1</c:v>
                </c:pt>
                <c:pt idx="1">
                  <c:v>P2</c:v>
                </c:pt>
                <c:pt idx="2">
                  <c:v>P3</c:v>
                </c:pt>
                <c:pt idx="3">
                  <c:v>P4</c:v>
                </c:pt>
                <c:pt idx="4">
                  <c:v>P5</c:v>
                </c:pt>
              </c:strCache>
            </c:strRef>
          </c:cat>
          <c:val>
            <c:numRef>
              <c:f>'PQ Ratings'!$AC$52:$AC$56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586112"/>
        <c:axId val="112333952"/>
      </c:barChart>
      <c:catAx>
        <c:axId val="112586112"/>
        <c:scaling>
          <c:orientation val="minMax"/>
        </c:scaling>
        <c:delete val="0"/>
        <c:axPos val="b"/>
        <c:majorTickMark val="out"/>
        <c:minorTickMark val="none"/>
        <c:tickLblPos val="nextTo"/>
        <c:crossAx val="112333952"/>
        <c:crosses val="autoZero"/>
        <c:auto val="1"/>
        <c:lblAlgn val="ctr"/>
        <c:lblOffset val="100"/>
        <c:noMultiLvlLbl val="0"/>
      </c:catAx>
      <c:valAx>
        <c:axId val="112333952"/>
        <c:scaling>
          <c:orientation val="minMax"/>
          <c:max val="5"/>
          <c:min val="0.9"/>
        </c:scaling>
        <c:delete val="1"/>
        <c:axPos val="l"/>
        <c:majorGridlines/>
        <c:numFmt formatCode="General" sourceLinked="1"/>
        <c:majorTickMark val="out"/>
        <c:minorTickMark val="none"/>
        <c:tickLblPos val="nextTo"/>
        <c:crossAx val="112586112"/>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0.19090290202737173"/>
          <c:y val="1.7460527519493105E-2"/>
        </c:manualLayout>
      </c:layout>
      <c:overlay val="1"/>
      <c:txPr>
        <a:bodyPr/>
        <a:lstStyle/>
        <a:p>
          <a:pPr>
            <a:defRPr/>
          </a:pPr>
          <a:endParaRPr lang="en-US"/>
        </a:p>
      </c:txPr>
    </c:title>
    <c:autoTitleDeleted val="0"/>
    <c:plotArea>
      <c:layout>
        <c:manualLayout>
          <c:layoutTarget val="inner"/>
          <c:xMode val="edge"/>
          <c:yMode val="edge"/>
          <c:x val="0.10588819305544074"/>
          <c:y val="0.12144632213380986"/>
          <c:w val="0.56303772965879262"/>
          <c:h val="0.8006793015146445"/>
        </c:manualLayout>
      </c:layout>
      <c:barChart>
        <c:barDir val="col"/>
        <c:grouping val="stacked"/>
        <c:varyColors val="0"/>
        <c:ser>
          <c:idx val="0"/>
          <c:order val="0"/>
          <c:tx>
            <c:strRef>
              <c:f>'PQ Ratings'!$D$60</c:f>
              <c:strCache>
                <c:ptCount val="1"/>
                <c:pt idx="0">
                  <c:v>Not applicable</c:v>
                </c:pt>
              </c:strCache>
            </c:strRef>
          </c:tx>
          <c:spPr>
            <a:solidFill>
              <a:srgbClr val="DDDDDD"/>
            </a:solidFill>
          </c:spPr>
          <c:invertIfNegative val="0"/>
          <c:cat>
            <c:strRef>
              <c:f>'PQ Ratings'!$C$61:$C$65</c:f>
              <c:strCache>
                <c:ptCount val="5"/>
                <c:pt idx="0">
                  <c:v>P1</c:v>
                </c:pt>
                <c:pt idx="1">
                  <c:v>P2</c:v>
                </c:pt>
                <c:pt idx="2">
                  <c:v>P3</c:v>
                </c:pt>
                <c:pt idx="3">
                  <c:v>P4</c:v>
                </c:pt>
                <c:pt idx="4">
                  <c:v>P5</c:v>
                </c:pt>
              </c:strCache>
            </c:strRef>
          </c:cat>
          <c:val>
            <c:numRef>
              <c:f>'PQ Ratings'!$D$61:$D$65</c:f>
              <c:numCache>
                <c:formatCode>0%</c:formatCode>
                <c:ptCount val="5"/>
                <c:pt idx="0">
                  <c:v>1</c:v>
                </c:pt>
                <c:pt idx="1">
                  <c:v>1</c:v>
                </c:pt>
                <c:pt idx="2">
                  <c:v>1</c:v>
                </c:pt>
                <c:pt idx="3">
                  <c:v>1</c:v>
                </c:pt>
                <c:pt idx="4">
                  <c:v>1</c:v>
                </c:pt>
              </c:numCache>
            </c:numRef>
          </c:val>
        </c:ser>
        <c:ser>
          <c:idx val="1"/>
          <c:order val="1"/>
          <c:tx>
            <c:strRef>
              <c:f>'PQ Ratings'!$E$60</c:f>
              <c:strCache>
                <c:ptCount val="1"/>
                <c:pt idx="0">
                  <c:v>1. Outstanding</c:v>
                </c:pt>
              </c:strCache>
            </c:strRef>
          </c:tx>
          <c:spPr>
            <a:solidFill>
              <a:schemeClr val="accent1"/>
            </a:solidFill>
          </c:spPr>
          <c:invertIfNegative val="0"/>
          <c:cat>
            <c:strRef>
              <c:f>'PQ Ratings'!$C$61:$C$65</c:f>
              <c:strCache>
                <c:ptCount val="5"/>
                <c:pt idx="0">
                  <c:v>P1</c:v>
                </c:pt>
                <c:pt idx="1">
                  <c:v>P2</c:v>
                </c:pt>
                <c:pt idx="2">
                  <c:v>P3</c:v>
                </c:pt>
                <c:pt idx="3">
                  <c:v>P4</c:v>
                </c:pt>
                <c:pt idx="4">
                  <c:v>P5</c:v>
                </c:pt>
              </c:strCache>
            </c:strRef>
          </c:cat>
          <c:val>
            <c:numRef>
              <c:f>'PQ Ratings'!$E$61:$E$65</c:f>
              <c:numCache>
                <c:formatCode>0%</c:formatCode>
                <c:ptCount val="5"/>
                <c:pt idx="0">
                  <c:v>0</c:v>
                </c:pt>
                <c:pt idx="1">
                  <c:v>0</c:v>
                </c:pt>
                <c:pt idx="2">
                  <c:v>0</c:v>
                </c:pt>
                <c:pt idx="3">
                  <c:v>0</c:v>
                </c:pt>
                <c:pt idx="4">
                  <c:v>0</c:v>
                </c:pt>
              </c:numCache>
            </c:numRef>
          </c:val>
        </c:ser>
        <c:ser>
          <c:idx val="2"/>
          <c:order val="2"/>
          <c:tx>
            <c:strRef>
              <c:f>'PQ Ratings'!$F$60</c:f>
              <c:strCache>
                <c:ptCount val="1"/>
                <c:pt idx="0">
                  <c:v>2. Good</c:v>
                </c:pt>
              </c:strCache>
            </c:strRef>
          </c:tx>
          <c:spPr>
            <a:solidFill>
              <a:srgbClr val="00B050"/>
            </a:solidFill>
          </c:spPr>
          <c:invertIfNegative val="0"/>
          <c:cat>
            <c:strRef>
              <c:f>'PQ Ratings'!$C$61:$C$65</c:f>
              <c:strCache>
                <c:ptCount val="5"/>
                <c:pt idx="0">
                  <c:v>P1</c:v>
                </c:pt>
                <c:pt idx="1">
                  <c:v>P2</c:v>
                </c:pt>
                <c:pt idx="2">
                  <c:v>P3</c:v>
                </c:pt>
                <c:pt idx="3">
                  <c:v>P4</c:v>
                </c:pt>
                <c:pt idx="4">
                  <c:v>P5</c:v>
                </c:pt>
              </c:strCache>
            </c:strRef>
          </c:cat>
          <c:val>
            <c:numRef>
              <c:f>'PQ Ratings'!$F$61:$F$65</c:f>
              <c:numCache>
                <c:formatCode>0%</c:formatCode>
                <c:ptCount val="5"/>
                <c:pt idx="0">
                  <c:v>0</c:v>
                </c:pt>
                <c:pt idx="1">
                  <c:v>0</c:v>
                </c:pt>
                <c:pt idx="2">
                  <c:v>0</c:v>
                </c:pt>
                <c:pt idx="3">
                  <c:v>0</c:v>
                </c:pt>
                <c:pt idx="4">
                  <c:v>0</c:v>
                </c:pt>
              </c:numCache>
            </c:numRef>
          </c:val>
        </c:ser>
        <c:ser>
          <c:idx val="3"/>
          <c:order val="3"/>
          <c:tx>
            <c:strRef>
              <c:f>'PQ Ratings'!$G$60</c:f>
              <c:strCache>
                <c:ptCount val="1"/>
                <c:pt idx="0">
                  <c:v>3. Requires minimal improvement</c:v>
                </c:pt>
              </c:strCache>
            </c:strRef>
          </c:tx>
          <c:spPr>
            <a:solidFill>
              <a:srgbClr val="FFFF00"/>
            </a:solidFill>
          </c:spPr>
          <c:invertIfNegative val="0"/>
          <c:cat>
            <c:strRef>
              <c:f>'PQ Ratings'!$C$61:$C$65</c:f>
              <c:strCache>
                <c:ptCount val="5"/>
                <c:pt idx="0">
                  <c:v>P1</c:v>
                </c:pt>
                <c:pt idx="1">
                  <c:v>P2</c:v>
                </c:pt>
                <c:pt idx="2">
                  <c:v>P3</c:v>
                </c:pt>
                <c:pt idx="3">
                  <c:v>P4</c:v>
                </c:pt>
                <c:pt idx="4">
                  <c:v>P5</c:v>
                </c:pt>
              </c:strCache>
            </c:strRef>
          </c:cat>
          <c:val>
            <c:numRef>
              <c:f>'PQ Ratings'!$G$61:$G$65</c:f>
              <c:numCache>
                <c:formatCode>0%</c:formatCode>
                <c:ptCount val="5"/>
                <c:pt idx="0">
                  <c:v>0</c:v>
                </c:pt>
                <c:pt idx="1">
                  <c:v>0</c:v>
                </c:pt>
                <c:pt idx="2">
                  <c:v>0</c:v>
                </c:pt>
                <c:pt idx="3">
                  <c:v>0</c:v>
                </c:pt>
                <c:pt idx="4">
                  <c:v>0</c:v>
                </c:pt>
              </c:numCache>
            </c:numRef>
          </c:val>
        </c:ser>
        <c:ser>
          <c:idx val="4"/>
          <c:order val="4"/>
          <c:tx>
            <c:strRef>
              <c:f>'PQ Ratings'!$H$60</c:f>
              <c:strCache>
                <c:ptCount val="1"/>
                <c:pt idx="0">
                  <c:v>4. Requires moderate improvement</c:v>
                </c:pt>
              </c:strCache>
            </c:strRef>
          </c:tx>
          <c:spPr>
            <a:solidFill>
              <a:srgbClr val="FFC000"/>
            </a:solidFill>
          </c:spPr>
          <c:invertIfNegative val="0"/>
          <c:cat>
            <c:strRef>
              <c:f>'PQ Ratings'!$C$61:$C$65</c:f>
              <c:strCache>
                <c:ptCount val="5"/>
                <c:pt idx="0">
                  <c:v>P1</c:v>
                </c:pt>
                <c:pt idx="1">
                  <c:v>P2</c:v>
                </c:pt>
                <c:pt idx="2">
                  <c:v>P3</c:v>
                </c:pt>
                <c:pt idx="3">
                  <c:v>P4</c:v>
                </c:pt>
                <c:pt idx="4">
                  <c:v>P5</c:v>
                </c:pt>
              </c:strCache>
            </c:strRef>
          </c:cat>
          <c:val>
            <c:numRef>
              <c:f>'PQ Ratings'!$H$61:$H$65</c:f>
              <c:numCache>
                <c:formatCode>0%</c:formatCode>
                <c:ptCount val="5"/>
                <c:pt idx="0">
                  <c:v>0</c:v>
                </c:pt>
                <c:pt idx="1">
                  <c:v>0</c:v>
                </c:pt>
                <c:pt idx="2">
                  <c:v>0</c:v>
                </c:pt>
                <c:pt idx="3">
                  <c:v>0</c:v>
                </c:pt>
                <c:pt idx="4">
                  <c:v>0</c:v>
                </c:pt>
              </c:numCache>
            </c:numRef>
          </c:val>
        </c:ser>
        <c:ser>
          <c:idx val="5"/>
          <c:order val="5"/>
          <c:tx>
            <c:strRef>
              <c:f>'PQ Ratings'!$I$60</c:f>
              <c:strCache>
                <c:ptCount val="1"/>
                <c:pt idx="0">
                  <c:v>5. Inadequate</c:v>
                </c:pt>
              </c:strCache>
            </c:strRef>
          </c:tx>
          <c:spPr>
            <a:solidFill>
              <a:srgbClr val="FF0000"/>
            </a:solidFill>
          </c:spPr>
          <c:invertIfNegative val="0"/>
          <c:cat>
            <c:strRef>
              <c:f>'PQ Ratings'!$C$61:$C$65</c:f>
              <c:strCache>
                <c:ptCount val="5"/>
                <c:pt idx="0">
                  <c:v>P1</c:v>
                </c:pt>
                <c:pt idx="1">
                  <c:v>P2</c:v>
                </c:pt>
                <c:pt idx="2">
                  <c:v>P3</c:v>
                </c:pt>
                <c:pt idx="3">
                  <c:v>P4</c:v>
                </c:pt>
                <c:pt idx="4">
                  <c:v>P5</c:v>
                </c:pt>
              </c:strCache>
            </c:strRef>
          </c:cat>
          <c:val>
            <c:numRef>
              <c:f>'PQ Ratings'!$I$61:$I$65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2372736"/>
        <c:axId val="112382720"/>
      </c:barChart>
      <c:catAx>
        <c:axId val="112372736"/>
        <c:scaling>
          <c:orientation val="minMax"/>
        </c:scaling>
        <c:delete val="0"/>
        <c:axPos val="b"/>
        <c:majorTickMark val="out"/>
        <c:minorTickMark val="none"/>
        <c:tickLblPos val="nextTo"/>
        <c:crossAx val="112382720"/>
        <c:crosses val="autoZero"/>
        <c:auto val="1"/>
        <c:lblAlgn val="ctr"/>
        <c:lblOffset val="100"/>
        <c:noMultiLvlLbl val="0"/>
      </c:catAx>
      <c:valAx>
        <c:axId val="112382720"/>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3727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Summary'!$V$4</c:f>
          <c:strCache>
            <c:ptCount val="1"/>
            <c:pt idx="0">
              <c:v>Distribution of SAQ ratings (%) 2016-17</c:v>
            </c:pt>
          </c:strCache>
        </c:strRef>
      </c:tx>
      <c:layout>
        <c:manualLayout>
          <c:xMode val="edge"/>
          <c:yMode val="edge"/>
          <c:x val="0.15566408581384417"/>
          <c:y val="1.7460656611746006E-2"/>
        </c:manualLayout>
      </c:layout>
      <c:overlay val="1"/>
      <c:txPr>
        <a:bodyPr/>
        <a:lstStyle/>
        <a:p>
          <a:pPr>
            <a:defRPr/>
          </a:pPr>
          <a:endParaRPr lang="en-US"/>
        </a:p>
      </c:txPr>
    </c:title>
    <c:autoTitleDeleted val="0"/>
    <c:plotArea>
      <c:layout>
        <c:manualLayout>
          <c:layoutTarget val="inner"/>
          <c:xMode val="edge"/>
          <c:yMode val="edge"/>
          <c:x val="9.1007609206629758E-2"/>
          <c:y val="0.12144632213380986"/>
          <c:w val="0.59212858129279167"/>
          <c:h val="0.8006793015146445"/>
        </c:manualLayout>
      </c:layout>
      <c:barChart>
        <c:barDir val="col"/>
        <c:grouping val="stacked"/>
        <c:varyColors val="0"/>
        <c:ser>
          <c:idx val="0"/>
          <c:order val="0"/>
          <c:tx>
            <c:strRef>
              <c:f>'PQ Ratings'!$P$60</c:f>
              <c:strCache>
                <c:ptCount val="1"/>
                <c:pt idx="0">
                  <c:v>Not applicable</c:v>
                </c:pt>
              </c:strCache>
            </c:strRef>
          </c:tx>
          <c:spPr>
            <a:solidFill>
              <a:srgbClr val="DDDDDD"/>
            </a:solidFill>
          </c:spPr>
          <c:invertIfNegative val="0"/>
          <c:cat>
            <c:strRef>
              <c:f>'PQ Ratings'!$O$61:$O$65</c:f>
              <c:strCache>
                <c:ptCount val="5"/>
                <c:pt idx="0">
                  <c:v>P1</c:v>
                </c:pt>
                <c:pt idx="1">
                  <c:v>P2</c:v>
                </c:pt>
                <c:pt idx="2">
                  <c:v>P3</c:v>
                </c:pt>
                <c:pt idx="3">
                  <c:v>P4</c:v>
                </c:pt>
                <c:pt idx="4">
                  <c:v>P5</c:v>
                </c:pt>
              </c:strCache>
            </c:strRef>
          </c:cat>
          <c:val>
            <c:numRef>
              <c:f>'PQ Ratings'!$P$61:$P$65</c:f>
              <c:numCache>
                <c:formatCode>0%</c:formatCode>
                <c:ptCount val="5"/>
                <c:pt idx="0">
                  <c:v>1</c:v>
                </c:pt>
                <c:pt idx="1">
                  <c:v>1</c:v>
                </c:pt>
                <c:pt idx="2">
                  <c:v>1</c:v>
                </c:pt>
                <c:pt idx="3">
                  <c:v>1</c:v>
                </c:pt>
                <c:pt idx="4">
                  <c:v>1</c:v>
                </c:pt>
              </c:numCache>
            </c:numRef>
          </c:val>
        </c:ser>
        <c:ser>
          <c:idx val="1"/>
          <c:order val="1"/>
          <c:tx>
            <c:strRef>
              <c:f>'PQ Ratings'!$Q$60</c:f>
              <c:strCache>
                <c:ptCount val="1"/>
                <c:pt idx="0">
                  <c:v>1. Outstanding</c:v>
                </c:pt>
              </c:strCache>
            </c:strRef>
          </c:tx>
          <c:spPr>
            <a:solidFill>
              <a:schemeClr val="accent1"/>
            </a:solidFill>
          </c:spPr>
          <c:invertIfNegative val="0"/>
          <c:cat>
            <c:strRef>
              <c:f>'PQ Ratings'!$O$61:$O$65</c:f>
              <c:strCache>
                <c:ptCount val="5"/>
                <c:pt idx="0">
                  <c:v>P1</c:v>
                </c:pt>
                <c:pt idx="1">
                  <c:v>P2</c:v>
                </c:pt>
                <c:pt idx="2">
                  <c:v>P3</c:v>
                </c:pt>
                <c:pt idx="3">
                  <c:v>P4</c:v>
                </c:pt>
                <c:pt idx="4">
                  <c:v>P5</c:v>
                </c:pt>
              </c:strCache>
            </c:strRef>
          </c:cat>
          <c:val>
            <c:numRef>
              <c:f>'PQ Ratings'!$Q$61:$Q$65</c:f>
              <c:numCache>
                <c:formatCode>0%</c:formatCode>
                <c:ptCount val="5"/>
                <c:pt idx="0">
                  <c:v>0</c:v>
                </c:pt>
                <c:pt idx="1">
                  <c:v>0</c:v>
                </c:pt>
                <c:pt idx="2">
                  <c:v>0</c:v>
                </c:pt>
                <c:pt idx="3">
                  <c:v>0</c:v>
                </c:pt>
                <c:pt idx="4">
                  <c:v>0</c:v>
                </c:pt>
              </c:numCache>
            </c:numRef>
          </c:val>
        </c:ser>
        <c:ser>
          <c:idx val="2"/>
          <c:order val="2"/>
          <c:tx>
            <c:strRef>
              <c:f>'PQ Ratings'!$R$60</c:f>
              <c:strCache>
                <c:ptCount val="1"/>
                <c:pt idx="0">
                  <c:v>2. Good</c:v>
                </c:pt>
              </c:strCache>
            </c:strRef>
          </c:tx>
          <c:spPr>
            <a:solidFill>
              <a:srgbClr val="00B050"/>
            </a:solidFill>
          </c:spPr>
          <c:invertIfNegative val="0"/>
          <c:cat>
            <c:strRef>
              <c:f>'PQ Ratings'!$O$61:$O$65</c:f>
              <c:strCache>
                <c:ptCount val="5"/>
                <c:pt idx="0">
                  <c:v>P1</c:v>
                </c:pt>
                <c:pt idx="1">
                  <c:v>P2</c:v>
                </c:pt>
                <c:pt idx="2">
                  <c:v>P3</c:v>
                </c:pt>
                <c:pt idx="3">
                  <c:v>P4</c:v>
                </c:pt>
                <c:pt idx="4">
                  <c:v>P5</c:v>
                </c:pt>
              </c:strCache>
            </c:strRef>
          </c:cat>
          <c:val>
            <c:numRef>
              <c:f>'PQ Ratings'!$R$61:$R$65</c:f>
              <c:numCache>
                <c:formatCode>0%</c:formatCode>
                <c:ptCount val="5"/>
                <c:pt idx="0">
                  <c:v>0</c:v>
                </c:pt>
                <c:pt idx="1">
                  <c:v>0</c:v>
                </c:pt>
                <c:pt idx="2">
                  <c:v>0</c:v>
                </c:pt>
                <c:pt idx="3">
                  <c:v>0</c:v>
                </c:pt>
                <c:pt idx="4">
                  <c:v>0</c:v>
                </c:pt>
              </c:numCache>
            </c:numRef>
          </c:val>
        </c:ser>
        <c:ser>
          <c:idx val="3"/>
          <c:order val="3"/>
          <c:tx>
            <c:strRef>
              <c:f>'PQ Ratings'!$S$60</c:f>
              <c:strCache>
                <c:ptCount val="1"/>
                <c:pt idx="0">
                  <c:v>3. Requires minimal improvement</c:v>
                </c:pt>
              </c:strCache>
            </c:strRef>
          </c:tx>
          <c:spPr>
            <a:solidFill>
              <a:srgbClr val="FFFF00"/>
            </a:solidFill>
          </c:spPr>
          <c:invertIfNegative val="0"/>
          <c:cat>
            <c:strRef>
              <c:f>'PQ Ratings'!$O$61:$O$65</c:f>
              <c:strCache>
                <c:ptCount val="5"/>
                <c:pt idx="0">
                  <c:v>P1</c:v>
                </c:pt>
                <c:pt idx="1">
                  <c:v>P2</c:v>
                </c:pt>
                <c:pt idx="2">
                  <c:v>P3</c:v>
                </c:pt>
                <c:pt idx="3">
                  <c:v>P4</c:v>
                </c:pt>
                <c:pt idx="4">
                  <c:v>P5</c:v>
                </c:pt>
              </c:strCache>
            </c:strRef>
          </c:cat>
          <c:val>
            <c:numRef>
              <c:f>'PQ Ratings'!$S$61:$S$65</c:f>
              <c:numCache>
                <c:formatCode>0%</c:formatCode>
                <c:ptCount val="5"/>
                <c:pt idx="0">
                  <c:v>0</c:v>
                </c:pt>
                <c:pt idx="1">
                  <c:v>0</c:v>
                </c:pt>
                <c:pt idx="2">
                  <c:v>0</c:v>
                </c:pt>
                <c:pt idx="3">
                  <c:v>0</c:v>
                </c:pt>
                <c:pt idx="4">
                  <c:v>0</c:v>
                </c:pt>
              </c:numCache>
            </c:numRef>
          </c:val>
        </c:ser>
        <c:ser>
          <c:idx val="4"/>
          <c:order val="4"/>
          <c:tx>
            <c:strRef>
              <c:f>'PQ Ratings'!$T$60</c:f>
              <c:strCache>
                <c:ptCount val="1"/>
                <c:pt idx="0">
                  <c:v>4. Requires moderate improvement</c:v>
                </c:pt>
              </c:strCache>
            </c:strRef>
          </c:tx>
          <c:spPr>
            <a:solidFill>
              <a:srgbClr val="FFC000"/>
            </a:solidFill>
          </c:spPr>
          <c:invertIfNegative val="0"/>
          <c:cat>
            <c:strRef>
              <c:f>'PQ Ratings'!$O$61:$O$65</c:f>
              <c:strCache>
                <c:ptCount val="5"/>
                <c:pt idx="0">
                  <c:v>P1</c:v>
                </c:pt>
                <c:pt idx="1">
                  <c:v>P2</c:v>
                </c:pt>
                <c:pt idx="2">
                  <c:v>P3</c:v>
                </c:pt>
                <c:pt idx="3">
                  <c:v>P4</c:v>
                </c:pt>
                <c:pt idx="4">
                  <c:v>P5</c:v>
                </c:pt>
              </c:strCache>
            </c:strRef>
          </c:cat>
          <c:val>
            <c:numRef>
              <c:f>'PQ Ratings'!$T$61:$T$65</c:f>
              <c:numCache>
                <c:formatCode>0%</c:formatCode>
                <c:ptCount val="5"/>
                <c:pt idx="0">
                  <c:v>0</c:v>
                </c:pt>
                <c:pt idx="1">
                  <c:v>0</c:v>
                </c:pt>
                <c:pt idx="2">
                  <c:v>0</c:v>
                </c:pt>
                <c:pt idx="3">
                  <c:v>0</c:v>
                </c:pt>
                <c:pt idx="4">
                  <c:v>0</c:v>
                </c:pt>
              </c:numCache>
            </c:numRef>
          </c:val>
        </c:ser>
        <c:ser>
          <c:idx val="5"/>
          <c:order val="5"/>
          <c:tx>
            <c:strRef>
              <c:f>'PQ Ratings'!$U$60</c:f>
              <c:strCache>
                <c:ptCount val="1"/>
                <c:pt idx="0">
                  <c:v>5. Inadequate</c:v>
                </c:pt>
              </c:strCache>
            </c:strRef>
          </c:tx>
          <c:spPr>
            <a:solidFill>
              <a:srgbClr val="FF0000"/>
            </a:solidFill>
          </c:spPr>
          <c:invertIfNegative val="0"/>
          <c:cat>
            <c:strRef>
              <c:f>'PQ Ratings'!$O$61:$O$65</c:f>
              <c:strCache>
                <c:ptCount val="5"/>
                <c:pt idx="0">
                  <c:v>P1</c:v>
                </c:pt>
                <c:pt idx="1">
                  <c:v>P2</c:v>
                </c:pt>
                <c:pt idx="2">
                  <c:v>P3</c:v>
                </c:pt>
                <c:pt idx="3">
                  <c:v>P4</c:v>
                </c:pt>
                <c:pt idx="4">
                  <c:v>P5</c:v>
                </c:pt>
              </c:strCache>
            </c:strRef>
          </c:cat>
          <c:val>
            <c:numRef>
              <c:f>'PQ Ratings'!$U$61:$U$65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2436352"/>
        <c:axId val="112437888"/>
      </c:barChart>
      <c:catAx>
        <c:axId val="112436352"/>
        <c:scaling>
          <c:orientation val="minMax"/>
        </c:scaling>
        <c:delete val="0"/>
        <c:axPos val="b"/>
        <c:majorTickMark val="out"/>
        <c:minorTickMark val="none"/>
        <c:tickLblPos val="nextTo"/>
        <c:crossAx val="112437888"/>
        <c:crosses val="autoZero"/>
        <c:auto val="1"/>
        <c:lblAlgn val="ctr"/>
        <c:lblOffset val="100"/>
        <c:noMultiLvlLbl val="0"/>
      </c:catAx>
      <c:valAx>
        <c:axId val="112437888"/>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436352"/>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Ratings'!$AB$31</c:f>
              <c:strCache>
                <c:ptCount val="1"/>
                <c:pt idx="0">
                  <c:v>2015-16</c:v>
                </c:pt>
              </c:strCache>
            </c:strRef>
          </c:tx>
          <c:spPr>
            <a:solidFill>
              <a:schemeClr val="tx2"/>
            </a:solidFill>
          </c:spPr>
          <c:invertIfNegative val="0"/>
          <c:cat>
            <c:strRef>
              <c:f>'PQ Ratings'!$AA$32:$AA$36</c:f>
              <c:strCache>
                <c:ptCount val="5"/>
                <c:pt idx="0">
                  <c:v>F1</c:v>
                </c:pt>
                <c:pt idx="1">
                  <c:v>F2</c:v>
                </c:pt>
                <c:pt idx="2">
                  <c:v>F3</c:v>
                </c:pt>
                <c:pt idx="3">
                  <c:v>F4</c:v>
                </c:pt>
                <c:pt idx="4">
                  <c:v>F5</c:v>
                </c:pt>
              </c:strCache>
            </c:strRef>
          </c:cat>
          <c:val>
            <c:numRef>
              <c:f>'PQ Ratings'!$AB$32:$AB$36</c:f>
              <c:numCache>
                <c:formatCode>General</c:formatCode>
                <c:ptCount val="5"/>
                <c:pt idx="0">
                  <c:v>0</c:v>
                </c:pt>
                <c:pt idx="1">
                  <c:v>0</c:v>
                </c:pt>
                <c:pt idx="2">
                  <c:v>0</c:v>
                </c:pt>
                <c:pt idx="3">
                  <c:v>0</c:v>
                </c:pt>
                <c:pt idx="4">
                  <c:v>0</c:v>
                </c:pt>
              </c:numCache>
            </c:numRef>
          </c:val>
        </c:ser>
        <c:ser>
          <c:idx val="1"/>
          <c:order val="1"/>
          <c:tx>
            <c:strRef>
              <c:f>'PQ Ratings'!$AC$31</c:f>
              <c:strCache>
                <c:ptCount val="1"/>
                <c:pt idx="0">
                  <c:v>2016-17</c:v>
                </c:pt>
              </c:strCache>
            </c:strRef>
          </c:tx>
          <c:spPr>
            <a:solidFill>
              <a:schemeClr val="accent6">
                <a:lumMod val="50000"/>
              </a:schemeClr>
            </a:solidFill>
          </c:spPr>
          <c:invertIfNegative val="0"/>
          <c:cat>
            <c:strRef>
              <c:f>'PQ Ratings'!$AA$32:$AA$36</c:f>
              <c:strCache>
                <c:ptCount val="5"/>
                <c:pt idx="0">
                  <c:v>F1</c:v>
                </c:pt>
                <c:pt idx="1">
                  <c:v>F2</c:v>
                </c:pt>
                <c:pt idx="2">
                  <c:v>F3</c:v>
                </c:pt>
                <c:pt idx="3">
                  <c:v>F4</c:v>
                </c:pt>
                <c:pt idx="4">
                  <c:v>F5</c:v>
                </c:pt>
              </c:strCache>
            </c:strRef>
          </c:cat>
          <c:val>
            <c:numRef>
              <c:f>'PQ Ratings'!$AC$32:$AC$36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640768"/>
        <c:axId val="112642304"/>
      </c:barChart>
      <c:catAx>
        <c:axId val="112640768"/>
        <c:scaling>
          <c:orientation val="minMax"/>
        </c:scaling>
        <c:delete val="0"/>
        <c:axPos val="b"/>
        <c:majorTickMark val="out"/>
        <c:minorTickMark val="none"/>
        <c:tickLblPos val="nextTo"/>
        <c:crossAx val="112642304"/>
        <c:crosses val="autoZero"/>
        <c:auto val="1"/>
        <c:lblAlgn val="ctr"/>
        <c:lblOffset val="100"/>
        <c:noMultiLvlLbl val="0"/>
      </c:catAx>
      <c:valAx>
        <c:axId val="112642304"/>
        <c:scaling>
          <c:orientation val="minMax"/>
          <c:max val="5"/>
          <c:min val="0.9"/>
        </c:scaling>
        <c:delete val="1"/>
        <c:axPos val="l"/>
        <c:majorGridlines/>
        <c:numFmt formatCode="General" sourceLinked="1"/>
        <c:majorTickMark val="out"/>
        <c:minorTickMark val="none"/>
        <c:tickLblPos val="nextTo"/>
        <c:crossAx val="112640768"/>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0.1829359424811452"/>
          <c:y val="2.9441717507813676E-2"/>
        </c:manualLayout>
      </c:layout>
      <c:overlay val="1"/>
      <c:txPr>
        <a:bodyPr/>
        <a:lstStyle/>
        <a:p>
          <a:pPr>
            <a:defRPr/>
          </a:pPr>
          <a:endParaRPr lang="en-US"/>
        </a:p>
      </c:txPr>
    </c:title>
    <c:autoTitleDeleted val="0"/>
    <c:plotArea>
      <c:layout>
        <c:manualLayout>
          <c:layoutTarget val="inner"/>
          <c:xMode val="edge"/>
          <c:yMode val="edge"/>
          <c:x val="9.6041012440694462E-2"/>
          <c:y val="0.13342746846465239"/>
          <c:w val="0.56303772965879262"/>
          <c:h val="0.8006793015146445"/>
        </c:manualLayout>
      </c:layout>
      <c:barChart>
        <c:barDir val="col"/>
        <c:grouping val="stacked"/>
        <c:varyColors val="0"/>
        <c:ser>
          <c:idx val="0"/>
          <c:order val="0"/>
          <c:tx>
            <c:strRef>
              <c:f>'PQ Ratings'!$D$40</c:f>
              <c:strCache>
                <c:ptCount val="1"/>
                <c:pt idx="0">
                  <c:v>Not applicable</c:v>
                </c:pt>
              </c:strCache>
            </c:strRef>
          </c:tx>
          <c:spPr>
            <a:solidFill>
              <a:srgbClr val="DDDDDD"/>
            </a:solidFill>
          </c:spPr>
          <c:invertIfNegative val="0"/>
          <c:cat>
            <c:strRef>
              <c:f>'PQ Ratings'!$C$41:$C$45</c:f>
              <c:strCache>
                <c:ptCount val="5"/>
                <c:pt idx="0">
                  <c:v>F1</c:v>
                </c:pt>
                <c:pt idx="1">
                  <c:v>F2</c:v>
                </c:pt>
                <c:pt idx="2">
                  <c:v>F3</c:v>
                </c:pt>
                <c:pt idx="3">
                  <c:v>F4</c:v>
                </c:pt>
                <c:pt idx="4">
                  <c:v>F5</c:v>
                </c:pt>
              </c:strCache>
            </c:strRef>
          </c:cat>
          <c:val>
            <c:numRef>
              <c:f>'PQ Ratings'!$D$41:$D$45</c:f>
              <c:numCache>
                <c:formatCode>0%</c:formatCode>
                <c:ptCount val="5"/>
                <c:pt idx="0">
                  <c:v>1</c:v>
                </c:pt>
                <c:pt idx="1">
                  <c:v>1</c:v>
                </c:pt>
                <c:pt idx="2">
                  <c:v>1</c:v>
                </c:pt>
                <c:pt idx="3">
                  <c:v>1</c:v>
                </c:pt>
                <c:pt idx="4">
                  <c:v>1</c:v>
                </c:pt>
              </c:numCache>
            </c:numRef>
          </c:val>
        </c:ser>
        <c:ser>
          <c:idx val="1"/>
          <c:order val="1"/>
          <c:tx>
            <c:strRef>
              <c:f>'PQ Ratings'!$E$40</c:f>
              <c:strCache>
                <c:ptCount val="1"/>
                <c:pt idx="0">
                  <c:v>1. Outstanding</c:v>
                </c:pt>
              </c:strCache>
            </c:strRef>
          </c:tx>
          <c:spPr>
            <a:solidFill>
              <a:schemeClr val="accent1"/>
            </a:solidFill>
          </c:spPr>
          <c:invertIfNegative val="0"/>
          <c:cat>
            <c:strRef>
              <c:f>'PQ Ratings'!$C$41:$C$45</c:f>
              <c:strCache>
                <c:ptCount val="5"/>
                <c:pt idx="0">
                  <c:v>F1</c:v>
                </c:pt>
                <c:pt idx="1">
                  <c:v>F2</c:v>
                </c:pt>
                <c:pt idx="2">
                  <c:v>F3</c:v>
                </c:pt>
                <c:pt idx="3">
                  <c:v>F4</c:v>
                </c:pt>
                <c:pt idx="4">
                  <c:v>F5</c:v>
                </c:pt>
              </c:strCache>
            </c:strRef>
          </c:cat>
          <c:val>
            <c:numRef>
              <c:f>'PQ Ratings'!$E$41:$E$45</c:f>
              <c:numCache>
                <c:formatCode>0%</c:formatCode>
                <c:ptCount val="5"/>
                <c:pt idx="0">
                  <c:v>0</c:v>
                </c:pt>
                <c:pt idx="1">
                  <c:v>0</c:v>
                </c:pt>
                <c:pt idx="2">
                  <c:v>0</c:v>
                </c:pt>
                <c:pt idx="3">
                  <c:v>0</c:v>
                </c:pt>
                <c:pt idx="4">
                  <c:v>0</c:v>
                </c:pt>
              </c:numCache>
            </c:numRef>
          </c:val>
        </c:ser>
        <c:ser>
          <c:idx val="2"/>
          <c:order val="2"/>
          <c:tx>
            <c:strRef>
              <c:f>'PQ Ratings'!$F$40</c:f>
              <c:strCache>
                <c:ptCount val="1"/>
                <c:pt idx="0">
                  <c:v>2. Good</c:v>
                </c:pt>
              </c:strCache>
            </c:strRef>
          </c:tx>
          <c:spPr>
            <a:solidFill>
              <a:srgbClr val="00B050"/>
            </a:solidFill>
          </c:spPr>
          <c:invertIfNegative val="0"/>
          <c:cat>
            <c:strRef>
              <c:f>'PQ Ratings'!$C$41:$C$45</c:f>
              <c:strCache>
                <c:ptCount val="5"/>
                <c:pt idx="0">
                  <c:v>F1</c:v>
                </c:pt>
                <c:pt idx="1">
                  <c:v>F2</c:v>
                </c:pt>
                <c:pt idx="2">
                  <c:v>F3</c:v>
                </c:pt>
                <c:pt idx="3">
                  <c:v>F4</c:v>
                </c:pt>
                <c:pt idx="4">
                  <c:v>F5</c:v>
                </c:pt>
              </c:strCache>
            </c:strRef>
          </c:cat>
          <c:val>
            <c:numRef>
              <c:f>'PQ Ratings'!$F$41:$F$45</c:f>
              <c:numCache>
                <c:formatCode>0%</c:formatCode>
                <c:ptCount val="5"/>
                <c:pt idx="0">
                  <c:v>0</c:v>
                </c:pt>
                <c:pt idx="1">
                  <c:v>0</c:v>
                </c:pt>
                <c:pt idx="2">
                  <c:v>0</c:v>
                </c:pt>
                <c:pt idx="3">
                  <c:v>0</c:v>
                </c:pt>
                <c:pt idx="4">
                  <c:v>0</c:v>
                </c:pt>
              </c:numCache>
            </c:numRef>
          </c:val>
        </c:ser>
        <c:ser>
          <c:idx val="3"/>
          <c:order val="3"/>
          <c:tx>
            <c:strRef>
              <c:f>'PQ Ratings'!$G$40</c:f>
              <c:strCache>
                <c:ptCount val="1"/>
                <c:pt idx="0">
                  <c:v>3. Requires minimal improvement</c:v>
                </c:pt>
              </c:strCache>
            </c:strRef>
          </c:tx>
          <c:spPr>
            <a:solidFill>
              <a:srgbClr val="FFFF00"/>
            </a:solidFill>
          </c:spPr>
          <c:invertIfNegative val="0"/>
          <c:cat>
            <c:strRef>
              <c:f>'PQ Ratings'!$C$41:$C$45</c:f>
              <c:strCache>
                <c:ptCount val="5"/>
                <c:pt idx="0">
                  <c:v>F1</c:v>
                </c:pt>
                <c:pt idx="1">
                  <c:v>F2</c:v>
                </c:pt>
                <c:pt idx="2">
                  <c:v>F3</c:v>
                </c:pt>
                <c:pt idx="3">
                  <c:v>F4</c:v>
                </c:pt>
                <c:pt idx="4">
                  <c:v>F5</c:v>
                </c:pt>
              </c:strCache>
            </c:strRef>
          </c:cat>
          <c:val>
            <c:numRef>
              <c:f>'PQ Ratings'!$G$41:$G$45</c:f>
              <c:numCache>
                <c:formatCode>0%</c:formatCode>
                <c:ptCount val="5"/>
                <c:pt idx="0">
                  <c:v>0</c:v>
                </c:pt>
                <c:pt idx="1">
                  <c:v>0</c:v>
                </c:pt>
                <c:pt idx="2">
                  <c:v>0</c:v>
                </c:pt>
                <c:pt idx="3">
                  <c:v>0</c:v>
                </c:pt>
                <c:pt idx="4">
                  <c:v>0</c:v>
                </c:pt>
              </c:numCache>
            </c:numRef>
          </c:val>
        </c:ser>
        <c:ser>
          <c:idx val="4"/>
          <c:order val="4"/>
          <c:tx>
            <c:strRef>
              <c:f>'PQ Ratings'!$H$40</c:f>
              <c:strCache>
                <c:ptCount val="1"/>
                <c:pt idx="0">
                  <c:v>4. Requires moderate improvement</c:v>
                </c:pt>
              </c:strCache>
            </c:strRef>
          </c:tx>
          <c:spPr>
            <a:solidFill>
              <a:srgbClr val="FFC000"/>
            </a:solidFill>
          </c:spPr>
          <c:invertIfNegative val="0"/>
          <c:cat>
            <c:strRef>
              <c:f>'PQ Ratings'!$C$41:$C$45</c:f>
              <c:strCache>
                <c:ptCount val="5"/>
                <c:pt idx="0">
                  <c:v>F1</c:v>
                </c:pt>
                <c:pt idx="1">
                  <c:v>F2</c:v>
                </c:pt>
                <c:pt idx="2">
                  <c:v>F3</c:v>
                </c:pt>
                <c:pt idx="3">
                  <c:v>F4</c:v>
                </c:pt>
                <c:pt idx="4">
                  <c:v>F5</c:v>
                </c:pt>
              </c:strCache>
            </c:strRef>
          </c:cat>
          <c:val>
            <c:numRef>
              <c:f>'PQ Ratings'!$H$41:$H$45</c:f>
              <c:numCache>
                <c:formatCode>0%</c:formatCode>
                <c:ptCount val="5"/>
                <c:pt idx="0">
                  <c:v>0</c:v>
                </c:pt>
                <c:pt idx="1">
                  <c:v>0</c:v>
                </c:pt>
                <c:pt idx="2">
                  <c:v>0</c:v>
                </c:pt>
                <c:pt idx="3">
                  <c:v>0</c:v>
                </c:pt>
                <c:pt idx="4">
                  <c:v>0</c:v>
                </c:pt>
              </c:numCache>
            </c:numRef>
          </c:val>
        </c:ser>
        <c:ser>
          <c:idx val="5"/>
          <c:order val="5"/>
          <c:tx>
            <c:strRef>
              <c:f>'PQ Ratings'!$I$40</c:f>
              <c:strCache>
                <c:ptCount val="1"/>
                <c:pt idx="0">
                  <c:v>5. Inadequate</c:v>
                </c:pt>
              </c:strCache>
            </c:strRef>
          </c:tx>
          <c:spPr>
            <a:solidFill>
              <a:srgbClr val="FF0000"/>
            </a:solidFill>
          </c:spPr>
          <c:invertIfNegative val="0"/>
          <c:cat>
            <c:strRef>
              <c:f>'PQ Ratings'!$C$41:$C$45</c:f>
              <c:strCache>
                <c:ptCount val="5"/>
                <c:pt idx="0">
                  <c:v>F1</c:v>
                </c:pt>
                <c:pt idx="1">
                  <c:v>F2</c:v>
                </c:pt>
                <c:pt idx="2">
                  <c:v>F3</c:v>
                </c:pt>
                <c:pt idx="3">
                  <c:v>F4</c:v>
                </c:pt>
                <c:pt idx="4">
                  <c:v>F5</c:v>
                </c:pt>
              </c:strCache>
            </c:strRef>
          </c:cat>
          <c:val>
            <c:numRef>
              <c:f>'PQ Ratings'!$I$41:$I$45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2702208"/>
        <c:axId val="112703744"/>
      </c:barChart>
      <c:catAx>
        <c:axId val="112702208"/>
        <c:scaling>
          <c:orientation val="minMax"/>
        </c:scaling>
        <c:delete val="0"/>
        <c:axPos val="b"/>
        <c:majorTickMark val="out"/>
        <c:minorTickMark val="none"/>
        <c:tickLblPos val="nextTo"/>
        <c:crossAx val="112703744"/>
        <c:crosses val="autoZero"/>
        <c:auto val="1"/>
        <c:lblAlgn val="ctr"/>
        <c:lblOffset val="100"/>
        <c:noMultiLvlLbl val="0"/>
      </c:catAx>
      <c:valAx>
        <c:axId val="112703744"/>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7022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Summary'!$V$5</c:f>
          <c:strCache>
            <c:ptCount val="1"/>
            <c:pt idx="0">
              <c:v>Distribution of SAQ ratings (%) 2016-17</c:v>
            </c:pt>
          </c:strCache>
        </c:strRef>
      </c:tx>
      <c:layout>
        <c:manualLayout>
          <c:xMode val="edge"/>
          <c:yMode val="edge"/>
          <c:x val="0.13400315525852965"/>
          <c:y val="2.3451157121549885E-2"/>
        </c:manualLayout>
      </c:layout>
      <c:overlay val="1"/>
      <c:txPr>
        <a:bodyPr/>
        <a:lstStyle/>
        <a:p>
          <a:pPr>
            <a:defRPr/>
          </a:pPr>
          <a:endParaRPr lang="en-US"/>
        </a:p>
      </c:txPr>
    </c:title>
    <c:autoTitleDeleted val="0"/>
    <c:plotArea>
      <c:layout>
        <c:manualLayout>
          <c:layoutTarget val="inner"/>
          <c:xMode val="edge"/>
          <c:yMode val="edge"/>
          <c:x val="9.6344658751699855E-2"/>
          <c:y val="0.12444162788525671"/>
          <c:w val="0.56303772965879262"/>
          <c:h val="0.8006793015146445"/>
        </c:manualLayout>
      </c:layout>
      <c:barChart>
        <c:barDir val="col"/>
        <c:grouping val="stacked"/>
        <c:varyColors val="0"/>
        <c:ser>
          <c:idx val="0"/>
          <c:order val="0"/>
          <c:tx>
            <c:strRef>
              <c:f>'PQ Ratings'!$P$40</c:f>
              <c:strCache>
                <c:ptCount val="1"/>
                <c:pt idx="0">
                  <c:v>Not applicable</c:v>
                </c:pt>
              </c:strCache>
            </c:strRef>
          </c:tx>
          <c:spPr>
            <a:solidFill>
              <a:srgbClr val="DDDDDD"/>
            </a:solidFill>
          </c:spPr>
          <c:invertIfNegative val="0"/>
          <c:cat>
            <c:strRef>
              <c:f>'PQ Ratings'!$O$41:$O$45</c:f>
              <c:strCache>
                <c:ptCount val="5"/>
                <c:pt idx="0">
                  <c:v>F1</c:v>
                </c:pt>
                <c:pt idx="1">
                  <c:v>F2</c:v>
                </c:pt>
                <c:pt idx="2">
                  <c:v>F3</c:v>
                </c:pt>
                <c:pt idx="3">
                  <c:v>F4</c:v>
                </c:pt>
                <c:pt idx="4">
                  <c:v>F5</c:v>
                </c:pt>
              </c:strCache>
            </c:strRef>
          </c:cat>
          <c:val>
            <c:numRef>
              <c:f>'PQ Ratings'!$P$41:$P$45</c:f>
              <c:numCache>
                <c:formatCode>0%</c:formatCode>
                <c:ptCount val="5"/>
                <c:pt idx="0">
                  <c:v>1</c:v>
                </c:pt>
                <c:pt idx="1">
                  <c:v>1</c:v>
                </c:pt>
                <c:pt idx="2">
                  <c:v>1</c:v>
                </c:pt>
                <c:pt idx="3">
                  <c:v>1</c:v>
                </c:pt>
                <c:pt idx="4">
                  <c:v>1</c:v>
                </c:pt>
              </c:numCache>
            </c:numRef>
          </c:val>
        </c:ser>
        <c:ser>
          <c:idx val="1"/>
          <c:order val="1"/>
          <c:tx>
            <c:strRef>
              <c:f>'PQ Ratings'!$Q$40</c:f>
              <c:strCache>
                <c:ptCount val="1"/>
                <c:pt idx="0">
                  <c:v>1. Outstanding</c:v>
                </c:pt>
              </c:strCache>
            </c:strRef>
          </c:tx>
          <c:spPr>
            <a:solidFill>
              <a:schemeClr val="accent1"/>
            </a:solidFill>
          </c:spPr>
          <c:invertIfNegative val="0"/>
          <c:cat>
            <c:strRef>
              <c:f>'PQ Ratings'!$O$41:$O$45</c:f>
              <c:strCache>
                <c:ptCount val="5"/>
                <c:pt idx="0">
                  <c:v>F1</c:v>
                </c:pt>
                <c:pt idx="1">
                  <c:v>F2</c:v>
                </c:pt>
                <c:pt idx="2">
                  <c:v>F3</c:v>
                </c:pt>
                <c:pt idx="3">
                  <c:v>F4</c:v>
                </c:pt>
                <c:pt idx="4">
                  <c:v>F5</c:v>
                </c:pt>
              </c:strCache>
            </c:strRef>
          </c:cat>
          <c:val>
            <c:numRef>
              <c:f>'PQ Ratings'!$Q$41:$Q$45</c:f>
              <c:numCache>
                <c:formatCode>0%</c:formatCode>
                <c:ptCount val="5"/>
                <c:pt idx="0">
                  <c:v>0</c:v>
                </c:pt>
                <c:pt idx="1">
                  <c:v>0</c:v>
                </c:pt>
                <c:pt idx="2">
                  <c:v>0</c:v>
                </c:pt>
                <c:pt idx="3">
                  <c:v>0</c:v>
                </c:pt>
                <c:pt idx="4">
                  <c:v>0</c:v>
                </c:pt>
              </c:numCache>
            </c:numRef>
          </c:val>
        </c:ser>
        <c:ser>
          <c:idx val="2"/>
          <c:order val="2"/>
          <c:tx>
            <c:strRef>
              <c:f>'PQ Ratings'!$R$40</c:f>
              <c:strCache>
                <c:ptCount val="1"/>
                <c:pt idx="0">
                  <c:v>2. Good</c:v>
                </c:pt>
              </c:strCache>
            </c:strRef>
          </c:tx>
          <c:spPr>
            <a:solidFill>
              <a:srgbClr val="00B050"/>
            </a:solidFill>
          </c:spPr>
          <c:invertIfNegative val="0"/>
          <c:cat>
            <c:strRef>
              <c:f>'PQ Ratings'!$O$41:$O$45</c:f>
              <c:strCache>
                <c:ptCount val="5"/>
                <c:pt idx="0">
                  <c:v>F1</c:v>
                </c:pt>
                <c:pt idx="1">
                  <c:v>F2</c:v>
                </c:pt>
                <c:pt idx="2">
                  <c:v>F3</c:v>
                </c:pt>
                <c:pt idx="3">
                  <c:v>F4</c:v>
                </c:pt>
                <c:pt idx="4">
                  <c:v>F5</c:v>
                </c:pt>
              </c:strCache>
            </c:strRef>
          </c:cat>
          <c:val>
            <c:numRef>
              <c:f>'PQ Ratings'!$R$41:$R$45</c:f>
              <c:numCache>
                <c:formatCode>0%</c:formatCode>
                <c:ptCount val="5"/>
                <c:pt idx="0">
                  <c:v>0</c:v>
                </c:pt>
                <c:pt idx="1">
                  <c:v>0</c:v>
                </c:pt>
                <c:pt idx="2">
                  <c:v>0</c:v>
                </c:pt>
                <c:pt idx="3">
                  <c:v>0</c:v>
                </c:pt>
                <c:pt idx="4">
                  <c:v>0</c:v>
                </c:pt>
              </c:numCache>
            </c:numRef>
          </c:val>
        </c:ser>
        <c:ser>
          <c:idx val="3"/>
          <c:order val="3"/>
          <c:tx>
            <c:strRef>
              <c:f>'PQ Ratings'!$S$40</c:f>
              <c:strCache>
                <c:ptCount val="1"/>
                <c:pt idx="0">
                  <c:v>3. Requires minimal improvement</c:v>
                </c:pt>
              </c:strCache>
            </c:strRef>
          </c:tx>
          <c:spPr>
            <a:solidFill>
              <a:srgbClr val="FFFF00"/>
            </a:solidFill>
          </c:spPr>
          <c:invertIfNegative val="0"/>
          <c:cat>
            <c:strRef>
              <c:f>'PQ Ratings'!$O$41:$O$45</c:f>
              <c:strCache>
                <c:ptCount val="5"/>
                <c:pt idx="0">
                  <c:v>F1</c:v>
                </c:pt>
                <c:pt idx="1">
                  <c:v>F2</c:v>
                </c:pt>
                <c:pt idx="2">
                  <c:v>F3</c:v>
                </c:pt>
                <c:pt idx="3">
                  <c:v>F4</c:v>
                </c:pt>
                <c:pt idx="4">
                  <c:v>F5</c:v>
                </c:pt>
              </c:strCache>
            </c:strRef>
          </c:cat>
          <c:val>
            <c:numRef>
              <c:f>'PQ Ratings'!$S$41:$S$45</c:f>
              <c:numCache>
                <c:formatCode>0%</c:formatCode>
                <c:ptCount val="5"/>
                <c:pt idx="0">
                  <c:v>0</c:v>
                </c:pt>
                <c:pt idx="1">
                  <c:v>0</c:v>
                </c:pt>
                <c:pt idx="2">
                  <c:v>0</c:v>
                </c:pt>
                <c:pt idx="3">
                  <c:v>0</c:v>
                </c:pt>
                <c:pt idx="4">
                  <c:v>0</c:v>
                </c:pt>
              </c:numCache>
            </c:numRef>
          </c:val>
        </c:ser>
        <c:ser>
          <c:idx val="4"/>
          <c:order val="4"/>
          <c:tx>
            <c:strRef>
              <c:f>'PQ Ratings'!$T$40</c:f>
              <c:strCache>
                <c:ptCount val="1"/>
                <c:pt idx="0">
                  <c:v>4. Requires moderate improvement</c:v>
                </c:pt>
              </c:strCache>
            </c:strRef>
          </c:tx>
          <c:spPr>
            <a:solidFill>
              <a:srgbClr val="FFC000"/>
            </a:solidFill>
          </c:spPr>
          <c:invertIfNegative val="0"/>
          <c:cat>
            <c:strRef>
              <c:f>'PQ Ratings'!$O$41:$O$45</c:f>
              <c:strCache>
                <c:ptCount val="5"/>
                <c:pt idx="0">
                  <c:v>F1</c:v>
                </c:pt>
                <c:pt idx="1">
                  <c:v>F2</c:v>
                </c:pt>
                <c:pt idx="2">
                  <c:v>F3</c:v>
                </c:pt>
                <c:pt idx="3">
                  <c:v>F4</c:v>
                </c:pt>
                <c:pt idx="4">
                  <c:v>F5</c:v>
                </c:pt>
              </c:strCache>
            </c:strRef>
          </c:cat>
          <c:val>
            <c:numRef>
              <c:f>'PQ Ratings'!$T$41:$T$45</c:f>
              <c:numCache>
                <c:formatCode>0%</c:formatCode>
                <c:ptCount val="5"/>
                <c:pt idx="0">
                  <c:v>0</c:v>
                </c:pt>
                <c:pt idx="1">
                  <c:v>0</c:v>
                </c:pt>
                <c:pt idx="2">
                  <c:v>0</c:v>
                </c:pt>
                <c:pt idx="3">
                  <c:v>0</c:v>
                </c:pt>
                <c:pt idx="4">
                  <c:v>0</c:v>
                </c:pt>
              </c:numCache>
            </c:numRef>
          </c:val>
        </c:ser>
        <c:ser>
          <c:idx val="5"/>
          <c:order val="5"/>
          <c:tx>
            <c:strRef>
              <c:f>'PQ Ratings'!$U$40</c:f>
              <c:strCache>
                <c:ptCount val="1"/>
                <c:pt idx="0">
                  <c:v>5. Inadequate</c:v>
                </c:pt>
              </c:strCache>
            </c:strRef>
          </c:tx>
          <c:spPr>
            <a:solidFill>
              <a:srgbClr val="FF0000"/>
            </a:solidFill>
          </c:spPr>
          <c:invertIfNegative val="0"/>
          <c:cat>
            <c:strRef>
              <c:f>'PQ Ratings'!$O$41:$O$45</c:f>
              <c:strCache>
                <c:ptCount val="5"/>
                <c:pt idx="0">
                  <c:v>F1</c:v>
                </c:pt>
                <c:pt idx="1">
                  <c:v>F2</c:v>
                </c:pt>
                <c:pt idx="2">
                  <c:v>F3</c:v>
                </c:pt>
                <c:pt idx="3">
                  <c:v>F4</c:v>
                </c:pt>
                <c:pt idx="4">
                  <c:v>F5</c:v>
                </c:pt>
              </c:strCache>
            </c:strRef>
          </c:cat>
          <c:val>
            <c:numRef>
              <c:f>'PQ Ratings'!$U$41:$U$45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3035904"/>
        <c:axId val="113115520"/>
      </c:barChart>
      <c:catAx>
        <c:axId val="113035904"/>
        <c:scaling>
          <c:orientation val="minMax"/>
        </c:scaling>
        <c:delete val="0"/>
        <c:axPos val="b"/>
        <c:majorTickMark val="out"/>
        <c:minorTickMark val="none"/>
        <c:tickLblPos val="nextTo"/>
        <c:crossAx val="113115520"/>
        <c:crosses val="autoZero"/>
        <c:auto val="1"/>
        <c:lblAlgn val="ctr"/>
        <c:lblOffset val="100"/>
        <c:noMultiLvlLbl val="0"/>
      </c:catAx>
      <c:valAx>
        <c:axId val="113115520"/>
        <c:scaling>
          <c:orientation val="minMax"/>
          <c:max val="1"/>
          <c:min val="0"/>
        </c:scaling>
        <c:delete val="0"/>
        <c:axPos val="l"/>
        <c:majorGridlines/>
        <c:title>
          <c:tx>
            <c:rich>
              <a:bodyPr rot="-5400000" vert="horz"/>
              <a:lstStyle/>
              <a:p>
                <a:pPr>
                  <a:defRPr/>
                </a:pPr>
                <a:r>
                  <a:rPr lang="en-US"/>
                  <a:t>% of promtp questions</a:t>
                </a:r>
              </a:p>
            </c:rich>
          </c:tx>
          <c:overlay val="0"/>
        </c:title>
        <c:numFmt formatCode="0%" sourceLinked="0"/>
        <c:majorTickMark val="out"/>
        <c:minorTickMark val="none"/>
        <c:tickLblPos val="nextTo"/>
        <c:crossAx val="113035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7.8049422464161911E-2"/>
          <c:y val="2.3101405045656713E-2"/>
        </c:manualLayout>
      </c:layout>
      <c:overlay val="1"/>
      <c:txPr>
        <a:bodyPr/>
        <a:lstStyle/>
        <a:p>
          <a:pPr>
            <a:defRPr/>
          </a:pPr>
          <a:endParaRPr lang="en-US"/>
        </a:p>
      </c:txPr>
    </c:title>
    <c:autoTitleDeleted val="0"/>
    <c:plotArea>
      <c:layout>
        <c:manualLayout>
          <c:layoutTarget val="inner"/>
          <c:xMode val="edge"/>
          <c:yMode val="edge"/>
          <c:x val="0.10319316799005962"/>
          <c:y val="0.12144638398451822"/>
          <c:w val="0.56303772965879262"/>
          <c:h val="0.8006793015146445"/>
        </c:manualLayout>
      </c:layout>
      <c:barChart>
        <c:barDir val="col"/>
        <c:grouping val="stacked"/>
        <c:varyColors val="0"/>
        <c:ser>
          <c:idx val="0"/>
          <c:order val="0"/>
          <c:tx>
            <c:strRef>
              <c:f>'PQ Ratings'!$D$21</c:f>
              <c:strCache>
                <c:ptCount val="1"/>
                <c:pt idx="0">
                  <c:v>Not applicable</c:v>
                </c:pt>
              </c:strCache>
            </c:strRef>
          </c:tx>
          <c:spPr>
            <a:solidFill>
              <a:srgbClr val="DDDDDD"/>
            </a:solidFill>
          </c:spPr>
          <c:invertIfNegative val="0"/>
          <c:cat>
            <c:strRef>
              <c:f>'PQ Ratings'!$C$22:$C$25</c:f>
              <c:strCache>
                <c:ptCount val="4"/>
                <c:pt idx="0">
                  <c:v>E1</c:v>
                </c:pt>
                <c:pt idx="1">
                  <c:v>E2</c:v>
                </c:pt>
                <c:pt idx="2">
                  <c:v>E3</c:v>
                </c:pt>
                <c:pt idx="3">
                  <c:v>E4</c:v>
                </c:pt>
              </c:strCache>
            </c:strRef>
          </c:cat>
          <c:val>
            <c:numRef>
              <c:f>'PQ Ratings'!$D$22:$D$25</c:f>
              <c:numCache>
                <c:formatCode>0%</c:formatCode>
                <c:ptCount val="4"/>
                <c:pt idx="0">
                  <c:v>1</c:v>
                </c:pt>
                <c:pt idx="1">
                  <c:v>1</c:v>
                </c:pt>
                <c:pt idx="2">
                  <c:v>1</c:v>
                </c:pt>
                <c:pt idx="3">
                  <c:v>1</c:v>
                </c:pt>
              </c:numCache>
            </c:numRef>
          </c:val>
        </c:ser>
        <c:ser>
          <c:idx val="1"/>
          <c:order val="1"/>
          <c:tx>
            <c:strRef>
              <c:f>'PQ Ratings'!$E$21</c:f>
              <c:strCache>
                <c:ptCount val="1"/>
                <c:pt idx="0">
                  <c:v>1. Outstanding</c:v>
                </c:pt>
              </c:strCache>
            </c:strRef>
          </c:tx>
          <c:spPr>
            <a:solidFill>
              <a:schemeClr val="accent1"/>
            </a:solidFill>
          </c:spPr>
          <c:invertIfNegative val="0"/>
          <c:cat>
            <c:strRef>
              <c:f>'PQ Ratings'!$C$22:$C$25</c:f>
              <c:strCache>
                <c:ptCount val="4"/>
                <c:pt idx="0">
                  <c:v>E1</c:v>
                </c:pt>
                <c:pt idx="1">
                  <c:v>E2</c:v>
                </c:pt>
                <c:pt idx="2">
                  <c:v>E3</c:v>
                </c:pt>
                <c:pt idx="3">
                  <c:v>E4</c:v>
                </c:pt>
              </c:strCache>
            </c:strRef>
          </c:cat>
          <c:val>
            <c:numRef>
              <c:f>'PQ Ratings'!$E$22:$E$25</c:f>
              <c:numCache>
                <c:formatCode>0%</c:formatCode>
                <c:ptCount val="4"/>
                <c:pt idx="0">
                  <c:v>0</c:v>
                </c:pt>
                <c:pt idx="1">
                  <c:v>0</c:v>
                </c:pt>
                <c:pt idx="2">
                  <c:v>0</c:v>
                </c:pt>
                <c:pt idx="3">
                  <c:v>0</c:v>
                </c:pt>
              </c:numCache>
            </c:numRef>
          </c:val>
        </c:ser>
        <c:ser>
          <c:idx val="2"/>
          <c:order val="2"/>
          <c:tx>
            <c:strRef>
              <c:f>'PQ Ratings'!$F$21</c:f>
              <c:strCache>
                <c:ptCount val="1"/>
                <c:pt idx="0">
                  <c:v>2. Good</c:v>
                </c:pt>
              </c:strCache>
            </c:strRef>
          </c:tx>
          <c:spPr>
            <a:solidFill>
              <a:srgbClr val="00B050"/>
            </a:solidFill>
          </c:spPr>
          <c:invertIfNegative val="0"/>
          <c:cat>
            <c:strRef>
              <c:f>'PQ Ratings'!$C$22:$C$25</c:f>
              <c:strCache>
                <c:ptCount val="4"/>
                <c:pt idx="0">
                  <c:v>E1</c:v>
                </c:pt>
                <c:pt idx="1">
                  <c:v>E2</c:v>
                </c:pt>
                <c:pt idx="2">
                  <c:v>E3</c:v>
                </c:pt>
                <c:pt idx="3">
                  <c:v>E4</c:v>
                </c:pt>
              </c:strCache>
            </c:strRef>
          </c:cat>
          <c:val>
            <c:numRef>
              <c:f>'PQ Ratings'!$F$22:$F$25</c:f>
              <c:numCache>
                <c:formatCode>0%</c:formatCode>
                <c:ptCount val="4"/>
                <c:pt idx="0">
                  <c:v>0</c:v>
                </c:pt>
                <c:pt idx="1">
                  <c:v>0</c:v>
                </c:pt>
                <c:pt idx="2">
                  <c:v>0</c:v>
                </c:pt>
                <c:pt idx="3">
                  <c:v>0</c:v>
                </c:pt>
              </c:numCache>
            </c:numRef>
          </c:val>
        </c:ser>
        <c:ser>
          <c:idx val="3"/>
          <c:order val="3"/>
          <c:tx>
            <c:strRef>
              <c:f>'PQ Ratings'!$G$21</c:f>
              <c:strCache>
                <c:ptCount val="1"/>
                <c:pt idx="0">
                  <c:v>3. Requires minimal improvement</c:v>
                </c:pt>
              </c:strCache>
            </c:strRef>
          </c:tx>
          <c:spPr>
            <a:solidFill>
              <a:srgbClr val="FFFF00"/>
            </a:solidFill>
          </c:spPr>
          <c:invertIfNegative val="0"/>
          <c:cat>
            <c:strRef>
              <c:f>'PQ Ratings'!$C$22:$C$25</c:f>
              <c:strCache>
                <c:ptCount val="4"/>
                <c:pt idx="0">
                  <c:v>E1</c:v>
                </c:pt>
                <c:pt idx="1">
                  <c:v>E2</c:v>
                </c:pt>
                <c:pt idx="2">
                  <c:v>E3</c:v>
                </c:pt>
                <c:pt idx="3">
                  <c:v>E4</c:v>
                </c:pt>
              </c:strCache>
            </c:strRef>
          </c:cat>
          <c:val>
            <c:numRef>
              <c:f>'PQ Ratings'!$G$22:$G$25</c:f>
              <c:numCache>
                <c:formatCode>0%</c:formatCode>
                <c:ptCount val="4"/>
                <c:pt idx="0">
                  <c:v>0</c:v>
                </c:pt>
                <c:pt idx="1">
                  <c:v>0</c:v>
                </c:pt>
                <c:pt idx="2">
                  <c:v>0</c:v>
                </c:pt>
                <c:pt idx="3">
                  <c:v>0</c:v>
                </c:pt>
              </c:numCache>
            </c:numRef>
          </c:val>
        </c:ser>
        <c:ser>
          <c:idx val="4"/>
          <c:order val="4"/>
          <c:tx>
            <c:strRef>
              <c:f>'PQ Ratings'!$H$21</c:f>
              <c:strCache>
                <c:ptCount val="1"/>
                <c:pt idx="0">
                  <c:v>4. Requires moderate improvement</c:v>
                </c:pt>
              </c:strCache>
            </c:strRef>
          </c:tx>
          <c:spPr>
            <a:solidFill>
              <a:srgbClr val="FFC000"/>
            </a:solidFill>
          </c:spPr>
          <c:invertIfNegative val="0"/>
          <c:cat>
            <c:strRef>
              <c:f>'PQ Ratings'!$C$22:$C$25</c:f>
              <c:strCache>
                <c:ptCount val="4"/>
                <c:pt idx="0">
                  <c:v>E1</c:v>
                </c:pt>
                <c:pt idx="1">
                  <c:v>E2</c:v>
                </c:pt>
                <c:pt idx="2">
                  <c:v>E3</c:v>
                </c:pt>
                <c:pt idx="3">
                  <c:v>E4</c:v>
                </c:pt>
              </c:strCache>
            </c:strRef>
          </c:cat>
          <c:val>
            <c:numRef>
              <c:f>'PQ Ratings'!$H$22:$H$25</c:f>
              <c:numCache>
                <c:formatCode>0%</c:formatCode>
                <c:ptCount val="4"/>
                <c:pt idx="0">
                  <c:v>0</c:v>
                </c:pt>
                <c:pt idx="1">
                  <c:v>0</c:v>
                </c:pt>
                <c:pt idx="2">
                  <c:v>0</c:v>
                </c:pt>
                <c:pt idx="3">
                  <c:v>0</c:v>
                </c:pt>
              </c:numCache>
            </c:numRef>
          </c:val>
        </c:ser>
        <c:ser>
          <c:idx val="5"/>
          <c:order val="5"/>
          <c:tx>
            <c:strRef>
              <c:f>'PQ Ratings'!$I$21</c:f>
              <c:strCache>
                <c:ptCount val="1"/>
                <c:pt idx="0">
                  <c:v>5. Inadequate</c:v>
                </c:pt>
              </c:strCache>
            </c:strRef>
          </c:tx>
          <c:spPr>
            <a:solidFill>
              <a:srgbClr val="FF0000"/>
            </a:solidFill>
          </c:spPr>
          <c:invertIfNegative val="0"/>
          <c:cat>
            <c:strRef>
              <c:f>'PQ Ratings'!$C$22:$C$25</c:f>
              <c:strCache>
                <c:ptCount val="4"/>
                <c:pt idx="0">
                  <c:v>E1</c:v>
                </c:pt>
                <c:pt idx="1">
                  <c:v>E2</c:v>
                </c:pt>
                <c:pt idx="2">
                  <c:v>E3</c:v>
                </c:pt>
                <c:pt idx="3">
                  <c:v>E4</c:v>
                </c:pt>
              </c:strCache>
            </c:strRef>
          </c:cat>
          <c:val>
            <c:numRef>
              <c:f>'PQ Ratings'!$I$22:$I$25</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3161728"/>
        <c:axId val="113163264"/>
      </c:barChart>
      <c:catAx>
        <c:axId val="113161728"/>
        <c:scaling>
          <c:orientation val="minMax"/>
        </c:scaling>
        <c:delete val="0"/>
        <c:axPos val="b"/>
        <c:majorTickMark val="out"/>
        <c:minorTickMark val="none"/>
        <c:tickLblPos val="nextTo"/>
        <c:crossAx val="113163264"/>
        <c:crosses val="autoZero"/>
        <c:auto val="1"/>
        <c:lblAlgn val="ctr"/>
        <c:lblOffset val="100"/>
        <c:noMultiLvlLbl val="0"/>
      </c:catAx>
      <c:valAx>
        <c:axId val="113163264"/>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3161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c:f>
          <c:strCache>
            <c:ptCount val="1"/>
            <c:pt idx="0">
              <c:v>#REF!</c:v>
            </c:pt>
          </c:strCache>
        </c:strRef>
      </c:tx>
      <c:layout>
        <c:manualLayout>
          <c:xMode val="edge"/>
          <c:yMode val="edge"/>
          <c:x val="6.3854766158687709E-2"/>
          <c:y val="1.3961080951837542E-2"/>
        </c:manualLayout>
      </c:layout>
      <c:overlay val="1"/>
      <c:txPr>
        <a:bodyPr/>
        <a:lstStyle/>
        <a:p>
          <a:pPr>
            <a:defRPr/>
          </a:pPr>
          <a:endParaRPr lang="en-US"/>
        </a:p>
      </c:txPr>
    </c:title>
    <c:autoTitleDeleted val="0"/>
    <c:plotArea>
      <c:layout>
        <c:manualLayout>
          <c:layoutTarget val="inner"/>
          <c:xMode val="edge"/>
          <c:yMode val="edge"/>
          <c:x val="5.2109362685790736E-2"/>
          <c:y val="0.12144641814683374"/>
          <c:w val="0.56988221784776905"/>
          <c:h val="0.8006793015146445"/>
        </c:manualLayout>
      </c:layout>
      <c:barChart>
        <c:barDir val="col"/>
        <c:grouping val="stacked"/>
        <c:varyColors val="0"/>
        <c:ser>
          <c:idx val="0"/>
          <c:order val="0"/>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ser>
          <c:idx val="1"/>
          <c:order val="1"/>
          <c:tx>
            <c:strRef>
              <c:f>#REF!</c:f>
              <c:strCache>
                <c:ptCount val="1"/>
                <c:pt idx="0">
                  <c:v>#REF!</c:v>
                </c:pt>
              </c:strCache>
            </c:strRef>
          </c:tx>
          <c:spPr>
            <a:solidFill>
              <a:srgbClr val="00B050"/>
            </a:solidFill>
          </c:spPr>
          <c:invertIfNegative val="0"/>
          <c:cat>
            <c:multiLvlStrRef>
              <c:f>#REF!</c:f>
            </c:multiLvlStrRef>
          </c:cat>
          <c:val>
            <c:numRef>
              <c:f>#REF!</c:f>
              <c:numCache>
                <c:formatCode>General</c:formatCode>
                <c:ptCount val="1"/>
                <c:pt idx="0">
                  <c:v>1</c:v>
                </c:pt>
              </c:numCache>
            </c:numRef>
          </c:val>
        </c:ser>
        <c:ser>
          <c:idx val="2"/>
          <c:order val="2"/>
          <c:tx>
            <c:strRef>
              <c:f>#REF!</c:f>
              <c:strCache>
                <c:ptCount val="1"/>
                <c:pt idx="0">
                  <c:v>#REF!</c:v>
                </c:pt>
              </c:strCache>
            </c:strRef>
          </c:tx>
          <c:spPr>
            <a:solidFill>
              <a:srgbClr val="FFFF00"/>
            </a:solidFill>
          </c:spPr>
          <c:invertIfNegative val="0"/>
          <c:cat>
            <c:multiLvlStrRef>
              <c:f>#REF!</c:f>
            </c:multiLvlStrRef>
          </c:cat>
          <c:val>
            <c:numRef>
              <c:f>#REF!</c:f>
              <c:numCache>
                <c:formatCode>General</c:formatCode>
                <c:ptCount val="1"/>
                <c:pt idx="0">
                  <c:v>1</c:v>
                </c:pt>
              </c:numCache>
            </c:numRef>
          </c:val>
        </c:ser>
        <c:ser>
          <c:idx val="3"/>
          <c:order val="3"/>
          <c:tx>
            <c:strRef>
              <c:f>#REF!</c:f>
              <c:strCache>
                <c:ptCount val="1"/>
                <c:pt idx="0">
                  <c:v>#REF!</c:v>
                </c:pt>
              </c:strCache>
            </c:strRef>
          </c:tx>
          <c:spPr>
            <a:solidFill>
              <a:srgbClr val="FFC000"/>
            </a:solidFill>
          </c:spPr>
          <c:invertIfNegative val="0"/>
          <c:cat>
            <c:multiLvlStrRef>
              <c:f>#REF!</c:f>
            </c:multiLvlStrRef>
          </c:cat>
          <c:val>
            <c:numRef>
              <c:f>#REF!</c:f>
              <c:numCache>
                <c:formatCode>General</c:formatCode>
                <c:ptCount val="1"/>
                <c:pt idx="0">
                  <c:v>1</c:v>
                </c:pt>
              </c:numCache>
            </c:numRef>
          </c:val>
        </c:ser>
        <c:ser>
          <c:idx val="4"/>
          <c:order val="4"/>
          <c:tx>
            <c:strRef>
              <c:f>#REF!</c:f>
              <c:strCache>
                <c:ptCount val="1"/>
                <c:pt idx="0">
                  <c:v>#REF!</c:v>
                </c:pt>
              </c:strCache>
            </c:strRef>
          </c:tx>
          <c:spPr>
            <a:solidFill>
              <a:srgbClr val="FF0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113273472"/>
        <c:axId val="113279360"/>
      </c:barChart>
      <c:catAx>
        <c:axId val="113273472"/>
        <c:scaling>
          <c:orientation val="minMax"/>
        </c:scaling>
        <c:delete val="0"/>
        <c:axPos val="b"/>
        <c:majorTickMark val="out"/>
        <c:minorTickMark val="none"/>
        <c:tickLblPos val="nextTo"/>
        <c:crossAx val="113279360"/>
        <c:crosses val="autoZero"/>
        <c:auto val="1"/>
        <c:lblAlgn val="ctr"/>
        <c:lblOffset val="100"/>
        <c:noMultiLvlLbl val="0"/>
      </c:catAx>
      <c:valAx>
        <c:axId val="113279360"/>
        <c:scaling>
          <c:orientation val="minMax"/>
          <c:max val="1"/>
        </c:scaling>
        <c:delete val="0"/>
        <c:axPos val="l"/>
        <c:majorGridlines/>
        <c:numFmt formatCode="0%" sourceLinked="0"/>
        <c:majorTickMark val="out"/>
        <c:minorTickMark val="none"/>
        <c:tickLblPos val="nextTo"/>
        <c:crossAx val="113273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c:f>
          <c:strCache>
            <c:ptCount val="1"/>
            <c:pt idx="0">
              <c:v>#REF!</c:v>
            </c:pt>
          </c:strCache>
        </c:strRef>
      </c:tx>
      <c:layout>
        <c:manualLayout>
          <c:xMode val="edge"/>
          <c:yMode val="edge"/>
          <c:x val="9.8982119422572179E-2"/>
          <c:y val="1.9396124136958036E-2"/>
        </c:manualLayout>
      </c:layout>
      <c:overlay val="1"/>
      <c:txPr>
        <a:bodyPr/>
        <a:lstStyle/>
        <a:p>
          <a:pPr>
            <a:defRPr/>
          </a:pPr>
          <a:endParaRPr lang="en-US"/>
        </a:p>
      </c:txPr>
    </c:title>
    <c:autoTitleDeleted val="0"/>
    <c:plotArea>
      <c:layout>
        <c:manualLayout>
          <c:layoutTarget val="inner"/>
          <c:xMode val="edge"/>
          <c:yMode val="edge"/>
          <c:x val="5.2109362685790736E-2"/>
          <c:y val="0.12144641814683374"/>
          <c:w val="0.56584924540682413"/>
          <c:h val="0.8006793015146445"/>
        </c:manualLayout>
      </c:layout>
      <c:barChart>
        <c:barDir val="col"/>
        <c:grouping val="stacked"/>
        <c:varyColors val="0"/>
        <c:ser>
          <c:idx val="0"/>
          <c:order val="0"/>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ser>
          <c:idx val="1"/>
          <c:order val="1"/>
          <c:tx>
            <c:strRef>
              <c:f>#REF!</c:f>
              <c:strCache>
                <c:ptCount val="1"/>
                <c:pt idx="0">
                  <c:v>#REF!</c:v>
                </c:pt>
              </c:strCache>
            </c:strRef>
          </c:tx>
          <c:spPr>
            <a:solidFill>
              <a:srgbClr val="00B050"/>
            </a:solidFill>
          </c:spPr>
          <c:invertIfNegative val="0"/>
          <c:cat>
            <c:multiLvlStrRef>
              <c:f>#REF!</c:f>
            </c:multiLvlStrRef>
          </c:cat>
          <c:val>
            <c:numRef>
              <c:f>#REF!</c:f>
              <c:numCache>
                <c:formatCode>General</c:formatCode>
                <c:ptCount val="1"/>
                <c:pt idx="0">
                  <c:v>1</c:v>
                </c:pt>
              </c:numCache>
            </c:numRef>
          </c:val>
        </c:ser>
        <c:ser>
          <c:idx val="2"/>
          <c:order val="2"/>
          <c:tx>
            <c:strRef>
              <c:f>#REF!</c:f>
              <c:strCache>
                <c:ptCount val="1"/>
                <c:pt idx="0">
                  <c:v>#REF!</c:v>
                </c:pt>
              </c:strCache>
            </c:strRef>
          </c:tx>
          <c:spPr>
            <a:solidFill>
              <a:srgbClr val="FFFF00"/>
            </a:solidFill>
          </c:spPr>
          <c:invertIfNegative val="0"/>
          <c:cat>
            <c:multiLvlStrRef>
              <c:f>#REF!</c:f>
            </c:multiLvlStrRef>
          </c:cat>
          <c:val>
            <c:numRef>
              <c:f>#REF!</c:f>
              <c:numCache>
                <c:formatCode>General</c:formatCode>
                <c:ptCount val="1"/>
                <c:pt idx="0">
                  <c:v>1</c:v>
                </c:pt>
              </c:numCache>
            </c:numRef>
          </c:val>
        </c:ser>
        <c:ser>
          <c:idx val="3"/>
          <c:order val="3"/>
          <c:tx>
            <c:strRef>
              <c:f>#REF!</c:f>
              <c:strCache>
                <c:ptCount val="1"/>
                <c:pt idx="0">
                  <c:v>#REF!</c:v>
                </c:pt>
              </c:strCache>
            </c:strRef>
          </c:tx>
          <c:spPr>
            <a:solidFill>
              <a:srgbClr val="FFC000"/>
            </a:solidFill>
          </c:spPr>
          <c:invertIfNegative val="0"/>
          <c:cat>
            <c:multiLvlStrRef>
              <c:f>#REF!</c:f>
            </c:multiLvlStrRef>
          </c:cat>
          <c:val>
            <c:numRef>
              <c:f>#REF!</c:f>
              <c:numCache>
                <c:formatCode>General</c:formatCode>
                <c:ptCount val="1"/>
                <c:pt idx="0">
                  <c:v>1</c:v>
                </c:pt>
              </c:numCache>
            </c:numRef>
          </c:val>
        </c:ser>
        <c:ser>
          <c:idx val="4"/>
          <c:order val="4"/>
          <c:tx>
            <c:strRef>
              <c:f>#REF!</c:f>
              <c:strCache>
                <c:ptCount val="1"/>
                <c:pt idx="0">
                  <c:v>#REF!</c:v>
                </c:pt>
              </c:strCache>
            </c:strRef>
          </c:tx>
          <c:spPr>
            <a:solidFill>
              <a:srgbClr val="FF0000"/>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113307008"/>
        <c:axId val="113308800"/>
      </c:barChart>
      <c:catAx>
        <c:axId val="113307008"/>
        <c:scaling>
          <c:orientation val="minMax"/>
        </c:scaling>
        <c:delete val="0"/>
        <c:axPos val="b"/>
        <c:majorTickMark val="out"/>
        <c:minorTickMark val="none"/>
        <c:tickLblPos val="nextTo"/>
        <c:crossAx val="113308800"/>
        <c:crosses val="autoZero"/>
        <c:auto val="1"/>
        <c:lblAlgn val="ctr"/>
        <c:lblOffset val="100"/>
        <c:noMultiLvlLbl val="0"/>
      </c:catAx>
      <c:valAx>
        <c:axId val="113308800"/>
        <c:scaling>
          <c:orientation val="minMax"/>
          <c:max val="1"/>
        </c:scaling>
        <c:delete val="0"/>
        <c:axPos val="l"/>
        <c:majorGridlines/>
        <c:numFmt formatCode="0%" sourceLinked="0"/>
        <c:majorTickMark val="out"/>
        <c:minorTickMark val="none"/>
        <c:tickLblPos val="nextTo"/>
        <c:crossAx val="1133070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'Overall Summary'!$B$19</c:f>
              <c:strCache>
                <c:ptCount val="1"/>
                <c:pt idx="0">
                  <c:v>2015-16</c:v>
                </c:pt>
              </c:strCache>
            </c:strRef>
          </c:tx>
          <c:spPr>
            <a:solidFill>
              <a:schemeClr val="tx2"/>
            </a:solidFill>
          </c:spPr>
          <c:invertIfNegative val="0"/>
          <c:cat>
            <c:strRef>
              <c:f>'Overall Summary'!$A$20:$A$24</c:f>
              <c:strCache>
                <c:ptCount val="5"/>
                <c:pt idx="0">
                  <c:v>Safety</c:v>
                </c:pt>
                <c:pt idx="1">
                  <c:v>Patient Experiece</c:v>
                </c:pt>
                <c:pt idx="2">
                  <c:v>Efficiency</c:v>
                </c:pt>
                <c:pt idx="3">
                  <c:v>Effectiveness</c:v>
                </c:pt>
                <c:pt idx="4">
                  <c:v>Organisation Governance</c:v>
                </c:pt>
              </c:strCache>
            </c:strRef>
          </c:cat>
          <c:val>
            <c:numRef>
              <c:f>'Overall Summary'!$B$20:$B$24</c:f>
              <c:numCache>
                <c:formatCode>0</c:formatCode>
                <c:ptCount val="5"/>
                <c:pt idx="0">
                  <c:v>0</c:v>
                </c:pt>
                <c:pt idx="1">
                  <c:v>0</c:v>
                </c:pt>
                <c:pt idx="2">
                  <c:v>0</c:v>
                </c:pt>
                <c:pt idx="3">
                  <c:v>0</c:v>
                </c:pt>
                <c:pt idx="4">
                  <c:v>0</c:v>
                </c:pt>
              </c:numCache>
            </c:numRef>
          </c:val>
        </c:ser>
        <c:ser>
          <c:idx val="1"/>
          <c:order val="1"/>
          <c:tx>
            <c:strRef>
              <c:f>'Overall Summary'!$C$19</c:f>
              <c:strCache>
                <c:ptCount val="1"/>
                <c:pt idx="0">
                  <c:v>2016-17</c:v>
                </c:pt>
              </c:strCache>
            </c:strRef>
          </c:tx>
          <c:spPr>
            <a:solidFill>
              <a:schemeClr val="accent6">
                <a:lumMod val="50000"/>
              </a:schemeClr>
            </a:solidFill>
          </c:spPr>
          <c:invertIfNegative val="0"/>
          <c:cat>
            <c:strRef>
              <c:f>'Overall Summary'!$A$20:$A$24</c:f>
              <c:strCache>
                <c:ptCount val="5"/>
                <c:pt idx="0">
                  <c:v>Safety</c:v>
                </c:pt>
                <c:pt idx="1">
                  <c:v>Patient Experiece</c:v>
                </c:pt>
                <c:pt idx="2">
                  <c:v>Efficiency</c:v>
                </c:pt>
                <c:pt idx="3">
                  <c:v>Effectiveness</c:v>
                </c:pt>
                <c:pt idx="4">
                  <c:v>Organisation Governance</c:v>
                </c:pt>
              </c:strCache>
            </c:strRef>
          </c:cat>
          <c:val>
            <c:numRef>
              <c:f>'Overall Summary'!$C$20:$C$24</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87552"/>
        <c:axId val="100905728"/>
      </c:barChart>
      <c:catAx>
        <c:axId val="100887552"/>
        <c:scaling>
          <c:orientation val="minMax"/>
        </c:scaling>
        <c:delete val="0"/>
        <c:axPos val="b"/>
        <c:majorTickMark val="out"/>
        <c:minorTickMark val="none"/>
        <c:tickLblPos val="nextTo"/>
        <c:crossAx val="100905728"/>
        <c:crosses val="autoZero"/>
        <c:auto val="1"/>
        <c:lblAlgn val="ctr"/>
        <c:lblOffset val="100"/>
        <c:noMultiLvlLbl val="0"/>
      </c:catAx>
      <c:valAx>
        <c:axId val="100905728"/>
        <c:scaling>
          <c:orientation val="minMax"/>
          <c:max val="5"/>
          <c:min val="0.9"/>
        </c:scaling>
        <c:delete val="1"/>
        <c:axPos val="l"/>
        <c:majorGridlines/>
        <c:numFmt formatCode="0" sourceLinked="1"/>
        <c:majorTickMark val="out"/>
        <c:minorTickMark val="none"/>
        <c:tickLblPos val="nextTo"/>
        <c:crossAx val="100887552"/>
        <c:crosses val="autoZero"/>
        <c:crossBetween val="between"/>
        <c:majorUnit val="1"/>
      </c:valAx>
    </c:plotArea>
    <c:legend>
      <c:legendPos val="r"/>
      <c:overlay val="0"/>
    </c:legend>
    <c:plotVisOnly val="1"/>
    <c:dispBlanksAs val="gap"/>
    <c:showDLblsOverMax val="0"/>
  </c:chart>
  <c:spPr>
    <a:noFill/>
    <a:ln>
      <a:solidFill>
        <a:sysClr val="window" lastClr="FFFFFF">
          <a:lumMod val="75000"/>
        </a:sysClr>
      </a:solid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Ratings'!$AB$11</c:f>
              <c:strCache>
                <c:ptCount val="1"/>
                <c:pt idx="0">
                  <c:v>2015-16</c:v>
                </c:pt>
              </c:strCache>
            </c:strRef>
          </c:tx>
          <c:spPr>
            <a:solidFill>
              <a:schemeClr val="tx2"/>
            </a:solidFill>
          </c:spPr>
          <c:invertIfNegative val="0"/>
          <c:cat>
            <c:strRef>
              <c:f>'PQ Ratings'!$AA$13:$AA$16</c:f>
              <c:strCache>
                <c:ptCount val="4"/>
                <c:pt idx="0">
                  <c:v>E1</c:v>
                </c:pt>
                <c:pt idx="1">
                  <c:v>E2</c:v>
                </c:pt>
                <c:pt idx="2">
                  <c:v>E3</c:v>
                </c:pt>
                <c:pt idx="3">
                  <c:v>E4</c:v>
                </c:pt>
              </c:strCache>
            </c:strRef>
          </c:cat>
          <c:val>
            <c:numRef>
              <c:f>'PQ Ratings'!$AB$13:$AB$16</c:f>
              <c:numCache>
                <c:formatCode>General</c:formatCode>
                <c:ptCount val="4"/>
                <c:pt idx="0">
                  <c:v>0</c:v>
                </c:pt>
                <c:pt idx="1">
                  <c:v>0</c:v>
                </c:pt>
                <c:pt idx="2">
                  <c:v>0</c:v>
                </c:pt>
                <c:pt idx="3">
                  <c:v>0</c:v>
                </c:pt>
              </c:numCache>
            </c:numRef>
          </c:val>
        </c:ser>
        <c:ser>
          <c:idx val="1"/>
          <c:order val="1"/>
          <c:tx>
            <c:strRef>
              <c:f>'PQ Ratings'!$AC$11</c:f>
              <c:strCache>
                <c:ptCount val="1"/>
                <c:pt idx="0">
                  <c:v>2016-17</c:v>
                </c:pt>
              </c:strCache>
            </c:strRef>
          </c:tx>
          <c:spPr>
            <a:solidFill>
              <a:schemeClr val="accent6">
                <a:lumMod val="50000"/>
              </a:schemeClr>
            </a:solidFill>
          </c:spPr>
          <c:invertIfNegative val="0"/>
          <c:cat>
            <c:strRef>
              <c:f>'PQ Ratings'!$AA$13:$AA$16</c:f>
              <c:strCache>
                <c:ptCount val="4"/>
                <c:pt idx="0">
                  <c:v>E1</c:v>
                </c:pt>
                <c:pt idx="1">
                  <c:v>E2</c:v>
                </c:pt>
                <c:pt idx="2">
                  <c:v>E3</c:v>
                </c:pt>
                <c:pt idx="3">
                  <c:v>E4</c:v>
                </c:pt>
              </c:strCache>
            </c:strRef>
          </c:cat>
          <c:val>
            <c:numRef>
              <c:f>'PQ Ratings'!$AC$13:$AC$16</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12764800"/>
        <c:axId val="112766336"/>
      </c:barChart>
      <c:catAx>
        <c:axId val="112764800"/>
        <c:scaling>
          <c:orientation val="minMax"/>
        </c:scaling>
        <c:delete val="0"/>
        <c:axPos val="b"/>
        <c:majorTickMark val="out"/>
        <c:minorTickMark val="none"/>
        <c:tickLblPos val="nextTo"/>
        <c:crossAx val="112766336"/>
        <c:crosses val="autoZero"/>
        <c:auto val="1"/>
        <c:lblAlgn val="ctr"/>
        <c:lblOffset val="100"/>
        <c:noMultiLvlLbl val="0"/>
      </c:catAx>
      <c:valAx>
        <c:axId val="112766336"/>
        <c:scaling>
          <c:orientation val="minMax"/>
          <c:max val="5"/>
          <c:min val="0.9"/>
        </c:scaling>
        <c:delete val="1"/>
        <c:axPos val="l"/>
        <c:majorGridlines/>
        <c:numFmt formatCode="General" sourceLinked="1"/>
        <c:majorTickMark val="out"/>
        <c:minorTickMark val="none"/>
        <c:tickLblPos val="nextTo"/>
        <c:crossAx val="112764800"/>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Summary'!$V$5</c:f>
          <c:strCache>
            <c:ptCount val="1"/>
            <c:pt idx="0">
              <c:v>Distribution of SAQ ratings (%) 2016-17</c:v>
            </c:pt>
          </c:strCache>
        </c:strRef>
      </c:tx>
      <c:layout>
        <c:manualLayout>
          <c:xMode val="edge"/>
          <c:yMode val="edge"/>
          <c:x val="0.1362344032848207"/>
          <c:y val="1.7460524384261236E-2"/>
        </c:manualLayout>
      </c:layout>
      <c:overlay val="1"/>
      <c:txPr>
        <a:bodyPr/>
        <a:lstStyle/>
        <a:p>
          <a:pPr>
            <a:defRPr/>
          </a:pPr>
          <a:endParaRPr lang="en-US"/>
        </a:p>
      </c:txPr>
    </c:title>
    <c:autoTitleDeleted val="0"/>
    <c:plotArea>
      <c:layout>
        <c:manualLayout>
          <c:layoutTarget val="inner"/>
          <c:xMode val="edge"/>
          <c:yMode val="edge"/>
          <c:x val="9.2520074253603868E-2"/>
          <c:y val="0.12144638398451822"/>
          <c:w val="0.56303772965879262"/>
          <c:h val="0.8006793015146445"/>
        </c:manualLayout>
      </c:layout>
      <c:barChart>
        <c:barDir val="col"/>
        <c:grouping val="stacked"/>
        <c:varyColors val="0"/>
        <c:ser>
          <c:idx val="0"/>
          <c:order val="0"/>
          <c:tx>
            <c:strRef>
              <c:f>'PQ Ratings'!$P$21</c:f>
              <c:strCache>
                <c:ptCount val="1"/>
                <c:pt idx="0">
                  <c:v>Not applicable</c:v>
                </c:pt>
              </c:strCache>
            </c:strRef>
          </c:tx>
          <c:spPr>
            <a:solidFill>
              <a:srgbClr val="DDDDDD"/>
            </a:solidFill>
          </c:spPr>
          <c:invertIfNegative val="0"/>
          <c:cat>
            <c:strRef>
              <c:f>'PQ Ratings'!$O$22:$O$25</c:f>
              <c:strCache>
                <c:ptCount val="4"/>
                <c:pt idx="0">
                  <c:v>E1</c:v>
                </c:pt>
                <c:pt idx="1">
                  <c:v>E2</c:v>
                </c:pt>
                <c:pt idx="2">
                  <c:v>E3</c:v>
                </c:pt>
                <c:pt idx="3">
                  <c:v>E4</c:v>
                </c:pt>
              </c:strCache>
            </c:strRef>
          </c:cat>
          <c:val>
            <c:numRef>
              <c:f>'PQ Ratings'!$P$22:$P$25</c:f>
              <c:numCache>
                <c:formatCode>0%</c:formatCode>
                <c:ptCount val="4"/>
                <c:pt idx="0">
                  <c:v>1</c:v>
                </c:pt>
                <c:pt idx="1">
                  <c:v>1</c:v>
                </c:pt>
                <c:pt idx="2">
                  <c:v>1</c:v>
                </c:pt>
                <c:pt idx="3">
                  <c:v>1</c:v>
                </c:pt>
              </c:numCache>
            </c:numRef>
          </c:val>
        </c:ser>
        <c:ser>
          <c:idx val="1"/>
          <c:order val="1"/>
          <c:tx>
            <c:strRef>
              <c:f>'PQ Ratings'!$Q$21</c:f>
              <c:strCache>
                <c:ptCount val="1"/>
                <c:pt idx="0">
                  <c:v>1. Outstanding</c:v>
                </c:pt>
              </c:strCache>
            </c:strRef>
          </c:tx>
          <c:spPr>
            <a:solidFill>
              <a:schemeClr val="accent1"/>
            </a:solidFill>
          </c:spPr>
          <c:invertIfNegative val="0"/>
          <c:cat>
            <c:strRef>
              <c:f>'PQ Ratings'!$O$22:$O$25</c:f>
              <c:strCache>
                <c:ptCount val="4"/>
                <c:pt idx="0">
                  <c:v>E1</c:v>
                </c:pt>
                <c:pt idx="1">
                  <c:v>E2</c:v>
                </c:pt>
                <c:pt idx="2">
                  <c:v>E3</c:v>
                </c:pt>
                <c:pt idx="3">
                  <c:v>E4</c:v>
                </c:pt>
              </c:strCache>
            </c:strRef>
          </c:cat>
          <c:val>
            <c:numRef>
              <c:f>'PQ Ratings'!$Q$22:$Q$25</c:f>
              <c:numCache>
                <c:formatCode>0%</c:formatCode>
                <c:ptCount val="4"/>
                <c:pt idx="0">
                  <c:v>0</c:v>
                </c:pt>
                <c:pt idx="1">
                  <c:v>0</c:v>
                </c:pt>
                <c:pt idx="2">
                  <c:v>0</c:v>
                </c:pt>
                <c:pt idx="3">
                  <c:v>0</c:v>
                </c:pt>
              </c:numCache>
            </c:numRef>
          </c:val>
        </c:ser>
        <c:ser>
          <c:idx val="2"/>
          <c:order val="2"/>
          <c:tx>
            <c:strRef>
              <c:f>'PQ Ratings'!$R$21</c:f>
              <c:strCache>
                <c:ptCount val="1"/>
                <c:pt idx="0">
                  <c:v>2. Good</c:v>
                </c:pt>
              </c:strCache>
            </c:strRef>
          </c:tx>
          <c:spPr>
            <a:solidFill>
              <a:srgbClr val="00B050"/>
            </a:solidFill>
          </c:spPr>
          <c:invertIfNegative val="0"/>
          <c:cat>
            <c:strRef>
              <c:f>'PQ Ratings'!$O$22:$O$25</c:f>
              <c:strCache>
                <c:ptCount val="4"/>
                <c:pt idx="0">
                  <c:v>E1</c:v>
                </c:pt>
                <c:pt idx="1">
                  <c:v>E2</c:v>
                </c:pt>
                <c:pt idx="2">
                  <c:v>E3</c:v>
                </c:pt>
                <c:pt idx="3">
                  <c:v>E4</c:v>
                </c:pt>
              </c:strCache>
            </c:strRef>
          </c:cat>
          <c:val>
            <c:numRef>
              <c:f>'PQ Ratings'!$R$22:$R$25</c:f>
              <c:numCache>
                <c:formatCode>0%</c:formatCode>
                <c:ptCount val="4"/>
                <c:pt idx="0">
                  <c:v>0</c:v>
                </c:pt>
                <c:pt idx="1">
                  <c:v>0</c:v>
                </c:pt>
                <c:pt idx="2">
                  <c:v>0</c:v>
                </c:pt>
                <c:pt idx="3">
                  <c:v>0</c:v>
                </c:pt>
              </c:numCache>
            </c:numRef>
          </c:val>
        </c:ser>
        <c:ser>
          <c:idx val="3"/>
          <c:order val="3"/>
          <c:tx>
            <c:strRef>
              <c:f>'PQ Ratings'!$S$21</c:f>
              <c:strCache>
                <c:ptCount val="1"/>
                <c:pt idx="0">
                  <c:v>3. Requires minimal improvement</c:v>
                </c:pt>
              </c:strCache>
            </c:strRef>
          </c:tx>
          <c:spPr>
            <a:solidFill>
              <a:srgbClr val="FFFF00"/>
            </a:solidFill>
          </c:spPr>
          <c:invertIfNegative val="0"/>
          <c:cat>
            <c:strRef>
              <c:f>'PQ Ratings'!$O$22:$O$25</c:f>
              <c:strCache>
                <c:ptCount val="4"/>
                <c:pt idx="0">
                  <c:v>E1</c:v>
                </c:pt>
                <c:pt idx="1">
                  <c:v>E2</c:v>
                </c:pt>
                <c:pt idx="2">
                  <c:v>E3</c:v>
                </c:pt>
                <c:pt idx="3">
                  <c:v>E4</c:v>
                </c:pt>
              </c:strCache>
            </c:strRef>
          </c:cat>
          <c:val>
            <c:numRef>
              <c:f>'PQ Ratings'!$S$22:$S$25</c:f>
              <c:numCache>
                <c:formatCode>0%</c:formatCode>
                <c:ptCount val="4"/>
                <c:pt idx="0">
                  <c:v>0</c:v>
                </c:pt>
                <c:pt idx="1">
                  <c:v>0</c:v>
                </c:pt>
                <c:pt idx="2">
                  <c:v>0</c:v>
                </c:pt>
                <c:pt idx="3">
                  <c:v>0</c:v>
                </c:pt>
              </c:numCache>
            </c:numRef>
          </c:val>
        </c:ser>
        <c:ser>
          <c:idx val="4"/>
          <c:order val="4"/>
          <c:tx>
            <c:strRef>
              <c:f>'PQ Ratings'!$T$21</c:f>
              <c:strCache>
                <c:ptCount val="1"/>
                <c:pt idx="0">
                  <c:v>4. Requires moderate improvement</c:v>
                </c:pt>
              </c:strCache>
            </c:strRef>
          </c:tx>
          <c:spPr>
            <a:solidFill>
              <a:srgbClr val="FFC000"/>
            </a:solidFill>
          </c:spPr>
          <c:invertIfNegative val="0"/>
          <c:cat>
            <c:strRef>
              <c:f>'PQ Ratings'!$O$22:$O$25</c:f>
              <c:strCache>
                <c:ptCount val="4"/>
                <c:pt idx="0">
                  <c:v>E1</c:v>
                </c:pt>
                <c:pt idx="1">
                  <c:v>E2</c:v>
                </c:pt>
                <c:pt idx="2">
                  <c:v>E3</c:v>
                </c:pt>
                <c:pt idx="3">
                  <c:v>E4</c:v>
                </c:pt>
              </c:strCache>
            </c:strRef>
          </c:cat>
          <c:val>
            <c:numRef>
              <c:f>'PQ Ratings'!$T$22:$T$25</c:f>
              <c:numCache>
                <c:formatCode>0%</c:formatCode>
                <c:ptCount val="4"/>
                <c:pt idx="0">
                  <c:v>0</c:v>
                </c:pt>
                <c:pt idx="1">
                  <c:v>0</c:v>
                </c:pt>
                <c:pt idx="2">
                  <c:v>0</c:v>
                </c:pt>
                <c:pt idx="3">
                  <c:v>0</c:v>
                </c:pt>
              </c:numCache>
            </c:numRef>
          </c:val>
        </c:ser>
        <c:ser>
          <c:idx val="5"/>
          <c:order val="5"/>
          <c:tx>
            <c:strRef>
              <c:f>'PQ Ratings'!$U$21</c:f>
              <c:strCache>
                <c:ptCount val="1"/>
                <c:pt idx="0">
                  <c:v>5. Inadequate</c:v>
                </c:pt>
              </c:strCache>
            </c:strRef>
          </c:tx>
          <c:spPr>
            <a:solidFill>
              <a:srgbClr val="FF0000"/>
            </a:solidFill>
          </c:spPr>
          <c:invertIfNegative val="0"/>
          <c:cat>
            <c:strRef>
              <c:f>'PQ Ratings'!$O$22:$O$25</c:f>
              <c:strCache>
                <c:ptCount val="4"/>
                <c:pt idx="0">
                  <c:v>E1</c:v>
                </c:pt>
                <c:pt idx="1">
                  <c:v>E2</c:v>
                </c:pt>
                <c:pt idx="2">
                  <c:v>E3</c:v>
                </c:pt>
                <c:pt idx="3">
                  <c:v>E4</c:v>
                </c:pt>
              </c:strCache>
            </c:strRef>
          </c:cat>
          <c:val>
            <c:numRef>
              <c:f>'PQ Ratings'!$U$22:$U$25</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112809472"/>
        <c:axId val="112811008"/>
      </c:barChart>
      <c:catAx>
        <c:axId val="112809472"/>
        <c:scaling>
          <c:orientation val="minMax"/>
        </c:scaling>
        <c:delete val="0"/>
        <c:axPos val="b"/>
        <c:majorTickMark val="out"/>
        <c:minorTickMark val="none"/>
        <c:tickLblPos val="nextTo"/>
        <c:crossAx val="112811008"/>
        <c:crosses val="autoZero"/>
        <c:auto val="1"/>
        <c:lblAlgn val="ctr"/>
        <c:lblOffset val="100"/>
        <c:noMultiLvlLbl val="0"/>
      </c:catAx>
      <c:valAx>
        <c:axId val="112811008"/>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809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Ratings'!$AB$139</c:f>
              <c:strCache>
                <c:ptCount val="1"/>
                <c:pt idx="0">
                  <c:v>2015-16</c:v>
                </c:pt>
              </c:strCache>
            </c:strRef>
          </c:tx>
          <c:spPr>
            <a:solidFill>
              <a:schemeClr val="tx2"/>
            </a:solidFill>
          </c:spPr>
          <c:invertIfNegative val="0"/>
          <c:val>
            <c:numRef>
              <c:f>'PQ Ratings'!$AB$140:$AB$142</c:f>
              <c:numCache>
                <c:formatCode>General</c:formatCode>
                <c:ptCount val="3"/>
                <c:pt idx="0">
                  <c:v>0</c:v>
                </c:pt>
                <c:pt idx="1">
                  <c:v>0</c:v>
                </c:pt>
                <c:pt idx="2">
                  <c:v>0</c:v>
                </c:pt>
              </c:numCache>
            </c:numRef>
          </c:val>
        </c:ser>
        <c:ser>
          <c:idx val="1"/>
          <c:order val="1"/>
          <c:tx>
            <c:strRef>
              <c:f>'PQ Ratings'!$AC$139</c:f>
              <c:strCache>
                <c:ptCount val="1"/>
                <c:pt idx="0">
                  <c:v>2016-17</c:v>
                </c:pt>
              </c:strCache>
            </c:strRef>
          </c:tx>
          <c:spPr>
            <a:solidFill>
              <a:schemeClr val="accent6">
                <a:lumMod val="50000"/>
              </a:schemeClr>
            </a:solidFill>
          </c:spPr>
          <c:invertIfNegative val="0"/>
          <c:val>
            <c:numRef>
              <c:f>'PQ Ratings'!$AC$140:$AC$142</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axId val="112956160"/>
        <c:axId val="112957696"/>
      </c:barChart>
      <c:catAx>
        <c:axId val="112956160"/>
        <c:scaling>
          <c:orientation val="minMax"/>
        </c:scaling>
        <c:delete val="0"/>
        <c:axPos val="b"/>
        <c:majorTickMark val="out"/>
        <c:minorTickMark val="none"/>
        <c:tickLblPos val="nextTo"/>
        <c:crossAx val="112957696"/>
        <c:crosses val="autoZero"/>
        <c:auto val="1"/>
        <c:lblAlgn val="ctr"/>
        <c:lblOffset val="100"/>
        <c:noMultiLvlLbl val="0"/>
      </c:catAx>
      <c:valAx>
        <c:axId val="112957696"/>
        <c:scaling>
          <c:orientation val="minMax"/>
          <c:max val="5"/>
          <c:min val="0.9"/>
        </c:scaling>
        <c:delete val="1"/>
        <c:axPos val="l"/>
        <c:majorGridlines/>
        <c:numFmt formatCode="General" sourceLinked="1"/>
        <c:majorTickMark val="out"/>
        <c:minorTickMark val="none"/>
        <c:tickLblPos val="nextTo"/>
        <c:crossAx val="112956160"/>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overlay val="1"/>
    </c:title>
    <c:autoTitleDeleted val="0"/>
    <c:plotArea>
      <c:layout>
        <c:manualLayout>
          <c:layoutTarget val="inner"/>
          <c:xMode val="edge"/>
          <c:yMode val="edge"/>
          <c:x val="9.6064792077539124E-2"/>
          <c:y val="0.12144647339355952"/>
          <c:w val="0.56303772965879262"/>
          <c:h val="0.8006793015146445"/>
        </c:manualLayout>
      </c:layout>
      <c:barChart>
        <c:barDir val="col"/>
        <c:grouping val="percentStacked"/>
        <c:varyColors val="0"/>
        <c:ser>
          <c:idx val="0"/>
          <c:order val="0"/>
          <c:tx>
            <c:strRef>
              <c:f>'&gt;Results for Org Governance'!$C$52</c:f>
              <c:strCache>
                <c:ptCount val="1"/>
                <c:pt idx="0">
                  <c:v>Not applicable</c:v>
                </c:pt>
              </c:strCache>
            </c:strRef>
          </c:tx>
          <c:spPr>
            <a:solidFill>
              <a:srgbClr val="DDDDDD"/>
            </a:solidFill>
          </c:spPr>
          <c:invertIfNegative val="0"/>
          <c:val>
            <c:numRef>
              <c:f>'PQ Ratings'!$D$147:$D$149</c:f>
              <c:numCache>
                <c:formatCode>0%</c:formatCode>
                <c:ptCount val="3"/>
                <c:pt idx="0">
                  <c:v>1</c:v>
                </c:pt>
                <c:pt idx="1">
                  <c:v>1</c:v>
                </c:pt>
                <c:pt idx="2">
                  <c:v>1</c:v>
                </c:pt>
              </c:numCache>
            </c:numRef>
          </c:val>
        </c:ser>
        <c:ser>
          <c:idx val="1"/>
          <c:order val="1"/>
          <c:tx>
            <c:strRef>
              <c:f>'&gt;Results for Org Governance'!$D$52</c:f>
              <c:strCache>
                <c:ptCount val="1"/>
                <c:pt idx="0">
                  <c:v>1. Outstanding</c:v>
                </c:pt>
              </c:strCache>
            </c:strRef>
          </c:tx>
          <c:spPr>
            <a:solidFill>
              <a:schemeClr val="accent1"/>
            </a:solidFill>
          </c:spPr>
          <c:invertIfNegative val="0"/>
          <c:val>
            <c:numRef>
              <c:f>'PQ Ratings'!$E$147:$E$149</c:f>
              <c:numCache>
                <c:formatCode>0%</c:formatCode>
                <c:ptCount val="3"/>
                <c:pt idx="0">
                  <c:v>0</c:v>
                </c:pt>
                <c:pt idx="1">
                  <c:v>0</c:v>
                </c:pt>
                <c:pt idx="2">
                  <c:v>0</c:v>
                </c:pt>
              </c:numCache>
            </c:numRef>
          </c:val>
        </c:ser>
        <c:ser>
          <c:idx val="2"/>
          <c:order val="2"/>
          <c:tx>
            <c:strRef>
              <c:f>'&gt;Results for Org Governance'!$E$52</c:f>
              <c:strCache>
                <c:ptCount val="1"/>
                <c:pt idx="0">
                  <c:v>2. Good</c:v>
                </c:pt>
              </c:strCache>
            </c:strRef>
          </c:tx>
          <c:spPr>
            <a:solidFill>
              <a:srgbClr val="00B050"/>
            </a:solidFill>
          </c:spPr>
          <c:invertIfNegative val="0"/>
          <c:val>
            <c:numRef>
              <c:f>'PQ Ratings'!$F$147:$F$149</c:f>
              <c:numCache>
                <c:formatCode>0%</c:formatCode>
                <c:ptCount val="3"/>
                <c:pt idx="0">
                  <c:v>0</c:v>
                </c:pt>
                <c:pt idx="1">
                  <c:v>0</c:v>
                </c:pt>
                <c:pt idx="2">
                  <c:v>0</c:v>
                </c:pt>
              </c:numCache>
            </c:numRef>
          </c:val>
        </c:ser>
        <c:ser>
          <c:idx val="3"/>
          <c:order val="3"/>
          <c:tx>
            <c:strRef>
              <c:f>'&gt;Results for Org Governance'!$F$52</c:f>
              <c:strCache>
                <c:ptCount val="1"/>
                <c:pt idx="0">
                  <c:v>3. Requires minimal improvement</c:v>
                </c:pt>
              </c:strCache>
            </c:strRef>
          </c:tx>
          <c:spPr>
            <a:solidFill>
              <a:srgbClr val="FFFF00"/>
            </a:solidFill>
          </c:spPr>
          <c:invertIfNegative val="0"/>
          <c:val>
            <c:numRef>
              <c:f>'PQ Ratings'!$G$147:$G$149</c:f>
              <c:numCache>
                <c:formatCode>0%</c:formatCode>
                <c:ptCount val="3"/>
                <c:pt idx="0">
                  <c:v>0</c:v>
                </c:pt>
                <c:pt idx="1">
                  <c:v>0</c:v>
                </c:pt>
                <c:pt idx="2">
                  <c:v>0</c:v>
                </c:pt>
              </c:numCache>
            </c:numRef>
          </c:val>
        </c:ser>
        <c:ser>
          <c:idx val="4"/>
          <c:order val="4"/>
          <c:tx>
            <c:strRef>
              <c:f>'&gt;Results for Org Governance'!$G$52</c:f>
              <c:strCache>
                <c:ptCount val="1"/>
                <c:pt idx="0">
                  <c:v>4. Requires moderate improvement</c:v>
                </c:pt>
              </c:strCache>
            </c:strRef>
          </c:tx>
          <c:spPr>
            <a:solidFill>
              <a:srgbClr val="FFC000"/>
            </a:solidFill>
          </c:spPr>
          <c:invertIfNegative val="0"/>
          <c:val>
            <c:numRef>
              <c:f>'PQ Ratings'!$H$147:$H$149</c:f>
              <c:numCache>
                <c:formatCode>0%</c:formatCode>
                <c:ptCount val="3"/>
                <c:pt idx="0">
                  <c:v>0</c:v>
                </c:pt>
                <c:pt idx="1">
                  <c:v>0</c:v>
                </c:pt>
                <c:pt idx="2">
                  <c:v>0</c:v>
                </c:pt>
              </c:numCache>
            </c:numRef>
          </c:val>
        </c:ser>
        <c:ser>
          <c:idx val="5"/>
          <c:order val="5"/>
          <c:tx>
            <c:strRef>
              <c:f>'&gt;Results for Org Governance'!$H$52</c:f>
              <c:strCache>
                <c:ptCount val="1"/>
                <c:pt idx="0">
                  <c:v>5. Inadequate</c:v>
                </c:pt>
              </c:strCache>
            </c:strRef>
          </c:tx>
          <c:invertIfNegative val="0"/>
          <c:val>
            <c:numRef>
              <c:f>'PQ Ratings'!$I$147:$I$149</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13353088"/>
        <c:axId val="113354624"/>
      </c:barChart>
      <c:catAx>
        <c:axId val="113353088"/>
        <c:scaling>
          <c:orientation val="minMax"/>
        </c:scaling>
        <c:delete val="0"/>
        <c:axPos val="b"/>
        <c:majorTickMark val="out"/>
        <c:minorTickMark val="none"/>
        <c:tickLblPos val="nextTo"/>
        <c:crossAx val="113354624"/>
        <c:crosses val="autoZero"/>
        <c:auto val="1"/>
        <c:lblAlgn val="ctr"/>
        <c:lblOffset val="100"/>
        <c:noMultiLvlLbl val="0"/>
      </c:catAx>
      <c:valAx>
        <c:axId val="113354624"/>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3353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Summary'!$V$5</c:f>
          <c:strCache>
            <c:ptCount val="1"/>
            <c:pt idx="0">
              <c:v>Distribution of SAQ ratings (%) 2016-17</c:v>
            </c:pt>
          </c:strCache>
        </c:strRef>
      </c:tx>
      <c:overlay val="1"/>
    </c:title>
    <c:autoTitleDeleted val="0"/>
    <c:plotArea>
      <c:layout>
        <c:manualLayout>
          <c:layoutTarget val="inner"/>
          <c:xMode val="edge"/>
          <c:yMode val="edge"/>
          <c:x val="9.6391494951275386E-2"/>
          <c:y val="0.12144647339355952"/>
          <c:w val="0.56303772965879262"/>
          <c:h val="0.8006793015146445"/>
        </c:manualLayout>
      </c:layout>
      <c:barChart>
        <c:barDir val="col"/>
        <c:grouping val="stacked"/>
        <c:varyColors val="0"/>
        <c:ser>
          <c:idx val="0"/>
          <c:order val="0"/>
          <c:tx>
            <c:strRef>
              <c:f>'&gt;Results for Org Governance'!$M$52</c:f>
              <c:strCache>
                <c:ptCount val="1"/>
                <c:pt idx="0">
                  <c:v>Not applicable</c:v>
                </c:pt>
              </c:strCache>
            </c:strRef>
          </c:tx>
          <c:spPr>
            <a:solidFill>
              <a:srgbClr val="DDDDDD"/>
            </a:solidFill>
          </c:spPr>
          <c:invertIfNegative val="0"/>
          <c:val>
            <c:numRef>
              <c:f>'PQ Ratings'!$P$147:$P$149</c:f>
              <c:numCache>
                <c:formatCode>0%</c:formatCode>
                <c:ptCount val="3"/>
                <c:pt idx="0">
                  <c:v>1</c:v>
                </c:pt>
                <c:pt idx="1">
                  <c:v>1</c:v>
                </c:pt>
                <c:pt idx="2">
                  <c:v>1</c:v>
                </c:pt>
              </c:numCache>
            </c:numRef>
          </c:val>
        </c:ser>
        <c:ser>
          <c:idx val="1"/>
          <c:order val="1"/>
          <c:tx>
            <c:strRef>
              <c:f>'&gt;Results for Org Governance'!$N$52</c:f>
              <c:strCache>
                <c:ptCount val="1"/>
                <c:pt idx="0">
                  <c:v>1. Outstanding</c:v>
                </c:pt>
              </c:strCache>
            </c:strRef>
          </c:tx>
          <c:spPr>
            <a:solidFill>
              <a:schemeClr val="accent1"/>
            </a:solidFill>
          </c:spPr>
          <c:invertIfNegative val="0"/>
          <c:val>
            <c:numRef>
              <c:f>'PQ Ratings'!$Q$147:$Q$149</c:f>
              <c:numCache>
                <c:formatCode>0%</c:formatCode>
                <c:ptCount val="3"/>
                <c:pt idx="0">
                  <c:v>0</c:v>
                </c:pt>
                <c:pt idx="1">
                  <c:v>0</c:v>
                </c:pt>
                <c:pt idx="2">
                  <c:v>0</c:v>
                </c:pt>
              </c:numCache>
            </c:numRef>
          </c:val>
        </c:ser>
        <c:ser>
          <c:idx val="2"/>
          <c:order val="2"/>
          <c:tx>
            <c:strRef>
              <c:f>'&gt;Results for Org Governance'!$O$52</c:f>
              <c:strCache>
                <c:ptCount val="1"/>
                <c:pt idx="0">
                  <c:v>2. Good</c:v>
                </c:pt>
              </c:strCache>
            </c:strRef>
          </c:tx>
          <c:spPr>
            <a:solidFill>
              <a:srgbClr val="00B050"/>
            </a:solidFill>
          </c:spPr>
          <c:invertIfNegative val="0"/>
          <c:val>
            <c:numRef>
              <c:f>'PQ Ratings'!$R$147:$R$149</c:f>
              <c:numCache>
                <c:formatCode>0%</c:formatCode>
                <c:ptCount val="3"/>
                <c:pt idx="0">
                  <c:v>0</c:v>
                </c:pt>
                <c:pt idx="1">
                  <c:v>0</c:v>
                </c:pt>
                <c:pt idx="2">
                  <c:v>0</c:v>
                </c:pt>
              </c:numCache>
            </c:numRef>
          </c:val>
        </c:ser>
        <c:ser>
          <c:idx val="3"/>
          <c:order val="3"/>
          <c:tx>
            <c:strRef>
              <c:f>'&gt;Results for Org Governance'!$P$52</c:f>
              <c:strCache>
                <c:ptCount val="1"/>
                <c:pt idx="0">
                  <c:v>3. Requires minimal improvement</c:v>
                </c:pt>
              </c:strCache>
            </c:strRef>
          </c:tx>
          <c:spPr>
            <a:solidFill>
              <a:srgbClr val="FFFF00"/>
            </a:solidFill>
          </c:spPr>
          <c:invertIfNegative val="0"/>
          <c:val>
            <c:numRef>
              <c:f>'PQ Ratings'!$S$147:$S$149</c:f>
              <c:numCache>
                <c:formatCode>0%</c:formatCode>
                <c:ptCount val="3"/>
                <c:pt idx="0">
                  <c:v>0</c:v>
                </c:pt>
                <c:pt idx="1">
                  <c:v>0</c:v>
                </c:pt>
                <c:pt idx="2">
                  <c:v>0</c:v>
                </c:pt>
              </c:numCache>
            </c:numRef>
          </c:val>
        </c:ser>
        <c:ser>
          <c:idx val="4"/>
          <c:order val="4"/>
          <c:tx>
            <c:strRef>
              <c:f>'&gt;Results for Org Governance'!$Q$52</c:f>
              <c:strCache>
                <c:ptCount val="1"/>
                <c:pt idx="0">
                  <c:v>4. Requires moderate improvement</c:v>
                </c:pt>
              </c:strCache>
            </c:strRef>
          </c:tx>
          <c:spPr>
            <a:solidFill>
              <a:srgbClr val="FFC000"/>
            </a:solidFill>
          </c:spPr>
          <c:invertIfNegative val="0"/>
          <c:val>
            <c:numRef>
              <c:f>'PQ Ratings'!$T$147:$T$149</c:f>
              <c:numCache>
                <c:formatCode>0%</c:formatCode>
                <c:ptCount val="3"/>
                <c:pt idx="0">
                  <c:v>0</c:v>
                </c:pt>
                <c:pt idx="1">
                  <c:v>0</c:v>
                </c:pt>
                <c:pt idx="2">
                  <c:v>0</c:v>
                </c:pt>
              </c:numCache>
            </c:numRef>
          </c:val>
        </c:ser>
        <c:ser>
          <c:idx val="5"/>
          <c:order val="5"/>
          <c:tx>
            <c:strRef>
              <c:f>'&gt;Results for Org Governance'!$R$52</c:f>
              <c:strCache>
                <c:ptCount val="1"/>
                <c:pt idx="0">
                  <c:v>5. Inadequate</c:v>
                </c:pt>
              </c:strCache>
            </c:strRef>
          </c:tx>
          <c:spPr>
            <a:solidFill>
              <a:srgbClr val="FF0000"/>
            </a:solidFill>
          </c:spPr>
          <c:invertIfNegative val="0"/>
          <c:val>
            <c:numRef>
              <c:f>'PQ Ratings'!$U$147:$U$149</c:f>
              <c:numCache>
                <c:formatCode>0%</c:formatCode>
                <c:ptCount val="3"/>
                <c:pt idx="0">
                  <c:v>0</c:v>
                </c:pt>
                <c:pt idx="1">
                  <c:v>0</c:v>
                </c:pt>
                <c:pt idx="2">
                  <c:v>0</c:v>
                </c:pt>
              </c:numCache>
            </c:numRef>
          </c:val>
        </c:ser>
        <c:dLbls>
          <c:showLegendKey val="0"/>
          <c:showVal val="0"/>
          <c:showCatName val="0"/>
          <c:showSerName val="0"/>
          <c:showPercent val="0"/>
          <c:showBubbleSize val="0"/>
        </c:dLbls>
        <c:gapWidth val="150"/>
        <c:overlap val="100"/>
        <c:axId val="113662208"/>
        <c:axId val="113664000"/>
      </c:barChart>
      <c:catAx>
        <c:axId val="113662208"/>
        <c:scaling>
          <c:orientation val="minMax"/>
        </c:scaling>
        <c:delete val="0"/>
        <c:axPos val="b"/>
        <c:majorTickMark val="out"/>
        <c:minorTickMark val="none"/>
        <c:tickLblPos val="nextTo"/>
        <c:crossAx val="113664000"/>
        <c:crosses val="autoZero"/>
        <c:auto val="1"/>
        <c:lblAlgn val="ctr"/>
        <c:lblOffset val="100"/>
        <c:noMultiLvlLbl val="0"/>
      </c:catAx>
      <c:valAx>
        <c:axId val="113664000"/>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36622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'&gt;Summary results'!$AE$346</c:f>
          <c:strCache>
            <c:ptCount val="1"/>
            <c:pt idx="0">
              <c:v>Average scores 2015-16</c:v>
            </c:pt>
          </c:strCache>
        </c:strRef>
      </c:tx>
      <c:overlay val="0"/>
      <c:txPr>
        <a:bodyPr/>
        <a:lstStyle/>
        <a:p>
          <a:pPr>
            <a:defRPr b="1"/>
          </a:pPr>
          <a:endParaRPr lang="en-US"/>
        </a:p>
      </c:txPr>
    </c:title>
    <c:autoTitleDeleted val="0"/>
    <c:plotArea>
      <c:layout>
        <c:manualLayout>
          <c:layoutTarget val="inner"/>
          <c:xMode val="edge"/>
          <c:yMode val="edge"/>
          <c:x val="0.19690805040119258"/>
          <c:y val="0.11477251227572598"/>
          <c:w val="0.69227081822404624"/>
          <c:h val="0.79468240482223407"/>
        </c:manualLayout>
      </c:layout>
      <c:barChart>
        <c:barDir val="col"/>
        <c:grouping val="clustered"/>
        <c:varyColors val="0"/>
        <c:ser>
          <c:idx val="0"/>
          <c:order val="0"/>
          <c:tx>
            <c:strRef>
              <c:f>#REF!</c:f>
              <c:strCache>
                <c:ptCount val="1"/>
                <c:pt idx="0">
                  <c:v>#REF!</c:v>
                </c:pt>
              </c:strCache>
            </c:strRef>
          </c:tx>
          <c:spPr>
            <a:solidFill>
              <a:srgbClr val="1F497D"/>
            </a:solidFill>
            <a:ln w="25400">
              <a:noFill/>
            </a:ln>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103033856"/>
        <c:axId val="103047936"/>
      </c:barChart>
      <c:catAx>
        <c:axId val="103033856"/>
        <c:scaling>
          <c:orientation val="minMax"/>
        </c:scaling>
        <c:delete val="0"/>
        <c:axPos val="b"/>
        <c:numFmt formatCode="General" sourceLinked="1"/>
        <c:majorTickMark val="out"/>
        <c:minorTickMark val="none"/>
        <c:tickLblPos val="nextTo"/>
        <c:spPr>
          <a:ln w="12700">
            <a:solidFill>
              <a:sysClr val="window" lastClr="FFFFFF">
                <a:lumMod val="75000"/>
              </a:sysClr>
            </a:solidFill>
            <a:prstDash val="solid"/>
          </a:ln>
        </c:spPr>
        <c:txPr>
          <a:bodyPr rot="0" vert="horz"/>
          <a:lstStyle/>
          <a:p>
            <a:pPr algn="ctr">
              <a:defRPr lang="es-ES_tradnl" sz="1000" b="0" i="0" u="none" strike="noStrike" kern="1200" baseline="0">
                <a:solidFill>
                  <a:sysClr val="windowText" lastClr="000000"/>
                </a:solidFill>
                <a:latin typeface="+mn-lt"/>
                <a:ea typeface="+mn-ea"/>
                <a:cs typeface="+mn-cs"/>
              </a:defRPr>
            </a:pPr>
            <a:endParaRPr lang="en-US"/>
          </a:p>
        </c:txPr>
        <c:crossAx val="103047936"/>
        <c:crosses val="autoZero"/>
        <c:auto val="1"/>
        <c:lblAlgn val="ctr"/>
        <c:lblOffset val="100"/>
        <c:tickLblSkip val="1"/>
        <c:tickMarkSkip val="1"/>
        <c:noMultiLvlLbl val="0"/>
      </c:catAx>
      <c:valAx>
        <c:axId val="103047936"/>
        <c:scaling>
          <c:orientation val="minMax"/>
          <c:max val="5"/>
          <c:min val="0.9"/>
        </c:scaling>
        <c:delete val="1"/>
        <c:axPos val="l"/>
        <c:majorGridlines>
          <c:spPr>
            <a:ln w="12700">
              <a:solidFill>
                <a:srgbClr val="969696"/>
              </a:solidFill>
              <a:prstDash val="solid"/>
            </a:ln>
          </c:spPr>
        </c:majorGridlines>
        <c:numFmt formatCode="0.0" sourceLinked="0"/>
        <c:majorTickMark val="out"/>
        <c:minorTickMark val="none"/>
        <c:tickLblPos val="nextTo"/>
        <c:crossAx val="103033856"/>
        <c:crosses val="autoZero"/>
        <c:crossBetween val="between"/>
        <c:majorUnit val="1"/>
      </c:valAx>
      <c:spPr>
        <a:solidFill>
          <a:sysClr val="window" lastClr="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Summary'!$V$4</c:f>
          <c:strCache>
            <c:ptCount val="1"/>
            <c:pt idx="0">
              <c:v>Distribution of SAQ ratings (%) 2016-17</c:v>
            </c:pt>
          </c:strCache>
        </c:strRef>
      </c:tx>
      <c:layout>
        <c:manualLayout>
          <c:xMode val="edge"/>
          <c:yMode val="edge"/>
          <c:x val="0.11689545353604103"/>
          <c:y val="1.6721605451492476E-2"/>
        </c:manualLayout>
      </c:layout>
      <c:overlay val="1"/>
      <c:txPr>
        <a:bodyPr/>
        <a:lstStyle/>
        <a:p>
          <a:pPr>
            <a:defRPr/>
          </a:pPr>
          <a:endParaRPr lang="en-US"/>
        </a:p>
      </c:txPr>
    </c:title>
    <c:autoTitleDeleted val="0"/>
    <c:plotArea>
      <c:layout>
        <c:manualLayout>
          <c:layoutTarget val="inner"/>
          <c:xMode val="edge"/>
          <c:yMode val="edge"/>
          <c:x val="9.8011663829385032E-2"/>
          <c:y val="0.12144645111470702"/>
          <c:w val="0.53803776966903527"/>
          <c:h val="0.8006793015146445"/>
        </c:manualLayout>
      </c:layout>
      <c:barChart>
        <c:barDir val="col"/>
        <c:grouping val="stacked"/>
        <c:varyColors val="0"/>
        <c:ser>
          <c:idx val="0"/>
          <c:order val="0"/>
          <c:tx>
            <c:strRef>
              <c:f>'Overall Summary'!$K$11</c:f>
              <c:strCache>
                <c:ptCount val="1"/>
                <c:pt idx="0">
                  <c:v>Not Applicable</c:v>
                </c:pt>
              </c:strCache>
            </c:strRef>
          </c:tx>
          <c:spPr>
            <a:solidFill>
              <a:srgbClr val="DDDDDD"/>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Summary'!$K$12:$K$16</c:f>
              <c:numCache>
                <c:formatCode>0%</c:formatCode>
                <c:ptCount val="5"/>
                <c:pt idx="0">
                  <c:v>1</c:v>
                </c:pt>
                <c:pt idx="1">
                  <c:v>1</c:v>
                </c:pt>
                <c:pt idx="2">
                  <c:v>1</c:v>
                </c:pt>
                <c:pt idx="3">
                  <c:v>1</c:v>
                </c:pt>
                <c:pt idx="4">
                  <c:v>1</c:v>
                </c:pt>
              </c:numCache>
            </c:numRef>
          </c:val>
        </c:ser>
        <c:ser>
          <c:idx val="1"/>
          <c:order val="1"/>
          <c:tx>
            <c:strRef>
              <c:f>'Overall Summary'!$L$11</c:f>
              <c:strCache>
                <c:ptCount val="1"/>
                <c:pt idx="0">
                  <c:v>1. Outstanding</c:v>
                </c:pt>
              </c:strCache>
            </c:strRef>
          </c:tx>
          <c:spPr>
            <a:solidFill>
              <a:schemeClr val="accent1"/>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Summary'!$L$12:$L$16</c:f>
              <c:numCache>
                <c:formatCode>0%</c:formatCode>
                <c:ptCount val="5"/>
                <c:pt idx="0">
                  <c:v>0</c:v>
                </c:pt>
                <c:pt idx="1">
                  <c:v>0</c:v>
                </c:pt>
                <c:pt idx="2">
                  <c:v>0</c:v>
                </c:pt>
                <c:pt idx="3">
                  <c:v>0</c:v>
                </c:pt>
                <c:pt idx="4">
                  <c:v>0</c:v>
                </c:pt>
              </c:numCache>
            </c:numRef>
          </c:val>
        </c:ser>
        <c:ser>
          <c:idx val="2"/>
          <c:order val="2"/>
          <c:tx>
            <c:strRef>
              <c:f>'Overall Summary'!$M$11</c:f>
              <c:strCache>
                <c:ptCount val="1"/>
                <c:pt idx="0">
                  <c:v>2. Good</c:v>
                </c:pt>
              </c:strCache>
            </c:strRef>
          </c:tx>
          <c:spPr>
            <a:solidFill>
              <a:srgbClr val="00B05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Summary'!$M$12:$M$16</c:f>
              <c:numCache>
                <c:formatCode>0%</c:formatCode>
                <c:ptCount val="5"/>
                <c:pt idx="0">
                  <c:v>0</c:v>
                </c:pt>
                <c:pt idx="1">
                  <c:v>0</c:v>
                </c:pt>
                <c:pt idx="2">
                  <c:v>0</c:v>
                </c:pt>
                <c:pt idx="3">
                  <c:v>0</c:v>
                </c:pt>
                <c:pt idx="4">
                  <c:v>0</c:v>
                </c:pt>
              </c:numCache>
            </c:numRef>
          </c:val>
        </c:ser>
        <c:ser>
          <c:idx val="3"/>
          <c:order val="3"/>
          <c:tx>
            <c:strRef>
              <c:f>'Overall Summary'!$N$11</c:f>
              <c:strCache>
                <c:ptCount val="1"/>
                <c:pt idx="0">
                  <c:v>3. Requires minimal improvement</c:v>
                </c:pt>
              </c:strCache>
            </c:strRef>
          </c:tx>
          <c:spPr>
            <a:solidFill>
              <a:srgbClr val="FFFF0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Summary'!$N$12:$N$16</c:f>
              <c:numCache>
                <c:formatCode>0%</c:formatCode>
                <c:ptCount val="5"/>
                <c:pt idx="0">
                  <c:v>0</c:v>
                </c:pt>
                <c:pt idx="1">
                  <c:v>0</c:v>
                </c:pt>
                <c:pt idx="2">
                  <c:v>0</c:v>
                </c:pt>
                <c:pt idx="3">
                  <c:v>0</c:v>
                </c:pt>
                <c:pt idx="4">
                  <c:v>0</c:v>
                </c:pt>
              </c:numCache>
            </c:numRef>
          </c:val>
        </c:ser>
        <c:ser>
          <c:idx val="4"/>
          <c:order val="4"/>
          <c:tx>
            <c:strRef>
              <c:f>'Overall Summary'!$O$11</c:f>
              <c:strCache>
                <c:ptCount val="1"/>
                <c:pt idx="0">
                  <c:v>4. Requires moderate improvement</c:v>
                </c:pt>
              </c:strCache>
            </c:strRef>
          </c:tx>
          <c:spPr>
            <a:solidFill>
              <a:schemeClr val="accent6"/>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Summary'!$O$12:$O$16</c:f>
              <c:numCache>
                <c:formatCode>0%</c:formatCode>
                <c:ptCount val="5"/>
                <c:pt idx="0">
                  <c:v>0</c:v>
                </c:pt>
                <c:pt idx="1">
                  <c:v>0</c:v>
                </c:pt>
                <c:pt idx="2">
                  <c:v>0</c:v>
                </c:pt>
                <c:pt idx="3">
                  <c:v>0</c:v>
                </c:pt>
                <c:pt idx="4">
                  <c:v>0</c:v>
                </c:pt>
              </c:numCache>
            </c:numRef>
          </c:val>
        </c:ser>
        <c:ser>
          <c:idx val="5"/>
          <c:order val="5"/>
          <c:tx>
            <c:strRef>
              <c:f>'Overall Summary'!$P$11</c:f>
              <c:strCache>
                <c:ptCount val="1"/>
                <c:pt idx="0">
                  <c:v>5. Inadequate</c:v>
                </c:pt>
              </c:strCache>
            </c:strRef>
          </c:tx>
          <c:spPr>
            <a:solidFill>
              <a:srgbClr val="FF0000"/>
            </a:solidFill>
          </c:spPr>
          <c:invertIfNegative val="0"/>
          <c:cat>
            <c:strRef>
              <c:f>'Overall Summary'!$A$12:$A$16</c:f>
              <c:strCache>
                <c:ptCount val="5"/>
                <c:pt idx="0">
                  <c:v>Safety</c:v>
                </c:pt>
                <c:pt idx="1">
                  <c:v>Patient Experiece</c:v>
                </c:pt>
                <c:pt idx="2">
                  <c:v>Efficiency</c:v>
                </c:pt>
                <c:pt idx="3">
                  <c:v>Effectiveness</c:v>
                </c:pt>
                <c:pt idx="4">
                  <c:v>Organisation Governance</c:v>
                </c:pt>
              </c:strCache>
            </c:strRef>
          </c:cat>
          <c:val>
            <c:numRef>
              <c:f>'Overall Summary'!$P$12:$P$16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2040192"/>
        <c:axId val="112046080"/>
      </c:barChart>
      <c:catAx>
        <c:axId val="112040192"/>
        <c:scaling>
          <c:orientation val="minMax"/>
        </c:scaling>
        <c:delete val="0"/>
        <c:axPos val="b"/>
        <c:majorTickMark val="out"/>
        <c:minorTickMark val="none"/>
        <c:tickLblPos val="nextTo"/>
        <c:crossAx val="112046080"/>
        <c:crosses val="autoZero"/>
        <c:auto val="1"/>
        <c:lblAlgn val="ctr"/>
        <c:lblOffset val="100"/>
        <c:noMultiLvlLbl val="0"/>
      </c:catAx>
      <c:valAx>
        <c:axId val="112046080"/>
        <c:scaling>
          <c:orientation val="minMax"/>
          <c:max val="1"/>
          <c:min val="0"/>
        </c:scaling>
        <c:delete val="0"/>
        <c:axPos val="l"/>
        <c:majorGridlines/>
        <c:title>
          <c:tx>
            <c:rich>
              <a:bodyPr rot="-5400000" vert="horz"/>
              <a:lstStyle/>
              <a:p>
                <a:pPr>
                  <a:defRPr/>
                </a:pPr>
                <a:r>
                  <a:rPr lang="en-US"/>
                  <a:t>% of SAQs</a:t>
                </a:r>
              </a:p>
            </c:rich>
          </c:tx>
          <c:overlay val="0"/>
        </c:title>
        <c:numFmt formatCode="0%" sourceLinked="1"/>
        <c:majorTickMark val="out"/>
        <c:minorTickMark val="none"/>
        <c:tickLblPos val="nextTo"/>
        <c:crossAx val="112040192"/>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 - Safety Hard</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Ratings'!$AB$71</c:f>
              <c:strCache>
                <c:ptCount val="1"/>
                <c:pt idx="0">
                  <c:v>2015-16</c:v>
                </c:pt>
              </c:strCache>
            </c:strRef>
          </c:tx>
          <c:spPr>
            <a:solidFill>
              <a:schemeClr val="tx2"/>
            </a:solidFill>
          </c:spPr>
          <c:invertIfNegative val="0"/>
          <c:cat>
            <c:strRef>
              <c:f>'PQ Ratings'!$AA$72:$AA$90</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Ratings'!$AB$72:$AB$90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'PQ Ratings'!$AC$71</c:f>
              <c:strCache>
                <c:ptCount val="1"/>
                <c:pt idx="0">
                  <c:v>2016-17</c:v>
                </c:pt>
              </c:strCache>
            </c:strRef>
          </c:tx>
          <c:spPr>
            <a:solidFill>
              <a:schemeClr val="accent6">
                <a:lumMod val="50000"/>
              </a:schemeClr>
            </a:solidFill>
          </c:spPr>
          <c:invertIfNegative val="0"/>
          <c:cat>
            <c:strRef>
              <c:f>'PQ Ratings'!$AA$72:$AA$90</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Ratings'!$AC$72:$AC$90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axId val="112119808"/>
        <c:axId val="112121344"/>
      </c:barChart>
      <c:catAx>
        <c:axId val="112119808"/>
        <c:scaling>
          <c:orientation val="minMax"/>
        </c:scaling>
        <c:delete val="0"/>
        <c:axPos val="b"/>
        <c:majorTickMark val="out"/>
        <c:minorTickMark val="none"/>
        <c:tickLblPos val="nextTo"/>
        <c:crossAx val="112121344"/>
        <c:crosses val="autoZero"/>
        <c:auto val="1"/>
        <c:lblAlgn val="ctr"/>
        <c:lblOffset val="100"/>
        <c:noMultiLvlLbl val="0"/>
      </c:catAx>
      <c:valAx>
        <c:axId val="112121344"/>
        <c:scaling>
          <c:orientation val="minMax"/>
          <c:max val="5"/>
          <c:min val="0.9"/>
        </c:scaling>
        <c:delete val="1"/>
        <c:axPos val="l"/>
        <c:majorGridlines/>
        <c:numFmt formatCode="General" sourceLinked="1"/>
        <c:majorTickMark val="out"/>
        <c:minorTickMark val="none"/>
        <c:tickLblPos val="nextTo"/>
        <c:crossAx val="112119808"/>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0.19926170492928427"/>
          <c:y val="2.3104762611602356E-2"/>
        </c:manualLayout>
      </c:layout>
      <c:overlay val="1"/>
      <c:txPr>
        <a:bodyPr/>
        <a:lstStyle/>
        <a:p>
          <a:pPr>
            <a:defRPr/>
          </a:pPr>
          <a:endParaRPr lang="en-US"/>
        </a:p>
      </c:txPr>
    </c:title>
    <c:autoTitleDeleted val="0"/>
    <c:plotArea>
      <c:layout>
        <c:manualLayout>
          <c:layoutTarget val="inner"/>
          <c:xMode val="edge"/>
          <c:yMode val="edge"/>
          <c:x val="9.3648975194205689E-2"/>
          <c:y val="0.12144632213380986"/>
          <c:w val="0.66448697183672389"/>
          <c:h val="0.8006793015146445"/>
        </c:manualLayout>
      </c:layout>
      <c:barChart>
        <c:barDir val="col"/>
        <c:grouping val="stacked"/>
        <c:varyColors val="0"/>
        <c:ser>
          <c:idx val="0"/>
          <c:order val="0"/>
          <c:tx>
            <c:strRef>
              <c:f>'PQ Ratings'!$D$104</c:f>
              <c:strCache>
                <c:ptCount val="1"/>
                <c:pt idx="0">
                  <c:v>Not applicable</c:v>
                </c:pt>
              </c:strCache>
            </c:strRef>
          </c:tx>
          <c:spPr>
            <a:solidFill>
              <a:srgbClr val="DDDDDD"/>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Ratings'!$D$105:$D$123</c:f>
              <c:numCache>
                <c:formatCode>0%</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ser>
          <c:idx val="1"/>
          <c:order val="1"/>
          <c:tx>
            <c:strRef>
              <c:f>'PQ Ratings'!$E$104</c:f>
              <c:strCache>
                <c:ptCount val="1"/>
                <c:pt idx="0">
                  <c:v>1. Outstanding</c:v>
                </c:pt>
              </c:strCache>
            </c:strRef>
          </c:tx>
          <c:spPr>
            <a:solidFill>
              <a:schemeClr val="accent1"/>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Ratings'!$E$105:$E$123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'PQ Ratings'!$F$104</c:f>
              <c:strCache>
                <c:ptCount val="1"/>
                <c:pt idx="0">
                  <c:v>2. Good</c:v>
                </c:pt>
              </c:strCache>
            </c:strRef>
          </c:tx>
          <c:spPr>
            <a:solidFill>
              <a:srgbClr val="00B050"/>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Ratings'!$F$105:$F$123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'PQ Ratings'!$G$104</c:f>
              <c:strCache>
                <c:ptCount val="1"/>
                <c:pt idx="0">
                  <c:v>3. Requires minimal improvement</c:v>
                </c:pt>
              </c:strCache>
            </c:strRef>
          </c:tx>
          <c:spPr>
            <a:solidFill>
              <a:srgbClr val="FFFF00"/>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Ratings'!$G$105:$G$123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'PQ Ratings'!$H$104</c:f>
              <c:strCache>
                <c:ptCount val="1"/>
                <c:pt idx="0">
                  <c:v>4. Requires moderate improvement</c:v>
                </c:pt>
              </c:strCache>
            </c:strRef>
          </c:tx>
          <c:spPr>
            <a:solidFill>
              <a:srgbClr val="FFC000"/>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Ratings'!$H$105:$H$123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'PQ Ratings'!$I$104</c:f>
              <c:strCache>
                <c:ptCount val="1"/>
                <c:pt idx="0">
                  <c:v>5. Inadequate</c:v>
                </c:pt>
              </c:strCache>
            </c:strRef>
          </c:tx>
          <c:spPr>
            <a:solidFill>
              <a:srgbClr val="FF0000"/>
            </a:solidFill>
          </c:spPr>
          <c:invertIfNegative val="0"/>
          <c:cat>
            <c:strRef>
              <c:f>'PQ Ratings'!$C$105:$C$123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Ratings'!$I$105:$I$123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overlap val="100"/>
        <c:axId val="112187648"/>
        <c:axId val="112189440"/>
      </c:barChart>
      <c:catAx>
        <c:axId val="112187648"/>
        <c:scaling>
          <c:orientation val="minMax"/>
        </c:scaling>
        <c:delete val="0"/>
        <c:axPos val="b"/>
        <c:majorTickMark val="out"/>
        <c:minorTickMark val="none"/>
        <c:tickLblPos val="nextTo"/>
        <c:crossAx val="112189440"/>
        <c:crosses val="autoZero"/>
        <c:auto val="1"/>
        <c:lblAlgn val="ctr"/>
        <c:lblOffset val="100"/>
        <c:noMultiLvlLbl val="0"/>
      </c:catAx>
      <c:valAx>
        <c:axId val="112189440"/>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187648"/>
        <c:crosses val="autoZero"/>
        <c:crossBetween val="between"/>
      </c:valAx>
    </c:plotArea>
    <c:legend>
      <c:legendPos val="r"/>
      <c:layout>
        <c:manualLayout>
          <c:xMode val="edge"/>
          <c:yMode val="edge"/>
          <c:x val="0.78081312598358643"/>
          <c:y val="0.34408401683376511"/>
          <c:w val="0.20571183625860334"/>
          <c:h val="0.306187601952873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Summary'!$V$5</c:f>
          <c:strCache>
            <c:ptCount val="1"/>
            <c:pt idx="0">
              <c:v>Distribution of SAQ ratings (%) 2016-17</c:v>
            </c:pt>
          </c:strCache>
        </c:strRef>
      </c:tx>
      <c:layout>
        <c:manualLayout>
          <c:xMode val="edge"/>
          <c:yMode val="edge"/>
          <c:x val="0.18625832801496905"/>
          <c:y val="3.4393046950152224E-2"/>
        </c:manualLayout>
      </c:layout>
      <c:overlay val="1"/>
      <c:txPr>
        <a:bodyPr/>
        <a:lstStyle/>
        <a:p>
          <a:pPr>
            <a:defRPr/>
          </a:pPr>
          <a:endParaRPr lang="en-US"/>
        </a:p>
      </c:txPr>
    </c:title>
    <c:autoTitleDeleted val="0"/>
    <c:plotArea>
      <c:layout>
        <c:manualLayout>
          <c:layoutTarget val="inner"/>
          <c:xMode val="edge"/>
          <c:yMode val="edge"/>
          <c:x val="8.9271489386737818E-2"/>
          <c:y val="0.12144632213380986"/>
          <c:w val="0.65795292873905165"/>
          <c:h val="0.8006793015146445"/>
        </c:manualLayout>
      </c:layout>
      <c:barChart>
        <c:barDir val="col"/>
        <c:grouping val="stacked"/>
        <c:varyColors val="0"/>
        <c:ser>
          <c:idx val="0"/>
          <c:order val="0"/>
          <c:tx>
            <c:strRef>
              <c:f>'PQ Ratings'!$P$104</c:f>
              <c:strCache>
                <c:ptCount val="1"/>
                <c:pt idx="0">
                  <c:v>Not applicable</c:v>
                </c:pt>
              </c:strCache>
            </c:strRef>
          </c:tx>
          <c:spPr>
            <a:solidFill>
              <a:srgbClr val="DDDDDD"/>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Ratings'!$P$105:$P$123</c:f>
              <c:numCache>
                <c:formatCode>0%</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ser>
          <c:idx val="1"/>
          <c:order val="1"/>
          <c:tx>
            <c:strRef>
              <c:f>'PQ Ratings'!$Q$104</c:f>
              <c:strCache>
                <c:ptCount val="1"/>
                <c:pt idx="0">
                  <c:v>1. Outstanding</c:v>
                </c:pt>
              </c:strCache>
            </c:strRef>
          </c:tx>
          <c:spPr>
            <a:solidFill>
              <a:schemeClr val="accent1"/>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Ratings'!$Q$105:$Q$123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'PQ Ratings'!$R$104</c:f>
              <c:strCache>
                <c:ptCount val="1"/>
                <c:pt idx="0">
                  <c:v>2. Good</c:v>
                </c:pt>
              </c:strCache>
            </c:strRef>
          </c:tx>
          <c:spPr>
            <a:solidFill>
              <a:srgbClr val="00B050"/>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Ratings'!$R$105:$R$123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'PQ Ratings'!$S$104</c:f>
              <c:strCache>
                <c:ptCount val="1"/>
                <c:pt idx="0">
                  <c:v>3. Requires minimal improvement</c:v>
                </c:pt>
              </c:strCache>
            </c:strRef>
          </c:tx>
          <c:spPr>
            <a:solidFill>
              <a:srgbClr val="FFFF00"/>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Ratings'!$S$105:$S$123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'PQ Ratings'!$T$104</c:f>
              <c:strCache>
                <c:ptCount val="1"/>
                <c:pt idx="0">
                  <c:v>4. Requires moderate improvement</c:v>
                </c:pt>
              </c:strCache>
            </c:strRef>
          </c:tx>
          <c:spPr>
            <a:solidFill>
              <a:srgbClr val="FFC000"/>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Ratings'!$T$105:$T$123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'PQ Ratings'!$U$104</c:f>
              <c:strCache>
                <c:ptCount val="1"/>
                <c:pt idx="0">
                  <c:v>5. Inadequate</c:v>
                </c:pt>
              </c:strCache>
            </c:strRef>
          </c:tx>
          <c:spPr>
            <a:solidFill>
              <a:srgbClr val="FF0000"/>
            </a:solidFill>
          </c:spPr>
          <c:invertIfNegative val="0"/>
          <c:cat>
            <c:strRef>
              <c:f>'PQ Ratings'!$O$105:$O$123</c:f>
              <c:strCache>
                <c:ptCount val="19"/>
                <c:pt idx="0">
                  <c:v>SH1</c:v>
                </c:pt>
                <c:pt idx="1">
                  <c:v>SH2</c:v>
                </c:pt>
                <c:pt idx="2">
                  <c:v>SH3</c:v>
                </c:pt>
                <c:pt idx="3">
                  <c:v>SH4</c:v>
                </c:pt>
                <c:pt idx="4">
                  <c:v>SH5</c:v>
                </c:pt>
                <c:pt idx="5">
                  <c:v>SH6</c:v>
                </c:pt>
                <c:pt idx="6">
                  <c:v>SH7</c:v>
                </c:pt>
                <c:pt idx="7">
                  <c:v>SH8</c:v>
                </c:pt>
                <c:pt idx="8">
                  <c:v>SH9</c:v>
                </c:pt>
                <c:pt idx="9">
                  <c:v>SH10</c:v>
                </c:pt>
                <c:pt idx="10">
                  <c:v>SH11</c:v>
                </c:pt>
                <c:pt idx="11">
                  <c:v>SH12</c:v>
                </c:pt>
                <c:pt idx="12">
                  <c:v>SH13</c:v>
                </c:pt>
                <c:pt idx="13">
                  <c:v>SH14</c:v>
                </c:pt>
                <c:pt idx="14">
                  <c:v>SH15</c:v>
                </c:pt>
                <c:pt idx="15">
                  <c:v>SH16</c:v>
                </c:pt>
                <c:pt idx="16">
                  <c:v>SH17</c:v>
                </c:pt>
                <c:pt idx="17">
                  <c:v>SH18</c:v>
                </c:pt>
                <c:pt idx="18">
                  <c:v>SH19</c:v>
                </c:pt>
              </c:strCache>
            </c:strRef>
          </c:cat>
          <c:val>
            <c:numRef>
              <c:f>'PQ Ratings'!$U$105:$U$123</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overlap val="100"/>
        <c:axId val="112254976"/>
        <c:axId val="112256512"/>
      </c:barChart>
      <c:catAx>
        <c:axId val="112254976"/>
        <c:scaling>
          <c:orientation val="minMax"/>
        </c:scaling>
        <c:delete val="0"/>
        <c:axPos val="b"/>
        <c:majorTickMark val="out"/>
        <c:minorTickMark val="none"/>
        <c:tickLblPos val="nextTo"/>
        <c:crossAx val="112256512"/>
        <c:crosses val="autoZero"/>
        <c:auto val="1"/>
        <c:lblAlgn val="ctr"/>
        <c:lblOffset val="100"/>
        <c:noMultiLvlLbl val="0"/>
      </c:catAx>
      <c:valAx>
        <c:axId val="112256512"/>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2254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scores - Safety Soft</a:t>
            </a:r>
          </a:p>
        </c:rich>
      </c:tx>
      <c:layout>
        <c:manualLayout>
          <c:xMode val="edge"/>
          <c:yMode val="edge"/>
          <c:x val="0.36929596588344643"/>
          <c:y val="2.500317895045728E-2"/>
        </c:manualLayout>
      </c:layout>
      <c:overlay val="1"/>
    </c:title>
    <c:autoTitleDeleted val="0"/>
    <c:plotArea>
      <c:layout>
        <c:manualLayout>
          <c:layoutTarget val="inner"/>
          <c:xMode val="edge"/>
          <c:yMode val="edge"/>
          <c:x val="0.17830959919789463"/>
          <c:y val="0.12144634094651212"/>
          <c:w val="0.68252793961052038"/>
          <c:h val="0.8006793015146445"/>
        </c:manualLayout>
      </c:layout>
      <c:barChart>
        <c:barDir val="col"/>
        <c:grouping val="clustered"/>
        <c:varyColors val="0"/>
        <c:ser>
          <c:idx val="0"/>
          <c:order val="0"/>
          <c:tx>
            <c:strRef>
              <c:f>'PQ Ratings'!$AB$71</c:f>
              <c:strCache>
                <c:ptCount val="1"/>
                <c:pt idx="0">
                  <c:v>2015-16</c:v>
                </c:pt>
              </c:strCache>
            </c:strRef>
          </c:tx>
          <c:spPr>
            <a:solidFill>
              <a:schemeClr val="tx2"/>
            </a:solidFill>
          </c:spPr>
          <c:invertIfNegative val="0"/>
          <c:cat>
            <c:strRef>
              <c:f>'PQ Ratings'!$AA$91:$AA$100</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Ratings'!$AB$91:$AB$100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'PQ Ratings'!$AC$71</c:f>
              <c:strCache>
                <c:ptCount val="1"/>
                <c:pt idx="0">
                  <c:v>2016-17</c:v>
                </c:pt>
              </c:strCache>
            </c:strRef>
          </c:tx>
          <c:spPr>
            <a:solidFill>
              <a:schemeClr val="accent6">
                <a:lumMod val="50000"/>
              </a:schemeClr>
            </a:solidFill>
          </c:spPr>
          <c:invertIfNegative val="0"/>
          <c:cat>
            <c:strRef>
              <c:f>'PQ Ratings'!$AA$91:$AA$100</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Ratings'!$AC$91:$AC$100</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98605312"/>
        <c:axId val="100532224"/>
      </c:barChart>
      <c:catAx>
        <c:axId val="98605312"/>
        <c:scaling>
          <c:orientation val="minMax"/>
        </c:scaling>
        <c:delete val="0"/>
        <c:axPos val="b"/>
        <c:majorTickMark val="out"/>
        <c:minorTickMark val="none"/>
        <c:tickLblPos val="nextTo"/>
        <c:crossAx val="100532224"/>
        <c:crosses val="autoZero"/>
        <c:auto val="1"/>
        <c:lblAlgn val="ctr"/>
        <c:lblOffset val="100"/>
        <c:noMultiLvlLbl val="0"/>
      </c:catAx>
      <c:valAx>
        <c:axId val="100532224"/>
        <c:scaling>
          <c:orientation val="minMax"/>
          <c:max val="5"/>
          <c:min val="0.9"/>
        </c:scaling>
        <c:delete val="1"/>
        <c:axPos val="l"/>
        <c:majorGridlines/>
        <c:numFmt formatCode="General" sourceLinked="1"/>
        <c:majorTickMark val="out"/>
        <c:minorTickMark val="none"/>
        <c:tickLblPos val="nextTo"/>
        <c:crossAx val="98605312"/>
        <c:crosses val="autoZero"/>
        <c:crossBetween val="between"/>
        <c:majorUnit val="1"/>
      </c:valAx>
    </c:plotArea>
    <c:legend>
      <c:legendPos val="r"/>
      <c:overlay val="0"/>
    </c:legend>
    <c:plotVisOnly val="1"/>
    <c:dispBlanksAs val="gap"/>
    <c:showDLblsOverMax val="0"/>
  </c:chart>
  <c:spPr>
    <a:noFill/>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'Overall Summary'!$U$5</c:f>
          <c:strCache>
            <c:ptCount val="1"/>
            <c:pt idx="0">
              <c:v>Distribuion of SAQ ratings (%) 2015-16</c:v>
            </c:pt>
          </c:strCache>
        </c:strRef>
      </c:tx>
      <c:layout>
        <c:manualLayout>
          <c:xMode val="edge"/>
          <c:yMode val="edge"/>
          <c:x val="0.19926170492928427"/>
          <c:y val="2.3104762611602356E-2"/>
        </c:manualLayout>
      </c:layout>
      <c:overlay val="1"/>
      <c:txPr>
        <a:bodyPr/>
        <a:lstStyle/>
        <a:p>
          <a:pPr>
            <a:defRPr/>
          </a:pPr>
          <a:endParaRPr lang="en-US"/>
        </a:p>
      </c:txPr>
    </c:title>
    <c:autoTitleDeleted val="0"/>
    <c:plotArea>
      <c:layout>
        <c:manualLayout>
          <c:layoutTarget val="inner"/>
          <c:xMode val="edge"/>
          <c:yMode val="edge"/>
          <c:x val="9.3648975194205689E-2"/>
          <c:y val="0.12144632213380986"/>
          <c:w val="0.66448697183672389"/>
          <c:h val="0.8006793015146445"/>
        </c:manualLayout>
      </c:layout>
      <c:barChart>
        <c:barDir val="col"/>
        <c:grouping val="stacked"/>
        <c:varyColors val="0"/>
        <c:ser>
          <c:idx val="0"/>
          <c:order val="0"/>
          <c:tx>
            <c:strRef>
              <c:f>'PQ Ratings'!$D$104</c:f>
              <c:strCache>
                <c:ptCount val="1"/>
                <c:pt idx="0">
                  <c:v>Not applicable</c:v>
                </c:pt>
              </c:strCache>
            </c:strRef>
          </c:tx>
          <c:spPr>
            <a:solidFill>
              <a:srgbClr val="DDDDDD"/>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Ratings'!$D$124:$D$133</c:f>
              <c:numCache>
                <c:formatCode>0%</c:formatCode>
                <c:ptCount val="10"/>
                <c:pt idx="0">
                  <c:v>1</c:v>
                </c:pt>
                <c:pt idx="1">
                  <c:v>1</c:v>
                </c:pt>
                <c:pt idx="2">
                  <c:v>1</c:v>
                </c:pt>
                <c:pt idx="3">
                  <c:v>1</c:v>
                </c:pt>
                <c:pt idx="4">
                  <c:v>1</c:v>
                </c:pt>
                <c:pt idx="5">
                  <c:v>1</c:v>
                </c:pt>
                <c:pt idx="6">
                  <c:v>1</c:v>
                </c:pt>
                <c:pt idx="7">
                  <c:v>1</c:v>
                </c:pt>
                <c:pt idx="8">
                  <c:v>1</c:v>
                </c:pt>
                <c:pt idx="9">
                  <c:v>1</c:v>
                </c:pt>
              </c:numCache>
            </c:numRef>
          </c:val>
        </c:ser>
        <c:ser>
          <c:idx val="1"/>
          <c:order val="1"/>
          <c:tx>
            <c:strRef>
              <c:f>'PQ Ratings'!$E$104</c:f>
              <c:strCache>
                <c:ptCount val="1"/>
                <c:pt idx="0">
                  <c:v>1. Outstanding</c:v>
                </c:pt>
              </c:strCache>
            </c:strRef>
          </c:tx>
          <c:spPr>
            <a:solidFill>
              <a:schemeClr val="accent1"/>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Ratings'!$E$124:$E$133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'PQ Ratings'!$F$104</c:f>
              <c:strCache>
                <c:ptCount val="1"/>
                <c:pt idx="0">
                  <c:v>2. Good</c:v>
                </c:pt>
              </c:strCache>
            </c:strRef>
          </c:tx>
          <c:spPr>
            <a:solidFill>
              <a:srgbClr val="00B050"/>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Ratings'!$F$124:$F$133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'PQ Ratings'!$G$104</c:f>
              <c:strCache>
                <c:ptCount val="1"/>
                <c:pt idx="0">
                  <c:v>3. Requires minimal improvement</c:v>
                </c:pt>
              </c:strCache>
            </c:strRef>
          </c:tx>
          <c:spPr>
            <a:solidFill>
              <a:srgbClr val="FFFF00"/>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Ratings'!$G$124:$G$133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'PQ Ratings'!$H$104</c:f>
              <c:strCache>
                <c:ptCount val="1"/>
                <c:pt idx="0">
                  <c:v>4. Requires moderate improvement</c:v>
                </c:pt>
              </c:strCache>
            </c:strRef>
          </c:tx>
          <c:spPr>
            <a:solidFill>
              <a:srgbClr val="FFC000"/>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Ratings'!$H$124:$H$133</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'PQ Ratings'!$I$104</c:f>
              <c:strCache>
                <c:ptCount val="1"/>
                <c:pt idx="0">
                  <c:v>5. Inadequate</c:v>
                </c:pt>
              </c:strCache>
            </c:strRef>
          </c:tx>
          <c:spPr>
            <a:solidFill>
              <a:srgbClr val="FF0000"/>
            </a:solidFill>
          </c:spPr>
          <c:invertIfNegative val="0"/>
          <c:cat>
            <c:strRef>
              <c:f>'PQ Ratings'!$C$124:$C$133</c:f>
              <c:strCache>
                <c:ptCount val="10"/>
                <c:pt idx="0">
                  <c:v>SS1</c:v>
                </c:pt>
                <c:pt idx="1">
                  <c:v>SS2</c:v>
                </c:pt>
                <c:pt idx="2">
                  <c:v>SS3</c:v>
                </c:pt>
                <c:pt idx="3">
                  <c:v>SS4</c:v>
                </c:pt>
                <c:pt idx="4">
                  <c:v>SS5</c:v>
                </c:pt>
                <c:pt idx="5">
                  <c:v>SS6</c:v>
                </c:pt>
                <c:pt idx="6">
                  <c:v>SS7</c:v>
                </c:pt>
                <c:pt idx="7">
                  <c:v>SS8</c:v>
                </c:pt>
                <c:pt idx="8">
                  <c:v>SS9</c:v>
                </c:pt>
                <c:pt idx="9">
                  <c:v>SS10</c:v>
                </c:pt>
              </c:strCache>
            </c:strRef>
          </c:cat>
          <c:val>
            <c:numRef>
              <c:f>'PQ Ratings'!$I$124:$I$133</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overlap val="100"/>
        <c:axId val="111871872"/>
        <c:axId val="111873408"/>
      </c:barChart>
      <c:catAx>
        <c:axId val="111871872"/>
        <c:scaling>
          <c:orientation val="minMax"/>
        </c:scaling>
        <c:delete val="0"/>
        <c:axPos val="b"/>
        <c:majorTickMark val="out"/>
        <c:minorTickMark val="none"/>
        <c:tickLblPos val="nextTo"/>
        <c:crossAx val="111873408"/>
        <c:crosses val="autoZero"/>
        <c:auto val="1"/>
        <c:lblAlgn val="ctr"/>
        <c:lblOffset val="100"/>
        <c:noMultiLvlLbl val="0"/>
      </c:catAx>
      <c:valAx>
        <c:axId val="111873408"/>
        <c:scaling>
          <c:orientation val="minMax"/>
          <c:max val="1"/>
          <c:min val="0"/>
        </c:scaling>
        <c:delete val="0"/>
        <c:axPos val="l"/>
        <c:majorGridlines/>
        <c:title>
          <c:tx>
            <c:rich>
              <a:bodyPr rot="-5400000" vert="horz"/>
              <a:lstStyle/>
              <a:p>
                <a:pPr>
                  <a:defRPr/>
                </a:pPr>
                <a:r>
                  <a:rPr lang="en-US"/>
                  <a:t>% of prompt questions</a:t>
                </a:r>
              </a:p>
            </c:rich>
          </c:tx>
          <c:overlay val="0"/>
        </c:title>
        <c:numFmt formatCode="0%" sourceLinked="0"/>
        <c:majorTickMark val="out"/>
        <c:minorTickMark val="none"/>
        <c:tickLblPos val="nextTo"/>
        <c:crossAx val="111871872"/>
        <c:crosses val="autoZero"/>
        <c:crossBetween val="between"/>
      </c:valAx>
    </c:plotArea>
    <c:legend>
      <c:legendPos val="r"/>
      <c:layout>
        <c:manualLayout>
          <c:xMode val="edge"/>
          <c:yMode val="edge"/>
          <c:x val="0.78081312598358643"/>
          <c:y val="0.34408401683376511"/>
          <c:w val="0.20571183625860334"/>
          <c:h val="0.306187601952873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absolute">
    <xdr:from>
      <xdr:col>0</xdr:col>
      <xdr:colOff>142876</xdr:colOff>
      <xdr:row>20</xdr:row>
      <xdr:rowOff>169736</xdr:rowOff>
    </xdr:from>
    <xdr:to>
      <xdr:col>9</xdr:col>
      <xdr:colOff>571501</xdr:colOff>
      <xdr:row>45</xdr:row>
      <xdr:rowOff>17416</xdr:rowOff>
    </xdr:to>
    <xdr:graphicFrame macro="">
      <xdr:nvGraphicFramePr>
        <xdr:cNvPr id="2" name="distY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250712</xdr:colOff>
      <xdr:row>5</xdr:row>
      <xdr:rowOff>102053</xdr:rowOff>
    </xdr:from>
    <xdr:to>
      <xdr:col>7</xdr:col>
      <xdr:colOff>979714</xdr:colOff>
      <xdr:row>15</xdr:row>
      <xdr:rowOff>8165</xdr:rowOff>
    </xdr:to>
    <xdr:graphicFrame macro="">
      <xdr:nvGraphicFramePr>
        <xdr:cNvPr id="4" name="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612320</xdr:colOff>
      <xdr:row>347</xdr:row>
      <xdr:rowOff>40822</xdr:rowOff>
    </xdr:from>
    <xdr:to>
      <xdr:col>41</xdr:col>
      <xdr:colOff>244930</xdr:colOff>
      <xdr:row>370</xdr:row>
      <xdr:rowOff>183698</xdr:rowOff>
    </xdr:to>
    <xdr:graphicFrame macro="">
      <xdr:nvGraphicFramePr>
        <xdr:cNvPr id="9" name="average_Y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299356</xdr:colOff>
      <xdr:row>21</xdr:row>
      <xdr:rowOff>25441</xdr:rowOff>
    </xdr:from>
    <xdr:to>
      <xdr:col>19</xdr:col>
      <xdr:colOff>122463</xdr:colOff>
      <xdr:row>45</xdr:row>
      <xdr:rowOff>13608</xdr:rowOff>
    </xdr:to>
    <xdr:graphicFrame macro="">
      <xdr:nvGraphicFramePr>
        <xdr:cNvPr id="6" name="distY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0.01509</cdr:x>
      <cdr:y>0.10145</cdr:y>
    </cdr:from>
    <cdr:to>
      <cdr:x>0.15501</cdr:x>
      <cdr:y>0.17184</cdr:y>
    </cdr:to>
    <cdr:sp macro="" textlink="">
      <cdr:nvSpPr>
        <cdr:cNvPr id="3" name="TextBox 2"/>
        <cdr:cNvSpPr txBox="1"/>
      </cdr:nvSpPr>
      <cdr:spPr>
        <a:xfrm xmlns:a="http://schemas.openxmlformats.org/drawingml/2006/main">
          <a:off x="104745" y="466737"/>
          <a:ext cx="971233" cy="3238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0.29727</cdr:y>
    </cdr:from>
    <cdr:to>
      <cdr:x>0.12894</cdr:x>
      <cdr:y>0.36491</cdr:y>
    </cdr:to>
    <cdr:sp macro="" textlink="">
      <cdr:nvSpPr>
        <cdr:cNvPr id="4" name="TextBox 1"/>
        <cdr:cNvSpPr txBox="1"/>
      </cdr:nvSpPr>
      <cdr:spPr>
        <a:xfrm xmlns:a="http://schemas.openxmlformats.org/drawingml/2006/main">
          <a:off x="279320" y="1367612"/>
          <a:ext cx="615697" cy="3111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586467</xdr:colOff>
      <xdr:row>29</xdr:row>
      <xdr:rowOff>42181</xdr:rowOff>
    </xdr:from>
    <xdr:to>
      <xdr:col>8</xdr:col>
      <xdr:colOff>653143</xdr:colOff>
      <xdr:row>42</xdr:row>
      <xdr:rowOff>122703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99</xdr:row>
      <xdr:rowOff>19050</xdr:rowOff>
    </xdr:from>
    <xdr:to>
      <xdr:col>10</xdr:col>
      <xdr:colOff>590550</xdr:colOff>
      <xdr:row>118</xdr:row>
      <xdr:rowOff>28574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285750</xdr:colOff>
      <xdr:row>99</xdr:row>
      <xdr:rowOff>28575</xdr:rowOff>
    </xdr:from>
    <xdr:to>
      <xdr:col>23</xdr:col>
      <xdr:colOff>285750</xdr:colOff>
      <xdr:row>118</xdr:row>
      <xdr:rowOff>38099</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xdr:colOff>
      <xdr:row>4</xdr:row>
      <xdr:rowOff>27214</xdr:rowOff>
    </xdr:from>
    <xdr:to>
      <xdr:col>10</xdr:col>
      <xdr:colOff>136071</xdr:colOff>
      <xdr:row>22</xdr:row>
      <xdr:rowOff>110217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11</xdr:col>
      <xdr:colOff>721980</xdr:colOff>
      <xdr:row>29</xdr:row>
      <xdr:rowOff>801</xdr:rowOff>
    </xdr:from>
    <xdr:to>
      <xdr:col>18</xdr:col>
      <xdr:colOff>544285</xdr:colOff>
      <xdr:row>42</xdr:row>
      <xdr:rowOff>81323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258535</xdr:colOff>
      <xdr:row>5</xdr:row>
      <xdr:rowOff>37419</xdr:rowOff>
    </xdr:from>
    <xdr:to>
      <xdr:col>7</xdr:col>
      <xdr:colOff>915761</xdr:colOff>
      <xdr:row>15</xdr:row>
      <xdr:rowOff>25173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134372</xdr:colOff>
      <xdr:row>21</xdr:row>
      <xdr:rowOff>17007</xdr:rowOff>
    </xdr:from>
    <xdr:to>
      <xdr:col>7</xdr:col>
      <xdr:colOff>872558</xdr:colOff>
      <xdr:row>43</xdr:row>
      <xdr:rowOff>76538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449035</xdr:colOff>
      <xdr:row>20</xdr:row>
      <xdr:rowOff>214312</xdr:rowOff>
    </xdr:from>
    <xdr:to>
      <xdr:col>18</xdr:col>
      <xdr:colOff>115662</xdr:colOff>
      <xdr:row>43</xdr:row>
      <xdr:rowOff>15307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2.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3.xml><?xml version="1.0" encoding="utf-8"?>
<c:userShapes xmlns:c="http://schemas.openxmlformats.org/drawingml/2006/chart">
  <cdr:relSizeAnchor xmlns:cdr="http://schemas.openxmlformats.org/drawingml/2006/chartDrawing">
    <cdr:from>
      <cdr:x>0.01969</cdr:x>
      <cdr:y>0.08491</cdr:y>
    </cdr:from>
    <cdr:to>
      <cdr:x>0.1597</cdr:x>
      <cdr:y>0.15649</cdr:y>
    </cdr:to>
    <cdr:sp macro="" textlink="">
      <cdr:nvSpPr>
        <cdr:cNvPr id="6" name="TextBox 1"/>
        <cdr:cNvSpPr txBox="1"/>
      </cdr:nvSpPr>
      <cdr:spPr>
        <a:xfrm xmlns:a="http://schemas.openxmlformats.org/drawingml/2006/main">
          <a:off x="136525" y="384175"/>
          <a:ext cx="970900" cy="323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Outstanding</a:t>
          </a:r>
        </a:p>
      </cdr:txBody>
    </cdr:sp>
  </cdr:relSizeAnchor>
  <cdr:relSizeAnchor xmlns:cdr="http://schemas.openxmlformats.org/drawingml/2006/chartDrawing">
    <cdr:from>
      <cdr:x>0.04167</cdr:x>
      <cdr:y>0.27649</cdr:y>
    </cdr:from>
    <cdr:to>
      <cdr:x>0.13043</cdr:x>
      <cdr:y>0.34527</cdr:y>
    </cdr:to>
    <cdr:sp macro="" textlink="">
      <cdr:nvSpPr>
        <cdr:cNvPr id="7" name="TextBox 1"/>
        <cdr:cNvSpPr txBox="1"/>
      </cdr:nvSpPr>
      <cdr:spPr>
        <a:xfrm xmlns:a="http://schemas.openxmlformats.org/drawingml/2006/main">
          <a:off x="288925" y="1250950"/>
          <a:ext cx="615486" cy="3111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0.00458</cdr:x>
      <cdr:y>0.46807</cdr:y>
    </cdr:from>
    <cdr:to>
      <cdr:x>0.18394</cdr:x>
      <cdr:y>0.56281</cdr:y>
    </cdr:to>
    <cdr:sp macro="" textlink="">
      <cdr:nvSpPr>
        <cdr:cNvPr id="8" name="TextBox 1"/>
        <cdr:cNvSpPr txBox="1"/>
      </cdr:nvSpPr>
      <cdr:spPr>
        <a:xfrm xmlns:a="http://schemas.openxmlformats.org/drawingml/2006/main">
          <a:off x="31750" y="2117725"/>
          <a:ext cx="1243740" cy="4286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cdr:x>
      <cdr:y>0.67018</cdr:y>
    </cdr:from>
    <cdr:to>
      <cdr:x>0.21093</cdr:x>
      <cdr:y>0.7649</cdr:y>
    </cdr:to>
    <cdr:sp macro="" textlink="">
      <cdr:nvSpPr>
        <cdr:cNvPr id="9" name="TextBox 1"/>
        <cdr:cNvSpPr txBox="1"/>
      </cdr:nvSpPr>
      <cdr:spPr>
        <a:xfrm xmlns:a="http://schemas.openxmlformats.org/drawingml/2006/main">
          <a:off x="0" y="3032125"/>
          <a:ext cx="1462664" cy="428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0.0293</cdr:x>
      <cdr:y>0.85754</cdr:y>
    </cdr:from>
    <cdr:to>
      <cdr:x>0.16886</cdr:x>
      <cdr:y>0.95228</cdr:y>
    </cdr:to>
    <cdr:sp macro="" textlink="">
      <cdr:nvSpPr>
        <cdr:cNvPr id="10" name="TextBox 1"/>
        <cdr:cNvSpPr txBox="1"/>
      </cdr:nvSpPr>
      <cdr:spPr>
        <a:xfrm xmlns:a="http://schemas.openxmlformats.org/drawingml/2006/main">
          <a:off x="203200" y="3879850"/>
          <a:ext cx="967708" cy="4286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176892</xdr:colOff>
      <xdr:row>5</xdr:row>
      <xdr:rowOff>56129</xdr:rowOff>
    </xdr:from>
    <xdr:to>
      <xdr:col>10</xdr:col>
      <xdr:colOff>149679</xdr:colOff>
      <xdr:row>28</xdr:row>
      <xdr:rowOff>84704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149678</xdr:colOff>
      <xdr:row>60</xdr:row>
      <xdr:rowOff>199006</xdr:rowOff>
    </xdr:from>
    <xdr:to>
      <xdr:col>10</xdr:col>
      <xdr:colOff>367393</xdr:colOff>
      <xdr:row>83</xdr:row>
      <xdr:rowOff>100033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285750</xdr:colOff>
      <xdr:row>60</xdr:row>
      <xdr:rowOff>200704</xdr:rowOff>
    </xdr:from>
    <xdr:to>
      <xdr:col>19</xdr:col>
      <xdr:colOff>653143</xdr:colOff>
      <xdr:row>83</xdr:row>
      <xdr:rowOff>101731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122464</xdr:colOff>
      <xdr:row>29</xdr:row>
      <xdr:rowOff>299357</xdr:rowOff>
    </xdr:from>
    <xdr:to>
      <xdr:col>10</xdr:col>
      <xdr:colOff>136072</xdr:colOff>
      <xdr:row>53</xdr:row>
      <xdr:rowOff>14968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108857</xdr:colOff>
      <xdr:row>86</xdr:row>
      <xdr:rowOff>122464</xdr:rowOff>
    </xdr:from>
    <xdr:to>
      <xdr:col>10</xdr:col>
      <xdr:colOff>326572</xdr:colOff>
      <xdr:row>110</xdr:row>
      <xdr:rowOff>50705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11</xdr:col>
      <xdr:colOff>244928</xdr:colOff>
      <xdr:row>86</xdr:row>
      <xdr:rowOff>108857</xdr:rowOff>
    </xdr:from>
    <xdr:to>
      <xdr:col>19</xdr:col>
      <xdr:colOff>693964</xdr:colOff>
      <xdr:row>110</xdr:row>
      <xdr:rowOff>37098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6.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-1</xdr:colOff>
      <xdr:row>3</xdr:row>
      <xdr:rowOff>136070</xdr:rowOff>
    </xdr:from>
    <xdr:to>
      <xdr:col>10</xdr:col>
      <xdr:colOff>204106</xdr:colOff>
      <xdr:row>20</xdr:row>
      <xdr:rowOff>164645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161585</xdr:colOff>
      <xdr:row>27</xdr:row>
      <xdr:rowOff>175192</xdr:rowOff>
    </xdr:from>
    <xdr:to>
      <xdr:col>8</xdr:col>
      <xdr:colOff>775606</xdr:colOff>
      <xdr:row>38</xdr:row>
      <xdr:rowOff>79623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129268</xdr:colOff>
      <xdr:row>27</xdr:row>
      <xdr:rowOff>192200</xdr:rowOff>
    </xdr:from>
    <xdr:to>
      <xdr:col>18</xdr:col>
      <xdr:colOff>653144</xdr:colOff>
      <xdr:row>38</xdr:row>
      <xdr:rowOff>100034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0.01509</cdr:x>
      <cdr:y>0.0911</cdr:y>
    </cdr:from>
    <cdr:to>
      <cdr:x>0.15501</cdr:x>
      <cdr:y>0.16149</cdr:y>
    </cdr:to>
    <cdr:sp macro="" textlink="">
      <cdr:nvSpPr>
        <cdr:cNvPr id="3" name="TextBox 2"/>
        <cdr:cNvSpPr txBox="1"/>
      </cdr:nvSpPr>
      <cdr:spPr>
        <a:xfrm xmlns:a="http://schemas.openxmlformats.org/drawingml/2006/main">
          <a:off x="104776" y="419101"/>
          <a:ext cx="9715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100"/>
            <a:t>Outstanding</a:t>
          </a:r>
        </a:p>
      </cdr:txBody>
    </cdr:sp>
  </cdr:relSizeAnchor>
  <cdr:relSizeAnchor xmlns:cdr="http://schemas.openxmlformats.org/drawingml/2006/chartDrawing">
    <cdr:from>
      <cdr:x>0.04024</cdr:x>
      <cdr:y>0.28433</cdr:y>
    </cdr:from>
    <cdr:to>
      <cdr:x>0.12894</cdr:x>
      <cdr:y>0.35197</cdr:y>
    </cdr:to>
    <cdr:sp macro="" textlink="">
      <cdr:nvSpPr>
        <cdr:cNvPr id="4" name="TextBox 1"/>
        <cdr:cNvSpPr txBox="1"/>
      </cdr:nvSpPr>
      <cdr:spPr>
        <a:xfrm xmlns:a="http://schemas.openxmlformats.org/drawingml/2006/main">
          <a:off x="279401" y="1308101"/>
          <a:ext cx="615950" cy="3111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Good</a:t>
          </a:r>
        </a:p>
      </cdr:txBody>
    </cdr:sp>
  </cdr:relSizeAnchor>
  <cdr:relSizeAnchor xmlns:cdr="http://schemas.openxmlformats.org/drawingml/2006/chartDrawing">
    <cdr:from>
      <cdr:x>0</cdr:x>
      <cdr:y>0.47688</cdr:y>
    </cdr:from>
    <cdr:to>
      <cdr:x>0.17924</cdr:x>
      <cdr:y>0.57005</cdr:y>
    </cdr:to>
    <cdr:sp macro="" textlink="">
      <cdr:nvSpPr>
        <cdr:cNvPr id="5" name="TextBox 1"/>
        <cdr:cNvSpPr txBox="1"/>
      </cdr:nvSpPr>
      <cdr:spPr>
        <a:xfrm xmlns:a="http://schemas.openxmlformats.org/drawingml/2006/main">
          <a:off x="0" y="2193925"/>
          <a:ext cx="1244600"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minimal improvement</a:t>
          </a:r>
          <a:endParaRPr lang="es-ES_tradnl" sz="1100"/>
        </a:p>
      </cdr:txBody>
    </cdr:sp>
  </cdr:relSizeAnchor>
  <cdr:relSizeAnchor xmlns:cdr="http://schemas.openxmlformats.org/drawingml/2006/chartDrawing">
    <cdr:from>
      <cdr:x>0.0032</cdr:x>
      <cdr:y>0.66322</cdr:y>
    </cdr:from>
    <cdr:to>
      <cdr:x>0.21399</cdr:x>
      <cdr:y>0.75638</cdr:y>
    </cdr:to>
    <cdr:sp macro="" textlink="">
      <cdr:nvSpPr>
        <cdr:cNvPr id="6" name="TextBox 1"/>
        <cdr:cNvSpPr txBox="1"/>
      </cdr:nvSpPr>
      <cdr:spPr>
        <a:xfrm xmlns:a="http://schemas.openxmlformats.org/drawingml/2006/main">
          <a:off x="22225" y="3051175"/>
          <a:ext cx="14636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Requires</a:t>
          </a:r>
          <a:r>
            <a:rPr lang="es-ES_tradnl" sz="1100" baseline="0"/>
            <a:t> moderate improvement</a:t>
          </a:r>
          <a:endParaRPr lang="es-ES_tradnl" sz="1100"/>
        </a:p>
      </cdr:txBody>
    </cdr:sp>
  </cdr:relSizeAnchor>
  <cdr:relSizeAnchor xmlns:cdr="http://schemas.openxmlformats.org/drawingml/2006/chartDrawing">
    <cdr:from>
      <cdr:x>0.01143</cdr:x>
      <cdr:y>0.88475</cdr:y>
    </cdr:from>
    <cdr:to>
      <cdr:x>0.15089</cdr:x>
      <cdr:y>0.97792</cdr:y>
    </cdr:to>
    <cdr:sp macro="" textlink="">
      <cdr:nvSpPr>
        <cdr:cNvPr id="7" name="TextBox 1"/>
        <cdr:cNvSpPr txBox="1"/>
      </cdr:nvSpPr>
      <cdr:spPr>
        <a:xfrm xmlns:a="http://schemas.openxmlformats.org/drawingml/2006/main">
          <a:off x="79375" y="4070350"/>
          <a:ext cx="968375" cy="428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_tradnl" sz="1100"/>
            <a:t>Inadequate</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0</xdr:colOff>
      <xdr:row>4</xdr:row>
      <xdr:rowOff>27214</xdr:rowOff>
    </xdr:from>
    <xdr:to>
      <xdr:col>7</xdr:col>
      <xdr:colOff>654844</xdr:colOff>
      <xdr:row>22</xdr:row>
      <xdr:rowOff>14968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255133</xdr:colOff>
      <xdr:row>27</xdr:row>
      <xdr:rowOff>392906</xdr:rowOff>
    </xdr:from>
    <xdr:to>
      <xdr:col>8</xdr:col>
      <xdr:colOff>476249</xdr:colOff>
      <xdr:row>49</xdr:row>
      <xdr:rowOff>74517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129267</xdr:colOff>
      <xdr:row>27</xdr:row>
      <xdr:rowOff>389505</xdr:rowOff>
    </xdr:from>
    <xdr:to>
      <xdr:col>18</xdr:col>
      <xdr:colOff>326571</xdr:colOff>
      <xdr:row>49</xdr:row>
      <xdr:rowOff>71116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ellas\AppData\Local\Microsoft\Windows\Temporary%20Internet%20Files\Content.Outlook\OLAA60B9\test\Copy%20of%20April_2014_PAM_SAQ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ws.ims.gov.uk/sr/cs/Estates%20and%20Facilities/NHS%20Estates%20and%20Facilities/NHS%20Operations/PAM%202015%20refresh/SAQs/test/Copy%20of%20April_2014_PAM_SAQ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cs_SAQ_ratings"/>
      <sheetName val="ScoreCalcs_pptReport"/>
      <sheetName val="Ratings"/>
      <sheetName val="Calcs_PQs_ratings"/>
      <sheetName val="&gt;Summary results"/>
      <sheetName val="&gt;Results for Effectiveness"/>
      <sheetName val="&gt;Results for Efficiency"/>
      <sheetName val="&gt;Results for Patient Experience"/>
      <sheetName val="&gt;Results for Safety"/>
      <sheetName val="&gt;Results for Org Governance"/>
      <sheetName val="Prompt Qs - Effectiveness"/>
      <sheetName val="Prompt Qs - Efficiency"/>
      <sheetName val="Prompt Qs - Patient experience"/>
      <sheetName val="Prompt Qs - Safety"/>
      <sheetName val="Prompt Qs - Governance"/>
    </sheetNames>
    <sheetDataSet>
      <sheetData sheetId="0" refreshError="1">
        <row r="11">
          <cell r="D11" t="str">
            <v>2014-15</v>
          </cell>
          <cell r="E11" t="str">
            <v>2013-14</v>
          </cell>
        </row>
      </sheetData>
      <sheetData sheetId="1" refreshError="1"/>
      <sheetData sheetId="2" refreshError="1"/>
      <sheetData sheetId="3" refreshError="1"/>
      <sheetData sheetId="4" refreshError="1">
        <row r="6">
          <cell r="C6" t="str">
            <v>2014-15</v>
          </cell>
        </row>
        <row r="8">
          <cell r="C8" t="str">
            <v>EFFECTIVENESS</v>
          </cell>
        </row>
        <row r="10">
          <cell r="C10" t="str">
            <v>SAQ scores (number)</v>
          </cell>
        </row>
        <row r="11">
          <cell r="C11" t="str">
            <v>SAQ ref number</v>
          </cell>
          <cell r="M11" t="str">
            <v>SAQ final score</v>
          </cell>
          <cell r="Y11" t="str">
            <v>SAQ final score</v>
          </cell>
        </row>
        <row r="12">
          <cell r="C12" t="str">
            <v>Points</v>
          </cell>
        </row>
        <row r="13">
          <cell r="C13" t="str">
            <v>E1</v>
          </cell>
          <cell r="D13">
            <v>2</v>
          </cell>
          <cell r="E13">
            <v>0</v>
          </cell>
          <cell r="F13">
            <v>0</v>
          </cell>
          <cell r="G13">
            <v>0</v>
          </cell>
          <cell r="H13">
            <v>0</v>
          </cell>
          <cell r="I13">
            <v>0</v>
          </cell>
          <cell r="J13">
            <v>2</v>
          </cell>
          <cell r="M13">
            <v>0</v>
          </cell>
          <cell r="P13">
            <v>2</v>
          </cell>
          <cell r="Q13">
            <v>0</v>
          </cell>
          <cell r="R13">
            <v>0</v>
          </cell>
          <cell r="S13">
            <v>0</v>
          </cell>
          <cell r="T13">
            <v>0</v>
          </cell>
          <cell r="U13">
            <v>0</v>
          </cell>
          <cell r="V13">
            <v>2</v>
          </cell>
          <cell r="Y13">
            <v>0</v>
          </cell>
        </row>
        <row r="14">
          <cell r="C14" t="str">
            <v>E2</v>
          </cell>
          <cell r="D14">
            <v>5</v>
          </cell>
          <cell r="E14">
            <v>0</v>
          </cell>
          <cell r="F14">
            <v>0</v>
          </cell>
          <cell r="G14">
            <v>0</v>
          </cell>
          <cell r="H14">
            <v>0</v>
          </cell>
          <cell r="I14">
            <v>0</v>
          </cell>
          <cell r="J14">
            <v>5</v>
          </cell>
          <cell r="M14">
            <v>0</v>
          </cell>
          <cell r="P14">
            <v>5</v>
          </cell>
          <cell r="Q14">
            <v>0</v>
          </cell>
          <cell r="R14">
            <v>0</v>
          </cell>
          <cell r="S14">
            <v>0</v>
          </cell>
          <cell r="T14">
            <v>0</v>
          </cell>
          <cell r="U14">
            <v>0</v>
          </cell>
          <cell r="V14">
            <v>5</v>
          </cell>
          <cell r="Y14">
            <v>0</v>
          </cell>
        </row>
        <row r="15">
          <cell r="C15" t="str">
            <v>E3</v>
          </cell>
          <cell r="D15">
            <v>6</v>
          </cell>
          <cell r="E15">
            <v>0</v>
          </cell>
          <cell r="F15">
            <v>0</v>
          </cell>
          <cell r="G15">
            <v>0</v>
          </cell>
          <cell r="H15">
            <v>0</v>
          </cell>
          <cell r="I15">
            <v>0</v>
          </cell>
          <cell r="J15">
            <v>6</v>
          </cell>
          <cell r="M15">
            <v>0</v>
          </cell>
          <cell r="P15">
            <v>6</v>
          </cell>
          <cell r="Q15">
            <v>0</v>
          </cell>
          <cell r="R15">
            <v>0</v>
          </cell>
          <cell r="S15">
            <v>0</v>
          </cell>
          <cell r="T15">
            <v>0</v>
          </cell>
          <cell r="U15">
            <v>0</v>
          </cell>
          <cell r="V15">
            <v>6</v>
          </cell>
          <cell r="Y15">
            <v>0</v>
          </cell>
        </row>
        <row r="16">
          <cell r="C16" t="str">
            <v>E4</v>
          </cell>
          <cell r="D16">
            <v>6</v>
          </cell>
          <cell r="E16">
            <v>0</v>
          </cell>
          <cell r="F16">
            <v>0</v>
          </cell>
          <cell r="G16">
            <v>0</v>
          </cell>
          <cell r="H16">
            <v>0</v>
          </cell>
          <cell r="I16">
            <v>0</v>
          </cell>
          <cell r="J16">
            <v>6</v>
          </cell>
          <cell r="M16">
            <v>0</v>
          </cell>
          <cell r="P16">
            <v>6</v>
          </cell>
          <cell r="Q16">
            <v>0</v>
          </cell>
          <cell r="R16">
            <v>0</v>
          </cell>
          <cell r="S16">
            <v>0</v>
          </cell>
          <cell r="T16">
            <v>0</v>
          </cell>
          <cell r="U16">
            <v>0</v>
          </cell>
          <cell r="V16">
            <v>6</v>
          </cell>
          <cell r="Y16">
            <v>0</v>
          </cell>
        </row>
        <row r="17">
          <cell r="C17" t="str">
            <v>E5</v>
          </cell>
          <cell r="D17">
            <v>6</v>
          </cell>
          <cell r="E17">
            <v>0</v>
          </cell>
          <cell r="F17">
            <v>0</v>
          </cell>
          <cell r="G17">
            <v>0</v>
          </cell>
          <cell r="H17">
            <v>0</v>
          </cell>
          <cell r="I17">
            <v>0</v>
          </cell>
          <cell r="J17">
            <v>6</v>
          </cell>
          <cell r="M17">
            <v>0</v>
          </cell>
          <cell r="P17">
            <v>6</v>
          </cell>
          <cell r="Q17">
            <v>0</v>
          </cell>
          <cell r="R17">
            <v>0</v>
          </cell>
          <cell r="S17">
            <v>0</v>
          </cell>
          <cell r="T17">
            <v>0</v>
          </cell>
          <cell r="U17">
            <v>0</v>
          </cell>
          <cell r="V17">
            <v>6</v>
          </cell>
          <cell r="Y17">
            <v>0</v>
          </cell>
        </row>
        <row r="18">
          <cell r="C18" t="str">
            <v>E6</v>
          </cell>
          <cell r="D18">
            <v>6</v>
          </cell>
          <cell r="E18">
            <v>0</v>
          </cell>
          <cell r="F18">
            <v>0</v>
          </cell>
          <cell r="G18">
            <v>0</v>
          </cell>
          <cell r="H18">
            <v>0</v>
          </cell>
          <cell r="I18">
            <v>0</v>
          </cell>
          <cell r="J18">
            <v>6</v>
          </cell>
          <cell r="M18">
            <v>0</v>
          </cell>
          <cell r="P18">
            <v>6</v>
          </cell>
          <cell r="Q18">
            <v>0</v>
          </cell>
          <cell r="R18">
            <v>0</v>
          </cell>
          <cell r="S18">
            <v>0</v>
          </cell>
          <cell r="T18">
            <v>0</v>
          </cell>
          <cell r="U18">
            <v>0</v>
          </cell>
          <cell r="V18">
            <v>6</v>
          </cell>
          <cell r="Y18">
            <v>0</v>
          </cell>
        </row>
        <row r="22">
          <cell r="C22" t="str">
            <v>Distribution of SAQ scores (in %)</v>
          </cell>
        </row>
        <row r="23">
          <cell r="C23" t="str">
            <v>SAQ ref number</v>
          </cell>
          <cell r="D23" t="str">
            <v>Not applicable</v>
          </cell>
          <cell r="E23" t="str">
            <v>1. Outstanding</v>
          </cell>
          <cell r="F23" t="str">
            <v>2. Good</v>
          </cell>
          <cell r="G23" t="str">
            <v>3. Requires minimal improvement</v>
          </cell>
          <cell r="H23" t="str">
            <v>4. Requires moderate improvement</v>
          </cell>
          <cell r="I23" t="str">
            <v>5. Inadequate</v>
          </cell>
          <cell r="J23" t="str">
            <v xml:space="preserve">Total </v>
          </cell>
          <cell r="P23" t="str">
            <v>Not applicable</v>
          </cell>
          <cell r="Q23" t="str">
            <v>1. Outstanding</v>
          </cell>
          <cell r="R23" t="str">
            <v>2. Good</v>
          </cell>
          <cell r="S23" t="str">
            <v>3. Requires minimal improvement</v>
          </cell>
          <cell r="T23" t="str">
            <v>4. Requires moderate improvement</v>
          </cell>
          <cell r="U23" t="str">
            <v>5. Inadequate</v>
          </cell>
          <cell r="V23" t="str">
            <v xml:space="preserve">Total </v>
          </cell>
        </row>
        <row r="24">
          <cell r="C24" t="str">
            <v>E1</v>
          </cell>
          <cell r="D24">
            <v>1</v>
          </cell>
          <cell r="E24">
            <v>0</v>
          </cell>
          <cell r="F24">
            <v>0</v>
          </cell>
          <cell r="G24">
            <v>0</v>
          </cell>
          <cell r="H24">
            <v>0</v>
          </cell>
          <cell r="I24">
            <v>0</v>
          </cell>
          <cell r="J24">
            <v>1</v>
          </cell>
          <cell r="P24">
            <v>1</v>
          </cell>
          <cell r="Q24">
            <v>0</v>
          </cell>
          <cell r="R24">
            <v>0</v>
          </cell>
          <cell r="S24">
            <v>0</v>
          </cell>
          <cell r="T24">
            <v>0</v>
          </cell>
          <cell r="U24">
            <v>0</v>
          </cell>
          <cell r="V24">
            <v>1</v>
          </cell>
        </row>
        <row r="25">
          <cell r="C25" t="str">
            <v>E2</v>
          </cell>
          <cell r="D25">
            <v>1</v>
          </cell>
          <cell r="E25">
            <v>0</v>
          </cell>
          <cell r="F25">
            <v>0</v>
          </cell>
          <cell r="G25">
            <v>0</v>
          </cell>
          <cell r="H25">
            <v>0</v>
          </cell>
          <cell r="I25">
            <v>0</v>
          </cell>
          <cell r="J25">
            <v>1</v>
          </cell>
          <cell r="P25">
            <v>1</v>
          </cell>
          <cell r="Q25">
            <v>0</v>
          </cell>
          <cell r="R25">
            <v>0</v>
          </cell>
          <cell r="S25">
            <v>0</v>
          </cell>
          <cell r="T25">
            <v>0</v>
          </cell>
          <cell r="U25">
            <v>0</v>
          </cell>
          <cell r="V25">
            <v>1</v>
          </cell>
        </row>
        <row r="26">
          <cell r="C26" t="str">
            <v>E3</v>
          </cell>
          <cell r="D26">
            <v>1</v>
          </cell>
          <cell r="E26">
            <v>0</v>
          </cell>
          <cell r="F26">
            <v>0</v>
          </cell>
          <cell r="G26">
            <v>0</v>
          </cell>
          <cell r="H26">
            <v>0</v>
          </cell>
          <cell r="I26">
            <v>0</v>
          </cell>
          <cell r="J26">
            <v>1</v>
          </cell>
          <cell r="P26">
            <v>1</v>
          </cell>
          <cell r="Q26">
            <v>0</v>
          </cell>
          <cell r="R26">
            <v>0</v>
          </cell>
          <cell r="S26">
            <v>0</v>
          </cell>
          <cell r="T26">
            <v>0</v>
          </cell>
          <cell r="U26">
            <v>0</v>
          </cell>
          <cell r="V26">
            <v>1</v>
          </cell>
        </row>
        <row r="27">
          <cell r="C27" t="str">
            <v>E4</v>
          </cell>
          <cell r="D27">
            <v>1</v>
          </cell>
          <cell r="E27">
            <v>0</v>
          </cell>
          <cell r="F27">
            <v>0</v>
          </cell>
          <cell r="G27">
            <v>0</v>
          </cell>
          <cell r="H27">
            <v>0</v>
          </cell>
          <cell r="I27">
            <v>0</v>
          </cell>
          <cell r="J27">
            <v>1</v>
          </cell>
          <cell r="P27">
            <v>1</v>
          </cell>
          <cell r="Q27">
            <v>0</v>
          </cell>
          <cell r="R27">
            <v>0</v>
          </cell>
          <cell r="S27">
            <v>0</v>
          </cell>
          <cell r="T27">
            <v>0</v>
          </cell>
          <cell r="U27">
            <v>0</v>
          </cell>
          <cell r="V27">
            <v>1</v>
          </cell>
        </row>
        <row r="28">
          <cell r="C28" t="str">
            <v>E5</v>
          </cell>
          <cell r="D28">
            <v>1</v>
          </cell>
          <cell r="E28">
            <v>0</v>
          </cell>
          <cell r="F28">
            <v>0</v>
          </cell>
          <cell r="G28">
            <v>0</v>
          </cell>
          <cell r="H28">
            <v>0</v>
          </cell>
          <cell r="I28">
            <v>0</v>
          </cell>
          <cell r="J28">
            <v>1</v>
          </cell>
          <cell r="P28">
            <v>1</v>
          </cell>
          <cell r="Q28">
            <v>0</v>
          </cell>
          <cell r="R28">
            <v>0</v>
          </cell>
          <cell r="S28">
            <v>0</v>
          </cell>
          <cell r="T28">
            <v>0</v>
          </cell>
          <cell r="U28">
            <v>0</v>
          </cell>
          <cell r="V28">
            <v>1</v>
          </cell>
        </row>
        <row r="29">
          <cell r="C29" t="str">
            <v>E6</v>
          </cell>
          <cell r="D29">
            <v>1</v>
          </cell>
          <cell r="E29">
            <v>0</v>
          </cell>
          <cell r="F29">
            <v>0</v>
          </cell>
          <cell r="G29">
            <v>0</v>
          </cell>
          <cell r="H29">
            <v>0</v>
          </cell>
          <cell r="I29">
            <v>0</v>
          </cell>
          <cell r="J29">
            <v>1</v>
          </cell>
          <cell r="P29">
            <v>1</v>
          </cell>
          <cell r="Q29">
            <v>0</v>
          </cell>
          <cell r="R29">
            <v>0</v>
          </cell>
          <cell r="S29">
            <v>0</v>
          </cell>
          <cell r="T29">
            <v>0</v>
          </cell>
          <cell r="U29">
            <v>0</v>
          </cell>
          <cell r="V29">
            <v>1</v>
          </cell>
        </row>
        <row r="32">
          <cell r="C32" t="str">
            <v>EFFICIENCY</v>
          </cell>
        </row>
        <row r="34">
          <cell r="C34" t="str">
            <v>SAQ scores (number)</v>
          </cell>
        </row>
        <row r="35">
          <cell r="C35" t="str">
            <v xml:space="preserve">Overall Domain Rating: </v>
          </cell>
          <cell r="D35" t="str">
            <v>Not applicable</v>
          </cell>
          <cell r="E35" t="str">
            <v>1. Outstanding</v>
          </cell>
          <cell r="F35" t="str">
            <v>2. Good</v>
          </cell>
          <cell r="G35" t="str">
            <v>3. Requires minimal improvement</v>
          </cell>
          <cell r="H35" t="str">
            <v>4. Requires moderate improvement</v>
          </cell>
          <cell r="I35" t="str">
            <v>5. Inadequate</v>
          </cell>
          <cell r="J35" t="str">
            <v xml:space="preserve">Total </v>
          </cell>
          <cell r="M35" t="str">
            <v>SAQ final score</v>
          </cell>
          <cell r="P35" t="str">
            <v>Not applicable</v>
          </cell>
          <cell r="Q35" t="str">
            <v>1. Outstanding</v>
          </cell>
          <cell r="R35" t="str">
            <v>2. Good</v>
          </cell>
          <cell r="S35" t="str">
            <v>3. Requires minimal improvement</v>
          </cell>
          <cell r="T35" t="str">
            <v>4. Requires moderate improvement</v>
          </cell>
          <cell r="U35" t="str">
            <v>5. Inadequate</v>
          </cell>
          <cell r="V35" t="str">
            <v xml:space="preserve">Total </v>
          </cell>
          <cell r="Y35" t="str">
            <v>SAQ final score</v>
          </cell>
        </row>
        <row r="36">
          <cell r="C36" t="str">
            <v>F1</v>
          </cell>
          <cell r="D36">
            <v>8</v>
          </cell>
          <cell r="E36">
            <v>0</v>
          </cell>
          <cell r="F36">
            <v>0</v>
          </cell>
          <cell r="G36">
            <v>0</v>
          </cell>
          <cell r="H36">
            <v>0</v>
          </cell>
          <cell r="I36">
            <v>0</v>
          </cell>
          <cell r="J36">
            <v>8</v>
          </cell>
          <cell r="M36">
            <v>0</v>
          </cell>
          <cell r="P36">
            <v>8</v>
          </cell>
          <cell r="Q36">
            <v>0</v>
          </cell>
          <cell r="R36">
            <v>0</v>
          </cell>
          <cell r="S36">
            <v>0</v>
          </cell>
          <cell r="T36">
            <v>0</v>
          </cell>
          <cell r="U36">
            <v>0</v>
          </cell>
          <cell r="V36">
            <v>8</v>
          </cell>
          <cell r="Y36">
            <v>0</v>
          </cell>
        </row>
        <row r="37">
          <cell r="C37" t="str">
            <v>F2</v>
          </cell>
          <cell r="D37">
            <v>8</v>
          </cell>
          <cell r="E37">
            <v>0</v>
          </cell>
          <cell r="F37">
            <v>0</v>
          </cell>
          <cell r="G37">
            <v>0</v>
          </cell>
          <cell r="H37">
            <v>0</v>
          </cell>
          <cell r="I37">
            <v>0</v>
          </cell>
          <cell r="J37">
            <v>8</v>
          </cell>
          <cell r="M37">
            <v>0</v>
          </cell>
          <cell r="P37">
            <v>8</v>
          </cell>
          <cell r="Q37">
            <v>0</v>
          </cell>
          <cell r="R37">
            <v>0</v>
          </cell>
          <cell r="S37">
            <v>0</v>
          </cell>
          <cell r="T37">
            <v>0</v>
          </cell>
          <cell r="U37">
            <v>0</v>
          </cell>
          <cell r="V37">
            <v>8</v>
          </cell>
          <cell r="Y37">
            <v>0</v>
          </cell>
        </row>
        <row r="38">
          <cell r="C38" t="str">
            <v>F3</v>
          </cell>
          <cell r="D38">
            <v>8</v>
          </cell>
          <cell r="E38">
            <v>0</v>
          </cell>
          <cell r="F38">
            <v>0</v>
          </cell>
          <cell r="G38">
            <v>0</v>
          </cell>
          <cell r="H38">
            <v>0</v>
          </cell>
          <cell r="I38">
            <v>0</v>
          </cell>
          <cell r="J38">
            <v>8</v>
          </cell>
          <cell r="M38">
            <v>0</v>
          </cell>
          <cell r="P38">
            <v>8</v>
          </cell>
          <cell r="Q38">
            <v>0</v>
          </cell>
          <cell r="R38">
            <v>0</v>
          </cell>
          <cell r="S38">
            <v>0</v>
          </cell>
          <cell r="T38">
            <v>0</v>
          </cell>
          <cell r="U38">
            <v>0</v>
          </cell>
          <cell r="V38">
            <v>8</v>
          </cell>
          <cell r="Y38">
            <v>0</v>
          </cell>
        </row>
        <row r="39">
          <cell r="C39" t="str">
            <v>F4</v>
          </cell>
          <cell r="D39">
            <v>8</v>
          </cell>
          <cell r="E39">
            <v>0</v>
          </cell>
          <cell r="F39">
            <v>0</v>
          </cell>
          <cell r="G39">
            <v>0</v>
          </cell>
          <cell r="H39">
            <v>0</v>
          </cell>
          <cell r="I39">
            <v>0</v>
          </cell>
          <cell r="J39">
            <v>8</v>
          </cell>
          <cell r="M39">
            <v>0</v>
          </cell>
          <cell r="P39">
            <v>8</v>
          </cell>
          <cell r="Q39">
            <v>0</v>
          </cell>
          <cell r="R39">
            <v>0</v>
          </cell>
          <cell r="S39">
            <v>0</v>
          </cell>
          <cell r="T39">
            <v>0</v>
          </cell>
          <cell r="U39">
            <v>0</v>
          </cell>
          <cell r="V39">
            <v>8</v>
          </cell>
          <cell r="Y39">
            <v>0</v>
          </cell>
        </row>
        <row r="40">
          <cell r="C40" t="str">
            <v>F5</v>
          </cell>
          <cell r="D40">
            <v>5</v>
          </cell>
          <cell r="E40">
            <v>0</v>
          </cell>
          <cell r="F40">
            <v>0</v>
          </cell>
          <cell r="G40">
            <v>0</v>
          </cell>
          <cell r="H40">
            <v>0</v>
          </cell>
          <cell r="I40">
            <v>0</v>
          </cell>
          <cell r="J40">
            <v>5</v>
          </cell>
          <cell r="M40">
            <v>0</v>
          </cell>
          <cell r="P40">
            <v>5</v>
          </cell>
          <cell r="Q40">
            <v>0</v>
          </cell>
          <cell r="R40">
            <v>0</v>
          </cell>
          <cell r="S40">
            <v>0</v>
          </cell>
          <cell r="T40">
            <v>0</v>
          </cell>
          <cell r="U40">
            <v>0</v>
          </cell>
          <cell r="V40">
            <v>5</v>
          </cell>
          <cell r="Y40">
            <v>0</v>
          </cell>
        </row>
        <row r="43">
          <cell r="C43" t="str">
            <v>Distribution of SAQ scores (in %)</v>
          </cell>
        </row>
        <row r="44">
          <cell r="C44" t="str">
            <v xml:space="preserve">Overall Domain Rating: </v>
          </cell>
          <cell r="D44" t="str">
            <v>Not applicable</v>
          </cell>
          <cell r="E44" t="str">
            <v>1. Outstanding</v>
          </cell>
          <cell r="F44" t="str">
            <v>2. Good</v>
          </cell>
          <cell r="G44" t="str">
            <v>3. Requires minimal improvement</v>
          </cell>
          <cell r="H44" t="str">
            <v>4. Requires moderate improvement</v>
          </cell>
          <cell r="I44" t="str">
            <v>5. Inadequate</v>
          </cell>
          <cell r="J44" t="str">
            <v xml:space="preserve">Total </v>
          </cell>
          <cell r="P44" t="str">
            <v>Not applicable</v>
          </cell>
          <cell r="Q44" t="str">
            <v>1. Outstanding</v>
          </cell>
          <cell r="R44" t="str">
            <v>2. Good</v>
          </cell>
          <cell r="S44" t="str">
            <v>3. Requires minimal improvement</v>
          </cell>
          <cell r="T44" t="str">
            <v>4. Requires moderate improvement</v>
          </cell>
          <cell r="U44" t="str">
            <v>5. Inadequate</v>
          </cell>
          <cell r="V44" t="str">
            <v xml:space="preserve">Total </v>
          </cell>
        </row>
        <row r="45">
          <cell r="C45" t="str">
            <v>F1</v>
          </cell>
          <cell r="D45">
            <v>1</v>
          </cell>
          <cell r="E45">
            <v>0</v>
          </cell>
          <cell r="F45">
            <v>0</v>
          </cell>
          <cell r="G45">
            <v>0</v>
          </cell>
          <cell r="H45">
            <v>0</v>
          </cell>
          <cell r="I45">
            <v>0</v>
          </cell>
          <cell r="J45">
            <v>1</v>
          </cell>
          <cell r="P45">
            <v>1</v>
          </cell>
          <cell r="Q45">
            <v>0</v>
          </cell>
          <cell r="R45">
            <v>0</v>
          </cell>
          <cell r="S45">
            <v>0</v>
          </cell>
          <cell r="T45">
            <v>0</v>
          </cell>
          <cell r="U45">
            <v>0</v>
          </cell>
          <cell r="V45">
            <v>1</v>
          </cell>
        </row>
        <row r="46">
          <cell r="C46" t="str">
            <v>F2</v>
          </cell>
          <cell r="D46">
            <v>1</v>
          </cell>
          <cell r="E46">
            <v>0</v>
          </cell>
          <cell r="F46">
            <v>0</v>
          </cell>
          <cell r="G46">
            <v>0</v>
          </cell>
          <cell r="H46">
            <v>0</v>
          </cell>
          <cell r="I46">
            <v>0</v>
          </cell>
          <cell r="J46">
            <v>1</v>
          </cell>
          <cell r="P46">
            <v>1</v>
          </cell>
          <cell r="Q46">
            <v>0</v>
          </cell>
          <cell r="R46">
            <v>0</v>
          </cell>
          <cell r="S46">
            <v>0</v>
          </cell>
          <cell r="T46">
            <v>0</v>
          </cell>
          <cell r="U46">
            <v>0</v>
          </cell>
          <cell r="V46">
            <v>1</v>
          </cell>
        </row>
        <row r="47">
          <cell r="C47" t="str">
            <v>F3</v>
          </cell>
          <cell r="D47">
            <v>1</v>
          </cell>
          <cell r="E47">
            <v>0</v>
          </cell>
          <cell r="F47">
            <v>0</v>
          </cell>
          <cell r="G47">
            <v>0</v>
          </cell>
          <cell r="H47">
            <v>0</v>
          </cell>
          <cell r="I47">
            <v>0</v>
          </cell>
          <cell r="J47">
            <v>1</v>
          </cell>
          <cell r="P47">
            <v>1</v>
          </cell>
          <cell r="Q47">
            <v>0</v>
          </cell>
          <cell r="R47">
            <v>0</v>
          </cell>
          <cell r="S47">
            <v>0</v>
          </cell>
          <cell r="T47">
            <v>0</v>
          </cell>
          <cell r="U47">
            <v>0</v>
          </cell>
          <cell r="V47">
            <v>1</v>
          </cell>
        </row>
        <row r="48">
          <cell r="C48" t="str">
            <v>F4</v>
          </cell>
          <cell r="D48">
            <v>1</v>
          </cell>
          <cell r="E48">
            <v>0</v>
          </cell>
          <cell r="F48">
            <v>0</v>
          </cell>
          <cell r="G48">
            <v>0</v>
          </cell>
          <cell r="H48">
            <v>0</v>
          </cell>
          <cell r="I48">
            <v>0</v>
          </cell>
          <cell r="J48">
            <v>1</v>
          </cell>
          <cell r="P48">
            <v>1</v>
          </cell>
          <cell r="Q48">
            <v>0</v>
          </cell>
          <cell r="R48">
            <v>0</v>
          </cell>
          <cell r="S48">
            <v>0</v>
          </cell>
          <cell r="T48">
            <v>0</v>
          </cell>
          <cell r="U48">
            <v>0</v>
          </cell>
          <cell r="V48">
            <v>1</v>
          </cell>
        </row>
        <row r="49">
          <cell r="C49" t="str">
            <v>F5</v>
          </cell>
          <cell r="D49">
            <v>1</v>
          </cell>
          <cell r="E49">
            <v>0</v>
          </cell>
          <cell r="F49">
            <v>0</v>
          </cell>
          <cell r="G49">
            <v>0</v>
          </cell>
          <cell r="H49">
            <v>0</v>
          </cell>
          <cell r="I49">
            <v>0</v>
          </cell>
          <cell r="J49">
            <v>1</v>
          </cell>
          <cell r="P49">
            <v>1</v>
          </cell>
          <cell r="Q49">
            <v>0</v>
          </cell>
          <cell r="R49">
            <v>0</v>
          </cell>
          <cell r="S49">
            <v>0</v>
          </cell>
          <cell r="T49">
            <v>0</v>
          </cell>
          <cell r="U49">
            <v>0</v>
          </cell>
          <cell r="V49">
            <v>1</v>
          </cell>
        </row>
        <row r="52">
          <cell r="C52" t="str">
            <v>PATIENT EXPERIENCE</v>
          </cell>
        </row>
        <row r="54">
          <cell r="C54" t="str">
            <v>SAQ scores (number)</v>
          </cell>
        </row>
        <row r="55">
          <cell r="C55" t="str">
            <v xml:space="preserve">Overall Domain Rating: </v>
          </cell>
          <cell r="D55" t="str">
            <v>Not applicable</v>
          </cell>
          <cell r="E55" t="str">
            <v>1. Outstanding</v>
          </cell>
          <cell r="F55" t="str">
            <v>2. Good</v>
          </cell>
          <cell r="G55" t="str">
            <v>3. Requires minimal improvement</v>
          </cell>
          <cell r="H55" t="str">
            <v>4. Requires moderate improvement</v>
          </cell>
          <cell r="I55" t="str">
            <v>5. Inadequate</v>
          </cell>
          <cell r="J55" t="str">
            <v xml:space="preserve">Total </v>
          </cell>
          <cell r="M55" t="str">
            <v>SAQ final score</v>
          </cell>
          <cell r="P55" t="str">
            <v>Not applicable</v>
          </cell>
          <cell r="Q55" t="str">
            <v>1. Outstanding</v>
          </cell>
          <cell r="R55" t="str">
            <v>2. Good</v>
          </cell>
          <cell r="S55" t="str">
            <v>3. Requires minimal improvement</v>
          </cell>
          <cell r="T55" t="str">
            <v>4. Requires moderate improvement</v>
          </cell>
          <cell r="U55" t="str">
            <v>5. Inadequate</v>
          </cell>
          <cell r="V55" t="str">
            <v xml:space="preserve">Total </v>
          </cell>
          <cell r="Y55" t="str">
            <v>SAQ final score</v>
          </cell>
        </row>
        <row r="56">
          <cell r="C56" t="str">
            <v>PE1</v>
          </cell>
          <cell r="D56">
            <v>4</v>
          </cell>
          <cell r="E56">
            <v>0</v>
          </cell>
          <cell r="F56">
            <v>0</v>
          </cell>
          <cell r="G56">
            <v>0</v>
          </cell>
          <cell r="H56">
            <v>0</v>
          </cell>
          <cell r="I56">
            <v>0</v>
          </cell>
          <cell r="J56">
            <v>4</v>
          </cell>
          <cell r="M56">
            <v>0</v>
          </cell>
          <cell r="P56">
            <v>4</v>
          </cell>
          <cell r="Q56">
            <v>0</v>
          </cell>
          <cell r="R56">
            <v>0</v>
          </cell>
          <cell r="S56">
            <v>0</v>
          </cell>
          <cell r="T56">
            <v>0</v>
          </cell>
          <cell r="U56">
            <v>0</v>
          </cell>
          <cell r="V56">
            <v>4</v>
          </cell>
          <cell r="Y56">
            <v>0</v>
          </cell>
        </row>
        <row r="57">
          <cell r="C57" t="str">
            <v>PE2</v>
          </cell>
          <cell r="D57">
            <v>4</v>
          </cell>
          <cell r="E57">
            <v>0</v>
          </cell>
          <cell r="F57">
            <v>0</v>
          </cell>
          <cell r="G57">
            <v>0</v>
          </cell>
          <cell r="H57">
            <v>0</v>
          </cell>
          <cell r="I57">
            <v>0</v>
          </cell>
          <cell r="J57">
            <v>4</v>
          </cell>
          <cell r="M57">
            <v>0</v>
          </cell>
          <cell r="P57">
            <v>4</v>
          </cell>
          <cell r="Q57">
            <v>0</v>
          </cell>
          <cell r="R57">
            <v>0</v>
          </cell>
          <cell r="S57">
            <v>0</v>
          </cell>
          <cell r="T57">
            <v>0</v>
          </cell>
          <cell r="U57">
            <v>0</v>
          </cell>
          <cell r="V57">
            <v>4</v>
          </cell>
          <cell r="Y57">
            <v>0</v>
          </cell>
        </row>
        <row r="58">
          <cell r="C58" t="str">
            <v>PE3</v>
          </cell>
          <cell r="D58">
            <v>5</v>
          </cell>
          <cell r="E58">
            <v>0</v>
          </cell>
          <cell r="F58">
            <v>0</v>
          </cell>
          <cell r="G58">
            <v>0</v>
          </cell>
          <cell r="H58">
            <v>0</v>
          </cell>
          <cell r="I58">
            <v>0</v>
          </cell>
          <cell r="J58">
            <v>5</v>
          </cell>
          <cell r="M58">
            <v>0</v>
          </cell>
          <cell r="P58">
            <v>5</v>
          </cell>
          <cell r="Q58">
            <v>0</v>
          </cell>
          <cell r="R58">
            <v>0</v>
          </cell>
          <cell r="S58">
            <v>0</v>
          </cell>
          <cell r="T58">
            <v>0</v>
          </cell>
          <cell r="U58">
            <v>0</v>
          </cell>
          <cell r="V58">
            <v>5</v>
          </cell>
          <cell r="Y58">
            <v>0</v>
          </cell>
        </row>
        <row r="59">
          <cell r="C59" t="str">
            <v>PE4</v>
          </cell>
          <cell r="D59">
            <v>10</v>
          </cell>
          <cell r="E59">
            <v>0</v>
          </cell>
          <cell r="F59">
            <v>0</v>
          </cell>
          <cell r="G59">
            <v>0</v>
          </cell>
          <cell r="H59">
            <v>0</v>
          </cell>
          <cell r="I59">
            <v>0</v>
          </cell>
          <cell r="J59">
            <v>10</v>
          </cell>
          <cell r="M59">
            <v>0</v>
          </cell>
          <cell r="P59">
            <v>10</v>
          </cell>
          <cell r="Q59">
            <v>0</v>
          </cell>
          <cell r="R59">
            <v>0</v>
          </cell>
          <cell r="S59">
            <v>0</v>
          </cell>
          <cell r="T59">
            <v>0</v>
          </cell>
          <cell r="U59">
            <v>0</v>
          </cell>
          <cell r="V59">
            <v>10</v>
          </cell>
          <cell r="Y59">
            <v>0</v>
          </cell>
        </row>
        <row r="60">
          <cell r="C60" t="str">
            <v>PE5</v>
          </cell>
          <cell r="D60">
            <v>4</v>
          </cell>
          <cell r="E60">
            <v>0</v>
          </cell>
          <cell r="F60">
            <v>0</v>
          </cell>
          <cell r="G60">
            <v>0</v>
          </cell>
          <cell r="H60">
            <v>0</v>
          </cell>
          <cell r="I60">
            <v>0</v>
          </cell>
          <cell r="J60">
            <v>4</v>
          </cell>
          <cell r="M60">
            <v>0</v>
          </cell>
          <cell r="P60">
            <v>4</v>
          </cell>
          <cell r="Q60">
            <v>0</v>
          </cell>
          <cell r="R60">
            <v>0</v>
          </cell>
          <cell r="S60">
            <v>0</v>
          </cell>
          <cell r="T60">
            <v>0</v>
          </cell>
          <cell r="U60">
            <v>0</v>
          </cell>
          <cell r="V60">
            <v>4</v>
          </cell>
          <cell r="Y60">
            <v>0</v>
          </cell>
        </row>
        <row r="61">
          <cell r="C61" t="str">
            <v>PE6</v>
          </cell>
          <cell r="D61">
            <v>8</v>
          </cell>
          <cell r="E61">
            <v>0</v>
          </cell>
          <cell r="F61">
            <v>0</v>
          </cell>
          <cell r="G61">
            <v>0</v>
          </cell>
          <cell r="H61">
            <v>0</v>
          </cell>
          <cell r="I61">
            <v>0</v>
          </cell>
          <cell r="J61">
            <v>8</v>
          </cell>
          <cell r="M61">
            <v>0</v>
          </cell>
          <cell r="P61">
            <v>8</v>
          </cell>
          <cell r="Q61">
            <v>0</v>
          </cell>
          <cell r="R61">
            <v>0</v>
          </cell>
          <cell r="S61">
            <v>0</v>
          </cell>
          <cell r="T61">
            <v>0</v>
          </cell>
          <cell r="U61">
            <v>0</v>
          </cell>
          <cell r="V61">
            <v>8</v>
          </cell>
          <cell r="Y61">
            <v>0</v>
          </cell>
        </row>
        <row r="62">
          <cell r="C62" t="str">
            <v>PE7</v>
          </cell>
          <cell r="D62">
            <v>8</v>
          </cell>
          <cell r="E62">
            <v>0</v>
          </cell>
          <cell r="F62">
            <v>0</v>
          </cell>
          <cell r="G62">
            <v>0</v>
          </cell>
          <cell r="H62">
            <v>0</v>
          </cell>
          <cell r="I62">
            <v>0</v>
          </cell>
          <cell r="J62">
            <v>8</v>
          </cell>
          <cell r="M62">
            <v>0</v>
          </cell>
          <cell r="P62">
            <v>8</v>
          </cell>
          <cell r="Q62">
            <v>0</v>
          </cell>
          <cell r="R62">
            <v>0</v>
          </cell>
          <cell r="S62">
            <v>0</v>
          </cell>
          <cell r="T62">
            <v>0</v>
          </cell>
          <cell r="U62">
            <v>0</v>
          </cell>
          <cell r="V62">
            <v>8</v>
          </cell>
          <cell r="Y62">
            <v>0</v>
          </cell>
        </row>
        <row r="65">
          <cell r="C65" t="str">
            <v>Distribution of SAQ scores (in %)</v>
          </cell>
        </row>
        <row r="66">
          <cell r="C66" t="str">
            <v xml:space="preserve">Overall Domain Rating: </v>
          </cell>
          <cell r="D66" t="str">
            <v>Not applicable</v>
          </cell>
          <cell r="E66" t="str">
            <v>1. Outstanding</v>
          </cell>
          <cell r="F66" t="str">
            <v>2. Good</v>
          </cell>
          <cell r="G66" t="str">
            <v>3. Requires minimal improvement</v>
          </cell>
          <cell r="H66" t="str">
            <v>4. Requires moderate improvement</v>
          </cell>
          <cell r="I66" t="str">
            <v>5. Inadequate</v>
          </cell>
          <cell r="J66" t="str">
            <v xml:space="preserve">Total </v>
          </cell>
          <cell r="P66" t="str">
            <v>Not applicable</v>
          </cell>
          <cell r="Q66" t="str">
            <v>1. Outstanding</v>
          </cell>
          <cell r="R66" t="str">
            <v>2. Good</v>
          </cell>
          <cell r="S66" t="str">
            <v>3. Requires minimal improvement</v>
          </cell>
          <cell r="T66" t="str">
            <v>4. Requires moderate improvement</v>
          </cell>
          <cell r="U66" t="str">
            <v>5. Inadequate</v>
          </cell>
          <cell r="V66" t="str">
            <v xml:space="preserve">Total </v>
          </cell>
        </row>
        <row r="67">
          <cell r="C67" t="str">
            <v>PE1</v>
          </cell>
          <cell r="D67">
            <v>1</v>
          </cell>
          <cell r="E67">
            <v>0</v>
          </cell>
          <cell r="F67">
            <v>0</v>
          </cell>
          <cell r="G67">
            <v>0</v>
          </cell>
          <cell r="H67">
            <v>0</v>
          </cell>
          <cell r="I67">
            <v>0</v>
          </cell>
          <cell r="J67">
            <v>1</v>
          </cell>
          <cell r="P67">
            <v>1</v>
          </cell>
          <cell r="Q67">
            <v>0</v>
          </cell>
          <cell r="R67">
            <v>0</v>
          </cell>
          <cell r="S67">
            <v>0</v>
          </cell>
          <cell r="T67">
            <v>0</v>
          </cell>
          <cell r="U67">
            <v>0</v>
          </cell>
          <cell r="V67">
            <v>1</v>
          </cell>
        </row>
        <row r="68">
          <cell r="C68" t="str">
            <v>PE2</v>
          </cell>
          <cell r="D68">
            <v>1</v>
          </cell>
          <cell r="E68">
            <v>0</v>
          </cell>
          <cell r="F68">
            <v>0</v>
          </cell>
          <cell r="G68">
            <v>0</v>
          </cell>
          <cell r="H68">
            <v>0</v>
          </cell>
          <cell r="I68">
            <v>0</v>
          </cell>
          <cell r="J68">
            <v>1</v>
          </cell>
          <cell r="P68">
            <v>1</v>
          </cell>
          <cell r="Q68">
            <v>0</v>
          </cell>
          <cell r="R68">
            <v>0</v>
          </cell>
          <cell r="S68">
            <v>0</v>
          </cell>
          <cell r="T68">
            <v>0</v>
          </cell>
          <cell r="U68">
            <v>0</v>
          </cell>
          <cell r="V68">
            <v>1</v>
          </cell>
        </row>
        <row r="69">
          <cell r="C69" t="str">
            <v>PE3</v>
          </cell>
          <cell r="D69">
            <v>1</v>
          </cell>
          <cell r="E69">
            <v>0</v>
          </cell>
          <cell r="F69">
            <v>0</v>
          </cell>
          <cell r="G69">
            <v>0</v>
          </cell>
          <cell r="H69">
            <v>0</v>
          </cell>
          <cell r="I69">
            <v>0</v>
          </cell>
          <cell r="J69">
            <v>1</v>
          </cell>
          <cell r="P69">
            <v>1</v>
          </cell>
          <cell r="Q69">
            <v>0</v>
          </cell>
          <cell r="R69">
            <v>0</v>
          </cell>
          <cell r="S69">
            <v>0</v>
          </cell>
          <cell r="T69">
            <v>0</v>
          </cell>
          <cell r="U69">
            <v>0</v>
          </cell>
          <cell r="V69">
            <v>1</v>
          </cell>
        </row>
        <row r="70">
          <cell r="C70" t="str">
            <v>PE4</v>
          </cell>
          <cell r="D70">
            <v>1</v>
          </cell>
          <cell r="E70">
            <v>0</v>
          </cell>
          <cell r="F70">
            <v>0</v>
          </cell>
          <cell r="G70">
            <v>0</v>
          </cell>
          <cell r="H70">
            <v>0</v>
          </cell>
          <cell r="I70">
            <v>0</v>
          </cell>
          <cell r="J70">
            <v>1</v>
          </cell>
          <cell r="P70">
            <v>1</v>
          </cell>
          <cell r="Q70">
            <v>0</v>
          </cell>
          <cell r="R70">
            <v>0</v>
          </cell>
          <cell r="S70">
            <v>0</v>
          </cell>
          <cell r="T70">
            <v>0</v>
          </cell>
          <cell r="U70">
            <v>0</v>
          </cell>
          <cell r="V70">
            <v>1</v>
          </cell>
        </row>
        <row r="71">
          <cell r="C71" t="str">
            <v>PE5</v>
          </cell>
          <cell r="D71">
            <v>1</v>
          </cell>
          <cell r="E71">
            <v>0</v>
          </cell>
          <cell r="F71">
            <v>0</v>
          </cell>
          <cell r="G71">
            <v>0</v>
          </cell>
          <cell r="H71">
            <v>0</v>
          </cell>
          <cell r="I71">
            <v>0</v>
          </cell>
          <cell r="J71">
            <v>1</v>
          </cell>
          <cell r="P71">
            <v>1</v>
          </cell>
          <cell r="Q71">
            <v>0</v>
          </cell>
          <cell r="R71">
            <v>0</v>
          </cell>
          <cell r="S71">
            <v>0</v>
          </cell>
          <cell r="T71">
            <v>0</v>
          </cell>
          <cell r="U71">
            <v>0</v>
          </cell>
          <cell r="V71">
            <v>1</v>
          </cell>
        </row>
        <row r="72">
          <cell r="C72" t="str">
            <v>PE6</v>
          </cell>
          <cell r="D72">
            <v>1</v>
          </cell>
          <cell r="E72">
            <v>0</v>
          </cell>
          <cell r="F72">
            <v>0</v>
          </cell>
          <cell r="G72">
            <v>0</v>
          </cell>
          <cell r="H72">
            <v>0</v>
          </cell>
          <cell r="I72">
            <v>0</v>
          </cell>
          <cell r="J72">
            <v>1</v>
          </cell>
          <cell r="P72">
            <v>1</v>
          </cell>
          <cell r="Q72">
            <v>0</v>
          </cell>
          <cell r="R72">
            <v>0</v>
          </cell>
          <cell r="S72">
            <v>0</v>
          </cell>
          <cell r="T72">
            <v>0</v>
          </cell>
          <cell r="U72">
            <v>0</v>
          </cell>
          <cell r="V72">
            <v>1</v>
          </cell>
        </row>
        <row r="73">
          <cell r="C73" t="str">
            <v>PE7</v>
          </cell>
          <cell r="D73">
            <v>1</v>
          </cell>
          <cell r="E73">
            <v>0</v>
          </cell>
          <cell r="F73">
            <v>0</v>
          </cell>
          <cell r="G73">
            <v>0</v>
          </cell>
          <cell r="H73">
            <v>0</v>
          </cell>
          <cell r="I73">
            <v>0</v>
          </cell>
          <cell r="J73">
            <v>1</v>
          </cell>
          <cell r="P73">
            <v>1</v>
          </cell>
          <cell r="Q73">
            <v>0</v>
          </cell>
          <cell r="R73">
            <v>0</v>
          </cell>
          <cell r="S73">
            <v>0</v>
          </cell>
          <cell r="T73">
            <v>0</v>
          </cell>
          <cell r="U73">
            <v>0</v>
          </cell>
          <cell r="V73">
            <v>1</v>
          </cell>
        </row>
        <row r="76">
          <cell r="C76" t="str">
            <v>SAFETY</v>
          </cell>
        </row>
        <row r="78">
          <cell r="C78" t="str">
            <v>SAQ scores (number)</v>
          </cell>
        </row>
        <row r="79">
          <cell r="C79" t="str">
            <v xml:space="preserve">Overall Domain Rating: </v>
          </cell>
          <cell r="D79" t="str">
            <v>Not applicable</v>
          </cell>
          <cell r="E79" t="str">
            <v>1. Outstanding</v>
          </cell>
          <cell r="F79" t="str">
            <v>2. Good</v>
          </cell>
          <cell r="G79" t="str">
            <v>3. Requires minimal improvement</v>
          </cell>
          <cell r="H79" t="str">
            <v>4. Requires moderate improvement</v>
          </cell>
          <cell r="I79" t="str">
            <v>5. Inadequate</v>
          </cell>
          <cell r="J79" t="str">
            <v xml:space="preserve">Total </v>
          </cell>
          <cell r="M79" t="str">
            <v>SAQ final score</v>
          </cell>
          <cell r="P79" t="str">
            <v>Not applicable</v>
          </cell>
          <cell r="Q79" t="str">
            <v>1. Outstanding</v>
          </cell>
          <cell r="R79" t="str">
            <v>2. Good</v>
          </cell>
          <cell r="S79" t="str">
            <v>3. Requires minimal improvement</v>
          </cell>
          <cell r="T79" t="str">
            <v>4. Requires moderate improvement</v>
          </cell>
          <cell r="U79" t="str">
            <v>5. Inadequate</v>
          </cell>
          <cell r="V79" t="str">
            <v xml:space="preserve">Total </v>
          </cell>
          <cell r="Y79" t="str">
            <v>SAQ final score</v>
          </cell>
        </row>
        <row r="80">
          <cell r="C80" t="str">
            <v>S1</v>
          </cell>
          <cell r="D80">
            <v>0</v>
          </cell>
          <cell r="E80">
            <v>2</v>
          </cell>
          <cell r="F80">
            <v>2</v>
          </cell>
          <cell r="G80">
            <v>4</v>
          </cell>
          <cell r="H80">
            <v>1</v>
          </cell>
          <cell r="I80">
            <v>0</v>
          </cell>
          <cell r="J80">
            <v>9</v>
          </cell>
          <cell r="K80">
            <v>4</v>
          </cell>
          <cell r="M80">
            <v>4</v>
          </cell>
          <cell r="P80">
            <v>9</v>
          </cell>
          <cell r="Q80">
            <v>0</v>
          </cell>
          <cell r="R80">
            <v>0</v>
          </cell>
          <cell r="S80">
            <v>0</v>
          </cell>
          <cell r="T80">
            <v>0</v>
          </cell>
          <cell r="U80">
            <v>0</v>
          </cell>
          <cell r="V80">
            <v>9</v>
          </cell>
          <cell r="W80">
            <v>0</v>
          </cell>
          <cell r="Y80">
            <v>0</v>
          </cell>
        </row>
        <row r="81">
          <cell r="C81" t="str">
            <v>S2</v>
          </cell>
          <cell r="D81">
            <v>0</v>
          </cell>
          <cell r="E81">
            <v>9</v>
          </cell>
          <cell r="F81">
            <v>0</v>
          </cell>
          <cell r="G81">
            <v>0</v>
          </cell>
          <cell r="H81">
            <v>0</v>
          </cell>
          <cell r="I81">
            <v>0</v>
          </cell>
          <cell r="J81">
            <v>9</v>
          </cell>
          <cell r="K81">
            <v>5</v>
          </cell>
          <cell r="M81">
            <v>5</v>
          </cell>
          <cell r="P81">
            <v>9</v>
          </cell>
          <cell r="Q81">
            <v>0</v>
          </cell>
          <cell r="R81">
            <v>0</v>
          </cell>
          <cell r="S81">
            <v>0</v>
          </cell>
          <cell r="T81">
            <v>0</v>
          </cell>
          <cell r="U81">
            <v>0</v>
          </cell>
          <cell r="V81">
            <v>9</v>
          </cell>
          <cell r="W81">
            <v>0</v>
          </cell>
          <cell r="Y81">
            <v>0</v>
          </cell>
        </row>
        <row r="82">
          <cell r="C82" t="str">
            <v>S3</v>
          </cell>
          <cell r="D82">
            <v>0</v>
          </cell>
          <cell r="E82">
            <v>0</v>
          </cell>
          <cell r="F82">
            <v>0</v>
          </cell>
          <cell r="G82">
            <v>0</v>
          </cell>
          <cell r="H82">
            <v>0</v>
          </cell>
          <cell r="I82">
            <v>9</v>
          </cell>
          <cell r="J82">
            <v>9</v>
          </cell>
          <cell r="K82">
            <v>1</v>
          </cell>
          <cell r="M82">
            <v>1</v>
          </cell>
          <cell r="P82">
            <v>9</v>
          </cell>
          <cell r="Q82">
            <v>0</v>
          </cell>
          <cell r="R82">
            <v>0</v>
          </cell>
          <cell r="S82">
            <v>0</v>
          </cell>
          <cell r="T82">
            <v>0</v>
          </cell>
          <cell r="U82">
            <v>0</v>
          </cell>
          <cell r="V82">
            <v>9</v>
          </cell>
          <cell r="W82">
            <v>0</v>
          </cell>
          <cell r="Y82">
            <v>0</v>
          </cell>
        </row>
        <row r="83">
          <cell r="C83" t="str">
            <v>S4</v>
          </cell>
          <cell r="D83">
            <v>9</v>
          </cell>
          <cell r="E83">
            <v>0</v>
          </cell>
          <cell r="F83">
            <v>0</v>
          </cell>
          <cell r="G83">
            <v>0</v>
          </cell>
          <cell r="H83">
            <v>0</v>
          </cell>
          <cell r="I83">
            <v>0</v>
          </cell>
          <cell r="J83">
            <v>9</v>
          </cell>
          <cell r="K83">
            <v>0</v>
          </cell>
          <cell r="M83">
            <v>0</v>
          </cell>
          <cell r="P83">
            <v>9</v>
          </cell>
          <cell r="Q83">
            <v>0</v>
          </cell>
          <cell r="R83">
            <v>0</v>
          </cell>
          <cell r="S83">
            <v>0</v>
          </cell>
          <cell r="T83">
            <v>0</v>
          </cell>
          <cell r="U83">
            <v>0</v>
          </cell>
          <cell r="V83">
            <v>9</v>
          </cell>
          <cell r="W83">
            <v>0</v>
          </cell>
          <cell r="Y83">
            <v>0</v>
          </cell>
        </row>
        <row r="84">
          <cell r="C84" t="str">
            <v>S5</v>
          </cell>
          <cell r="D84">
            <v>9</v>
          </cell>
          <cell r="E84">
            <v>0</v>
          </cell>
          <cell r="F84">
            <v>0</v>
          </cell>
          <cell r="G84">
            <v>0</v>
          </cell>
          <cell r="H84">
            <v>0</v>
          </cell>
          <cell r="I84">
            <v>0</v>
          </cell>
          <cell r="J84">
            <v>9</v>
          </cell>
          <cell r="K84">
            <v>0</v>
          </cell>
          <cell r="M84">
            <v>0</v>
          </cell>
          <cell r="P84">
            <v>9</v>
          </cell>
          <cell r="Q84">
            <v>0</v>
          </cell>
          <cell r="R84">
            <v>0</v>
          </cell>
          <cell r="S84">
            <v>0</v>
          </cell>
          <cell r="T84">
            <v>0</v>
          </cell>
          <cell r="U84">
            <v>0</v>
          </cell>
          <cell r="V84">
            <v>9</v>
          </cell>
          <cell r="W84">
            <v>0</v>
          </cell>
          <cell r="Y84">
            <v>0</v>
          </cell>
        </row>
        <row r="85">
          <cell r="C85" t="str">
            <v>S6</v>
          </cell>
          <cell r="D85">
            <v>9</v>
          </cell>
          <cell r="E85">
            <v>0</v>
          </cell>
          <cell r="F85">
            <v>0</v>
          </cell>
          <cell r="G85">
            <v>0</v>
          </cell>
          <cell r="H85">
            <v>0</v>
          </cell>
          <cell r="I85">
            <v>0</v>
          </cell>
          <cell r="J85">
            <v>9</v>
          </cell>
          <cell r="K85">
            <v>0</v>
          </cell>
          <cell r="M85">
            <v>0</v>
          </cell>
          <cell r="P85">
            <v>9</v>
          </cell>
          <cell r="Q85">
            <v>0</v>
          </cell>
          <cell r="R85">
            <v>0</v>
          </cell>
          <cell r="S85">
            <v>0</v>
          </cell>
          <cell r="T85">
            <v>0</v>
          </cell>
          <cell r="U85">
            <v>0</v>
          </cell>
          <cell r="V85">
            <v>9</v>
          </cell>
          <cell r="W85">
            <v>0</v>
          </cell>
          <cell r="Y85">
            <v>0</v>
          </cell>
        </row>
        <row r="86">
          <cell r="C86" t="str">
            <v>S7</v>
          </cell>
          <cell r="D86">
            <v>9</v>
          </cell>
          <cell r="E86">
            <v>0</v>
          </cell>
          <cell r="F86">
            <v>0</v>
          </cell>
          <cell r="G86">
            <v>0</v>
          </cell>
          <cell r="H86">
            <v>0</v>
          </cell>
          <cell r="I86">
            <v>0</v>
          </cell>
          <cell r="J86">
            <v>9</v>
          </cell>
          <cell r="K86">
            <v>0</v>
          </cell>
          <cell r="M86">
            <v>0</v>
          </cell>
          <cell r="P86">
            <v>9</v>
          </cell>
          <cell r="Q86">
            <v>0</v>
          </cell>
          <cell r="R86">
            <v>0</v>
          </cell>
          <cell r="S86">
            <v>0</v>
          </cell>
          <cell r="T86">
            <v>0</v>
          </cell>
          <cell r="U86">
            <v>0</v>
          </cell>
          <cell r="V86">
            <v>9</v>
          </cell>
          <cell r="W86">
            <v>0</v>
          </cell>
          <cell r="Y86">
            <v>0</v>
          </cell>
        </row>
        <row r="87">
          <cell r="C87" t="str">
            <v>S8</v>
          </cell>
          <cell r="D87">
            <v>9</v>
          </cell>
          <cell r="E87">
            <v>0</v>
          </cell>
          <cell r="F87">
            <v>0</v>
          </cell>
          <cell r="G87">
            <v>0</v>
          </cell>
          <cell r="H87">
            <v>0</v>
          </cell>
          <cell r="I87">
            <v>0</v>
          </cell>
          <cell r="J87">
            <v>9</v>
          </cell>
          <cell r="K87">
            <v>0</v>
          </cell>
          <cell r="M87">
            <v>0</v>
          </cell>
          <cell r="P87">
            <v>9</v>
          </cell>
          <cell r="Q87">
            <v>0</v>
          </cell>
          <cell r="R87">
            <v>0</v>
          </cell>
          <cell r="S87">
            <v>0</v>
          </cell>
          <cell r="T87">
            <v>0</v>
          </cell>
          <cell r="U87">
            <v>0</v>
          </cell>
          <cell r="V87">
            <v>9</v>
          </cell>
          <cell r="W87">
            <v>0</v>
          </cell>
          <cell r="Y87">
            <v>0</v>
          </cell>
        </row>
        <row r="88">
          <cell r="C88" t="str">
            <v>S9</v>
          </cell>
          <cell r="D88">
            <v>9</v>
          </cell>
          <cell r="E88">
            <v>0</v>
          </cell>
          <cell r="F88">
            <v>0</v>
          </cell>
          <cell r="G88">
            <v>0</v>
          </cell>
          <cell r="H88">
            <v>0</v>
          </cell>
          <cell r="I88">
            <v>0</v>
          </cell>
          <cell r="J88">
            <v>9</v>
          </cell>
          <cell r="K88">
            <v>0</v>
          </cell>
          <cell r="M88">
            <v>0</v>
          </cell>
          <cell r="P88">
            <v>9</v>
          </cell>
          <cell r="Q88">
            <v>0</v>
          </cell>
          <cell r="R88">
            <v>0</v>
          </cell>
          <cell r="S88">
            <v>0</v>
          </cell>
          <cell r="T88">
            <v>0</v>
          </cell>
          <cell r="U88">
            <v>0</v>
          </cell>
          <cell r="V88">
            <v>9</v>
          </cell>
          <cell r="W88">
            <v>0</v>
          </cell>
          <cell r="Y88">
            <v>0</v>
          </cell>
        </row>
        <row r="89">
          <cell r="C89" t="str">
            <v>S10</v>
          </cell>
          <cell r="D89">
            <v>9</v>
          </cell>
          <cell r="E89">
            <v>0</v>
          </cell>
          <cell r="F89">
            <v>0</v>
          </cell>
          <cell r="G89">
            <v>0</v>
          </cell>
          <cell r="H89">
            <v>0</v>
          </cell>
          <cell r="I89">
            <v>0</v>
          </cell>
          <cell r="J89">
            <v>9</v>
          </cell>
          <cell r="K89">
            <v>0</v>
          </cell>
          <cell r="M89">
            <v>0</v>
          </cell>
          <cell r="P89">
            <v>9</v>
          </cell>
          <cell r="Q89">
            <v>0</v>
          </cell>
          <cell r="R89">
            <v>0</v>
          </cell>
          <cell r="S89">
            <v>0</v>
          </cell>
          <cell r="T89">
            <v>0</v>
          </cell>
          <cell r="U89">
            <v>0</v>
          </cell>
          <cell r="V89">
            <v>9</v>
          </cell>
          <cell r="W89">
            <v>0</v>
          </cell>
          <cell r="Y89">
            <v>0</v>
          </cell>
        </row>
        <row r="90">
          <cell r="C90" t="str">
            <v>S11</v>
          </cell>
          <cell r="D90">
            <v>9</v>
          </cell>
          <cell r="E90">
            <v>0</v>
          </cell>
          <cell r="F90">
            <v>0</v>
          </cell>
          <cell r="G90">
            <v>0</v>
          </cell>
          <cell r="H90">
            <v>0</v>
          </cell>
          <cell r="I90">
            <v>0</v>
          </cell>
          <cell r="J90">
            <v>9</v>
          </cell>
          <cell r="K90">
            <v>0</v>
          </cell>
          <cell r="M90">
            <v>0</v>
          </cell>
          <cell r="P90">
            <v>9</v>
          </cell>
          <cell r="Q90">
            <v>0</v>
          </cell>
          <cell r="R90">
            <v>0</v>
          </cell>
          <cell r="S90">
            <v>0</v>
          </cell>
          <cell r="T90">
            <v>0</v>
          </cell>
          <cell r="U90">
            <v>0</v>
          </cell>
          <cell r="V90">
            <v>9</v>
          </cell>
          <cell r="W90">
            <v>0</v>
          </cell>
          <cell r="Y90">
            <v>0</v>
          </cell>
        </row>
        <row r="91">
          <cell r="C91" t="str">
            <v>S12</v>
          </cell>
          <cell r="D91">
            <v>9</v>
          </cell>
          <cell r="E91">
            <v>0</v>
          </cell>
          <cell r="F91">
            <v>0</v>
          </cell>
          <cell r="G91">
            <v>0</v>
          </cell>
          <cell r="H91">
            <v>0</v>
          </cell>
          <cell r="I91">
            <v>0</v>
          </cell>
          <cell r="J91">
            <v>9</v>
          </cell>
          <cell r="K91">
            <v>0</v>
          </cell>
          <cell r="M91">
            <v>0</v>
          </cell>
          <cell r="P91">
            <v>9</v>
          </cell>
          <cell r="Q91">
            <v>0</v>
          </cell>
          <cell r="R91">
            <v>0</v>
          </cell>
          <cell r="S91">
            <v>0</v>
          </cell>
          <cell r="T91">
            <v>0</v>
          </cell>
          <cell r="U91">
            <v>0</v>
          </cell>
          <cell r="V91">
            <v>9</v>
          </cell>
          <cell r="W91">
            <v>0</v>
          </cell>
          <cell r="Y91">
            <v>0</v>
          </cell>
        </row>
        <row r="92">
          <cell r="C92" t="str">
            <v>S13</v>
          </cell>
          <cell r="D92">
            <v>9</v>
          </cell>
          <cell r="E92">
            <v>0</v>
          </cell>
          <cell r="F92">
            <v>0</v>
          </cell>
          <cell r="G92">
            <v>0</v>
          </cell>
          <cell r="H92">
            <v>0</v>
          </cell>
          <cell r="I92">
            <v>0</v>
          </cell>
          <cell r="J92">
            <v>9</v>
          </cell>
          <cell r="K92">
            <v>0</v>
          </cell>
          <cell r="M92">
            <v>0</v>
          </cell>
          <cell r="P92">
            <v>9</v>
          </cell>
          <cell r="Q92">
            <v>0</v>
          </cell>
          <cell r="R92">
            <v>0</v>
          </cell>
          <cell r="S92">
            <v>0</v>
          </cell>
          <cell r="T92">
            <v>0</v>
          </cell>
          <cell r="U92">
            <v>0</v>
          </cell>
          <cell r="V92">
            <v>9</v>
          </cell>
          <cell r="W92">
            <v>0</v>
          </cell>
          <cell r="Y92">
            <v>0</v>
          </cell>
        </row>
        <row r="93">
          <cell r="C93" t="str">
            <v>S14</v>
          </cell>
          <cell r="D93">
            <v>9</v>
          </cell>
          <cell r="E93">
            <v>0</v>
          </cell>
          <cell r="F93">
            <v>0</v>
          </cell>
          <cell r="G93">
            <v>0</v>
          </cell>
          <cell r="H93">
            <v>0</v>
          </cell>
          <cell r="I93">
            <v>0</v>
          </cell>
          <cell r="J93">
            <v>9</v>
          </cell>
          <cell r="K93">
            <v>0</v>
          </cell>
          <cell r="M93">
            <v>0</v>
          </cell>
          <cell r="P93">
            <v>9</v>
          </cell>
          <cell r="Q93">
            <v>0</v>
          </cell>
          <cell r="R93">
            <v>0</v>
          </cell>
          <cell r="S93">
            <v>0</v>
          </cell>
          <cell r="T93">
            <v>0</v>
          </cell>
          <cell r="U93">
            <v>0</v>
          </cell>
          <cell r="V93">
            <v>9</v>
          </cell>
          <cell r="W93">
            <v>0</v>
          </cell>
          <cell r="Y93">
            <v>0</v>
          </cell>
        </row>
        <row r="94">
          <cell r="C94" t="str">
            <v>S15</v>
          </cell>
          <cell r="D94">
            <v>9</v>
          </cell>
          <cell r="E94">
            <v>0</v>
          </cell>
          <cell r="F94">
            <v>0</v>
          </cell>
          <cell r="G94">
            <v>0</v>
          </cell>
          <cell r="H94">
            <v>0</v>
          </cell>
          <cell r="I94">
            <v>0</v>
          </cell>
          <cell r="J94">
            <v>9</v>
          </cell>
          <cell r="K94">
            <v>0</v>
          </cell>
          <cell r="M94">
            <v>0</v>
          </cell>
          <cell r="P94">
            <v>9</v>
          </cell>
          <cell r="Q94">
            <v>0</v>
          </cell>
          <cell r="R94">
            <v>0</v>
          </cell>
          <cell r="S94">
            <v>0</v>
          </cell>
          <cell r="T94">
            <v>0</v>
          </cell>
          <cell r="U94">
            <v>0</v>
          </cell>
          <cell r="V94">
            <v>9</v>
          </cell>
          <cell r="W94">
            <v>0</v>
          </cell>
          <cell r="Y94">
            <v>0</v>
          </cell>
        </row>
        <row r="95">
          <cell r="C95" t="str">
            <v>S16</v>
          </cell>
          <cell r="D95">
            <v>9</v>
          </cell>
          <cell r="E95">
            <v>0</v>
          </cell>
          <cell r="F95">
            <v>0</v>
          </cell>
          <cell r="G95">
            <v>0</v>
          </cell>
          <cell r="H95">
            <v>0</v>
          </cell>
          <cell r="I95">
            <v>0</v>
          </cell>
          <cell r="J95">
            <v>9</v>
          </cell>
          <cell r="K95">
            <v>0</v>
          </cell>
          <cell r="M95">
            <v>0</v>
          </cell>
          <cell r="P95">
            <v>9</v>
          </cell>
          <cell r="Q95">
            <v>0</v>
          </cell>
          <cell r="R95">
            <v>0</v>
          </cell>
          <cell r="S95">
            <v>0</v>
          </cell>
          <cell r="T95">
            <v>0</v>
          </cell>
          <cell r="U95">
            <v>0</v>
          </cell>
          <cell r="V95">
            <v>9</v>
          </cell>
          <cell r="W95">
            <v>0</v>
          </cell>
          <cell r="Y95">
            <v>0</v>
          </cell>
        </row>
        <row r="96">
          <cell r="C96" t="str">
            <v>S17</v>
          </cell>
          <cell r="D96">
            <v>9</v>
          </cell>
          <cell r="E96">
            <v>0</v>
          </cell>
          <cell r="F96">
            <v>0</v>
          </cell>
          <cell r="G96">
            <v>0</v>
          </cell>
          <cell r="H96">
            <v>0</v>
          </cell>
          <cell r="I96">
            <v>0</v>
          </cell>
          <cell r="J96">
            <v>9</v>
          </cell>
          <cell r="K96">
            <v>0</v>
          </cell>
          <cell r="M96">
            <v>0</v>
          </cell>
          <cell r="P96">
            <v>9</v>
          </cell>
          <cell r="Q96">
            <v>0</v>
          </cell>
          <cell r="R96">
            <v>0</v>
          </cell>
          <cell r="S96">
            <v>0</v>
          </cell>
          <cell r="T96">
            <v>0</v>
          </cell>
          <cell r="U96">
            <v>0</v>
          </cell>
          <cell r="V96">
            <v>9</v>
          </cell>
          <cell r="W96">
            <v>0</v>
          </cell>
          <cell r="Y96">
            <v>0</v>
          </cell>
        </row>
        <row r="97">
          <cell r="C97" t="str">
            <v>S18</v>
          </cell>
          <cell r="D97">
            <v>9</v>
          </cell>
          <cell r="E97">
            <v>0</v>
          </cell>
          <cell r="F97">
            <v>0</v>
          </cell>
          <cell r="G97">
            <v>0</v>
          </cell>
          <cell r="H97">
            <v>0</v>
          </cell>
          <cell r="I97">
            <v>0</v>
          </cell>
          <cell r="J97">
            <v>9</v>
          </cell>
          <cell r="K97">
            <v>0</v>
          </cell>
          <cell r="M97">
            <v>0</v>
          </cell>
          <cell r="P97">
            <v>9</v>
          </cell>
          <cell r="Q97">
            <v>0</v>
          </cell>
          <cell r="R97">
            <v>0</v>
          </cell>
          <cell r="S97">
            <v>0</v>
          </cell>
          <cell r="T97">
            <v>0</v>
          </cell>
          <cell r="U97">
            <v>0</v>
          </cell>
          <cell r="V97">
            <v>9</v>
          </cell>
          <cell r="W97">
            <v>0</v>
          </cell>
          <cell r="Y97">
            <v>0</v>
          </cell>
        </row>
        <row r="98">
          <cell r="C98" t="str">
            <v>S19</v>
          </cell>
          <cell r="D98">
            <v>9</v>
          </cell>
          <cell r="E98">
            <v>0</v>
          </cell>
          <cell r="F98">
            <v>0</v>
          </cell>
          <cell r="G98">
            <v>0</v>
          </cell>
          <cell r="H98">
            <v>0</v>
          </cell>
          <cell r="I98">
            <v>0</v>
          </cell>
          <cell r="J98">
            <v>9</v>
          </cell>
          <cell r="K98">
            <v>0</v>
          </cell>
          <cell r="M98">
            <v>0</v>
          </cell>
          <cell r="P98">
            <v>9</v>
          </cell>
          <cell r="Q98">
            <v>0</v>
          </cell>
          <cell r="R98">
            <v>0</v>
          </cell>
          <cell r="S98">
            <v>0</v>
          </cell>
          <cell r="T98">
            <v>0</v>
          </cell>
          <cell r="U98">
            <v>0</v>
          </cell>
          <cell r="V98">
            <v>9</v>
          </cell>
          <cell r="W98">
            <v>0</v>
          </cell>
          <cell r="Y98">
            <v>0</v>
          </cell>
        </row>
        <row r="99">
          <cell r="C99" t="str">
            <v>S20</v>
          </cell>
          <cell r="D99">
            <v>9</v>
          </cell>
          <cell r="E99">
            <v>0</v>
          </cell>
          <cell r="F99">
            <v>0</v>
          </cell>
          <cell r="G99">
            <v>0</v>
          </cell>
          <cell r="H99">
            <v>0</v>
          </cell>
          <cell r="I99">
            <v>0</v>
          </cell>
          <cell r="J99">
            <v>9</v>
          </cell>
          <cell r="K99">
            <v>0</v>
          </cell>
          <cell r="M99">
            <v>0</v>
          </cell>
          <cell r="P99">
            <v>9</v>
          </cell>
          <cell r="Q99">
            <v>0</v>
          </cell>
          <cell r="R99">
            <v>0</v>
          </cell>
          <cell r="S99">
            <v>0</v>
          </cell>
          <cell r="T99">
            <v>0</v>
          </cell>
          <cell r="U99">
            <v>0</v>
          </cell>
          <cell r="V99">
            <v>9</v>
          </cell>
          <cell r="W99">
            <v>0</v>
          </cell>
          <cell r="Y99">
            <v>0</v>
          </cell>
        </row>
        <row r="100">
          <cell r="C100" t="str">
            <v>S21</v>
          </cell>
          <cell r="D100">
            <v>8</v>
          </cell>
          <cell r="E100">
            <v>0</v>
          </cell>
          <cell r="F100">
            <v>0</v>
          </cell>
          <cell r="G100">
            <v>0</v>
          </cell>
          <cell r="H100">
            <v>0</v>
          </cell>
          <cell r="I100">
            <v>0</v>
          </cell>
          <cell r="J100">
            <v>8</v>
          </cell>
          <cell r="K100">
            <v>0</v>
          </cell>
          <cell r="M100">
            <v>0</v>
          </cell>
          <cell r="P100">
            <v>8</v>
          </cell>
          <cell r="Q100">
            <v>0</v>
          </cell>
          <cell r="R100">
            <v>0</v>
          </cell>
          <cell r="S100">
            <v>0</v>
          </cell>
          <cell r="T100">
            <v>0</v>
          </cell>
          <cell r="U100">
            <v>0</v>
          </cell>
          <cell r="V100">
            <v>8</v>
          </cell>
          <cell r="W100">
            <v>0</v>
          </cell>
          <cell r="Y100">
            <v>0</v>
          </cell>
        </row>
        <row r="101">
          <cell r="C101" t="str">
            <v>S22</v>
          </cell>
          <cell r="D101">
            <v>9</v>
          </cell>
          <cell r="E101">
            <v>0</v>
          </cell>
          <cell r="F101">
            <v>0</v>
          </cell>
          <cell r="G101">
            <v>0</v>
          </cell>
          <cell r="H101">
            <v>0</v>
          </cell>
          <cell r="I101">
            <v>0</v>
          </cell>
          <cell r="J101">
            <v>9</v>
          </cell>
          <cell r="K101">
            <v>0</v>
          </cell>
          <cell r="M101">
            <v>0</v>
          </cell>
          <cell r="P101">
            <v>9</v>
          </cell>
          <cell r="Q101">
            <v>0</v>
          </cell>
          <cell r="R101">
            <v>0</v>
          </cell>
          <cell r="S101">
            <v>0</v>
          </cell>
          <cell r="T101">
            <v>0</v>
          </cell>
          <cell r="U101">
            <v>0</v>
          </cell>
          <cell r="V101">
            <v>9</v>
          </cell>
          <cell r="W101">
            <v>0</v>
          </cell>
          <cell r="Y101">
            <v>0</v>
          </cell>
        </row>
        <row r="102">
          <cell r="C102" t="str">
            <v>S23</v>
          </cell>
          <cell r="D102">
            <v>9</v>
          </cell>
          <cell r="E102">
            <v>0</v>
          </cell>
          <cell r="F102">
            <v>0</v>
          </cell>
          <cell r="G102">
            <v>0</v>
          </cell>
          <cell r="H102">
            <v>0</v>
          </cell>
          <cell r="I102">
            <v>0</v>
          </cell>
          <cell r="J102">
            <v>9</v>
          </cell>
          <cell r="K102">
            <v>0</v>
          </cell>
          <cell r="M102">
            <v>0</v>
          </cell>
          <cell r="P102">
            <v>9</v>
          </cell>
          <cell r="Q102">
            <v>0</v>
          </cell>
          <cell r="R102">
            <v>0</v>
          </cell>
          <cell r="S102">
            <v>0</v>
          </cell>
          <cell r="T102">
            <v>0</v>
          </cell>
          <cell r="U102">
            <v>0</v>
          </cell>
          <cell r="V102">
            <v>9</v>
          </cell>
          <cell r="W102">
            <v>0</v>
          </cell>
          <cell r="Y102">
            <v>0</v>
          </cell>
        </row>
        <row r="103">
          <cell r="C103" t="str">
            <v>S24</v>
          </cell>
          <cell r="D103">
            <v>9</v>
          </cell>
          <cell r="E103">
            <v>0</v>
          </cell>
          <cell r="F103">
            <v>0</v>
          </cell>
          <cell r="G103">
            <v>0</v>
          </cell>
          <cell r="H103">
            <v>0</v>
          </cell>
          <cell r="I103">
            <v>0</v>
          </cell>
          <cell r="J103">
            <v>9</v>
          </cell>
          <cell r="K103">
            <v>0</v>
          </cell>
          <cell r="M103">
            <v>0</v>
          </cell>
          <cell r="P103">
            <v>9</v>
          </cell>
          <cell r="Q103">
            <v>0</v>
          </cell>
          <cell r="R103">
            <v>0</v>
          </cell>
          <cell r="S103">
            <v>0</v>
          </cell>
          <cell r="T103">
            <v>0</v>
          </cell>
          <cell r="U103">
            <v>0</v>
          </cell>
          <cell r="V103">
            <v>9</v>
          </cell>
          <cell r="W103">
            <v>0</v>
          </cell>
          <cell r="Y103">
            <v>0</v>
          </cell>
        </row>
        <row r="104">
          <cell r="C104" t="str">
            <v>S25</v>
          </cell>
          <cell r="D104">
            <v>9</v>
          </cell>
          <cell r="E104">
            <v>0</v>
          </cell>
          <cell r="F104">
            <v>0</v>
          </cell>
          <cell r="G104">
            <v>0</v>
          </cell>
          <cell r="H104">
            <v>0</v>
          </cell>
          <cell r="I104">
            <v>0</v>
          </cell>
          <cell r="J104">
            <v>9</v>
          </cell>
          <cell r="K104">
            <v>0</v>
          </cell>
          <cell r="M104">
            <v>0</v>
          </cell>
          <cell r="P104">
            <v>9</v>
          </cell>
          <cell r="Q104">
            <v>0</v>
          </cell>
          <cell r="R104">
            <v>0</v>
          </cell>
          <cell r="S104">
            <v>0</v>
          </cell>
          <cell r="T104">
            <v>0</v>
          </cell>
          <cell r="U104">
            <v>0</v>
          </cell>
          <cell r="V104">
            <v>9</v>
          </cell>
          <cell r="W104">
            <v>0</v>
          </cell>
          <cell r="Y104">
            <v>0</v>
          </cell>
        </row>
        <row r="105">
          <cell r="C105" t="str">
            <v>S26</v>
          </cell>
          <cell r="D105">
            <v>9</v>
          </cell>
          <cell r="E105">
            <v>0</v>
          </cell>
          <cell r="F105">
            <v>0</v>
          </cell>
          <cell r="G105">
            <v>0</v>
          </cell>
          <cell r="H105">
            <v>0</v>
          </cell>
          <cell r="I105">
            <v>0</v>
          </cell>
          <cell r="J105">
            <v>9</v>
          </cell>
          <cell r="K105">
            <v>0</v>
          </cell>
          <cell r="M105">
            <v>0</v>
          </cell>
          <cell r="P105">
            <v>9</v>
          </cell>
          <cell r="Q105">
            <v>0</v>
          </cell>
          <cell r="R105">
            <v>0</v>
          </cell>
          <cell r="S105">
            <v>0</v>
          </cell>
          <cell r="T105">
            <v>0</v>
          </cell>
          <cell r="U105">
            <v>0</v>
          </cell>
          <cell r="V105">
            <v>9</v>
          </cell>
          <cell r="W105">
            <v>0</v>
          </cell>
          <cell r="Y105">
            <v>0</v>
          </cell>
        </row>
        <row r="106">
          <cell r="C106" t="str">
            <v>S27</v>
          </cell>
          <cell r="D106">
            <v>9</v>
          </cell>
          <cell r="E106">
            <v>0</v>
          </cell>
          <cell r="F106">
            <v>0</v>
          </cell>
          <cell r="G106">
            <v>0</v>
          </cell>
          <cell r="H106">
            <v>0</v>
          </cell>
          <cell r="I106">
            <v>0</v>
          </cell>
          <cell r="J106">
            <v>9</v>
          </cell>
          <cell r="K106">
            <v>0</v>
          </cell>
          <cell r="M106">
            <v>0</v>
          </cell>
          <cell r="P106">
            <v>9</v>
          </cell>
          <cell r="Q106">
            <v>0</v>
          </cell>
          <cell r="R106">
            <v>0</v>
          </cell>
          <cell r="S106">
            <v>0</v>
          </cell>
          <cell r="T106">
            <v>0</v>
          </cell>
          <cell r="U106">
            <v>0</v>
          </cell>
          <cell r="V106">
            <v>9</v>
          </cell>
          <cell r="W106">
            <v>0</v>
          </cell>
          <cell r="Y106">
            <v>0</v>
          </cell>
        </row>
        <row r="109">
          <cell r="C109" t="str">
            <v>Distribution of SAQ scores (in %)</v>
          </cell>
        </row>
        <row r="110">
          <cell r="C110" t="str">
            <v xml:space="preserve">Overall Domain Rating: </v>
          </cell>
          <cell r="D110" t="str">
            <v>Not applicable</v>
          </cell>
          <cell r="E110" t="str">
            <v>1. Outstanding</v>
          </cell>
          <cell r="F110" t="str">
            <v>2. Good</v>
          </cell>
          <cell r="G110" t="str">
            <v>3. Requires minimal improvement</v>
          </cell>
          <cell r="H110" t="str">
            <v>4. Requires moderate improvement</v>
          </cell>
          <cell r="I110" t="str">
            <v>5. Inadequate</v>
          </cell>
          <cell r="J110" t="str">
            <v xml:space="preserve">Total </v>
          </cell>
          <cell r="P110" t="str">
            <v>Not applicable</v>
          </cell>
          <cell r="Q110" t="str">
            <v>1. Outstanding</v>
          </cell>
          <cell r="R110" t="str">
            <v>2. Good</v>
          </cell>
          <cell r="S110" t="str">
            <v>3. Requires minimal improvement</v>
          </cell>
          <cell r="T110" t="str">
            <v>4. Requires moderate improvement</v>
          </cell>
          <cell r="U110" t="str">
            <v>5. Inadequate</v>
          </cell>
          <cell r="V110" t="str">
            <v xml:space="preserve">Total </v>
          </cell>
        </row>
        <row r="111">
          <cell r="C111" t="str">
            <v>S1</v>
          </cell>
          <cell r="D111">
            <v>0</v>
          </cell>
          <cell r="E111">
            <v>0.22222222222222221</v>
          </cell>
          <cell r="F111">
            <v>0.22222222222222221</v>
          </cell>
          <cell r="G111">
            <v>0.44444444444444442</v>
          </cell>
          <cell r="H111">
            <v>0.1111111111111111</v>
          </cell>
          <cell r="I111">
            <v>0</v>
          </cell>
          <cell r="J111">
            <v>1</v>
          </cell>
          <cell r="P111">
            <v>1</v>
          </cell>
          <cell r="Q111">
            <v>0</v>
          </cell>
          <cell r="R111">
            <v>0</v>
          </cell>
          <cell r="S111">
            <v>0</v>
          </cell>
          <cell r="T111">
            <v>0</v>
          </cell>
          <cell r="U111">
            <v>0</v>
          </cell>
          <cell r="V111">
            <v>1</v>
          </cell>
        </row>
        <row r="112">
          <cell r="C112" t="str">
            <v>S2</v>
          </cell>
          <cell r="D112">
            <v>0</v>
          </cell>
          <cell r="E112">
            <v>1</v>
          </cell>
          <cell r="F112">
            <v>0</v>
          </cell>
          <cell r="G112">
            <v>0</v>
          </cell>
          <cell r="H112">
            <v>0</v>
          </cell>
          <cell r="I112">
            <v>0</v>
          </cell>
          <cell r="J112">
            <v>1</v>
          </cell>
          <cell r="P112">
            <v>1</v>
          </cell>
          <cell r="Q112">
            <v>0</v>
          </cell>
          <cell r="R112">
            <v>0</v>
          </cell>
          <cell r="S112">
            <v>0</v>
          </cell>
          <cell r="T112">
            <v>0</v>
          </cell>
          <cell r="U112">
            <v>0</v>
          </cell>
          <cell r="V112">
            <v>1</v>
          </cell>
        </row>
        <row r="113">
          <cell r="C113" t="str">
            <v>S3</v>
          </cell>
          <cell r="D113">
            <v>0</v>
          </cell>
          <cell r="E113">
            <v>0</v>
          </cell>
          <cell r="F113">
            <v>0</v>
          </cell>
          <cell r="G113">
            <v>0</v>
          </cell>
          <cell r="H113">
            <v>0</v>
          </cell>
          <cell r="I113">
            <v>1</v>
          </cell>
          <cell r="J113">
            <v>1</v>
          </cell>
          <cell r="P113">
            <v>1</v>
          </cell>
          <cell r="Q113">
            <v>0</v>
          </cell>
          <cell r="R113">
            <v>0</v>
          </cell>
          <cell r="S113">
            <v>0</v>
          </cell>
          <cell r="T113">
            <v>0</v>
          </cell>
          <cell r="U113">
            <v>0</v>
          </cell>
          <cell r="V113">
            <v>1</v>
          </cell>
        </row>
        <row r="114">
          <cell r="C114" t="str">
            <v>S4</v>
          </cell>
          <cell r="D114">
            <v>1</v>
          </cell>
          <cell r="E114">
            <v>0</v>
          </cell>
          <cell r="F114">
            <v>0</v>
          </cell>
          <cell r="G114">
            <v>0</v>
          </cell>
          <cell r="H114">
            <v>0</v>
          </cell>
          <cell r="I114">
            <v>0</v>
          </cell>
          <cell r="J114">
            <v>1</v>
          </cell>
          <cell r="P114">
            <v>1</v>
          </cell>
          <cell r="Q114">
            <v>0</v>
          </cell>
          <cell r="R114">
            <v>0</v>
          </cell>
          <cell r="S114">
            <v>0</v>
          </cell>
          <cell r="T114">
            <v>0</v>
          </cell>
          <cell r="U114">
            <v>0</v>
          </cell>
          <cell r="V114">
            <v>1</v>
          </cell>
        </row>
        <row r="115">
          <cell r="C115" t="str">
            <v>S5</v>
          </cell>
          <cell r="D115">
            <v>1</v>
          </cell>
          <cell r="E115">
            <v>0</v>
          </cell>
          <cell r="F115">
            <v>0</v>
          </cell>
          <cell r="G115">
            <v>0</v>
          </cell>
          <cell r="H115">
            <v>0</v>
          </cell>
          <cell r="I115">
            <v>0</v>
          </cell>
          <cell r="J115">
            <v>1</v>
          </cell>
          <cell r="P115">
            <v>1</v>
          </cell>
          <cell r="Q115">
            <v>0</v>
          </cell>
          <cell r="R115">
            <v>0</v>
          </cell>
          <cell r="S115">
            <v>0</v>
          </cell>
          <cell r="T115">
            <v>0</v>
          </cell>
          <cell r="U115">
            <v>0</v>
          </cell>
          <cell r="V115">
            <v>1</v>
          </cell>
        </row>
        <row r="116">
          <cell r="C116" t="str">
            <v>S6</v>
          </cell>
          <cell r="D116">
            <v>1</v>
          </cell>
          <cell r="E116">
            <v>0</v>
          </cell>
          <cell r="F116">
            <v>0</v>
          </cell>
          <cell r="G116">
            <v>0</v>
          </cell>
          <cell r="H116">
            <v>0</v>
          </cell>
          <cell r="I116">
            <v>0</v>
          </cell>
          <cell r="J116">
            <v>1</v>
          </cell>
          <cell r="P116">
            <v>1</v>
          </cell>
          <cell r="Q116">
            <v>0</v>
          </cell>
          <cell r="R116">
            <v>0</v>
          </cell>
          <cell r="S116">
            <v>0</v>
          </cell>
          <cell r="T116">
            <v>0</v>
          </cell>
          <cell r="U116">
            <v>0</v>
          </cell>
          <cell r="V116">
            <v>1</v>
          </cell>
        </row>
        <row r="117">
          <cell r="C117" t="str">
            <v>S7</v>
          </cell>
          <cell r="D117">
            <v>1</v>
          </cell>
          <cell r="E117">
            <v>0</v>
          </cell>
          <cell r="F117">
            <v>0</v>
          </cell>
          <cell r="G117">
            <v>0</v>
          </cell>
          <cell r="H117">
            <v>0</v>
          </cell>
          <cell r="I117">
            <v>0</v>
          </cell>
          <cell r="J117">
            <v>1</v>
          </cell>
          <cell r="P117">
            <v>1</v>
          </cell>
          <cell r="Q117">
            <v>0</v>
          </cell>
          <cell r="R117">
            <v>0</v>
          </cell>
          <cell r="S117">
            <v>0</v>
          </cell>
          <cell r="T117">
            <v>0</v>
          </cell>
          <cell r="U117">
            <v>0</v>
          </cell>
          <cell r="V117">
            <v>1</v>
          </cell>
        </row>
        <row r="118">
          <cell r="C118" t="str">
            <v>S8</v>
          </cell>
          <cell r="D118">
            <v>1</v>
          </cell>
          <cell r="E118">
            <v>0</v>
          </cell>
          <cell r="F118">
            <v>0</v>
          </cell>
          <cell r="G118">
            <v>0</v>
          </cell>
          <cell r="H118">
            <v>0</v>
          </cell>
          <cell r="I118">
            <v>0</v>
          </cell>
          <cell r="J118">
            <v>1</v>
          </cell>
          <cell r="P118">
            <v>1</v>
          </cell>
          <cell r="Q118">
            <v>0</v>
          </cell>
          <cell r="R118">
            <v>0</v>
          </cell>
          <cell r="S118">
            <v>0</v>
          </cell>
          <cell r="T118">
            <v>0</v>
          </cell>
          <cell r="U118">
            <v>0</v>
          </cell>
          <cell r="V118">
            <v>1</v>
          </cell>
        </row>
        <row r="119">
          <cell r="C119" t="str">
            <v>S9</v>
          </cell>
          <cell r="D119">
            <v>1</v>
          </cell>
          <cell r="E119">
            <v>0</v>
          </cell>
          <cell r="F119">
            <v>0</v>
          </cell>
          <cell r="G119">
            <v>0</v>
          </cell>
          <cell r="H119">
            <v>0</v>
          </cell>
          <cell r="I119">
            <v>0</v>
          </cell>
          <cell r="J119">
            <v>1</v>
          </cell>
          <cell r="P119">
            <v>1</v>
          </cell>
          <cell r="Q119">
            <v>0</v>
          </cell>
          <cell r="R119">
            <v>0</v>
          </cell>
          <cell r="S119">
            <v>0</v>
          </cell>
          <cell r="T119">
            <v>0</v>
          </cell>
          <cell r="U119">
            <v>0</v>
          </cell>
          <cell r="V119">
            <v>1</v>
          </cell>
        </row>
        <row r="120">
          <cell r="C120" t="str">
            <v>S10</v>
          </cell>
          <cell r="D120">
            <v>1</v>
          </cell>
          <cell r="E120">
            <v>0</v>
          </cell>
          <cell r="F120">
            <v>0</v>
          </cell>
          <cell r="G120">
            <v>0</v>
          </cell>
          <cell r="H120">
            <v>0</v>
          </cell>
          <cell r="I120">
            <v>0</v>
          </cell>
          <cell r="J120">
            <v>1</v>
          </cell>
          <cell r="P120">
            <v>1</v>
          </cell>
          <cell r="Q120">
            <v>0</v>
          </cell>
          <cell r="R120">
            <v>0</v>
          </cell>
          <cell r="S120">
            <v>0</v>
          </cell>
          <cell r="T120">
            <v>0</v>
          </cell>
          <cell r="U120">
            <v>0</v>
          </cell>
          <cell r="V120">
            <v>1</v>
          </cell>
        </row>
        <row r="121">
          <cell r="C121" t="str">
            <v>S11</v>
          </cell>
          <cell r="D121">
            <v>1</v>
          </cell>
          <cell r="E121">
            <v>0</v>
          </cell>
          <cell r="F121">
            <v>0</v>
          </cell>
          <cell r="G121">
            <v>0</v>
          </cell>
          <cell r="H121">
            <v>0</v>
          </cell>
          <cell r="I121">
            <v>0</v>
          </cell>
          <cell r="J121">
            <v>1</v>
          </cell>
          <cell r="P121">
            <v>1</v>
          </cell>
          <cell r="Q121">
            <v>0</v>
          </cell>
          <cell r="R121">
            <v>0</v>
          </cell>
          <cell r="S121">
            <v>0</v>
          </cell>
          <cell r="T121">
            <v>0</v>
          </cell>
          <cell r="U121">
            <v>0</v>
          </cell>
          <cell r="V121">
            <v>1</v>
          </cell>
        </row>
        <row r="122">
          <cell r="C122" t="str">
            <v>S12</v>
          </cell>
          <cell r="D122">
            <v>1</v>
          </cell>
          <cell r="E122">
            <v>0</v>
          </cell>
          <cell r="F122">
            <v>0</v>
          </cell>
          <cell r="G122">
            <v>0</v>
          </cell>
          <cell r="H122">
            <v>0</v>
          </cell>
          <cell r="I122">
            <v>0</v>
          </cell>
          <cell r="J122">
            <v>1</v>
          </cell>
          <cell r="P122">
            <v>1</v>
          </cell>
          <cell r="Q122">
            <v>0</v>
          </cell>
          <cell r="R122">
            <v>0</v>
          </cell>
          <cell r="S122">
            <v>0</v>
          </cell>
          <cell r="T122">
            <v>0</v>
          </cell>
          <cell r="U122">
            <v>0</v>
          </cell>
          <cell r="V122">
            <v>1</v>
          </cell>
        </row>
        <row r="123">
          <cell r="C123" t="str">
            <v>S13</v>
          </cell>
          <cell r="D123">
            <v>1</v>
          </cell>
          <cell r="E123">
            <v>0</v>
          </cell>
          <cell r="F123">
            <v>0</v>
          </cell>
          <cell r="G123">
            <v>0</v>
          </cell>
          <cell r="H123">
            <v>0</v>
          </cell>
          <cell r="I123">
            <v>0</v>
          </cell>
          <cell r="J123">
            <v>1</v>
          </cell>
          <cell r="P123">
            <v>1</v>
          </cell>
          <cell r="Q123">
            <v>0</v>
          </cell>
          <cell r="R123">
            <v>0</v>
          </cell>
          <cell r="S123">
            <v>0</v>
          </cell>
          <cell r="T123">
            <v>0</v>
          </cell>
          <cell r="U123">
            <v>0</v>
          </cell>
          <cell r="V123">
            <v>1</v>
          </cell>
        </row>
        <row r="124">
          <cell r="C124" t="str">
            <v>S14</v>
          </cell>
          <cell r="D124">
            <v>1</v>
          </cell>
          <cell r="E124">
            <v>0</v>
          </cell>
          <cell r="F124">
            <v>0</v>
          </cell>
          <cell r="G124">
            <v>0</v>
          </cell>
          <cell r="H124">
            <v>0</v>
          </cell>
          <cell r="I124">
            <v>0</v>
          </cell>
          <cell r="J124">
            <v>1</v>
          </cell>
          <cell r="P124">
            <v>1</v>
          </cell>
          <cell r="Q124">
            <v>0</v>
          </cell>
          <cell r="R124">
            <v>0</v>
          </cell>
          <cell r="S124">
            <v>0</v>
          </cell>
          <cell r="T124">
            <v>0</v>
          </cell>
          <cell r="U124">
            <v>0</v>
          </cell>
          <cell r="V124">
            <v>1</v>
          </cell>
        </row>
        <row r="125">
          <cell r="C125" t="str">
            <v>S15</v>
          </cell>
          <cell r="D125">
            <v>1</v>
          </cell>
          <cell r="E125">
            <v>0</v>
          </cell>
          <cell r="F125">
            <v>0</v>
          </cell>
          <cell r="G125">
            <v>0</v>
          </cell>
          <cell r="H125">
            <v>0</v>
          </cell>
          <cell r="I125">
            <v>0</v>
          </cell>
          <cell r="J125">
            <v>1</v>
          </cell>
          <cell r="P125">
            <v>1</v>
          </cell>
          <cell r="Q125">
            <v>0</v>
          </cell>
          <cell r="R125">
            <v>0</v>
          </cell>
          <cell r="S125">
            <v>0</v>
          </cell>
          <cell r="T125">
            <v>0</v>
          </cell>
          <cell r="U125">
            <v>0</v>
          </cell>
          <cell r="V125">
            <v>1</v>
          </cell>
        </row>
        <row r="126">
          <cell r="C126" t="str">
            <v>S16</v>
          </cell>
          <cell r="D126">
            <v>1</v>
          </cell>
          <cell r="E126">
            <v>0</v>
          </cell>
          <cell r="F126">
            <v>0</v>
          </cell>
          <cell r="G126">
            <v>0</v>
          </cell>
          <cell r="H126">
            <v>0</v>
          </cell>
          <cell r="I126">
            <v>0</v>
          </cell>
          <cell r="J126">
            <v>1</v>
          </cell>
          <cell r="P126">
            <v>1</v>
          </cell>
          <cell r="Q126">
            <v>0</v>
          </cell>
          <cell r="R126">
            <v>0</v>
          </cell>
          <cell r="S126">
            <v>0</v>
          </cell>
          <cell r="T126">
            <v>0</v>
          </cell>
          <cell r="U126">
            <v>0</v>
          </cell>
          <cell r="V126">
            <v>1</v>
          </cell>
        </row>
        <row r="127">
          <cell r="C127" t="str">
            <v>S17</v>
          </cell>
          <cell r="D127">
            <v>1</v>
          </cell>
          <cell r="E127">
            <v>0</v>
          </cell>
          <cell r="F127">
            <v>0</v>
          </cell>
          <cell r="G127">
            <v>0</v>
          </cell>
          <cell r="H127">
            <v>0</v>
          </cell>
          <cell r="I127">
            <v>0</v>
          </cell>
          <cell r="J127">
            <v>1</v>
          </cell>
          <cell r="P127">
            <v>1</v>
          </cell>
          <cell r="Q127">
            <v>0</v>
          </cell>
          <cell r="R127">
            <v>0</v>
          </cell>
          <cell r="S127">
            <v>0</v>
          </cell>
          <cell r="T127">
            <v>0</v>
          </cell>
          <cell r="U127">
            <v>0</v>
          </cell>
          <cell r="V127">
            <v>1</v>
          </cell>
        </row>
        <row r="128">
          <cell r="C128" t="str">
            <v>S18</v>
          </cell>
          <cell r="D128">
            <v>1</v>
          </cell>
          <cell r="E128">
            <v>0</v>
          </cell>
          <cell r="F128">
            <v>0</v>
          </cell>
          <cell r="G128">
            <v>0</v>
          </cell>
          <cell r="H128">
            <v>0</v>
          </cell>
          <cell r="I128">
            <v>0</v>
          </cell>
          <cell r="J128">
            <v>1</v>
          </cell>
          <cell r="P128">
            <v>1</v>
          </cell>
          <cell r="Q128">
            <v>0</v>
          </cell>
          <cell r="R128">
            <v>0</v>
          </cell>
          <cell r="S128">
            <v>0</v>
          </cell>
          <cell r="T128">
            <v>0</v>
          </cell>
          <cell r="U128">
            <v>0</v>
          </cell>
          <cell r="V128">
            <v>1</v>
          </cell>
        </row>
        <row r="129">
          <cell r="C129" t="str">
            <v>S19</v>
          </cell>
          <cell r="D129">
            <v>1</v>
          </cell>
          <cell r="E129">
            <v>0</v>
          </cell>
          <cell r="F129">
            <v>0</v>
          </cell>
          <cell r="G129">
            <v>0</v>
          </cell>
          <cell r="H129">
            <v>0</v>
          </cell>
          <cell r="I129">
            <v>0</v>
          </cell>
          <cell r="J129">
            <v>1</v>
          </cell>
          <cell r="P129">
            <v>1</v>
          </cell>
          <cell r="Q129">
            <v>0</v>
          </cell>
          <cell r="R129">
            <v>0</v>
          </cell>
          <cell r="S129">
            <v>0</v>
          </cell>
          <cell r="T129">
            <v>0</v>
          </cell>
          <cell r="U129">
            <v>0</v>
          </cell>
          <cell r="V129">
            <v>1</v>
          </cell>
        </row>
        <row r="130">
          <cell r="C130" t="str">
            <v>S20</v>
          </cell>
          <cell r="D130">
            <v>1</v>
          </cell>
          <cell r="E130">
            <v>0</v>
          </cell>
          <cell r="F130">
            <v>0</v>
          </cell>
          <cell r="G130">
            <v>0</v>
          </cell>
          <cell r="H130">
            <v>0</v>
          </cell>
          <cell r="I130">
            <v>0</v>
          </cell>
          <cell r="J130">
            <v>1</v>
          </cell>
          <cell r="P130">
            <v>1</v>
          </cell>
          <cell r="Q130">
            <v>0</v>
          </cell>
          <cell r="R130">
            <v>0</v>
          </cell>
          <cell r="S130">
            <v>0</v>
          </cell>
          <cell r="T130">
            <v>0</v>
          </cell>
          <cell r="U130">
            <v>0</v>
          </cell>
          <cell r="V130">
            <v>1</v>
          </cell>
        </row>
        <row r="131">
          <cell r="C131" t="str">
            <v>S21</v>
          </cell>
          <cell r="D131">
            <v>1</v>
          </cell>
          <cell r="E131">
            <v>0</v>
          </cell>
          <cell r="F131">
            <v>0</v>
          </cell>
          <cell r="G131">
            <v>0</v>
          </cell>
          <cell r="H131">
            <v>0</v>
          </cell>
          <cell r="I131">
            <v>0</v>
          </cell>
          <cell r="J131">
            <v>1</v>
          </cell>
          <cell r="P131">
            <v>1</v>
          </cell>
          <cell r="Q131">
            <v>0</v>
          </cell>
          <cell r="R131">
            <v>0</v>
          </cell>
          <cell r="S131">
            <v>0</v>
          </cell>
          <cell r="T131">
            <v>0</v>
          </cell>
          <cell r="U131">
            <v>0</v>
          </cell>
          <cell r="V131">
            <v>1</v>
          </cell>
        </row>
        <row r="132">
          <cell r="C132" t="str">
            <v>S22</v>
          </cell>
          <cell r="D132">
            <v>1</v>
          </cell>
          <cell r="E132">
            <v>0</v>
          </cell>
          <cell r="F132">
            <v>0</v>
          </cell>
          <cell r="G132">
            <v>0</v>
          </cell>
          <cell r="H132">
            <v>0</v>
          </cell>
          <cell r="I132">
            <v>0</v>
          </cell>
          <cell r="J132">
            <v>1</v>
          </cell>
          <cell r="P132">
            <v>1</v>
          </cell>
          <cell r="Q132">
            <v>0</v>
          </cell>
          <cell r="R132">
            <v>0</v>
          </cell>
          <cell r="S132">
            <v>0</v>
          </cell>
          <cell r="T132">
            <v>0</v>
          </cell>
          <cell r="U132">
            <v>0</v>
          </cell>
          <cell r="V132">
            <v>1</v>
          </cell>
        </row>
        <row r="133">
          <cell r="C133" t="str">
            <v>S23</v>
          </cell>
          <cell r="D133">
            <v>1</v>
          </cell>
          <cell r="E133">
            <v>0</v>
          </cell>
          <cell r="F133">
            <v>0</v>
          </cell>
          <cell r="G133">
            <v>0</v>
          </cell>
          <cell r="H133">
            <v>0</v>
          </cell>
          <cell r="I133">
            <v>0</v>
          </cell>
          <cell r="J133">
            <v>1</v>
          </cell>
          <cell r="P133">
            <v>1</v>
          </cell>
          <cell r="Q133">
            <v>0</v>
          </cell>
          <cell r="R133">
            <v>0</v>
          </cell>
          <cell r="S133">
            <v>0</v>
          </cell>
          <cell r="T133">
            <v>0</v>
          </cell>
          <cell r="U133">
            <v>0</v>
          </cell>
          <cell r="V133">
            <v>1</v>
          </cell>
        </row>
        <row r="134">
          <cell r="C134" t="str">
            <v>S24</v>
          </cell>
          <cell r="D134">
            <v>1</v>
          </cell>
          <cell r="E134">
            <v>0</v>
          </cell>
          <cell r="F134">
            <v>0</v>
          </cell>
          <cell r="G134">
            <v>0</v>
          </cell>
          <cell r="H134">
            <v>0</v>
          </cell>
          <cell r="I134">
            <v>0</v>
          </cell>
          <cell r="J134">
            <v>1</v>
          </cell>
          <cell r="P134">
            <v>1</v>
          </cell>
          <cell r="Q134">
            <v>0</v>
          </cell>
          <cell r="R134">
            <v>0</v>
          </cell>
          <cell r="S134">
            <v>0</v>
          </cell>
          <cell r="T134">
            <v>0</v>
          </cell>
          <cell r="U134">
            <v>0</v>
          </cell>
          <cell r="V134">
            <v>1</v>
          </cell>
        </row>
        <row r="135">
          <cell r="C135" t="str">
            <v>S25</v>
          </cell>
          <cell r="D135">
            <v>1</v>
          </cell>
          <cell r="E135">
            <v>0</v>
          </cell>
          <cell r="F135">
            <v>0</v>
          </cell>
          <cell r="G135">
            <v>0</v>
          </cell>
          <cell r="H135">
            <v>0</v>
          </cell>
          <cell r="I135">
            <v>0</v>
          </cell>
          <cell r="J135">
            <v>1</v>
          </cell>
          <cell r="P135">
            <v>1</v>
          </cell>
          <cell r="Q135">
            <v>0</v>
          </cell>
          <cell r="R135">
            <v>0</v>
          </cell>
          <cell r="S135">
            <v>0</v>
          </cell>
          <cell r="T135">
            <v>0</v>
          </cell>
          <cell r="U135">
            <v>0</v>
          </cell>
          <cell r="V135">
            <v>1</v>
          </cell>
        </row>
        <row r="136">
          <cell r="C136" t="str">
            <v>S26</v>
          </cell>
          <cell r="D136">
            <v>1</v>
          </cell>
          <cell r="E136">
            <v>0</v>
          </cell>
          <cell r="F136">
            <v>0</v>
          </cell>
          <cell r="G136">
            <v>0</v>
          </cell>
          <cell r="H136">
            <v>0</v>
          </cell>
          <cell r="I136">
            <v>0</v>
          </cell>
          <cell r="J136">
            <v>1</v>
          </cell>
          <cell r="P136">
            <v>1</v>
          </cell>
          <cell r="Q136">
            <v>0</v>
          </cell>
          <cell r="R136">
            <v>0</v>
          </cell>
          <cell r="S136">
            <v>0</v>
          </cell>
          <cell r="T136">
            <v>0</v>
          </cell>
          <cell r="U136">
            <v>0</v>
          </cell>
          <cell r="V136">
            <v>1</v>
          </cell>
        </row>
        <row r="137">
          <cell r="C137" t="str">
            <v>S27</v>
          </cell>
          <cell r="D137">
            <v>1</v>
          </cell>
          <cell r="E137">
            <v>0</v>
          </cell>
          <cell r="F137">
            <v>0</v>
          </cell>
          <cell r="G137">
            <v>0</v>
          </cell>
          <cell r="H137">
            <v>0</v>
          </cell>
          <cell r="I137">
            <v>0</v>
          </cell>
          <cell r="J137">
            <v>1</v>
          </cell>
          <cell r="P137">
            <v>1</v>
          </cell>
          <cell r="Q137">
            <v>0</v>
          </cell>
          <cell r="R137">
            <v>0</v>
          </cell>
          <cell r="S137">
            <v>0</v>
          </cell>
          <cell r="T137">
            <v>0</v>
          </cell>
          <cell r="U137">
            <v>0</v>
          </cell>
          <cell r="V137">
            <v>1</v>
          </cell>
        </row>
        <row r="140">
          <cell r="C140" t="str">
            <v>ORGANISATION GOVERNANCE</v>
          </cell>
        </row>
        <row r="142">
          <cell r="C142" t="str">
            <v>SAQ scores (number)</v>
          </cell>
        </row>
        <row r="143">
          <cell r="C143" t="str">
            <v xml:space="preserve">Overall Domain Rating: </v>
          </cell>
          <cell r="D143" t="str">
            <v>Not applicable</v>
          </cell>
          <cell r="E143" t="str">
            <v>1. Outstanding</v>
          </cell>
          <cell r="F143" t="str">
            <v>2. Good</v>
          </cell>
          <cell r="G143" t="str">
            <v>3. Requires minimal improvement</v>
          </cell>
          <cell r="H143" t="str">
            <v>4. Requires moderate improvement</v>
          </cell>
          <cell r="I143" t="str">
            <v>5. Inadequate</v>
          </cell>
          <cell r="J143" t="str">
            <v xml:space="preserve">Total </v>
          </cell>
          <cell r="M143" t="str">
            <v>SAQ final score</v>
          </cell>
          <cell r="P143" t="str">
            <v>Not applicable</v>
          </cell>
          <cell r="Q143" t="str">
            <v>1. Outstanding</v>
          </cell>
          <cell r="R143" t="str">
            <v>2. Good</v>
          </cell>
          <cell r="S143" t="str">
            <v>3. Requires minimal improvement</v>
          </cell>
          <cell r="T143" t="str">
            <v>4. Requires moderate improvement</v>
          </cell>
          <cell r="U143" t="str">
            <v>5. Inadequate</v>
          </cell>
          <cell r="V143" t="str">
            <v xml:space="preserve">Total </v>
          </cell>
          <cell r="Y143" t="str">
            <v>SAQ final score</v>
          </cell>
        </row>
        <row r="144">
          <cell r="C144" t="str">
            <v>OG1</v>
          </cell>
          <cell r="D144">
            <v>10</v>
          </cell>
          <cell r="E144">
            <v>0</v>
          </cell>
          <cell r="F144">
            <v>0</v>
          </cell>
          <cell r="G144">
            <v>0</v>
          </cell>
          <cell r="H144">
            <v>0</v>
          </cell>
          <cell r="I144">
            <v>0</v>
          </cell>
          <cell r="J144">
            <v>10</v>
          </cell>
          <cell r="M144">
            <v>0</v>
          </cell>
          <cell r="P144">
            <v>10</v>
          </cell>
          <cell r="Q144">
            <v>0</v>
          </cell>
          <cell r="R144">
            <v>0</v>
          </cell>
          <cell r="S144">
            <v>0</v>
          </cell>
          <cell r="T144">
            <v>0</v>
          </cell>
          <cell r="U144">
            <v>0</v>
          </cell>
          <cell r="V144">
            <v>10</v>
          </cell>
          <cell r="Y144">
            <v>0</v>
          </cell>
        </row>
        <row r="145">
          <cell r="C145" t="str">
            <v>OG2</v>
          </cell>
          <cell r="D145">
            <v>9</v>
          </cell>
          <cell r="E145">
            <v>0</v>
          </cell>
          <cell r="F145">
            <v>0</v>
          </cell>
          <cell r="G145">
            <v>0</v>
          </cell>
          <cell r="H145">
            <v>0</v>
          </cell>
          <cell r="I145">
            <v>0</v>
          </cell>
          <cell r="J145">
            <v>9</v>
          </cell>
          <cell r="M145">
            <v>0</v>
          </cell>
          <cell r="P145">
            <v>9</v>
          </cell>
          <cell r="Q145">
            <v>0</v>
          </cell>
          <cell r="R145">
            <v>0</v>
          </cell>
          <cell r="S145">
            <v>0</v>
          </cell>
          <cell r="T145">
            <v>0</v>
          </cell>
          <cell r="U145">
            <v>0</v>
          </cell>
          <cell r="V145">
            <v>9</v>
          </cell>
          <cell r="Y145">
            <v>0</v>
          </cell>
        </row>
        <row r="146">
          <cell r="C146" t="str">
            <v>OG3</v>
          </cell>
          <cell r="D146">
            <v>9</v>
          </cell>
          <cell r="E146">
            <v>0</v>
          </cell>
          <cell r="F146">
            <v>0</v>
          </cell>
          <cell r="G146">
            <v>0</v>
          </cell>
          <cell r="H146">
            <v>0</v>
          </cell>
          <cell r="I146">
            <v>0</v>
          </cell>
          <cell r="J146">
            <v>9</v>
          </cell>
          <cell r="M146">
            <v>0</v>
          </cell>
          <cell r="P146">
            <v>9</v>
          </cell>
          <cell r="Q146">
            <v>0</v>
          </cell>
          <cell r="R146">
            <v>0</v>
          </cell>
          <cell r="S146">
            <v>0</v>
          </cell>
          <cell r="T146">
            <v>0</v>
          </cell>
          <cell r="U146">
            <v>0</v>
          </cell>
          <cell r="V146">
            <v>9</v>
          </cell>
          <cell r="Y146">
            <v>0</v>
          </cell>
        </row>
        <row r="147">
          <cell r="C147" t="str">
            <v>OG4</v>
          </cell>
          <cell r="D147">
            <v>5</v>
          </cell>
          <cell r="E147">
            <v>0</v>
          </cell>
          <cell r="F147">
            <v>0</v>
          </cell>
          <cell r="G147">
            <v>0</v>
          </cell>
          <cell r="H147">
            <v>0</v>
          </cell>
          <cell r="I147">
            <v>0</v>
          </cell>
          <cell r="J147">
            <v>5</v>
          </cell>
          <cell r="M147">
            <v>0</v>
          </cell>
          <cell r="P147">
            <v>5</v>
          </cell>
          <cell r="Q147">
            <v>0</v>
          </cell>
          <cell r="R147">
            <v>0</v>
          </cell>
          <cell r="S147">
            <v>0</v>
          </cell>
          <cell r="T147">
            <v>0</v>
          </cell>
          <cell r="U147">
            <v>0</v>
          </cell>
          <cell r="V147">
            <v>5</v>
          </cell>
          <cell r="Y147">
            <v>0</v>
          </cell>
        </row>
        <row r="148">
          <cell r="C148" t="str">
            <v>OG5</v>
          </cell>
          <cell r="D148">
            <v>6</v>
          </cell>
          <cell r="E148">
            <v>0</v>
          </cell>
          <cell r="F148">
            <v>0</v>
          </cell>
          <cell r="G148">
            <v>0</v>
          </cell>
          <cell r="H148">
            <v>0</v>
          </cell>
          <cell r="I148">
            <v>0</v>
          </cell>
          <cell r="J148">
            <v>6</v>
          </cell>
          <cell r="M148">
            <v>0</v>
          </cell>
          <cell r="P148">
            <v>6</v>
          </cell>
          <cell r="Q148">
            <v>0</v>
          </cell>
          <cell r="R148">
            <v>0</v>
          </cell>
          <cell r="S148">
            <v>0</v>
          </cell>
          <cell r="T148">
            <v>0</v>
          </cell>
          <cell r="U148">
            <v>0</v>
          </cell>
          <cell r="V148">
            <v>6</v>
          </cell>
          <cell r="Y148">
            <v>0</v>
          </cell>
        </row>
        <row r="149">
          <cell r="C149" t="str">
            <v>OG6</v>
          </cell>
          <cell r="D149">
            <v>5</v>
          </cell>
          <cell r="E149">
            <v>0</v>
          </cell>
          <cell r="F149">
            <v>0</v>
          </cell>
          <cell r="G149">
            <v>0</v>
          </cell>
          <cell r="H149">
            <v>0</v>
          </cell>
          <cell r="I149">
            <v>0</v>
          </cell>
          <cell r="J149">
            <v>5</v>
          </cell>
          <cell r="M149">
            <v>0</v>
          </cell>
          <cell r="P149">
            <v>5</v>
          </cell>
          <cell r="Q149">
            <v>0</v>
          </cell>
          <cell r="R149">
            <v>0</v>
          </cell>
          <cell r="S149">
            <v>0</v>
          </cell>
          <cell r="T149">
            <v>0</v>
          </cell>
          <cell r="U149">
            <v>0</v>
          </cell>
          <cell r="V149">
            <v>5</v>
          </cell>
          <cell r="Y149">
            <v>0</v>
          </cell>
        </row>
        <row r="150">
          <cell r="C150" t="str">
            <v>OG7</v>
          </cell>
          <cell r="D150">
            <v>4</v>
          </cell>
          <cell r="E150">
            <v>0</v>
          </cell>
          <cell r="F150">
            <v>0</v>
          </cell>
          <cell r="G150">
            <v>0</v>
          </cell>
          <cell r="H150">
            <v>0</v>
          </cell>
          <cell r="I150">
            <v>0</v>
          </cell>
          <cell r="J150">
            <v>4</v>
          </cell>
          <cell r="M150">
            <v>0</v>
          </cell>
          <cell r="P150">
            <v>4</v>
          </cell>
          <cell r="Q150">
            <v>0</v>
          </cell>
          <cell r="R150">
            <v>0</v>
          </cell>
          <cell r="S150">
            <v>0</v>
          </cell>
          <cell r="T150">
            <v>0</v>
          </cell>
          <cell r="U150">
            <v>0</v>
          </cell>
          <cell r="V150">
            <v>4</v>
          </cell>
          <cell r="Y150">
            <v>0</v>
          </cell>
        </row>
        <row r="153">
          <cell r="C153" t="str">
            <v>Distribution of SAQ scores (in %)</v>
          </cell>
        </row>
        <row r="154">
          <cell r="C154" t="str">
            <v xml:space="preserve">Overall Domain Rating: </v>
          </cell>
          <cell r="D154" t="str">
            <v>Not applicable</v>
          </cell>
          <cell r="E154" t="str">
            <v>1. Outstanding</v>
          </cell>
          <cell r="F154" t="str">
            <v>2. Good</v>
          </cell>
          <cell r="G154" t="str">
            <v>3. Requires minimal improvement</v>
          </cell>
          <cell r="H154" t="str">
            <v>4. Requires moderate improvement</v>
          </cell>
          <cell r="I154" t="str">
            <v>5. Inadequate</v>
          </cell>
          <cell r="J154" t="str">
            <v xml:space="preserve">Total </v>
          </cell>
          <cell r="P154" t="str">
            <v>Not applicable</v>
          </cell>
          <cell r="Q154" t="str">
            <v>1. Outstanding</v>
          </cell>
          <cell r="R154" t="str">
            <v>2. Good</v>
          </cell>
          <cell r="S154" t="str">
            <v>3. Requires minimal improvement</v>
          </cell>
          <cell r="T154" t="str">
            <v>4. Requires moderate improvement</v>
          </cell>
          <cell r="U154" t="str">
            <v>5. Inadequate</v>
          </cell>
          <cell r="V154" t="str">
            <v xml:space="preserve">Total </v>
          </cell>
        </row>
        <row r="155">
          <cell r="C155" t="str">
            <v>OG1</v>
          </cell>
          <cell r="D155">
            <v>1</v>
          </cell>
          <cell r="E155">
            <v>0</v>
          </cell>
          <cell r="F155">
            <v>0</v>
          </cell>
          <cell r="G155">
            <v>0</v>
          </cell>
          <cell r="H155">
            <v>0</v>
          </cell>
          <cell r="I155">
            <v>0</v>
          </cell>
          <cell r="J155">
            <v>1</v>
          </cell>
          <cell r="P155">
            <v>1</v>
          </cell>
          <cell r="Q155">
            <v>0</v>
          </cell>
          <cell r="R155">
            <v>0</v>
          </cell>
          <cell r="S155">
            <v>0</v>
          </cell>
          <cell r="T155">
            <v>0</v>
          </cell>
          <cell r="U155">
            <v>0</v>
          </cell>
          <cell r="V155">
            <v>1</v>
          </cell>
        </row>
        <row r="156">
          <cell r="C156" t="str">
            <v>OG2</v>
          </cell>
          <cell r="D156">
            <v>1</v>
          </cell>
          <cell r="E156">
            <v>0</v>
          </cell>
          <cell r="F156">
            <v>0</v>
          </cell>
          <cell r="G156">
            <v>0</v>
          </cell>
          <cell r="H156">
            <v>0</v>
          </cell>
          <cell r="I156">
            <v>0</v>
          </cell>
          <cell r="J156">
            <v>1</v>
          </cell>
          <cell r="P156">
            <v>1</v>
          </cell>
          <cell r="Q156">
            <v>0</v>
          </cell>
          <cell r="R156">
            <v>0</v>
          </cell>
          <cell r="S156">
            <v>0</v>
          </cell>
          <cell r="T156">
            <v>0</v>
          </cell>
          <cell r="U156">
            <v>0</v>
          </cell>
          <cell r="V156">
            <v>1</v>
          </cell>
        </row>
        <row r="157">
          <cell r="C157" t="str">
            <v>OG3</v>
          </cell>
          <cell r="D157">
            <v>1</v>
          </cell>
          <cell r="E157">
            <v>0</v>
          </cell>
          <cell r="F157">
            <v>0</v>
          </cell>
          <cell r="G157">
            <v>0</v>
          </cell>
          <cell r="H157">
            <v>0</v>
          </cell>
          <cell r="I157">
            <v>0</v>
          </cell>
          <cell r="J157">
            <v>1</v>
          </cell>
          <cell r="P157">
            <v>1</v>
          </cell>
          <cell r="Q157">
            <v>0</v>
          </cell>
          <cell r="R157">
            <v>0</v>
          </cell>
          <cell r="S157">
            <v>0</v>
          </cell>
          <cell r="T157">
            <v>0</v>
          </cell>
          <cell r="U157">
            <v>0</v>
          </cell>
          <cell r="V157">
            <v>1</v>
          </cell>
        </row>
        <row r="158">
          <cell r="C158" t="str">
            <v>OG4</v>
          </cell>
          <cell r="D158">
            <v>1</v>
          </cell>
          <cell r="E158">
            <v>0</v>
          </cell>
          <cell r="F158">
            <v>0</v>
          </cell>
          <cell r="G158">
            <v>0</v>
          </cell>
          <cell r="H158">
            <v>0</v>
          </cell>
          <cell r="I158">
            <v>0</v>
          </cell>
          <cell r="J158">
            <v>1</v>
          </cell>
          <cell r="P158">
            <v>1</v>
          </cell>
          <cell r="Q158">
            <v>0</v>
          </cell>
          <cell r="R158">
            <v>0</v>
          </cell>
          <cell r="S158">
            <v>0</v>
          </cell>
          <cell r="T158">
            <v>0</v>
          </cell>
          <cell r="U158">
            <v>0</v>
          </cell>
          <cell r="V158">
            <v>1</v>
          </cell>
        </row>
        <row r="159">
          <cell r="C159" t="str">
            <v>OG5</v>
          </cell>
          <cell r="D159">
            <v>1</v>
          </cell>
          <cell r="E159">
            <v>0</v>
          </cell>
          <cell r="F159">
            <v>0</v>
          </cell>
          <cell r="G159">
            <v>0</v>
          </cell>
          <cell r="H159">
            <v>0</v>
          </cell>
          <cell r="I159">
            <v>0</v>
          </cell>
          <cell r="J159">
            <v>1</v>
          </cell>
          <cell r="P159">
            <v>1</v>
          </cell>
          <cell r="Q159">
            <v>0</v>
          </cell>
          <cell r="R159">
            <v>0</v>
          </cell>
          <cell r="S159">
            <v>0</v>
          </cell>
          <cell r="T159">
            <v>0</v>
          </cell>
          <cell r="U159">
            <v>0</v>
          </cell>
          <cell r="V159">
            <v>1</v>
          </cell>
        </row>
        <row r="160">
          <cell r="C160" t="str">
            <v>OG6</v>
          </cell>
          <cell r="D160">
            <v>1</v>
          </cell>
          <cell r="E160">
            <v>0</v>
          </cell>
          <cell r="F160">
            <v>0</v>
          </cell>
          <cell r="G160">
            <v>0</v>
          </cell>
          <cell r="H160">
            <v>0</v>
          </cell>
          <cell r="I160">
            <v>0</v>
          </cell>
          <cell r="J160">
            <v>1</v>
          </cell>
          <cell r="P160">
            <v>1</v>
          </cell>
          <cell r="Q160">
            <v>0</v>
          </cell>
          <cell r="R160">
            <v>0</v>
          </cell>
          <cell r="S160">
            <v>0</v>
          </cell>
          <cell r="T160">
            <v>0</v>
          </cell>
          <cell r="U160">
            <v>0</v>
          </cell>
          <cell r="V160">
            <v>1</v>
          </cell>
        </row>
        <row r="161">
          <cell r="C161" t="str">
            <v>OG7</v>
          </cell>
          <cell r="D161">
            <v>1</v>
          </cell>
          <cell r="E161">
            <v>0</v>
          </cell>
          <cell r="F161">
            <v>0</v>
          </cell>
          <cell r="G161">
            <v>0</v>
          </cell>
          <cell r="H161">
            <v>0</v>
          </cell>
          <cell r="I161">
            <v>0</v>
          </cell>
          <cell r="J161">
            <v>1</v>
          </cell>
          <cell r="P161">
            <v>1</v>
          </cell>
          <cell r="Q161">
            <v>0</v>
          </cell>
          <cell r="R161">
            <v>0</v>
          </cell>
          <cell r="S161">
            <v>0</v>
          </cell>
          <cell r="T161">
            <v>0</v>
          </cell>
          <cell r="U161">
            <v>0</v>
          </cell>
          <cell r="V161">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cs_SAQ_ratings"/>
      <sheetName val="ScoreCalcs_pptReport"/>
      <sheetName val="Ratings"/>
      <sheetName val="Calcs_PQs_ratings"/>
      <sheetName val="&gt;Summary results"/>
      <sheetName val="&gt;Results for Effectiveness"/>
      <sheetName val="&gt;Results for Efficiency"/>
      <sheetName val="&gt;Results for Patient Experience"/>
      <sheetName val="&gt;Results for Safety"/>
      <sheetName val="&gt;Results for Org Governance"/>
      <sheetName val="Prompt Qs - Effectiveness"/>
      <sheetName val="Prompt Qs - Efficiency"/>
      <sheetName val="Prompt Qs - Patient experience"/>
      <sheetName val="Prompt Qs - Safety"/>
      <sheetName val="Prompt Qs - Governance"/>
    </sheetNames>
    <sheetDataSet>
      <sheetData sheetId="0" refreshError="1">
        <row r="11">
          <cell r="D11" t="str">
            <v>2014-15</v>
          </cell>
          <cell r="E11" t="str">
            <v>2013-14</v>
          </cell>
        </row>
      </sheetData>
      <sheetData sheetId="1" refreshError="1"/>
      <sheetData sheetId="2" refreshError="1"/>
      <sheetData sheetId="3" refreshError="1"/>
      <sheetData sheetId="4" refreshError="1">
        <row r="6">
          <cell r="C6" t="str">
            <v>2014-15</v>
          </cell>
        </row>
        <row r="8">
          <cell r="C8" t="str">
            <v>EFFECTIVENESS</v>
          </cell>
        </row>
        <row r="10">
          <cell r="C10" t="str">
            <v>SAQ scores (number)</v>
          </cell>
        </row>
        <row r="11">
          <cell r="C11" t="str">
            <v>SAQ ref number</v>
          </cell>
          <cell r="M11" t="str">
            <v>SAQ final score</v>
          </cell>
          <cell r="Y11" t="str">
            <v>SAQ final score</v>
          </cell>
        </row>
        <row r="12">
          <cell r="C12" t="str">
            <v>Points</v>
          </cell>
        </row>
        <row r="13">
          <cell r="C13" t="str">
            <v>E1</v>
          </cell>
          <cell r="D13">
            <v>2</v>
          </cell>
          <cell r="E13">
            <v>0</v>
          </cell>
          <cell r="F13">
            <v>0</v>
          </cell>
          <cell r="G13">
            <v>0</v>
          </cell>
          <cell r="H13">
            <v>0</v>
          </cell>
          <cell r="I13">
            <v>0</v>
          </cell>
          <cell r="J13">
            <v>2</v>
          </cell>
          <cell r="M13">
            <v>0</v>
          </cell>
          <cell r="P13">
            <v>2</v>
          </cell>
          <cell r="Q13">
            <v>0</v>
          </cell>
          <cell r="R13">
            <v>0</v>
          </cell>
          <cell r="S13">
            <v>0</v>
          </cell>
          <cell r="T13">
            <v>0</v>
          </cell>
          <cell r="U13">
            <v>0</v>
          </cell>
          <cell r="V13">
            <v>2</v>
          </cell>
          <cell r="Y13">
            <v>0</v>
          </cell>
        </row>
        <row r="14">
          <cell r="C14" t="str">
            <v>E2</v>
          </cell>
          <cell r="D14">
            <v>5</v>
          </cell>
          <cell r="E14">
            <v>0</v>
          </cell>
          <cell r="F14">
            <v>0</v>
          </cell>
          <cell r="G14">
            <v>0</v>
          </cell>
          <cell r="H14">
            <v>0</v>
          </cell>
          <cell r="I14">
            <v>0</v>
          </cell>
          <cell r="J14">
            <v>5</v>
          </cell>
          <cell r="M14">
            <v>0</v>
          </cell>
          <cell r="P14">
            <v>5</v>
          </cell>
          <cell r="Q14">
            <v>0</v>
          </cell>
          <cell r="R14">
            <v>0</v>
          </cell>
          <cell r="S14">
            <v>0</v>
          </cell>
          <cell r="T14">
            <v>0</v>
          </cell>
          <cell r="U14">
            <v>0</v>
          </cell>
          <cell r="V14">
            <v>5</v>
          </cell>
          <cell r="Y14">
            <v>0</v>
          </cell>
        </row>
        <row r="15">
          <cell r="C15" t="str">
            <v>E3</v>
          </cell>
          <cell r="D15">
            <v>6</v>
          </cell>
          <cell r="E15">
            <v>0</v>
          </cell>
          <cell r="F15">
            <v>0</v>
          </cell>
          <cell r="G15">
            <v>0</v>
          </cell>
          <cell r="H15">
            <v>0</v>
          </cell>
          <cell r="I15">
            <v>0</v>
          </cell>
          <cell r="J15">
            <v>6</v>
          </cell>
          <cell r="M15">
            <v>0</v>
          </cell>
          <cell r="P15">
            <v>6</v>
          </cell>
          <cell r="Q15">
            <v>0</v>
          </cell>
          <cell r="R15">
            <v>0</v>
          </cell>
          <cell r="S15">
            <v>0</v>
          </cell>
          <cell r="T15">
            <v>0</v>
          </cell>
          <cell r="U15">
            <v>0</v>
          </cell>
          <cell r="V15">
            <v>6</v>
          </cell>
          <cell r="Y15">
            <v>0</v>
          </cell>
        </row>
        <row r="16">
          <cell r="C16" t="str">
            <v>E4</v>
          </cell>
          <cell r="D16">
            <v>6</v>
          </cell>
          <cell r="E16">
            <v>0</v>
          </cell>
          <cell r="F16">
            <v>0</v>
          </cell>
          <cell r="G16">
            <v>0</v>
          </cell>
          <cell r="H16">
            <v>0</v>
          </cell>
          <cell r="I16">
            <v>0</v>
          </cell>
          <cell r="J16">
            <v>6</v>
          </cell>
          <cell r="M16">
            <v>0</v>
          </cell>
          <cell r="P16">
            <v>6</v>
          </cell>
          <cell r="Q16">
            <v>0</v>
          </cell>
          <cell r="R16">
            <v>0</v>
          </cell>
          <cell r="S16">
            <v>0</v>
          </cell>
          <cell r="T16">
            <v>0</v>
          </cell>
          <cell r="U16">
            <v>0</v>
          </cell>
          <cell r="V16">
            <v>6</v>
          </cell>
          <cell r="Y16">
            <v>0</v>
          </cell>
        </row>
        <row r="17">
          <cell r="C17" t="str">
            <v>E5</v>
          </cell>
          <cell r="D17">
            <v>6</v>
          </cell>
          <cell r="E17">
            <v>0</v>
          </cell>
          <cell r="F17">
            <v>0</v>
          </cell>
          <cell r="G17">
            <v>0</v>
          </cell>
          <cell r="H17">
            <v>0</v>
          </cell>
          <cell r="I17">
            <v>0</v>
          </cell>
          <cell r="J17">
            <v>6</v>
          </cell>
          <cell r="M17">
            <v>0</v>
          </cell>
          <cell r="P17">
            <v>6</v>
          </cell>
          <cell r="Q17">
            <v>0</v>
          </cell>
          <cell r="R17">
            <v>0</v>
          </cell>
          <cell r="S17">
            <v>0</v>
          </cell>
          <cell r="T17">
            <v>0</v>
          </cell>
          <cell r="U17">
            <v>0</v>
          </cell>
          <cell r="V17">
            <v>6</v>
          </cell>
          <cell r="Y17">
            <v>0</v>
          </cell>
        </row>
        <row r="18">
          <cell r="C18" t="str">
            <v>E6</v>
          </cell>
          <cell r="D18">
            <v>6</v>
          </cell>
          <cell r="E18">
            <v>0</v>
          </cell>
          <cell r="F18">
            <v>0</v>
          </cell>
          <cell r="G18">
            <v>0</v>
          </cell>
          <cell r="H18">
            <v>0</v>
          </cell>
          <cell r="I18">
            <v>0</v>
          </cell>
          <cell r="J18">
            <v>6</v>
          </cell>
          <cell r="M18">
            <v>0</v>
          </cell>
          <cell r="P18">
            <v>6</v>
          </cell>
          <cell r="Q18">
            <v>0</v>
          </cell>
          <cell r="R18">
            <v>0</v>
          </cell>
          <cell r="S18">
            <v>0</v>
          </cell>
          <cell r="T18">
            <v>0</v>
          </cell>
          <cell r="U18">
            <v>0</v>
          </cell>
          <cell r="V18">
            <v>6</v>
          </cell>
          <cell r="Y18">
            <v>0</v>
          </cell>
        </row>
        <row r="22">
          <cell r="C22" t="str">
            <v>Distribution of SAQ scores (in %)</v>
          </cell>
        </row>
        <row r="23">
          <cell r="C23" t="str">
            <v>SAQ ref number</v>
          </cell>
          <cell r="D23" t="str">
            <v>Not applicable</v>
          </cell>
          <cell r="E23" t="str">
            <v>1. Outstanding</v>
          </cell>
          <cell r="F23" t="str">
            <v>2. Good</v>
          </cell>
          <cell r="G23" t="str">
            <v>3. Requires minimal improvement</v>
          </cell>
          <cell r="H23" t="str">
            <v>4. Requires moderate improvement</v>
          </cell>
          <cell r="I23" t="str">
            <v>5. Inadequate</v>
          </cell>
          <cell r="J23" t="str">
            <v xml:space="preserve">Total </v>
          </cell>
          <cell r="P23" t="str">
            <v>Not applicable</v>
          </cell>
          <cell r="Q23" t="str">
            <v>1. Outstanding</v>
          </cell>
          <cell r="R23" t="str">
            <v>2. Good</v>
          </cell>
          <cell r="S23" t="str">
            <v>3. Requires minimal improvement</v>
          </cell>
          <cell r="T23" t="str">
            <v>4. Requires moderate improvement</v>
          </cell>
          <cell r="U23" t="str">
            <v>5. Inadequate</v>
          </cell>
          <cell r="V23" t="str">
            <v xml:space="preserve">Total </v>
          </cell>
        </row>
        <row r="24">
          <cell r="C24" t="str">
            <v>E1</v>
          </cell>
          <cell r="D24">
            <v>1</v>
          </cell>
          <cell r="E24">
            <v>0</v>
          </cell>
          <cell r="F24">
            <v>0</v>
          </cell>
          <cell r="G24">
            <v>0</v>
          </cell>
          <cell r="H24">
            <v>0</v>
          </cell>
          <cell r="I24">
            <v>0</v>
          </cell>
          <cell r="J24">
            <v>1</v>
          </cell>
          <cell r="P24">
            <v>1</v>
          </cell>
          <cell r="Q24">
            <v>0</v>
          </cell>
          <cell r="R24">
            <v>0</v>
          </cell>
          <cell r="S24">
            <v>0</v>
          </cell>
          <cell r="T24">
            <v>0</v>
          </cell>
          <cell r="U24">
            <v>0</v>
          </cell>
          <cell r="V24">
            <v>1</v>
          </cell>
        </row>
        <row r="25">
          <cell r="C25" t="str">
            <v>E2</v>
          </cell>
          <cell r="D25">
            <v>1</v>
          </cell>
          <cell r="E25">
            <v>0</v>
          </cell>
          <cell r="F25">
            <v>0</v>
          </cell>
          <cell r="G25">
            <v>0</v>
          </cell>
          <cell r="H25">
            <v>0</v>
          </cell>
          <cell r="I25">
            <v>0</v>
          </cell>
          <cell r="J25">
            <v>1</v>
          </cell>
          <cell r="P25">
            <v>1</v>
          </cell>
          <cell r="Q25">
            <v>0</v>
          </cell>
          <cell r="R25">
            <v>0</v>
          </cell>
          <cell r="S25">
            <v>0</v>
          </cell>
          <cell r="T25">
            <v>0</v>
          </cell>
          <cell r="U25">
            <v>0</v>
          </cell>
          <cell r="V25">
            <v>1</v>
          </cell>
        </row>
        <row r="26">
          <cell r="C26" t="str">
            <v>E3</v>
          </cell>
          <cell r="D26">
            <v>1</v>
          </cell>
          <cell r="E26">
            <v>0</v>
          </cell>
          <cell r="F26">
            <v>0</v>
          </cell>
          <cell r="G26">
            <v>0</v>
          </cell>
          <cell r="H26">
            <v>0</v>
          </cell>
          <cell r="I26">
            <v>0</v>
          </cell>
          <cell r="J26">
            <v>1</v>
          </cell>
          <cell r="P26">
            <v>1</v>
          </cell>
          <cell r="Q26">
            <v>0</v>
          </cell>
          <cell r="R26">
            <v>0</v>
          </cell>
          <cell r="S26">
            <v>0</v>
          </cell>
          <cell r="T26">
            <v>0</v>
          </cell>
          <cell r="U26">
            <v>0</v>
          </cell>
          <cell r="V26">
            <v>1</v>
          </cell>
        </row>
        <row r="27">
          <cell r="C27" t="str">
            <v>E4</v>
          </cell>
          <cell r="D27">
            <v>1</v>
          </cell>
          <cell r="E27">
            <v>0</v>
          </cell>
          <cell r="F27">
            <v>0</v>
          </cell>
          <cell r="G27">
            <v>0</v>
          </cell>
          <cell r="H27">
            <v>0</v>
          </cell>
          <cell r="I27">
            <v>0</v>
          </cell>
          <cell r="J27">
            <v>1</v>
          </cell>
          <cell r="P27">
            <v>1</v>
          </cell>
          <cell r="Q27">
            <v>0</v>
          </cell>
          <cell r="R27">
            <v>0</v>
          </cell>
          <cell r="S27">
            <v>0</v>
          </cell>
          <cell r="T27">
            <v>0</v>
          </cell>
          <cell r="U27">
            <v>0</v>
          </cell>
          <cell r="V27">
            <v>1</v>
          </cell>
        </row>
        <row r="28">
          <cell r="C28" t="str">
            <v>E5</v>
          </cell>
          <cell r="D28">
            <v>1</v>
          </cell>
          <cell r="E28">
            <v>0</v>
          </cell>
          <cell r="F28">
            <v>0</v>
          </cell>
          <cell r="G28">
            <v>0</v>
          </cell>
          <cell r="H28">
            <v>0</v>
          </cell>
          <cell r="I28">
            <v>0</v>
          </cell>
          <cell r="J28">
            <v>1</v>
          </cell>
          <cell r="P28">
            <v>1</v>
          </cell>
          <cell r="Q28">
            <v>0</v>
          </cell>
          <cell r="R28">
            <v>0</v>
          </cell>
          <cell r="S28">
            <v>0</v>
          </cell>
          <cell r="T28">
            <v>0</v>
          </cell>
          <cell r="U28">
            <v>0</v>
          </cell>
          <cell r="V28">
            <v>1</v>
          </cell>
        </row>
        <row r="29">
          <cell r="C29" t="str">
            <v>E6</v>
          </cell>
          <cell r="D29">
            <v>1</v>
          </cell>
          <cell r="E29">
            <v>0</v>
          </cell>
          <cell r="F29">
            <v>0</v>
          </cell>
          <cell r="G29">
            <v>0</v>
          </cell>
          <cell r="H29">
            <v>0</v>
          </cell>
          <cell r="I29">
            <v>0</v>
          </cell>
          <cell r="J29">
            <v>1</v>
          </cell>
          <cell r="P29">
            <v>1</v>
          </cell>
          <cell r="Q29">
            <v>0</v>
          </cell>
          <cell r="R29">
            <v>0</v>
          </cell>
          <cell r="S29">
            <v>0</v>
          </cell>
          <cell r="T29">
            <v>0</v>
          </cell>
          <cell r="U29">
            <v>0</v>
          </cell>
          <cell r="V29">
            <v>1</v>
          </cell>
        </row>
        <row r="32">
          <cell r="C32" t="str">
            <v>EFFICIENCY</v>
          </cell>
        </row>
        <row r="34">
          <cell r="C34" t="str">
            <v>SAQ scores (number)</v>
          </cell>
        </row>
        <row r="35">
          <cell r="C35" t="str">
            <v xml:space="preserve">Overall Domain Rating: </v>
          </cell>
          <cell r="D35" t="str">
            <v>Not applicable</v>
          </cell>
          <cell r="E35" t="str">
            <v>1. Outstanding</v>
          </cell>
          <cell r="F35" t="str">
            <v>2. Good</v>
          </cell>
          <cell r="G35" t="str">
            <v>3. Requires minimal improvement</v>
          </cell>
          <cell r="H35" t="str">
            <v>4. Requires moderate improvement</v>
          </cell>
          <cell r="I35" t="str">
            <v>5. Inadequate</v>
          </cell>
          <cell r="J35" t="str">
            <v xml:space="preserve">Total </v>
          </cell>
          <cell r="M35" t="str">
            <v>SAQ final score</v>
          </cell>
          <cell r="P35" t="str">
            <v>Not applicable</v>
          </cell>
          <cell r="Q35" t="str">
            <v>1. Outstanding</v>
          </cell>
          <cell r="R35" t="str">
            <v>2. Good</v>
          </cell>
          <cell r="S35" t="str">
            <v>3. Requires minimal improvement</v>
          </cell>
          <cell r="T35" t="str">
            <v>4. Requires moderate improvement</v>
          </cell>
          <cell r="U35" t="str">
            <v>5. Inadequate</v>
          </cell>
          <cell r="V35" t="str">
            <v xml:space="preserve">Total </v>
          </cell>
          <cell r="Y35" t="str">
            <v>SAQ final score</v>
          </cell>
        </row>
        <row r="36">
          <cell r="C36" t="str">
            <v>F1</v>
          </cell>
          <cell r="D36">
            <v>8</v>
          </cell>
          <cell r="E36">
            <v>0</v>
          </cell>
          <cell r="F36">
            <v>0</v>
          </cell>
          <cell r="G36">
            <v>0</v>
          </cell>
          <cell r="H36">
            <v>0</v>
          </cell>
          <cell r="I36">
            <v>0</v>
          </cell>
          <cell r="J36">
            <v>8</v>
          </cell>
          <cell r="M36">
            <v>0</v>
          </cell>
          <cell r="P36">
            <v>8</v>
          </cell>
          <cell r="Q36">
            <v>0</v>
          </cell>
          <cell r="R36">
            <v>0</v>
          </cell>
          <cell r="S36">
            <v>0</v>
          </cell>
          <cell r="T36">
            <v>0</v>
          </cell>
          <cell r="U36">
            <v>0</v>
          </cell>
          <cell r="V36">
            <v>8</v>
          </cell>
          <cell r="Y36">
            <v>0</v>
          </cell>
        </row>
        <row r="37">
          <cell r="C37" t="str">
            <v>F2</v>
          </cell>
          <cell r="D37">
            <v>8</v>
          </cell>
          <cell r="E37">
            <v>0</v>
          </cell>
          <cell r="F37">
            <v>0</v>
          </cell>
          <cell r="G37">
            <v>0</v>
          </cell>
          <cell r="H37">
            <v>0</v>
          </cell>
          <cell r="I37">
            <v>0</v>
          </cell>
          <cell r="J37">
            <v>8</v>
          </cell>
          <cell r="M37">
            <v>0</v>
          </cell>
          <cell r="P37">
            <v>8</v>
          </cell>
          <cell r="Q37">
            <v>0</v>
          </cell>
          <cell r="R37">
            <v>0</v>
          </cell>
          <cell r="S37">
            <v>0</v>
          </cell>
          <cell r="T37">
            <v>0</v>
          </cell>
          <cell r="U37">
            <v>0</v>
          </cell>
          <cell r="V37">
            <v>8</v>
          </cell>
          <cell r="Y37">
            <v>0</v>
          </cell>
        </row>
        <row r="38">
          <cell r="C38" t="str">
            <v>F3</v>
          </cell>
          <cell r="D38">
            <v>8</v>
          </cell>
          <cell r="E38">
            <v>0</v>
          </cell>
          <cell r="F38">
            <v>0</v>
          </cell>
          <cell r="G38">
            <v>0</v>
          </cell>
          <cell r="H38">
            <v>0</v>
          </cell>
          <cell r="I38">
            <v>0</v>
          </cell>
          <cell r="J38">
            <v>8</v>
          </cell>
          <cell r="M38">
            <v>0</v>
          </cell>
          <cell r="P38">
            <v>8</v>
          </cell>
          <cell r="Q38">
            <v>0</v>
          </cell>
          <cell r="R38">
            <v>0</v>
          </cell>
          <cell r="S38">
            <v>0</v>
          </cell>
          <cell r="T38">
            <v>0</v>
          </cell>
          <cell r="U38">
            <v>0</v>
          </cell>
          <cell r="V38">
            <v>8</v>
          </cell>
          <cell r="Y38">
            <v>0</v>
          </cell>
        </row>
        <row r="39">
          <cell r="C39" t="str">
            <v>F4</v>
          </cell>
          <cell r="D39">
            <v>8</v>
          </cell>
          <cell r="E39">
            <v>0</v>
          </cell>
          <cell r="F39">
            <v>0</v>
          </cell>
          <cell r="G39">
            <v>0</v>
          </cell>
          <cell r="H39">
            <v>0</v>
          </cell>
          <cell r="I39">
            <v>0</v>
          </cell>
          <cell r="J39">
            <v>8</v>
          </cell>
          <cell r="M39">
            <v>0</v>
          </cell>
          <cell r="P39">
            <v>8</v>
          </cell>
          <cell r="Q39">
            <v>0</v>
          </cell>
          <cell r="R39">
            <v>0</v>
          </cell>
          <cell r="S39">
            <v>0</v>
          </cell>
          <cell r="T39">
            <v>0</v>
          </cell>
          <cell r="U39">
            <v>0</v>
          </cell>
          <cell r="V39">
            <v>8</v>
          </cell>
          <cell r="Y39">
            <v>0</v>
          </cell>
        </row>
        <row r="40">
          <cell r="C40" t="str">
            <v>F5</v>
          </cell>
          <cell r="D40">
            <v>5</v>
          </cell>
          <cell r="E40">
            <v>0</v>
          </cell>
          <cell r="F40">
            <v>0</v>
          </cell>
          <cell r="G40">
            <v>0</v>
          </cell>
          <cell r="H40">
            <v>0</v>
          </cell>
          <cell r="I40">
            <v>0</v>
          </cell>
          <cell r="J40">
            <v>5</v>
          </cell>
          <cell r="M40">
            <v>0</v>
          </cell>
          <cell r="P40">
            <v>5</v>
          </cell>
          <cell r="Q40">
            <v>0</v>
          </cell>
          <cell r="R40">
            <v>0</v>
          </cell>
          <cell r="S40">
            <v>0</v>
          </cell>
          <cell r="T40">
            <v>0</v>
          </cell>
          <cell r="U40">
            <v>0</v>
          </cell>
          <cell r="V40">
            <v>5</v>
          </cell>
          <cell r="Y40">
            <v>0</v>
          </cell>
        </row>
        <row r="43">
          <cell r="C43" t="str">
            <v>Distribution of SAQ scores (in %)</v>
          </cell>
        </row>
        <row r="44">
          <cell r="C44" t="str">
            <v xml:space="preserve">Overall Domain Rating: </v>
          </cell>
          <cell r="D44" t="str">
            <v>Not applicable</v>
          </cell>
          <cell r="E44" t="str">
            <v>1. Outstanding</v>
          </cell>
          <cell r="F44" t="str">
            <v>2. Good</v>
          </cell>
          <cell r="G44" t="str">
            <v>3. Requires minimal improvement</v>
          </cell>
          <cell r="H44" t="str">
            <v>4. Requires moderate improvement</v>
          </cell>
          <cell r="I44" t="str">
            <v>5. Inadequate</v>
          </cell>
          <cell r="J44" t="str">
            <v xml:space="preserve">Total </v>
          </cell>
          <cell r="P44" t="str">
            <v>Not applicable</v>
          </cell>
          <cell r="Q44" t="str">
            <v>1. Outstanding</v>
          </cell>
          <cell r="R44" t="str">
            <v>2. Good</v>
          </cell>
          <cell r="S44" t="str">
            <v>3. Requires minimal improvement</v>
          </cell>
          <cell r="T44" t="str">
            <v>4. Requires moderate improvement</v>
          </cell>
          <cell r="U44" t="str">
            <v>5. Inadequate</v>
          </cell>
          <cell r="V44" t="str">
            <v xml:space="preserve">Total </v>
          </cell>
        </row>
        <row r="45">
          <cell r="C45" t="str">
            <v>F1</v>
          </cell>
          <cell r="D45">
            <v>1</v>
          </cell>
          <cell r="E45">
            <v>0</v>
          </cell>
          <cell r="F45">
            <v>0</v>
          </cell>
          <cell r="G45">
            <v>0</v>
          </cell>
          <cell r="H45">
            <v>0</v>
          </cell>
          <cell r="I45">
            <v>0</v>
          </cell>
          <cell r="J45">
            <v>1</v>
          </cell>
          <cell r="P45">
            <v>1</v>
          </cell>
          <cell r="Q45">
            <v>0</v>
          </cell>
          <cell r="R45">
            <v>0</v>
          </cell>
          <cell r="S45">
            <v>0</v>
          </cell>
          <cell r="T45">
            <v>0</v>
          </cell>
          <cell r="U45">
            <v>0</v>
          </cell>
          <cell r="V45">
            <v>1</v>
          </cell>
        </row>
        <row r="46">
          <cell r="C46" t="str">
            <v>F2</v>
          </cell>
          <cell r="D46">
            <v>1</v>
          </cell>
          <cell r="E46">
            <v>0</v>
          </cell>
          <cell r="F46">
            <v>0</v>
          </cell>
          <cell r="G46">
            <v>0</v>
          </cell>
          <cell r="H46">
            <v>0</v>
          </cell>
          <cell r="I46">
            <v>0</v>
          </cell>
          <cell r="J46">
            <v>1</v>
          </cell>
          <cell r="P46">
            <v>1</v>
          </cell>
          <cell r="Q46">
            <v>0</v>
          </cell>
          <cell r="R46">
            <v>0</v>
          </cell>
          <cell r="S46">
            <v>0</v>
          </cell>
          <cell r="T46">
            <v>0</v>
          </cell>
          <cell r="U46">
            <v>0</v>
          </cell>
          <cell r="V46">
            <v>1</v>
          </cell>
        </row>
        <row r="47">
          <cell r="C47" t="str">
            <v>F3</v>
          </cell>
          <cell r="D47">
            <v>1</v>
          </cell>
          <cell r="E47">
            <v>0</v>
          </cell>
          <cell r="F47">
            <v>0</v>
          </cell>
          <cell r="G47">
            <v>0</v>
          </cell>
          <cell r="H47">
            <v>0</v>
          </cell>
          <cell r="I47">
            <v>0</v>
          </cell>
          <cell r="J47">
            <v>1</v>
          </cell>
          <cell r="P47">
            <v>1</v>
          </cell>
          <cell r="Q47">
            <v>0</v>
          </cell>
          <cell r="R47">
            <v>0</v>
          </cell>
          <cell r="S47">
            <v>0</v>
          </cell>
          <cell r="T47">
            <v>0</v>
          </cell>
          <cell r="U47">
            <v>0</v>
          </cell>
          <cell r="V47">
            <v>1</v>
          </cell>
        </row>
        <row r="48">
          <cell r="C48" t="str">
            <v>F4</v>
          </cell>
          <cell r="D48">
            <v>1</v>
          </cell>
          <cell r="E48">
            <v>0</v>
          </cell>
          <cell r="F48">
            <v>0</v>
          </cell>
          <cell r="G48">
            <v>0</v>
          </cell>
          <cell r="H48">
            <v>0</v>
          </cell>
          <cell r="I48">
            <v>0</v>
          </cell>
          <cell r="J48">
            <v>1</v>
          </cell>
          <cell r="P48">
            <v>1</v>
          </cell>
          <cell r="Q48">
            <v>0</v>
          </cell>
          <cell r="R48">
            <v>0</v>
          </cell>
          <cell r="S48">
            <v>0</v>
          </cell>
          <cell r="T48">
            <v>0</v>
          </cell>
          <cell r="U48">
            <v>0</v>
          </cell>
          <cell r="V48">
            <v>1</v>
          </cell>
        </row>
        <row r="49">
          <cell r="C49" t="str">
            <v>F5</v>
          </cell>
          <cell r="D49">
            <v>1</v>
          </cell>
          <cell r="E49">
            <v>0</v>
          </cell>
          <cell r="F49">
            <v>0</v>
          </cell>
          <cell r="G49">
            <v>0</v>
          </cell>
          <cell r="H49">
            <v>0</v>
          </cell>
          <cell r="I49">
            <v>0</v>
          </cell>
          <cell r="J49">
            <v>1</v>
          </cell>
          <cell r="P49">
            <v>1</v>
          </cell>
          <cell r="Q49">
            <v>0</v>
          </cell>
          <cell r="R49">
            <v>0</v>
          </cell>
          <cell r="S49">
            <v>0</v>
          </cell>
          <cell r="T49">
            <v>0</v>
          </cell>
          <cell r="U49">
            <v>0</v>
          </cell>
          <cell r="V49">
            <v>1</v>
          </cell>
        </row>
        <row r="52">
          <cell r="C52" t="str">
            <v>PATIENT EXPERIENCE</v>
          </cell>
        </row>
        <row r="54">
          <cell r="C54" t="str">
            <v>SAQ scores (number)</v>
          </cell>
        </row>
        <row r="55">
          <cell r="C55" t="str">
            <v xml:space="preserve">Overall Domain Rating: </v>
          </cell>
          <cell r="D55" t="str">
            <v>Not applicable</v>
          </cell>
          <cell r="E55" t="str">
            <v>1. Outstanding</v>
          </cell>
          <cell r="F55" t="str">
            <v>2. Good</v>
          </cell>
          <cell r="G55" t="str">
            <v>3. Requires minimal improvement</v>
          </cell>
          <cell r="H55" t="str">
            <v>4. Requires moderate improvement</v>
          </cell>
          <cell r="I55" t="str">
            <v>5. Inadequate</v>
          </cell>
          <cell r="J55" t="str">
            <v xml:space="preserve">Total </v>
          </cell>
          <cell r="M55" t="str">
            <v>SAQ final score</v>
          </cell>
          <cell r="P55" t="str">
            <v>Not applicable</v>
          </cell>
          <cell r="Q55" t="str">
            <v>1. Outstanding</v>
          </cell>
          <cell r="R55" t="str">
            <v>2. Good</v>
          </cell>
          <cell r="S55" t="str">
            <v>3. Requires minimal improvement</v>
          </cell>
          <cell r="T55" t="str">
            <v>4. Requires moderate improvement</v>
          </cell>
          <cell r="U55" t="str">
            <v>5. Inadequate</v>
          </cell>
          <cell r="V55" t="str">
            <v xml:space="preserve">Total </v>
          </cell>
          <cell r="Y55" t="str">
            <v>SAQ final score</v>
          </cell>
        </row>
        <row r="56">
          <cell r="C56" t="str">
            <v>PE1</v>
          </cell>
          <cell r="D56">
            <v>4</v>
          </cell>
          <cell r="E56">
            <v>0</v>
          </cell>
          <cell r="F56">
            <v>0</v>
          </cell>
          <cell r="G56">
            <v>0</v>
          </cell>
          <cell r="H56">
            <v>0</v>
          </cell>
          <cell r="I56">
            <v>0</v>
          </cell>
          <cell r="J56">
            <v>4</v>
          </cell>
          <cell r="M56">
            <v>0</v>
          </cell>
          <cell r="P56">
            <v>4</v>
          </cell>
          <cell r="Q56">
            <v>0</v>
          </cell>
          <cell r="R56">
            <v>0</v>
          </cell>
          <cell r="S56">
            <v>0</v>
          </cell>
          <cell r="T56">
            <v>0</v>
          </cell>
          <cell r="U56">
            <v>0</v>
          </cell>
          <cell r="V56">
            <v>4</v>
          </cell>
          <cell r="Y56">
            <v>0</v>
          </cell>
        </row>
        <row r="57">
          <cell r="C57" t="str">
            <v>PE2</v>
          </cell>
          <cell r="D57">
            <v>4</v>
          </cell>
          <cell r="E57">
            <v>0</v>
          </cell>
          <cell r="F57">
            <v>0</v>
          </cell>
          <cell r="G57">
            <v>0</v>
          </cell>
          <cell r="H57">
            <v>0</v>
          </cell>
          <cell r="I57">
            <v>0</v>
          </cell>
          <cell r="J57">
            <v>4</v>
          </cell>
          <cell r="M57">
            <v>0</v>
          </cell>
          <cell r="P57">
            <v>4</v>
          </cell>
          <cell r="Q57">
            <v>0</v>
          </cell>
          <cell r="R57">
            <v>0</v>
          </cell>
          <cell r="S57">
            <v>0</v>
          </cell>
          <cell r="T57">
            <v>0</v>
          </cell>
          <cell r="U57">
            <v>0</v>
          </cell>
          <cell r="V57">
            <v>4</v>
          </cell>
          <cell r="Y57">
            <v>0</v>
          </cell>
        </row>
        <row r="58">
          <cell r="C58" t="str">
            <v>PE3</v>
          </cell>
          <cell r="D58">
            <v>5</v>
          </cell>
          <cell r="E58">
            <v>0</v>
          </cell>
          <cell r="F58">
            <v>0</v>
          </cell>
          <cell r="G58">
            <v>0</v>
          </cell>
          <cell r="H58">
            <v>0</v>
          </cell>
          <cell r="I58">
            <v>0</v>
          </cell>
          <cell r="J58">
            <v>5</v>
          </cell>
          <cell r="M58">
            <v>0</v>
          </cell>
          <cell r="P58">
            <v>5</v>
          </cell>
          <cell r="Q58">
            <v>0</v>
          </cell>
          <cell r="R58">
            <v>0</v>
          </cell>
          <cell r="S58">
            <v>0</v>
          </cell>
          <cell r="T58">
            <v>0</v>
          </cell>
          <cell r="U58">
            <v>0</v>
          </cell>
          <cell r="V58">
            <v>5</v>
          </cell>
          <cell r="Y58">
            <v>0</v>
          </cell>
        </row>
        <row r="59">
          <cell r="C59" t="str">
            <v>PE4</v>
          </cell>
          <cell r="D59">
            <v>10</v>
          </cell>
          <cell r="E59">
            <v>0</v>
          </cell>
          <cell r="F59">
            <v>0</v>
          </cell>
          <cell r="G59">
            <v>0</v>
          </cell>
          <cell r="H59">
            <v>0</v>
          </cell>
          <cell r="I59">
            <v>0</v>
          </cell>
          <cell r="J59">
            <v>10</v>
          </cell>
          <cell r="M59">
            <v>0</v>
          </cell>
          <cell r="P59">
            <v>10</v>
          </cell>
          <cell r="Q59">
            <v>0</v>
          </cell>
          <cell r="R59">
            <v>0</v>
          </cell>
          <cell r="S59">
            <v>0</v>
          </cell>
          <cell r="T59">
            <v>0</v>
          </cell>
          <cell r="U59">
            <v>0</v>
          </cell>
          <cell r="V59">
            <v>10</v>
          </cell>
          <cell r="Y59">
            <v>0</v>
          </cell>
        </row>
        <row r="60">
          <cell r="C60" t="str">
            <v>PE5</v>
          </cell>
          <cell r="D60">
            <v>4</v>
          </cell>
          <cell r="E60">
            <v>0</v>
          </cell>
          <cell r="F60">
            <v>0</v>
          </cell>
          <cell r="G60">
            <v>0</v>
          </cell>
          <cell r="H60">
            <v>0</v>
          </cell>
          <cell r="I60">
            <v>0</v>
          </cell>
          <cell r="J60">
            <v>4</v>
          </cell>
          <cell r="M60">
            <v>0</v>
          </cell>
          <cell r="P60">
            <v>4</v>
          </cell>
          <cell r="Q60">
            <v>0</v>
          </cell>
          <cell r="R60">
            <v>0</v>
          </cell>
          <cell r="S60">
            <v>0</v>
          </cell>
          <cell r="T60">
            <v>0</v>
          </cell>
          <cell r="U60">
            <v>0</v>
          </cell>
          <cell r="V60">
            <v>4</v>
          </cell>
          <cell r="Y60">
            <v>0</v>
          </cell>
        </row>
        <row r="61">
          <cell r="C61" t="str">
            <v>PE6</v>
          </cell>
          <cell r="D61">
            <v>8</v>
          </cell>
          <cell r="E61">
            <v>0</v>
          </cell>
          <cell r="F61">
            <v>0</v>
          </cell>
          <cell r="G61">
            <v>0</v>
          </cell>
          <cell r="H61">
            <v>0</v>
          </cell>
          <cell r="I61">
            <v>0</v>
          </cell>
          <cell r="J61">
            <v>8</v>
          </cell>
          <cell r="M61">
            <v>0</v>
          </cell>
          <cell r="P61">
            <v>8</v>
          </cell>
          <cell r="Q61">
            <v>0</v>
          </cell>
          <cell r="R61">
            <v>0</v>
          </cell>
          <cell r="S61">
            <v>0</v>
          </cell>
          <cell r="T61">
            <v>0</v>
          </cell>
          <cell r="U61">
            <v>0</v>
          </cell>
          <cell r="V61">
            <v>8</v>
          </cell>
          <cell r="Y61">
            <v>0</v>
          </cell>
        </row>
        <row r="62">
          <cell r="C62" t="str">
            <v>PE7</v>
          </cell>
          <cell r="D62">
            <v>8</v>
          </cell>
          <cell r="E62">
            <v>0</v>
          </cell>
          <cell r="F62">
            <v>0</v>
          </cell>
          <cell r="G62">
            <v>0</v>
          </cell>
          <cell r="H62">
            <v>0</v>
          </cell>
          <cell r="I62">
            <v>0</v>
          </cell>
          <cell r="J62">
            <v>8</v>
          </cell>
          <cell r="M62">
            <v>0</v>
          </cell>
          <cell r="P62">
            <v>8</v>
          </cell>
          <cell r="Q62">
            <v>0</v>
          </cell>
          <cell r="R62">
            <v>0</v>
          </cell>
          <cell r="S62">
            <v>0</v>
          </cell>
          <cell r="T62">
            <v>0</v>
          </cell>
          <cell r="U62">
            <v>0</v>
          </cell>
          <cell r="V62">
            <v>8</v>
          </cell>
          <cell r="Y62">
            <v>0</v>
          </cell>
        </row>
        <row r="65">
          <cell r="C65" t="str">
            <v>Distribution of SAQ scores (in %)</v>
          </cell>
        </row>
        <row r="66">
          <cell r="C66" t="str">
            <v xml:space="preserve">Overall Domain Rating: </v>
          </cell>
          <cell r="D66" t="str">
            <v>Not applicable</v>
          </cell>
          <cell r="E66" t="str">
            <v>1. Outstanding</v>
          </cell>
          <cell r="F66" t="str">
            <v>2. Good</v>
          </cell>
          <cell r="G66" t="str">
            <v>3. Requires minimal improvement</v>
          </cell>
          <cell r="H66" t="str">
            <v>4. Requires moderate improvement</v>
          </cell>
          <cell r="I66" t="str">
            <v>5. Inadequate</v>
          </cell>
          <cell r="J66" t="str">
            <v xml:space="preserve">Total </v>
          </cell>
          <cell r="P66" t="str">
            <v>Not applicable</v>
          </cell>
          <cell r="Q66" t="str">
            <v>1. Outstanding</v>
          </cell>
          <cell r="R66" t="str">
            <v>2. Good</v>
          </cell>
          <cell r="S66" t="str">
            <v>3. Requires minimal improvement</v>
          </cell>
          <cell r="T66" t="str">
            <v>4. Requires moderate improvement</v>
          </cell>
          <cell r="U66" t="str">
            <v>5. Inadequate</v>
          </cell>
          <cell r="V66" t="str">
            <v xml:space="preserve">Total </v>
          </cell>
        </row>
        <row r="67">
          <cell r="C67" t="str">
            <v>PE1</v>
          </cell>
          <cell r="D67">
            <v>1</v>
          </cell>
          <cell r="E67">
            <v>0</v>
          </cell>
          <cell r="F67">
            <v>0</v>
          </cell>
          <cell r="G67">
            <v>0</v>
          </cell>
          <cell r="H67">
            <v>0</v>
          </cell>
          <cell r="I67">
            <v>0</v>
          </cell>
          <cell r="J67">
            <v>1</v>
          </cell>
          <cell r="P67">
            <v>1</v>
          </cell>
          <cell r="Q67">
            <v>0</v>
          </cell>
          <cell r="R67">
            <v>0</v>
          </cell>
          <cell r="S67">
            <v>0</v>
          </cell>
          <cell r="T67">
            <v>0</v>
          </cell>
          <cell r="U67">
            <v>0</v>
          </cell>
          <cell r="V67">
            <v>1</v>
          </cell>
        </row>
        <row r="68">
          <cell r="C68" t="str">
            <v>PE2</v>
          </cell>
          <cell r="D68">
            <v>1</v>
          </cell>
          <cell r="E68">
            <v>0</v>
          </cell>
          <cell r="F68">
            <v>0</v>
          </cell>
          <cell r="G68">
            <v>0</v>
          </cell>
          <cell r="H68">
            <v>0</v>
          </cell>
          <cell r="I68">
            <v>0</v>
          </cell>
          <cell r="J68">
            <v>1</v>
          </cell>
          <cell r="P68">
            <v>1</v>
          </cell>
          <cell r="Q68">
            <v>0</v>
          </cell>
          <cell r="R68">
            <v>0</v>
          </cell>
          <cell r="S68">
            <v>0</v>
          </cell>
          <cell r="T68">
            <v>0</v>
          </cell>
          <cell r="U68">
            <v>0</v>
          </cell>
          <cell r="V68">
            <v>1</v>
          </cell>
        </row>
        <row r="69">
          <cell r="C69" t="str">
            <v>PE3</v>
          </cell>
          <cell r="D69">
            <v>1</v>
          </cell>
          <cell r="E69">
            <v>0</v>
          </cell>
          <cell r="F69">
            <v>0</v>
          </cell>
          <cell r="G69">
            <v>0</v>
          </cell>
          <cell r="H69">
            <v>0</v>
          </cell>
          <cell r="I69">
            <v>0</v>
          </cell>
          <cell r="J69">
            <v>1</v>
          </cell>
          <cell r="P69">
            <v>1</v>
          </cell>
          <cell r="Q69">
            <v>0</v>
          </cell>
          <cell r="R69">
            <v>0</v>
          </cell>
          <cell r="S69">
            <v>0</v>
          </cell>
          <cell r="T69">
            <v>0</v>
          </cell>
          <cell r="U69">
            <v>0</v>
          </cell>
          <cell r="V69">
            <v>1</v>
          </cell>
        </row>
        <row r="70">
          <cell r="C70" t="str">
            <v>PE4</v>
          </cell>
          <cell r="D70">
            <v>1</v>
          </cell>
          <cell r="E70">
            <v>0</v>
          </cell>
          <cell r="F70">
            <v>0</v>
          </cell>
          <cell r="G70">
            <v>0</v>
          </cell>
          <cell r="H70">
            <v>0</v>
          </cell>
          <cell r="I70">
            <v>0</v>
          </cell>
          <cell r="J70">
            <v>1</v>
          </cell>
          <cell r="P70">
            <v>1</v>
          </cell>
          <cell r="Q70">
            <v>0</v>
          </cell>
          <cell r="R70">
            <v>0</v>
          </cell>
          <cell r="S70">
            <v>0</v>
          </cell>
          <cell r="T70">
            <v>0</v>
          </cell>
          <cell r="U70">
            <v>0</v>
          </cell>
          <cell r="V70">
            <v>1</v>
          </cell>
        </row>
        <row r="71">
          <cell r="C71" t="str">
            <v>PE5</v>
          </cell>
          <cell r="D71">
            <v>1</v>
          </cell>
          <cell r="E71">
            <v>0</v>
          </cell>
          <cell r="F71">
            <v>0</v>
          </cell>
          <cell r="G71">
            <v>0</v>
          </cell>
          <cell r="H71">
            <v>0</v>
          </cell>
          <cell r="I71">
            <v>0</v>
          </cell>
          <cell r="J71">
            <v>1</v>
          </cell>
          <cell r="P71">
            <v>1</v>
          </cell>
          <cell r="Q71">
            <v>0</v>
          </cell>
          <cell r="R71">
            <v>0</v>
          </cell>
          <cell r="S71">
            <v>0</v>
          </cell>
          <cell r="T71">
            <v>0</v>
          </cell>
          <cell r="U71">
            <v>0</v>
          </cell>
          <cell r="V71">
            <v>1</v>
          </cell>
        </row>
        <row r="72">
          <cell r="C72" t="str">
            <v>PE6</v>
          </cell>
          <cell r="D72">
            <v>1</v>
          </cell>
          <cell r="E72">
            <v>0</v>
          </cell>
          <cell r="F72">
            <v>0</v>
          </cell>
          <cell r="G72">
            <v>0</v>
          </cell>
          <cell r="H72">
            <v>0</v>
          </cell>
          <cell r="I72">
            <v>0</v>
          </cell>
          <cell r="J72">
            <v>1</v>
          </cell>
          <cell r="P72">
            <v>1</v>
          </cell>
          <cell r="Q72">
            <v>0</v>
          </cell>
          <cell r="R72">
            <v>0</v>
          </cell>
          <cell r="S72">
            <v>0</v>
          </cell>
          <cell r="T72">
            <v>0</v>
          </cell>
          <cell r="U72">
            <v>0</v>
          </cell>
          <cell r="V72">
            <v>1</v>
          </cell>
        </row>
        <row r="73">
          <cell r="C73" t="str">
            <v>PE7</v>
          </cell>
          <cell r="D73">
            <v>1</v>
          </cell>
          <cell r="E73">
            <v>0</v>
          </cell>
          <cell r="F73">
            <v>0</v>
          </cell>
          <cell r="G73">
            <v>0</v>
          </cell>
          <cell r="H73">
            <v>0</v>
          </cell>
          <cell r="I73">
            <v>0</v>
          </cell>
          <cell r="J73">
            <v>1</v>
          </cell>
          <cell r="P73">
            <v>1</v>
          </cell>
          <cell r="Q73">
            <v>0</v>
          </cell>
          <cell r="R73">
            <v>0</v>
          </cell>
          <cell r="S73">
            <v>0</v>
          </cell>
          <cell r="T73">
            <v>0</v>
          </cell>
          <cell r="U73">
            <v>0</v>
          </cell>
          <cell r="V73">
            <v>1</v>
          </cell>
        </row>
        <row r="76">
          <cell r="C76" t="str">
            <v>SAFETY</v>
          </cell>
        </row>
        <row r="78">
          <cell r="C78" t="str">
            <v>SAQ scores (number)</v>
          </cell>
        </row>
        <row r="79">
          <cell r="C79" t="str">
            <v xml:space="preserve">Overall Domain Rating: </v>
          </cell>
          <cell r="D79" t="str">
            <v>Not applicable</v>
          </cell>
          <cell r="E79" t="str">
            <v>1. Outstanding</v>
          </cell>
          <cell r="F79" t="str">
            <v>2. Good</v>
          </cell>
          <cell r="G79" t="str">
            <v>3. Requires minimal improvement</v>
          </cell>
          <cell r="H79" t="str">
            <v>4. Requires moderate improvement</v>
          </cell>
          <cell r="I79" t="str">
            <v>5. Inadequate</v>
          </cell>
          <cell r="J79" t="str">
            <v xml:space="preserve">Total </v>
          </cell>
          <cell r="M79" t="str">
            <v>SAQ final score</v>
          </cell>
          <cell r="P79" t="str">
            <v>Not applicable</v>
          </cell>
          <cell r="Q79" t="str">
            <v>1. Outstanding</v>
          </cell>
          <cell r="R79" t="str">
            <v>2. Good</v>
          </cell>
          <cell r="S79" t="str">
            <v>3. Requires minimal improvement</v>
          </cell>
          <cell r="T79" t="str">
            <v>4. Requires moderate improvement</v>
          </cell>
          <cell r="U79" t="str">
            <v>5. Inadequate</v>
          </cell>
          <cell r="V79" t="str">
            <v xml:space="preserve">Total </v>
          </cell>
          <cell r="Y79" t="str">
            <v>SAQ final score</v>
          </cell>
        </row>
        <row r="80">
          <cell r="C80" t="str">
            <v>S1</v>
          </cell>
          <cell r="D80">
            <v>0</v>
          </cell>
          <cell r="E80">
            <v>2</v>
          </cell>
          <cell r="F80">
            <v>2</v>
          </cell>
          <cell r="G80">
            <v>4</v>
          </cell>
          <cell r="H80">
            <v>1</v>
          </cell>
          <cell r="I80">
            <v>0</v>
          </cell>
          <cell r="J80">
            <v>9</v>
          </cell>
          <cell r="K80">
            <v>4</v>
          </cell>
          <cell r="M80">
            <v>4</v>
          </cell>
          <cell r="P80">
            <v>9</v>
          </cell>
          <cell r="Q80">
            <v>0</v>
          </cell>
          <cell r="R80">
            <v>0</v>
          </cell>
          <cell r="S80">
            <v>0</v>
          </cell>
          <cell r="T80">
            <v>0</v>
          </cell>
          <cell r="U80">
            <v>0</v>
          </cell>
          <cell r="V80">
            <v>9</v>
          </cell>
          <cell r="W80">
            <v>0</v>
          </cell>
          <cell r="Y80">
            <v>0</v>
          </cell>
        </row>
        <row r="81">
          <cell r="C81" t="str">
            <v>S2</v>
          </cell>
          <cell r="D81">
            <v>0</v>
          </cell>
          <cell r="E81">
            <v>9</v>
          </cell>
          <cell r="F81">
            <v>0</v>
          </cell>
          <cell r="G81">
            <v>0</v>
          </cell>
          <cell r="H81">
            <v>0</v>
          </cell>
          <cell r="I81">
            <v>0</v>
          </cell>
          <cell r="J81">
            <v>9</v>
          </cell>
          <cell r="K81">
            <v>5</v>
          </cell>
          <cell r="M81">
            <v>5</v>
          </cell>
          <cell r="P81">
            <v>9</v>
          </cell>
          <cell r="Q81">
            <v>0</v>
          </cell>
          <cell r="R81">
            <v>0</v>
          </cell>
          <cell r="S81">
            <v>0</v>
          </cell>
          <cell r="T81">
            <v>0</v>
          </cell>
          <cell r="U81">
            <v>0</v>
          </cell>
          <cell r="V81">
            <v>9</v>
          </cell>
          <cell r="W81">
            <v>0</v>
          </cell>
          <cell r="Y81">
            <v>0</v>
          </cell>
        </row>
        <row r="82">
          <cell r="C82" t="str">
            <v>S3</v>
          </cell>
          <cell r="D82">
            <v>0</v>
          </cell>
          <cell r="E82">
            <v>0</v>
          </cell>
          <cell r="F82">
            <v>0</v>
          </cell>
          <cell r="G82">
            <v>0</v>
          </cell>
          <cell r="H82">
            <v>0</v>
          </cell>
          <cell r="I82">
            <v>9</v>
          </cell>
          <cell r="J82">
            <v>9</v>
          </cell>
          <cell r="K82">
            <v>1</v>
          </cell>
          <cell r="M82">
            <v>1</v>
          </cell>
          <cell r="P82">
            <v>9</v>
          </cell>
          <cell r="Q82">
            <v>0</v>
          </cell>
          <cell r="R82">
            <v>0</v>
          </cell>
          <cell r="S82">
            <v>0</v>
          </cell>
          <cell r="T82">
            <v>0</v>
          </cell>
          <cell r="U82">
            <v>0</v>
          </cell>
          <cell r="V82">
            <v>9</v>
          </cell>
          <cell r="W82">
            <v>0</v>
          </cell>
          <cell r="Y82">
            <v>0</v>
          </cell>
        </row>
        <row r="83">
          <cell r="C83" t="str">
            <v>S4</v>
          </cell>
          <cell r="D83">
            <v>9</v>
          </cell>
          <cell r="E83">
            <v>0</v>
          </cell>
          <cell r="F83">
            <v>0</v>
          </cell>
          <cell r="G83">
            <v>0</v>
          </cell>
          <cell r="H83">
            <v>0</v>
          </cell>
          <cell r="I83">
            <v>0</v>
          </cell>
          <cell r="J83">
            <v>9</v>
          </cell>
          <cell r="K83">
            <v>0</v>
          </cell>
          <cell r="M83">
            <v>0</v>
          </cell>
          <cell r="P83">
            <v>9</v>
          </cell>
          <cell r="Q83">
            <v>0</v>
          </cell>
          <cell r="R83">
            <v>0</v>
          </cell>
          <cell r="S83">
            <v>0</v>
          </cell>
          <cell r="T83">
            <v>0</v>
          </cell>
          <cell r="U83">
            <v>0</v>
          </cell>
          <cell r="V83">
            <v>9</v>
          </cell>
          <cell r="W83">
            <v>0</v>
          </cell>
          <cell r="Y83">
            <v>0</v>
          </cell>
        </row>
        <row r="84">
          <cell r="C84" t="str">
            <v>S5</v>
          </cell>
          <cell r="D84">
            <v>9</v>
          </cell>
          <cell r="E84">
            <v>0</v>
          </cell>
          <cell r="F84">
            <v>0</v>
          </cell>
          <cell r="G84">
            <v>0</v>
          </cell>
          <cell r="H84">
            <v>0</v>
          </cell>
          <cell r="I84">
            <v>0</v>
          </cell>
          <cell r="J84">
            <v>9</v>
          </cell>
          <cell r="K84">
            <v>0</v>
          </cell>
          <cell r="M84">
            <v>0</v>
          </cell>
          <cell r="P84">
            <v>9</v>
          </cell>
          <cell r="Q84">
            <v>0</v>
          </cell>
          <cell r="R84">
            <v>0</v>
          </cell>
          <cell r="S84">
            <v>0</v>
          </cell>
          <cell r="T84">
            <v>0</v>
          </cell>
          <cell r="U84">
            <v>0</v>
          </cell>
          <cell r="V84">
            <v>9</v>
          </cell>
          <cell r="W84">
            <v>0</v>
          </cell>
          <cell r="Y84">
            <v>0</v>
          </cell>
        </row>
        <row r="85">
          <cell r="C85" t="str">
            <v>S6</v>
          </cell>
          <cell r="D85">
            <v>9</v>
          </cell>
          <cell r="E85">
            <v>0</v>
          </cell>
          <cell r="F85">
            <v>0</v>
          </cell>
          <cell r="G85">
            <v>0</v>
          </cell>
          <cell r="H85">
            <v>0</v>
          </cell>
          <cell r="I85">
            <v>0</v>
          </cell>
          <cell r="J85">
            <v>9</v>
          </cell>
          <cell r="K85">
            <v>0</v>
          </cell>
          <cell r="M85">
            <v>0</v>
          </cell>
          <cell r="P85">
            <v>9</v>
          </cell>
          <cell r="Q85">
            <v>0</v>
          </cell>
          <cell r="R85">
            <v>0</v>
          </cell>
          <cell r="S85">
            <v>0</v>
          </cell>
          <cell r="T85">
            <v>0</v>
          </cell>
          <cell r="U85">
            <v>0</v>
          </cell>
          <cell r="V85">
            <v>9</v>
          </cell>
          <cell r="W85">
            <v>0</v>
          </cell>
          <cell r="Y85">
            <v>0</v>
          </cell>
        </row>
        <row r="86">
          <cell r="C86" t="str">
            <v>S7</v>
          </cell>
          <cell r="D86">
            <v>9</v>
          </cell>
          <cell r="E86">
            <v>0</v>
          </cell>
          <cell r="F86">
            <v>0</v>
          </cell>
          <cell r="G86">
            <v>0</v>
          </cell>
          <cell r="H86">
            <v>0</v>
          </cell>
          <cell r="I86">
            <v>0</v>
          </cell>
          <cell r="J86">
            <v>9</v>
          </cell>
          <cell r="K86">
            <v>0</v>
          </cell>
          <cell r="M86">
            <v>0</v>
          </cell>
          <cell r="P86">
            <v>9</v>
          </cell>
          <cell r="Q86">
            <v>0</v>
          </cell>
          <cell r="R86">
            <v>0</v>
          </cell>
          <cell r="S86">
            <v>0</v>
          </cell>
          <cell r="T86">
            <v>0</v>
          </cell>
          <cell r="U86">
            <v>0</v>
          </cell>
          <cell r="V86">
            <v>9</v>
          </cell>
          <cell r="W86">
            <v>0</v>
          </cell>
          <cell r="Y86">
            <v>0</v>
          </cell>
        </row>
        <row r="87">
          <cell r="C87" t="str">
            <v>S8</v>
          </cell>
          <cell r="D87">
            <v>9</v>
          </cell>
          <cell r="E87">
            <v>0</v>
          </cell>
          <cell r="F87">
            <v>0</v>
          </cell>
          <cell r="G87">
            <v>0</v>
          </cell>
          <cell r="H87">
            <v>0</v>
          </cell>
          <cell r="I87">
            <v>0</v>
          </cell>
          <cell r="J87">
            <v>9</v>
          </cell>
          <cell r="K87">
            <v>0</v>
          </cell>
          <cell r="M87">
            <v>0</v>
          </cell>
          <cell r="P87">
            <v>9</v>
          </cell>
          <cell r="Q87">
            <v>0</v>
          </cell>
          <cell r="R87">
            <v>0</v>
          </cell>
          <cell r="S87">
            <v>0</v>
          </cell>
          <cell r="T87">
            <v>0</v>
          </cell>
          <cell r="U87">
            <v>0</v>
          </cell>
          <cell r="V87">
            <v>9</v>
          </cell>
          <cell r="W87">
            <v>0</v>
          </cell>
          <cell r="Y87">
            <v>0</v>
          </cell>
        </row>
        <row r="88">
          <cell r="C88" t="str">
            <v>S9</v>
          </cell>
          <cell r="D88">
            <v>9</v>
          </cell>
          <cell r="E88">
            <v>0</v>
          </cell>
          <cell r="F88">
            <v>0</v>
          </cell>
          <cell r="G88">
            <v>0</v>
          </cell>
          <cell r="H88">
            <v>0</v>
          </cell>
          <cell r="I88">
            <v>0</v>
          </cell>
          <cell r="J88">
            <v>9</v>
          </cell>
          <cell r="K88">
            <v>0</v>
          </cell>
          <cell r="M88">
            <v>0</v>
          </cell>
          <cell r="P88">
            <v>9</v>
          </cell>
          <cell r="Q88">
            <v>0</v>
          </cell>
          <cell r="R88">
            <v>0</v>
          </cell>
          <cell r="S88">
            <v>0</v>
          </cell>
          <cell r="T88">
            <v>0</v>
          </cell>
          <cell r="U88">
            <v>0</v>
          </cell>
          <cell r="V88">
            <v>9</v>
          </cell>
          <cell r="W88">
            <v>0</v>
          </cell>
          <cell r="Y88">
            <v>0</v>
          </cell>
        </row>
        <row r="89">
          <cell r="C89" t="str">
            <v>S10</v>
          </cell>
          <cell r="D89">
            <v>9</v>
          </cell>
          <cell r="E89">
            <v>0</v>
          </cell>
          <cell r="F89">
            <v>0</v>
          </cell>
          <cell r="G89">
            <v>0</v>
          </cell>
          <cell r="H89">
            <v>0</v>
          </cell>
          <cell r="I89">
            <v>0</v>
          </cell>
          <cell r="J89">
            <v>9</v>
          </cell>
          <cell r="K89">
            <v>0</v>
          </cell>
          <cell r="M89">
            <v>0</v>
          </cell>
          <cell r="P89">
            <v>9</v>
          </cell>
          <cell r="Q89">
            <v>0</v>
          </cell>
          <cell r="R89">
            <v>0</v>
          </cell>
          <cell r="S89">
            <v>0</v>
          </cell>
          <cell r="T89">
            <v>0</v>
          </cell>
          <cell r="U89">
            <v>0</v>
          </cell>
          <cell r="V89">
            <v>9</v>
          </cell>
          <cell r="W89">
            <v>0</v>
          </cell>
          <cell r="Y89">
            <v>0</v>
          </cell>
        </row>
        <row r="90">
          <cell r="C90" t="str">
            <v>S11</v>
          </cell>
          <cell r="D90">
            <v>9</v>
          </cell>
          <cell r="E90">
            <v>0</v>
          </cell>
          <cell r="F90">
            <v>0</v>
          </cell>
          <cell r="G90">
            <v>0</v>
          </cell>
          <cell r="H90">
            <v>0</v>
          </cell>
          <cell r="I90">
            <v>0</v>
          </cell>
          <cell r="J90">
            <v>9</v>
          </cell>
          <cell r="K90">
            <v>0</v>
          </cell>
          <cell r="M90">
            <v>0</v>
          </cell>
          <cell r="P90">
            <v>9</v>
          </cell>
          <cell r="Q90">
            <v>0</v>
          </cell>
          <cell r="R90">
            <v>0</v>
          </cell>
          <cell r="S90">
            <v>0</v>
          </cell>
          <cell r="T90">
            <v>0</v>
          </cell>
          <cell r="U90">
            <v>0</v>
          </cell>
          <cell r="V90">
            <v>9</v>
          </cell>
          <cell r="W90">
            <v>0</v>
          </cell>
          <cell r="Y90">
            <v>0</v>
          </cell>
        </row>
        <row r="91">
          <cell r="C91" t="str">
            <v>S12</v>
          </cell>
          <cell r="D91">
            <v>9</v>
          </cell>
          <cell r="E91">
            <v>0</v>
          </cell>
          <cell r="F91">
            <v>0</v>
          </cell>
          <cell r="G91">
            <v>0</v>
          </cell>
          <cell r="H91">
            <v>0</v>
          </cell>
          <cell r="I91">
            <v>0</v>
          </cell>
          <cell r="J91">
            <v>9</v>
          </cell>
          <cell r="K91">
            <v>0</v>
          </cell>
          <cell r="M91">
            <v>0</v>
          </cell>
          <cell r="P91">
            <v>9</v>
          </cell>
          <cell r="Q91">
            <v>0</v>
          </cell>
          <cell r="R91">
            <v>0</v>
          </cell>
          <cell r="S91">
            <v>0</v>
          </cell>
          <cell r="T91">
            <v>0</v>
          </cell>
          <cell r="U91">
            <v>0</v>
          </cell>
          <cell r="V91">
            <v>9</v>
          </cell>
          <cell r="W91">
            <v>0</v>
          </cell>
          <cell r="Y91">
            <v>0</v>
          </cell>
        </row>
        <row r="92">
          <cell r="C92" t="str">
            <v>S13</v>
          </cell>
          <cell r="D92">
            <v>9</v>
          </cell>
          <cell r="E92">
            <v>0</v>
          </cell>
          <cell r="F92">
            <v>0</v>
          </cell>
          <cell r="G92">
            <v>0</v>
          </cell>
          <cell r="H92">
            <v>0</v>
          </cell>
          <cell r="I92">
            <v>0</v>
          </cell>
          <cell r="J92">
            <v>9</v>
          </cell>
          <cell r="K92">
            <v>0</v>
          </cell>
          <cell r="M92">
            <v>0</v>
          </cell>
          <cell r="P92">
            <v>9</v>
          </cell>
          <cell r="Q92">
            <v>0</v>
          </cell>
          <cell r="R92">
            <v>0</v>
          </cell>
          <cell r="S92">
            <v>0</v>
          </cell>
          <cell r="T92">
            <v>0</v>
          </cell>
          <cell r="U92">
            <v>0</v>
          </cell>
          <cell r="V92">
            <v>9</v>
          </cell>
          <cell r="W92">
            <v>0</v>
          </cell>
          <cell r="Y92">
            <v>0</v>
          </cell>
        </row>
        <row r="93">
          <cell r="C93" t="str">
            <v>S14</v>
          </cell>
          <cell r="D93">
            <v>9</v>
          </cell>
          <cell r="E93">
            <v>0</v>
          </cell>
          <cell r="F93">
            <v>0</v>
          </cell>
          <cell r="G93">
            <v>0</v>
          </cell>
          <cell r="H93">
            <v>0</v>
          </cell>
          <cell r="I93">
            <v>0</v>
          </cell>
          <cell r="J93">
            <v>9</v>
          </cell>
          <cell r="K93">
            <v>0</v>
          </cell>
          <cell r="M93">
            <v>0</v>
          </cell>
          <cell r="P93">
            <v>9</v>
          </cell>
          <cell r="Q93">
            <v>0</v>
          </cell>
          <cell r="R93">
            <v>0</v>
          </cell>
          <cell r="S93">
            <v>0</v>
          </cell>
          <cell r="T93">
            <v>0</v>
          </cell>
          <cell r="U93">
            <v>0</v>
          </cell>
          <cell r="V93">
            <v>9</v>
          </cell>
          <cell r="W93">
            <v>0</v>
          </cell>
          <cell r="Y93">
            <v>0</v>
          </cell>
        </row>
        <row r="94">
          <cell r="C94" t="str">
            <v>S15</v>
          </cell>
          <cell r="D94">
            <v>9</v>
          </cell>
          <cell r="E94">
            <v>0</v>
          </cell>
          <cell r="F94">
            <v>0</v>
          </cell>
          <cell r="G94">
            <v>0</v>
          </cell>
          <cell r="H94">
            <v>0</v>
          </cell>
          <cell r="I94">
            <v>0</v>
          </cell>
          <cell r="J94">
            <v>9</v>
          </cell>
          <cell r="K94">
            <v>0</v>
          </cell>
          <cell r="M94">
            <v>0</v>
          </cell>
          <cell r="P94">
            <v>9</v>
          </cell>
          <cell r="Q94">
            <v>0</v>
          </cell>
          <cell r="R94">
            <v>0</v>
          </cell>
          <cell r="S94">
            <v>0</v>
          </cell>
          <cell r="T94">
            <v>0</v>
          </cell>
          <cell r="U94">
            <v>0</v>
          </cell>
          <cell r="V94">
            <v>9</v>
          </cell>
          <cell r="W94">
            <v>0</v>
          </cell>
          <cell r="Y94">
            <v>0</v>
          </cell>
        </row>
        <row r="95">
          <cell r="C95" t="str">
            <v>S16</v>
          </cell>
          <cell r="D95">
            <v>9</v>
          </cell>
          <cell r="E95">
            <v>0</v>
          </cell>
          <cell r="F95">
            <v>0</v>
          </cell>
          <cell r="G95">
            <v>0</v>
          </cell>
          <cell r="H95">
            <v>0</v>
          </cell>
          <cell r="I95">
            <v>0</v>
          </cell>
          <cell r="J95">
            <v>9</v>
          </cell>
          <cell r="K95">
            <v>0</v>
          </cell>
          <cell r="M95">
            <v>0</v>
          </cell>
          <cell r="P95">
            <v>9</v>
          </cell>
          <cell r="Q95">
            <v>0</v>
          </cell>
          <cell r="R95">
            <v>0</v>
          </cell>
          <cell r="S95">
            <v>0</v>
          </cell>
          <cell r="T95">
            <v>0</v>
          </cell>
          <cell r="U95">
            <v>0</v>
          </cell>
          <cell r="V95">
            <v>9</v>
          </cell>
          <cell r="W95">
            <v>0</v>
          </cell>
          <cell r="Y95">
            <v>0</v>
          </cell>
        </row>
        <row r="96">
          <cell r="C96" t="str">
            <v>S17</v>
          </cell>
          <cell r="D96">
            <v>9</v>
          </cell>
          <cell r="E96">
            <v>0</v>
          </cell>
          <cell r="F96">
            <v>0</v>
          </cell>
          <cell r="G96">
            <v>0</v>
          </cell>
          <cell r="H96">
            <v>0</v>
          </cell>
          <cell r="I96">
            <v>0</v>
          </cell>
          <cell r="J96">
            <v>9</v>
          </cell>
          <cell r="K96">
            <v>0</v>
          </cell>
          <cell r="M96">
            <v>0</v>
          </cell>
          <cell r="P96">
            <v>9</v>
          </cell>
          <cell r="Q96">
            <v>0</v>
          </cell>
          <cell r="R96">
            <v>0</v>
          </cell>
          <cell r="S96">
            <v>0</v>
          </cell>
          <cell r="T96">
            <v>0</v>
          </cell>
          <cell r="U96">
            <v>0</v>
          </cell>
          <cell r="V96">
            <v>9</v>
          </cell>
          <cell r="W96">
            <v>0</v>
          </cell>
          <cell r="Y96">
            <v>0</v>
          </cell>
        </row>
        <row r="97">
          <cell r="C97" t="str">
            <v>S18</v>
          </cell>
          <cell r="D97">
            <v>9</v>
          </cell>
          <cell r="E97">
            <v>0</v>
          </cell>
          <cell r="F97">
            <v>0</v>
          </cell>
          <cell r="G97">
            <v>0</v>
          </cell>
          <cell r="H97">
            <v>0</v>
          </cell>
          <cell r="I97">
            <v>0</v>
          </cell>
          <cell r="J97">
            <v>9</v>
          </cell>
          <cell r="K97">
            <v>0</v>
          </cell>
          <cell r="M97">
            <v>0</v>
          </cell>
          <cell r="P97">
            <v>9</v>
          </cell>
          <cell r="Q97">
            <v>0</v>
          </cell>
          <cell r="R97">
            <v>0</v>
          </cell>
          <cell r="S97">
            <v>0</v>
          </cell>
          <cell r="T97">
            <v>0</v>
          </cell>
          <cell r="U97">
            <v>0</v>
          </cell>
          <cell r="V97">
            <v>9</v>
          </cell>
          <cell r="W97">
            <v>0</v>
          </cell>
          <cell r="Y97">
            <v>0</v>
          </cell>
        </row>
        <row r="98">
          <cell r="C98" t="str">
            <v>S19</v>
          </cell>
          <cell r="D98">
            <v>9</v>
          </cell>
          <cell r="E98">
            <v>0</v>
          </cell>
          <cell r="F98">
            <v>0</v>
          </cell>
          <cell r="G98">
            <v>0</v>
          </cell>
          <cell r="H98">
            <v>0</v>
          </cell>
          <cell r="I98">
            <v>0</v>
          </cell>
          <cell r="J98">
            <v>9</v>
          </cell>
          <cell r="K98">
            <v>0</v>
          </cell>
          <cell r="M98">
            <v>0</v>
          </cell>
          <cell r="P98">
            <v>9</v>
          </cell>
          <cell r="Q98">
            <v>0</v>
          </cell>
          <cell r="R98">
            <v>0</v>
          </cell>
          <cell r="S98">
            <v>0</v>
          </cell>
          <cell r="T98">
            <v>0</v>
          </cell>
          <cell r="U98">
            <v>0</v>
          </cell>
          <cell r="V98">
            <v>9</v>
          </cell>
          <cell r="W98">
            <v>0</v>
          </cell>
          <cell r="Y98">
            <v>0</v>
          </cell>
        </row>
        <row r="99">
          <cell r="C99" t="str">
            <v>S20</v>
          </cell>
          <cell r="D99">
            <v>9</v>
          </cell>
          <cell r="E99">
            <v>0</v>
          </cell>
          <cell r="F99">
            <v>0</v>
          </cell>
          <cell r="G99">
            <v>0</v>
          </cell>
          <cell r="H99">
            <v>0</v>
          </cell>
          <cell r="I99">
            <v>0</v>
          </cell>
          <cell r="J99">
            <v>9</v>
          </cell>
          <cell r="K99">
            <v>0</v>
          </cell>
          <cell r="M99">
            <v>0</v>
          </cell>
          <cell r="P99">
            <v>9</v>
          </cell>
          <cell r="Q99">
            <v>0</v>
          </cell>
          <cell r="R99">
            <v>0</v>
          </cell>
          <cell r="S99">
            <v>0</v>
          </cell>
          <cell r="T99">
            <v>0</v>
          </cell>
          <cell r="U99">
            <v>0</v>
          </cell>
          <cell r="V99">
            <v>9</v>
          </cell>
          <cell r="W99">
            <v>0</v>
          </cell>
          <cell r="Y99">
            <v>0</v>
          </cell>
        </row>
        <row r="100">
          <cell r="C100" t="str">
            <v>S21</v>
          </cell>
          <cell r="D100">
            <v>8</v>
          </cell>
          <cell r="E100">
            <v>0</v>
          </cell>
          <cell r="F100">
            <v>0</v>
          </cell>
          <cell r="G100">
            <v>0</v>
          </cell>
          <cell r="H100">
            <v>0</v>
          </cell>
          <cell r="I100">
            <v>0</v>
          </cell>
          <cell r="J100">
            <v>8</v>
          </cell>
          <cell r="K100">
            <v>0</v>
          </cell>
          <cell r="M100">
            <v>0</v>
          </cell>
          <cell r="P100">
            <v>8</v>
          </cell>
          <cell r="Q100">
            <v>0</v>
          </cell>
          <cell r="R100">
            <v>0</v>
          </cell>
          <cell r="S100">
            <v>0</v>
          </cell>
          <cell r="T100">
            <v>0</v>
          </cell>
          <cell r="U100">
            <v>0</v>
          </cell>
          <cell r="V100">
            <v>8</v>
          </cell>
          <cell r="W100">
            <v>0</v>
          </cell>
          <cell r="Y100">
            <v>0</v>
          </cell>
        </row>
        <row r="101">
          <cell r="C101" t="str">
            <v>S22</v>
          </cell>
          <cell r="D101">
            <v>9</v>
          </cell>
          <cell r="E101">
            <v>0</v>
          </cell>
          <cell r="F101">
            <v>0</v>
          </cell>
          <cell r="G101">
            <v>0</v>
          </cell>
          <cell r="H101">
            <v>0</v>
          </cell>
          <cell r="I101">
            <v>0</v>
          </cell>
          <cell r="J101">
            <v>9</v>
          </cell>
          <cell r="K101">
            <v>0</v>
          </cell>
          <cell r="M101">
            <v>0</v>
          </cell>
          <cell r="P101">
            <v>9</v>
          </cell>
          <cell r="Q101">
            <v>0</v>
          </cell>
          <cell r="R101">
            <v>0</v>
          </cell>
          <cell r="S101">
            <v>0</v>
          </cell>
          <cell r="T101">
            <v>0</v>
          </cell>
          <cell r="U101">
            <v>0</v>
          </cell>
          <cell r="V101">
            <v>9</v>
          </cell>
          <cell r="W101">
            <v>0</v>
          </cell>
          <cell r="Y101">
            <v>0</v>
          </cell>
        </row>
        <row r="102">
          <cell r="C102" t="str">
            <v>S23</v>
          </cell>
          <cell r="D102">
            <v>9</v>
          </cell>
          <cell r="E102">
            <v>0</v>
          </cell>
          <cell r="F102">
            <v>0</v>
          </cell>
          <cell r="G102">
            <v>0</v>
          </cell>
          <cell r="H102">
            <v>0</v>
          </cell>
          <cell r="I102">
            <v>0</v>
          </cell>
          <cell r="J102">
            <v>9</v>
          </cell>
          <cell r="K102">
            <v>0</v>
          </cell>
          <cell r="M102">
            <v>0</v>
          </cell>
          <cell r="P102">
            <v>9</v>
          </cell>
          <cell r="Q102">
            <v>0</v>
          </cell>
          <cell r="R102">
            <v>0</v>
          </cell>
          <cell r="S102">
            <v>0</v>
          </cell>
          <cell r="T102">
            <v>0</v>
          </cell>
          <cell r="U102">
            <v>0</v>
          </cell>
          <cell r="V102">
            <v>9</v>
          </cell>
          <cell r="W102">
            <v>0</v>
          </cell>
          <cell r="Y102">
            <v>0</v>
          </cell>
        </row>
        <row r="103">
          <cell r="C103" t="str">
            <v>S24</v>
          </cell>
          <cell r="D103">
            <v>9</v>
          </cell>
          <cell r="E103">
            <v>0</v>
          </cell>
          <cell r="F103">
            <v>0</v>
          </cell>
          <cell r="G103">
            <v>0</v>
          </cell>
          <cell r="H103">
            <v>0</v>
          </cell>
          <cell r="I103">
            <v>0</v>
          </cell>
          <cell r="J103">
            <v>9</v>
          </cell>
          <cell r="K103">
            <v>0</v>
          </cell>
          <cell r="M103">
            <v>0</v>
          </cell>
          <cell r="P103">
            <v>9</v>
          </cell>
          <cell r="Q103">
            <v>0</v>
          </cell>
          <cell r="R103">
            <v>0</v>
          </cell>
          <cell r="S103">
            <v>0</v>
          </cell>
          <cell r="T103">
            <v>0</v>
          </cell>
          <cell r="U103">
            <v>0</v>
          </cell>
          <cell r="V103">
            <v>9</v>
          </cell>
          <cell r="W103">
            <v>0</v>
          </cell>
          <cell r="Y103">
            <v>0</v>
          </cell>
        </row>
        <row r="104">
          <cell r="C104" t="str">
            <v>S25</v>
          </cell>
          <cell r="D104">
            <v>9</v>
          </cell>
          <cell r="E104">
            <v>0</v>
          </cell>
          <cell r="F104">
            <v>0</v>
          </cell>
          <cell r="G104">
            <v>0</v>
          </cell>
          <cell r="H104">
            <v>0</v>
          </cell>
          <cell r="I104">
            <v>0</v>
          </cell>
          <cell r="J104">
            <v>9</v>
          </cell>
          <cell r="K104">
            <v>0</v>
          </cell>
          <cell r="M104">
            <v>0</v>
          </cell>
          <cell r="P104">
            <v>9</v>
          </cell>
          <cell r="Q104">
            <v>0</v>
          </cell>
          <cell r="R104">
            <v>0</v>
          </cell>
          <cell r="S104">
            <v>0</v>
          </cell>
          <cell r="T104">
            <v>0</v>
          </cell>
          <cell r="U104">
            <v>0</v>
          </cell>
          <cell r="V104">
            <v>9</v>
          </cell>
          <cell r="W104">
            <v>0</v>
          </cell>
          <cell r="Y104">
            <v>0</v>
          </cell>
        </row>
        <row r="105">
          <cell r="C105" t="str">
            <v>S26</v>
          </cell>
          <cell r="D105">
            <v>9</v>
          </cell>
          <cell r="E105">
            <v>0</v>
          </cell>
          <cell r="F105">
            <v>0</v>
          </cell>
          <cell r="G105">
            <v>0</v>
          </cell>
          <cell r="H105">
            <v>0</v>
          </cell>
          <cell r="I105">
            <v>0</v>
          </cell>
          <cell r="J105">
            <v>9</v>
          </cell>
          <cell r="K105">
            <v>0</v>
          </cell>
          <cell r="M105">
            <v>0</v>
          </cell>
          <cell r="P105">
            <v>9</v>
          </cell>
          <cell r="Q105">
            <v>0</v>
          </cell>
          <cell r="R105">
            <v>0</v>
          </cell>
          <cell r="S105">
            <v>0</v>
          </cell>
          <cell r="T105">
            <v>0</v>
          </cell>
          <cell r="U105">
            <v>0</v>
          </cell>
          <cell r="V105">
            <v>9</v>
          </cell>
          <cell r="W105">
            <v>0</v>
          </cell>
          <cell r="Y105">
            <v>0</v>
          </cell>
        </row>
        <row r="106">
          <cell r="C106" t="str">
            <v>S27</v>
          </cell>
          <cell r="D106">
            <v>9</v>
          </cell>
          <cell r="E106">
            <v>0</v>
          </cell>
          <cell r="F106">
            <v>0</v>
          </cell>
          <cell r="G106">
            <v>0</v>
          </cell>
          <cell r="H106">
            <v>0</v>
          </cell>
          <cell r="I106">
            <v>0</v>
          </cell>
          <cell r="J106">
            <v>9</v>
          </cell>
          <cell r="K106">
            <v>0</v>
          </cell>
          <cell r="M106">
            <v>0</v>
          </cell>
          <cell r="P106">
            <v>9</v>
          </cell>
          <cell r="Q106">
            <v>0</v>
          </cell>
          <cell r="R106">
            <v>0</v>
          </cell>
          <cell r="S106">
            <v>0</v>
          </cell>
          <cell r="T106">
            <v>0</v>
          </cell>
          <cell r="U106">
            <v>0</v>
          </cell>
          <cell r="V106">
            <v>9</v>
          </cell>
          <cell r="W106">
            <v>0</v>
          </cell>
          <cell r="Y106">
            <v>0</v>
          </cell>
        </row>
        <row r="109">
          <cell r="C109" t="str">
            <v>Distribution of SAQ scores (in %)</v>
          </cell>
        </row>
        <row r="110">
          <cell r="C110" t="str">
            <v xml:space="preserve">Overall Domain Rating: </v>
          </cell>
          <cell r="D110" t="str">
            <v>Not applicable</v>
          </cell>
          <cell r="E110" t="str">
            <v>1. Outstanding</v>
          </cell>
          <cell r="F110" t="str">
            <v>2. Good</v>
          </cell>
          <cell r="G110" t="str">
            <v>3. Requires minimal improvement</v>
          </cell>
          <cell r="H110" t="str">
            <v>4. Requires moderate improvement</v>
          </cell>
          <cell r="I110" t="str">
            <v>5. Inadequate</v>
          </cell>
          <cell r="J110" t="str">
            <v xml:space="preserve">Total </v>
          </cell>
          <cell r="P110" t="str">
            <v>Not applicable</v>
          </cell>
          <cell r="Q110" t="str">
            <v>1. Outstanding</v>
          </cell>
          <cell r="R110" t="str">
            <v>2. Good</v>
          </cell>
          <cell r="S110" t="str">
            <v>3. Requires minimal improvement</v>
          </cell>
          <cell r="T110" t="str">
            <v>4. Requires moderate improvement</v>
          </cell>
          <cell r="U110" t="str">
            <v>5. Inadequate</v>
          </cell>
          <cell r="V110" t="str">
            <v xml:space="preserve">Total </v>
          </cell>
        </row>
        <row r="111">
          <cell r="C111" t="str">
            <v>S1</v>
          </cell>
          <cell r="D111">
            <v>0</v>
          </cell>
          <cell r="E111">
            <v>0.22222222222222221</v>
          </cell>
          <cell r="F111">
            <v>0.22222222222222221</v>
          </cell>
          <cell r="G111">
            <v>0.44444444444444442</v>
          </cell>
          <cell r="H111">
            <v>0.1111111111111111</v>
          </cell>
          <cell r="I111">
            <v>0</v>
          </cell>
          <cell r="J111">
            <v>1</v>
          </cell>
          <cell r="P111">
            <v>1</v>
          </cell>
          <cell r="Q111">
            <v>0</v>
          </cell>
          <cell r="R111">
            <v>0</v>
          </cell>
          <cell r="S111">
            <v>0</v>
          </cell>
          <cell r="T111">
            <v>0</v>
          </cell>
          <cell r="U111">
            <v>0</v>
          </cell>
          <cell r="V111">
            <v>1</v>
          </cell>
        </row>
        <row r="112">
          <cell r="C112" t="str">
            <v>S2</v>
          </cell>
          <cell r="D112">
            <v>0</v>
          </cell>
          <cell r="E112">
            <v>1</v>
          </cell>
          <cell r="F112">
            <v>0</v>
          </cell>
          <cell r="G112">
            <v>0</v>
          </cell>
          <cell r="H112">
            <v>0</v>
          </cell>
          <cell r="I112">
            <v>0</v>
          </cell>
          <cell r="J112">
            <v>1</v>
          </cell>
          <cell r="P112">
            <v>1</v>
          </cell>
          <cell r="Q112">
            <v>0</v>
          </cell>
          <cell r="R112">
            <v>0</v>
          </cell>
          <cell r="S112">
            <v>0</v>
          </cell>
          <cell r="T112">
            <v>0</v>
          </cell>
          <cell r="U112">
            <v>0</v>
          </cell>
          <cell r="V112">
            <v>1</v>
          </cell>
        </row>
        <row r="113">
          <cell r="C113" t="str">
            <v>S3</v>
          </cell>
          <cell r="D113">
            <v>0</v>
          </cell>
          <cell r="E113">
            <v>0</v>
          </cell>
          <cell r="F113">
            <v>0</v>
          </cell>
          <cell r="G113">
            <v>0</v>
          </cell>
          <cell r="H113">
            <v>0</v>
          </cell>
          <cell r="I113">
            <v>1</v>
          </cell>
          <cell r="J113">
            <v>1</v>
          </cell>
          <cell r="P113">
            <v>1</v>
          </cell>
          <cell r="Q113">
            <v>0</v>
          </cell>
          <cell r="R113">
            <v>0</v>
          </cell>
          <cell r="S113">
            <v>0</v>
          </cell>
          <cell r="T113">
            <v>0</v>
          </cell>
          <cell r="U113">
            <v>0</v>
          </cell>
          <cell r="V113">
            <v>1</v>
          </cell>
        </row>
        <row r="114">
          <cell r="C114" t="str">
            <v>S4</v>
          </cell>
          <cell r="D114">
            <v>1</v>
          </cell>
          <cell r="E114">
            <v>0</v>
          </cell>
          <cell r="F114">
            <v>0</v>
          </cell>
          <cell r="G114">
            <v>0</v>
          </cell>
          <cell r="H114">
            <v>0</v>
          </cell>
          <cell r="I114">
            <v>0</v>
          </cell>
          <cell r="J114">
            <v>1</v>
          </cell>
          <cell r="P114">
            <v>1</v>
          </cell>
          <cell r="Q114">
            <v>0</v>
          </cell>
          <cell r="R114">
            <v>0</v>
          </cell>
          <cell r="S114">
            <v>0</v>
          </cell>
          <cell r="T114">
            <v>0</v>
          </cell>
          <cell r="U114">
            <v>0</v>
          </cell>
          <cell r="V114">
            <v>1</v>
          </cell>
        </row>
        <row r="115">
          <cell r="C115" t="str">
            <v>S5</v>
          </cell>
          <cell r="D115">
            <v>1</v>
          </cell>
          <cell r="E115">
            <v>0</v>
          </cell>
          <cell r="F115">
            <v>0</v>
          </cell>
          <cell r="G115">
            <v>0</v>
          </cell>
          <cell r="H115">
            <v>0</v>
          </cell>
          <cell r="I115">
            <v>0</v>
          </cell>
          <cell r="J115">
            <v>1</v>
          </cell>
          <cell r="P115">
            <v>1</v>
          </cell>
          <cell r="Q115">
            <v>0</v>
          </cell>
          <cell r="R115">
            <v>0</v>
          </cell>
          <cell r="S115">
            <v>0</v>
          </cell>
          <cell r="T115">
            <v>0</v>
          </cell>
          <cell r="U115">
            <v>0</v>
          </cell>
          <cell r="V115">
            <v>1</v>
          </cell>
        </row>
        <row r="116">
          <cell r="C116" t="str">
            <v>S6</v>
          </cell>
          <cell r="D116">
            <v>1</v>
          </cell>
          <cell r="E116">
            <v>0</v>
          </cell>
          <cell r="F116">
            <v>0</v>
          </cell>
          <cell r="G116">
            <v>0</v>
          </cell>
          <cell r="H116">
            <v>0</v>
          </cell>
          <cell r="I116">
            <v>0</v>
          </cell>
          <cell r="J116">
            <v>1</v>
          </cell>
          <cell r="P116">
            <v>1</v>
          </cell>
          <cell r="Q116">
            <v>0</v>
          </cell>
          <cell r="R116">
            <v>0</v>
          </cell>
          <cell r="S116">
            <v>0</v>
          </cell>
          <cell r="T116">
            <v>0</v>
          </cell>
          <cell r="U116">
            <v>0</v>
          </cell>
          <cell r="V116">
            <v>1</v>
          </cell>
        </row>
        <row r="117">
          <cell r="C117" t="str">
            <v>S7</v>
          </cell>
          <cell r="D117">
            <v>1</v>
          </cell>
          <cell r="E117">
            <v>0</v>
          </cell>
          <cell r="F117">
            <v>0</v>
          </cell>
          <cell r="G117">
            <v>0</v>
          </cell>
          <cell r="H117">
            <v>0</v>
          </cell>
          <cell r="I117">
            <v>0</v>
          </cell>
          <cell r="J117">
            <v>1</v>
          </cell>
          <cell r="P117">
            <v>1</v>
          </cell>
          <cell r="Q117">
            <v>0</v>
          </cell>
          <cell r="R117">
            <v>0</v>
          </cell>
          <cell r="S117">
            <v>0</v>
          </cell>
          <cell r="T117">
            <v>0</v>
          </cell>
          <cell r="U117">
            <v>0</v>
          </cell>
          <cell r="V117">
            <v>1</v>
          </cell>
        </row>
        <row r="118">
          <cell r="C118" t="str">
            <v>S8</v>
          </cell>
          <cell r="D118">
            <v>1</v>
          </cell>
          <cell r="E118">
            <v>0</v>
          </cell>
          <cell r="F118">
            <v>0</v>
          </cell>
          <cell r="G118">
            <v>0</v>
          </cell>
          <cell r="H118">
            <v>0</v>
          </cell>
          <cell r="I118">
            <v>0</v>
          </cell>
          <cell r="J118">
            <v>1</v>
          </cell>
          <cell r="P118">
            <v>1</v>
          </cell>
          <cell r="Q118">
            <v>0</v>
          </cell>
          <cell r="R118">
            <v>0</v>
          </cell>
          <cell r="S118">
            <v>0</v>
          </cell>
          <cell r="T118">
            <v>0</v>
          </cell>
          <cell r="U118">
            <v>0</v>
          </cell>
          <cell r="V118">
            <v>1</v>
          </cell>
        </row>
        <row r="119">
          <cell r="C119" t="str">
            <v>S9</v>
          </cell>
          <cell r="D119">
            <v>1</v>
          </cell>
          <cell r="E119">
            <v>0</v>
          </cell>
          <cell r="F119">
            <v>0</v>
          </cell>
          <cell r="G119">
            <v>0</v>
          </cell>
          <cell r="H119">
            <v>0</v>
          </cell>
          <cell r="I119">
            <v>0</v>
          </cell>
          <cell r="J119">
            <v>1</v>
          </cell>
          <cell r="P119">
            <v>1</v>
          </cell>
          <cell r="Q119">
            <v>0</v>
          </cell>
          <cell r="R119">
            <v>0</v>
          </cell>
          <cell r="S119">
            <v>0</v>
          </cell>
          <cell r="T119">
            <v>0</v>
          </cell>
          <cell r="U119">
            <v>0</v>
          </cell>
          <cell r="V119">
            <v>1</v>
          </cell>
        </row>
        <row r="120">
          <cell r="C120" t="str">
            <v>S10</v>
          </cell>
          <cell r="D120">
            <v>1</v>
          </cell>
          <cell r="E120">
            <v>0</v>
          </cell>
          <cell r="F120">
            <v>0</v>
          </cell>
          <cell r="G120">
            <v>0</v>
          </cell>
          <cell r="H120">
            <v>0</v>
          </cell>
          <cell r="I120">
            <v>0</v>
          </cell>
          <cell r="J120">
            <v>1</v>
          </cell>
          <cell r="P120">
            <v>1</v>
          </cell>
          <cell r="Q120">
            <v>0</v>
          </cell>
          <cell r="R120">
            <v>0</v>
          </cell>
          <cell r="S120">
            <v>0</v>
          </cell>
          <cell r="T120">
            <v>0</v>
          </cell>
          <cell r="U120">
            <v>0</v>
          </cell>
          <cell r="V120">
            <v>1</v>
          </cell>
        </row>
        <row r="121">
          <cell r="C121" t="str">
            <v>S11</v>
          </cell>
          <cell r="D121">
            <v>1</v>
          </cell>
          <cell r="E121">
            <v>0</v>
          </cell>
          <cell r="F121">
            <v>0</v>
          </cell>
          <cell r="G121">
            <v>0</v>
          </cell>
          <cell r="H121">
            <v>0</v>
          </cell>
          <cell r="I121">
            <v>0</v>
          </cell>
          <cell r="J121">
            <v>1</v>
          </cell>
          <cell r="P121">
            <v>1</v>
          </cell>
          <cell r="Q121">
            <v>0</v>
          </cell>
          <cell r="R121">
            <v>0</v>
          </cell>
          <cell r="S121">
            <v>0</v>
          </cell>
          <cell r="T121">
            <v>0</v>
          </cell>
          <cell r="U121">
            <v>0</v>
          </cell>
          <cell r="V121">
            <v>1</v>
          </cell>
        </row>
        <row r="122">
          <cell r="C122" t="str">
            <v>S12</v>
          </cell>
          <cell r="D122">
            <v>1</v>
          </cell>
          <cell r="E122">
            <v>0</v>
          </cell>
          <cell r="F122">
            <v>0</v>
          </cell>
          <cell r="G122">
            <v>0</v>
          </cell>
          <cell r="H122">
            <v>0</v>
          </cell>
          <cell r="I122">
            <v>0</v>
          </cell>
          <cell r="J122">
            <v>1</v>
          </cell>
          <cell r="P122">
            <v>1</v>
          </cell>
          <cell r="Q122">
            <v>0</v>
          </cell>
          <cell r="R122">
            <v>0</v>
          </cell>
          <cell r="S122">
            <v>0</v>
          </cell>
          <cell r="T122">
            <v>0</v>
          </cell>
          <cell r="U122">
            <v>0</v>
          </cell>
          <cell r="V122">
            <v>1</v>
          </cell>
        </row>
        <row r="123">
          <cell r="C123" t="str">
            <v>S13</v>
          </cell>
          <cell r="D123">
            <v>1</v>
          </cell>
          <cell r="E123">
            <v>0</v>
          </cell>
          <cell r="F123">
            <v>0</v>
          </cell>
          <cell r="G123">
            <v>0</v>
          </cell>
          <cell r="H123">
            <v>0</v>
          </cell>
          <cell r="I123">
            <v>0</v>
          </cell>
          <cell r="J123">
            <v>1</v>
          </cell>
          <cell r="P123">
            <v>1</v>
          </cell>
          <cell r="Q123">
            <v>0</v>
          </cell>
          <cell r="R123">
            <v>0</v>
          </cell>
          <cell r="S123">
            <v>0</v>
          </cell>
          <cell r="T123">
            <v>0</v>
          </cell>
          <cell r="U123">
            <v>0</v>
          </cell>
          <cell r="V123">
            <v>1</v>
          </cell>
        </row>
        <row r="124">
          <cell r="C124" t="str">
            <v>S14</v>
          </cell>
          <cell r="D124">
            <v>1</v>
          </cell>
          <cell r="E124">
            <v>0</v>
          </cell>
          <cell r="F124">
            <v>0</v>
          </cell>
          <cell r="G124">
            <v>0</v>
          </cell>
          <cell r="H124">
            <v>0</v>
          </cell>
          <cell r="I124">
            <v>0</v>
          </cell>
          <cell r="J124">
            <v>1</v>
          </cell>
          <cell r="P124">
            <v>1</v>
          </cell>
          <cell r="Q124">
            <v>0</v>
          </cell>
          <cell r="R124">
            <v>0</v>
          </cell>
          <cell r="S124">
            <v>0</v>
          </cell>
          <cell r="T124">
            <v>0</v>
          </cell>
          <cell r="U124">
            <v>0</v>
          </cell>
          <cell r="V124">
            <v>1</v>
          </cell>
        </row>
        <row r="125">
          <cell r="C125" t="str">
            <v>S15</v>
          </cell>
          <cell r="D125">
            <v>1</v>
          </cell>
          <cell r="E125">
            <v>0</v>
          </cell>
          <cell r="F125">
            <v>0</v>
          </cell>
          <cell r="G125">
            <v>0</v>
          </cell>
          <cell r="H125">
            <v>0</v>
          </cell>
          <cell r="I125">
            <v>0</v>
          </cell>
          <cell r="J125">
            <v>1</v>
          </cell>
          <cell r="P125">
            <v>1</v>
          </cell>
          <cell r="Q125">
            <v>0</v>
          </cell>
          <cell r="R125">
            <v>0</v>
          </cell>
          <cell r="S125">
            <v>0</v>
          </cell>
          <cell r="T125">
            <v>0</v>
          </cell>
          <cell r="U125">
            <v>0</v>
          </cell>
          <cell r="V125">
            <v>1</v>
          </cell>
        </row>
        <row r="126">
          <cell r="C126" t="str">
            <v>S16</v>
          </cell>
          <cell r="D126">
            <v>1</v>
          </cell>
          <cell r="E126">
            <v>0</v>
          </cell>
          <cell r="F126">
            <v>0</v>
          </cell>
          <cell r="G126">
            <v>0</v>
          </cell>
          <cell r="H126">
            <v>0</v>
          </cell>
          <cell r="I126">
            <v>0</v>
          </cell>
          <cell r="J126">
            <v>1</v>
          </cell>
          <cell r="P126">
            <v>1</v>
          </cell>
          <cell r="Q126">
            <v>0</v>
          </cell>
          <cell r="R126">
            <v>0</v>
          </cell>
          <cell r="S126">
            <v>0</v>
          </cell>
          <cell r="T126">
            <v>0</v>
          </cell>
          <cell r="U126">
            <v>0</v>
          </cell>
          <cell r="V126">
            <v>1</v>
          </cell>
        </row>
        <row r="127">
          <cell r="C127" t="str">
            <v>S17</v>
          </cell>
          <cell r="D127">
            <v>1</v>
          </cell>
          <cell r="E127">
            <v>0</v>
          </cell>
          <cell r="F127">
            <v>0</v>
          </cell>
          <cell r="G127">
            <v>0</v>
          </cell>
          <cell r="H127">
            <v>0</v>
          </cell>
          <cell r="I127">
            <v>0</v>
          </cell>
          <cell r="J127">
            <v>1</v>
          </cell>
          <cell r="P127">
            <v>1</v>
          </cell>
          <cell r="Q127">
            <v>0</v>
          </cell>
          <cell r="R127">
            <v>0</v>
          </cell>
          <cell r="S127">
            <v>0</v>
          </cell>
          <cell r="T127">
            <v>0</v>
          </cell>
          <cell r="U127">
            <v>0</v>
          </cell>
          <cell r="V127">
            <v>1</v>
          </cell>
        </row>
        <row r="128">
          <cell r="C128" t="str">
            <v>S18</v>
          </cell>
          <cell r="D128">
            <v>1</v>
          </cell>
          <cell r="E128">
            <v>0</v>
          </cell>
          <cell r="F128">
            <v>0</v>
          </cell>
          <cell r="G128">
            <v>0</v>
          </cell>
          <cell r="H128">
            <v>0</v>
          </cell>
          <cell r="I128">
            <v>0</v>
          </cell>
          <cell r="J128">
            <v>1</v>
          </cell>
          <cell r="P128">
            <v>1</v>
          </cell>
          <cell r="Q128">
            <v>0</v>
          </cell>
          <cell r="R128">
            <v>0</v>
          </cell>
          <cell r="S128">
            <v>0</v>
          </cell>
          <cell r="T128">
            <v>0</v>
          </cell>
          <cell r="U128">
            <v>0</v>
          </cell>
          <cell r="V128">
            <v>1</v>
          </cell>
        </row>
        <row r="129">
          <cell r="C129" t="str">
            <v>S19</v>
          </cell>
          <cell r="D129">
            <v>1</v>
          </cell>
          <cell r="E129">
            <v>0</v>
          </cell>
          <cell r="F129">
            <v>0</v>
          </cell>
          <cell r="G129">
            <v>0</v>
          </cell>
          <cell r="H129">
            <v>0</v>
          </cell>
          <cell r="I129">
            <v>0</v>
          </cell>
          <cell r="J129">
            <v>1</v>
          </cell>
          <cell r="P129">
            <v>1</v>
          </cell>
          <cell r="Q129">
            <v>0</v>
          </cell>
          <cell r="R129">
            <v>0</v>
          </cell>
          <cell r="S129">
            <v>0</v>
          </cell>
          <cell r="T129">
            <v>0</v>
          </cell>
          <cell r="U129">
            <v>0</v>
          </cell>
          <cell r="V129">
            <v>1</v>
          </cell>
        </row>
        <row r="130">
          <cell r="C130" t="str">
            <v>S20</v>
          </cell>
          <cell r="D130">
            <v>1</v>
          </cell>
          <cell r="E130">
            <v>0</v>
          </cell>
          <cell r="F130">
            <v>0</v>
          </cell>
          <cell r="G130">
            <v>0</v>
          </cell>
          <cell r="H130">
            <v>0</v>
          </cell>
          <cell r="I130">
            <v>0</v>
          </cell>
          <cell r="J130">
            <v>1</v>
          </cell>
          <cell r="P130">
            <v>1</v>
          </cell>
          <cell r="Q130">
            <v>0</v>
          </cell>
          <cell r="R130">
            <v>0</v>
          </cell>
          <cell r="S130">
            <v>0</v>
          </cell>
          <cell r="T130">
            <v>0</v>
          </cell>
          <cell r="U130">
            <v>0</v>
          </cell>
          <cell r="V130">
            <v>1</v>
          </cell>
        </row>
        <row r="131">
          <cell r="C131" t="str">
            <v>S21</v>
          </cell>
          <cell r="D131">
            <v>1</v>
          </cell>
          <cell r="E131">
            <v>0</v>
          </cell>
          <cell r="F131">
            <v>0</v>
          </cell>
          <cell r="G131">
            <v>0</v>
          </cell>
          <cell r="H131">
            <v>0</v>
          </cell>
          <cell r="I131">
            <v>0</v>
          </cell>
          <cell r="J131">
            <v>1</v>
          </cell>
          <cell r="P131">
            <v>1</v>
          </cell>
          <cell r="Q131">
            <v>0</v>
          </cell>
          <cell r="R131">
            <v>0</v>
          </cell>
          <cell r="S131">
            <v>0</v>
          </cell>
          <cell r="T131">
            <v>0</v>
          </cell>
          <cell r="U131">
            <v>0</v>
          </cell>
          <cell r="V131">
            <v>1</v>
          </cell>
        </row>
        <row r="132">
          <cell r="C132" t="str">
            <v>S22</v>
          </cell>
          <cell r="D132">
            <v>1</v>
          </cell>
          <cell r="E132">
            <v>0</v>
          </cell>
          <cell r="F132">
            <v>0</v>
          </cell>
          <cell r="G132">
            <v>0</v>
          </cell>
          <cell r="H132">
            <v>0</v>
          </cell>
          <cell r="I132">
            <v>0</v>
          </cell>
          <cell r="J132">
            <v>1</v>
          </cell>
          <cell r="P132">
            <v>1</v>
          </cell>
          <cell r="Q132">
            <v>0</v>
          </cell>
          <cell r="R132">
            <v>0</v>
          </cell>
          <cell r="S132">
            <v>0</v>
          </cell>
          <cell r="T132">
            <v>0</v>
          </cell>
          <cell r="U132">
            <v>0</v>
          </cell>
          <cell r="V132">
            <v>1</v>
          </cell>
        </row>
        <row r="133">
          <cell r="C133" t="str">
            <v>S23</v>
          </cell>
          <cell r="D133">
            <v>1</v>
          </cell>
          <cell r="E133">
            <v>0</v>
          </cell>
          <cell r="F133">
            <v>0</v>
          </cell>
          <cell r="G133">
            <v>0</v>
          </cell>
          <cell r="H133">
            <v>0</v>
          </cell>
          <cell r="I133">
            <v>0</v>
          </cell>
          <cell r="J133">
            <v>1</v>
          </cell>
          <cell r="P133">
            <v>1</v>
          </cell>
          <cell r="Q133">
            <v>0</v>
          </cell>
          <cell r="R133">
            <v>0</v>
          </cell>
          <cell r="S133">
            <v>0</v>
          </cell>
          <cell r="T133">
            <v>0</v>
          </cell>
          <cell r="U133">
            <v>0</v>
          </cell>
          <cell r="V133">
            <v>1</v>
          </cell>
        </row>
        <row r="134">
          <cell r="C134" t="str">
            <v>S24</v>
          </cell>
          <cell r="D134">
            <v>1</v>
          </cell>
          <cell r="E134">
            <v>0</v>
          </cell>
          <cell r="F134">
            <v>0</v>
          </cell>
          <cell r="G134">
            <v>0</v>
          </cell>
          <cell r="H134">
            <v>0</v>
          </cell>
          <cell r="I134">
            <v>0</v>
          </cell>
          <cell r="J134">
            <v>1</v>
          </cell>
          <cell r="P134">
            <v>1</v>
          </cell>
          <cell r="Q134">
            <v>0</v>
          </cell>
          <cell r="R134">
            <v>0</v>
          </cell>
          <cell r="S134">
            <v>0</v>
          </cell>
          <cell r="T134">
            <v>0</v>
          </cell>
          <cell r="U134">
            <v>0</v>
          </cell>
          <cell r="V134">
            <v>1</v>
          </cell>
        </row>
        <row r="135">
          <cell r="C135" t="str">
            <v>S25</v>
          </cell>
          <cell r="D135">
            <v>1</v>
          </cell>
          <cell r="E135">
            <v>0</v>
          </cell>
          <cell r="F135">
            <v>0</v>
          </cell>
          <cell r="G135">
            <v>0</v>
          </cell>
          <cell r="H135">
            <v>0</v>
          </cell>
          <cell r="I135">
            <v>0</v>
          </cell>
          <cell r="J135">
            <v>1</v>
          </cell>
          <cell r="P135">
            <v>1</v>
          </cell>
          <cell r="Q135">
            <v>0</v>
          </cell>
          <cell r="R135">
            <v>0</v>
          </cell>
          <cell r="S135">
            <v>0</v>
          </cell>
          <cell r="T135">
            <v>0</v>
          </cell>
          <cell r="U135">
            <v>0</v>
          </cell>
          <cell r="V135">
            <v>1</v>
          </cell>
        </row>
        <row r="136">
          <cell r="C136" t="str">
            <v>S26</v>
          </cell>
          <cell r="D136">
            <v>1</v>
          </cell>
          <cell r="E136">
            <v>0</v>
          </cell>
          <cell r="F136">
            <v>0</v>
          </cell>
          <cell r="G136">
            <v>0</v>
          </cell>
          <cell r="H136">
            <v>0</v>
          </cell>
          <cell r="I136">
            <v>0</v>
          </cell>
          <cell r="J136">
            <v>1</v>
          </cell>
          <cell r="P136">
            <v>1</v>
          </cell>
          <cell r="Q136">
            <v>0</v>
          </cell>
          <cell r="R136">
            <v>0</v>
          </cell>
          <cell r="S136">
            <v>0</v>
          </cell>
          <cell r="T136">
            <v>0</v>
          </cell>
          <cell r="U136">
            <v>0</v>
          </cell>
          <cell r="V136">
            <v>1</v>
          </cell>
        </row>
        <row r="137">
          <cell r="C137" t="str">
            <v>S27</v>
          </cell>
          <cell r="D137">
            <v>1</v>
          </cell>
          <cell r="E137">
            <v>0</v>
          </cell>
          <cell r="F137">
            <v>0</v>
          </cell>
          <cell r="G137">
            <v>0</v>
          </cell>
          <cell r="H137">
            <v>0</v>
          </cell>
          <cell r="I137">
            <v>0</v>
          </cell>
          <cell r="J137">
            <v>1</v>
          </cell>
          <cell r="P137">
            <v>1</v>
          </cell>
          <cell r="Q137">
            <v>0</v>
          </cell>
          <cell r="R137">
            <v>0</v>
          </cell>
          <cell r="S137">
            <v>0</v>
          </cell>
          <cell r="T137">
            <v>0</v>
          </cell>
          <cell r="U137">
            <v>0</v>
          </cell>
          <cell r="V137">
            <v>1</v>
          </cell>
        </row>
        <row r="140">
          <cell r="C140" t="str">
            <v>ORGANISATION GOVERNANCE</v>
          </cell>
        </row>
        <row r="142">
          <cell r="C142" t="str">
            <v>SAQ scores (number)</v>
          </cell>
        </row>
        <row r="143">
          <cell r="C143" t="str">
            <v xml:space="preserve">Overall Domain Rating: </v>
          </cell>
          <cell r="D143" t="str">
            <v>Not applicable</v>
          </cell>
          <cell r="E143" t="str">
            <v>1. Outstanding</v>
          </cell>
          <cell r="F143" t="str">
            <v>2. Good</v>
          </cell>
          <cell r="G143" t="str">
            <v>3. Requires minimal improvement</v>
          </cell>
          <cell r="H143" t="str">
            <v>4. Requires moderate improvement</v>
          </cell>
          <cell r="I143" t="str">
            <v>5. Inadequate</v>
          </cell>
          <cell r="J143" t="str">
            <v xml:space="preserve">Total </v>
          </cell>
          <cell r="M143" t="str">
            <v>SAQ final score</v>
          </cell>
          <cell r="P143" t="str">
            <v>Not applicable</v>
          </cell>
          <cell r="Q143" t="str">
            <v>1. Outstanding</v>
          </cell>
          <cell r="R143" t="str">
            <v>2. Good</v>
          </cell>
          <cell r="S143" t="str">
            <v>3. Requires minimal improvement</v>
          </cell>
          <cell r="T143" t="str">
            <v>4. Requires moderate improvement</v>
          </cell>
          <cell r="U143" t="str">
            <v>5. Inadequate</v>
          </cell>
          <cell r="V143" t="str">
            <v xml:space="preserve">Total </v>
          </cell>
          <cell r="Y143" t="str">
            <v>SAQ final score</v>
          </cell>
        </row>
        <row r="144">
          <cell r="C144" t="str">
            <v>OG1</v>
          </cell>
          <cell r="D144">
            <v>10</v>
          </cell>
          <cell r="E144">
            <v>0</v>
          </cell>
          <cell r="F144">
            <v>0</v>
          </cell>
          <cell r="G144">
            <v>0</v>
          </cell>
          <cell r="H144">
            <v>0</v>
          </cell>
          <cell r="I144">
            <v>0</v>
          </cell>
          <cell r="J144">
            <v>10</v>
          </cell>
          <cell r="M144">
            <v>0</v>
          </cell>
          <cell r="P144">
            <v>10</v>
          </cell>
          <cell r="Q144">
            <v>0</v>
          </cell>
          <cell r="R144">
            <v>0</v>
          </cell>
          <cell r="S144">
            <v>0</v>
          </cell>
          <cell r="T144">
            <v>0</v>
          </cell>
          <cell r="U144">
            <v>0</v>
          </cell>
          <cell r="V144">
            <v>10</v>
          </cell>
          <cell r="Y144">
            <v>0</v>
          </cell>
        </row>
        <row r="145">
          <cell r="C145" t="str">
            <v>OG2</v>
          </cell>
          <cell r="D145">
            <v>9</v>
          </cell>
          <cell r="E145">
            <v>0</v>
          </cell>
          <cell r="F145">
            <v>0</v>
          </cell>
          <cell r="G145">
            <v>0</v>
          </cell>
          <cell r="H145">
            <v>0</v>
          </cell>
          <cell r="I145">
            <v>0</v>
          </cell>
          <cell r="J145">
            <v>9</v>
          </cell>
          <cell r="M145">
            <v>0</v>
          </cell>
          <cell r="P145">
            <v>9</v>
          </cell>
          <cell r="Q145">
            <v>0</v>
          </cell>
          <cell r="R145">
            <v>0</v>
          </cell>
          <cell r="S145">
            <v>0</v>
          </cell>
          <cell r="T145">
            <v>0</v>
          </cell>
          <cell r="U145">
            <v>0</v>
          </cell>
          <cell r="V145">
            <v>9</v>
          </cell>
          <cell r="Y145">
            <v>0</v>
          </cell>
        </row>
        <row r="146">
          <cell r="C146" t="str">
            <v>OG3</v>
          </cell>
          <cell r="D146">
            <v>9</v>
          </cell>
          <cell r="E146">
            <v>0</v>
          </cell>
          <cell r="F146">
            <v>0</v>
          </cell>
          <cell r="G146">
            <v>0</v>
          </cell>
          <cell r="H146">
            <v>0</v>
          </cell>
          <cell r="I146">
            <v>0</v>
          </cell>
          <cell r="J146">
            <v>9</v>
          </cell>
          <cell r="M146">
            <v>0</v>
          </cell>
          <cell r="P146">
            <v>9</v>
          </cell>
          <cell r="Q146">
            <v>0</v>
          </cell>
          <cell r="R146">
            <v>0</v>
          </cell>
          <cell r="S146">
            <v>0</v>
          </cell>
          <cell r="T146">
            <v>0</v>
          </cell>
          <cell r="U146">
            <v>0</v>
          </cell>
          <cell r="V146">
            <v>9</v>
          </cell>
          <cell r="Y146">
            <v>0</v>
          </cell>
        </row>
        <row r="147">
          <cell r="C147" t="str">
            <v>OG4</v>
          </cell>
          <cell r="D147">
            <v>5</v>
          </cell>
          <cell r="E147">
            <v>0</v>
          </cell>
          <cell r="F147">
            <v>0</v>
          </cell>
          <cell r="G147">
            <v>0</v>
          </cell>
          <cell r="H147">
            <v>0</v>
          </cell>
          <cell r="I147">
            <v>0</v>
          </cell>
          <cell r="J147">
            <v>5</v>
          </cell>
          <cell r="M147">
            <v>0</v>
          </cell>
          <cell r="P147">
            <v>5</v>
          </cell>
          <cell r="Q147">
            <v>0</v>
          </cell>
          <cell r="R147">
            <v>0</v>
          </cell>
          <cell r="S147">
            <v>0</v>
          </cell>
          <cell r="T147">
            <v>0</v>
          </cell>
          <cell r="U147">
            <v>0</v>
          </cell>
          <cell r="V147">
            <v>5</v>
          </cell>
          <cell r="Y147">
            <v>0</v>
          </cell>
        </row>
        <row r="148">
          <cell r="C148" t="str">
            <v>OG5</v>
          </cell>
          <cell r="D148">
            <v>6</v>
          </cell>
          <cell r="E148">
            <v>0</v>
          </cell>
          <cell r="F148">
            <v>0</v>
          </cell>
          <cell r="G148">
            <v>0</v>
          </cell>
          <cell r="H148">
            <v>0</v>
          </cell>
          <cell r="I148">
            <v>0</v>
          </cell>
          <cell r="J148">
            <v>6</v>
          </cell>
          <cell r="M148">
            <v>0</v>
          </cell>
          <cell r="P148">
            <v>6</v>
          </cell>
          <cell r="Q148">
            <v>0</v>
          </cell>
          <cell r="R148">
            <v>0</v>
          </cell>
          <cell r="S148">
            <v>0</v>
          </cell>
          <cell r="T148">
            <v>0</v>
          </cell>
          <cell r="U148">
            <v>0</v>
          </cell>
          <cell r="V148">
            <v>6</v>
          </cell>
          <cell r="Y148">
            <v>0</v>
          </cell>
        </row>
        <row r="149">
          <cell r="C149" t="str">
            <v>OG6</v>
          </cell>
          <cell r="D149">
            <v>5</v>
          </cell>
          <cell r="E149">
            <v>0</v>
          </cell>
          <cell r="F149">
            <v>0</v>
          </cell>
          <cell r="G149">
            <v>0</v>
          </cell>
          <cell r="H149">
            <v>0</v>
          </cell>
          <cell r="I149">
            <v>0</v>
          </cell>
          <cell r="J149">
            <v>5</v>
          </cell>
          <cell r="M149">
            <v>0</v>
          </cell>
          <cell r="P149">
            <v>5</v>
          </cell>
          <cell r="Q149">
            <v>0</v>
          </cell>
          <cell r="R149">
            <v>0</v>
          </cell>
          <cell r="S149">
            <v>0</v>
          </cell>
          <cell r="T149">
            <v>0</v>
          </cell>
          <cell r="U149">
            <v>0</v>
          </cell>
          <cell r="V149">
            <v>5</v>
          </cell>
          <cell r="Y149">
            <v>0</v>
          </cell>
        </row>
        <row r="150">
          <cell r="C150" t="str">
            <v>OG7</v>
          </cell>
          <cell r="D150">
            <v>4</v>
          </cell>
          <cell r="E150">
            <v>0</v>
          </cell>
          <cell r="F150">
            <v>0</v>
          </cell>
          <cell r="G150">
            <v>0</v>
          </cell>
          <cell r="H150">
            <v>0</v>
          </cell>
          <cell r="I150">
            <v>0</v>
          </cell>
          <cell r="J150">
            <v>4</v>
          </cell>
          <cell r="M150">
            <v>0</v>
          </cell>
          <cell r="P150">
            <v>4</v>
          </cell>
          <cell r="Q150">
            <v>0</v>
          </cell>
          <cell r="R150">
            <v>0</v>
          </cell>
          <cell r="S150">
            <v>0</v>
          </cell>
          <cell r="T150">
            <v>0</v>
          </cell>
          <cell r="U150">
            <v>0</v>
          </cell>
          <cell r="V150">
            <v>4</v>
          </cell>
          <cell r="Y150">
            <v>0</v>
          </cell>
        </row>
        <row r="153">
          <cell r="C153" t="str">
            <v>Distribution of SAQ scores (in %)</v>
          </cell>
        </row>
        <row r="154">
          <cell r="C154" t="str">
            <v xml:space="preserve">Overall Domain Rating: </v>
          </cell>
          <cell r="D154" t="str">
            <v>Not applicable</v>
          </cell>
          <cell r="E154" t="str">
            <v>1. Outstanding</v>
          </cell>
          <cell r="F154" t="str">
            <v>2. Good</v>
          </cell>
          <cell r="G154" t="str">
            <v>3. Requires minimal improvement</v>
          </cell>
          <cell r="H154" t="str">
            <v>4. Requires moderate improvement</v>
          </cell>
          <cell r="I154" t="str">
            <v>5. Inadequate</v>
          </cell>
          <cell r="J154" t="str">
            <v xml:space="preserve">Total </v>
          </cell>
          <cell r="P154" t="str">
            <v>Not applicable</v>
          </cell>
          <cell r="Q154" t="str">
            <v>1. Outstanding</v>
          </cell>
          <cell r="R154" t="str">
            <v>2. Good</v>
          </cell>
          <cell r="S154" t="str">
            <v>3. Requires minimal improvement</v>
          </cell>
          <cell r="T154" t="str">
            <v>4. Requires moderate improvement</v>
          </cell>
          <cell r="U154" t="str">
            <v>5. Inadequate</v>
          </cell>
          <cell r="V154" t="str">
            <v xml:space="preserve">Total </v>
          </cell>
        </row>
        <row r="155">
          <cell r="C155" t="str">
            <v>OG1</v>
          </cell>
          <cell r="D155">
            <v>1</v>
          </cell>
          <cell r="E155">
            <v>0</v>
          </cell>
          <cell r="F155">
            <v>0</v>
          </cell>
          <cell r="G155">
            <v>0</v>
          </cell>
          <cell r="H155">
            <v>0</v>
          </cell>
          <cell r="I155">
            <v>0</v>
          </cell>
          <cell r="J155">
            <v>1</v>
          </cell>
          <cell r="P155">
            <v>1</v>
          </cell>
          <cell r="Q155">
            <v>0</v>
          </cell>
          <cell r="R155">
            <v>0</v>
          </cell>
          <cell r="S155">
            <v>0</v>
          </cell>
          <cell r="T155">
            <v>0</v>
          </cell>
          <cell r="U155">
            <v>0</v>
          </cell>
          <cell r="V155">
            <v>1</v>
          </cell>
        </row>
        <row r="156">
          <cell r="C156" t="str">
            <v>OG2</v>
          </cell>
          <cell r="D156">
            <v>1</v>
          </cell>
          <cell r="E156">
            <v>0</v>
          </cell>
          <cell r="F156">
            <v>0</v>
          </cell>
          <cell r="G156">
            <v>0</v>
          </cell>
          <cell r="H156">
            <v>0</v>
          </cell>
          <cell r="I156">
            <v>0</v>
          </cell>
          <cell r="J156">
            <v>1</v>
          </cell>
          <cell r="P156">
            <v>1</v>
          </cell>
          <cell r="Q156">
            <v>0</v>
          </cell>
          <cell r="R156">
            <v>0</v>
          </cell>
          <cell r="S156">
            <v>0</v>
          </cell>
          <cell r="T156">
            <v>0</v>
          </cell>
          <cell r="U156">
            <v>0</v>
          </cell>
          <cell r="V156">
            <v>1</v>
          </cell>
        </row>
        <row r="157">
          <cell r="C157" t="str">
            <v>OG3</v>
          </cell>
          <cell r="D157">
            <v>1</v>
          </cell>
          <cell r="E157">
            <v>0</v>
          </cell>
          <cell r="F157">
            <v>0</v>
          </cell>
          <cell r="G157">
            <v>0</v>
          </cell>
          <cell r="H157">
            <v>0</v>
          </cell>
          <cell r="I157">
            <v>0</v>
          </cell>
          <cell r="J157">
            <v>1</v>
          </cell>
          <cell r="P157">
            <v>1</v>
          </cell>
          <cell r="Q157">
            <v>0</v>
          </cell>
          <cell r="R157">
            <v>0</v>
          </cell>
          <cell r="S157">
            <v>0</v>
          </cell>
          <cell r="T157">
            <v>0</v>
          </cell>
          <cell r="U157">
            <v>0</v>
          </cell>
          <cell r="V157">
            <v>1</v>
          </cell>
        </row>
        <row r="158">
          <cell r="C158" t="str">
            <v>OG4</v>
          </cell>
          <cell r="D158">
            <v>1</v>
          </cell>
          <cell r="E158">
            <v>0</v>
          </cell>
          <cell r="F158">
            <v>0</v>
          </cell>
          <cell r="G158">
            <v>0</v>
          </cell>
          <cell r="H158">
            <v>0</v>
          </cell>
          <cell r="I158">
            <v>0</v>
          </cell>
          <cell r="J158">
            <v>1</v>
          </cell>
          <cell r="P158">
            <v>1</v>
          </cell>
          <cell r="Q158">
            <v>0</v>
          </cell>
          <cell r="R158">
            <v>0</v>
          </cell>
          <cell r="S158">
            <v>0</v>
          </cell>
          <cell r="T158">
            <v>0</v>
          </cell>
          <cell r="U158">
            <v>0</v>
          </cell>
          <cell r="V158">
            <v>1</v>
          </cell>
        </row>
        <row r="159">
          <cell r="C159" t="str">
            <v>OG5</v>
          </cell>
          <cell r="D159">
            <v>1</v>
          </cell>
          <cell r="E159">
            <v>0</v>
          </cell>
          <cell r="F159">
            <v>0</v>
          </cell>
          <cell r="G159">
            <v>0</v>
          </cell>
          <cell r="H159">
            <v>0</v>
          </cell>
          <cell r="I159">
            <v>0</v>
          </cell>
          <cell r="J159">
            <v>1</v>
          </cell>
          <cell r="P159">
            <v>1</v>
          </cell>
          <cell r="Q159">
            <v>0</v>
          </cell>
          <cell r="R159">
            <v>0</v>
          </cell>
          <cell r="S159">
            <v>0</v>
          </cell>
          <cell r="T159">
            <v>0</v>
          </cell>
          <cell r="U159">
            <v>0</v>
          </cell>
          <cell r="V159">
            <v>1</v>
          </cell>
        </row>
        <row r="160">
          <cell r="C160" t="str">
            <v>OG6</v>
          </cell>
          <cell r="D160">
            <v>1</v>
          </cell>
          <cell r="E160">
            <v>0</v>
          </cell>
          <cell r="F160">
            <v>0</v>
          </cell>
          <cell r="G160">
            <v>0</v>
          </cell>
          <cell r="H160">
            <v>0</v>
          </cell>
          <cell r="I160">
            <v>0</v>
          </cell>
          <cell r="J160">
            <v>1</v>
          </cell>
          <cell r="P160">
            <v>1</v>
          </cell>
          <cell r="Q160">
            <v>0</v>
          </cell>
          <cell r="R160">
            <v>0</v>
          </cell>
          <cell r="S160">
            <v>0</v>
          </cell>
          <cell r="T160">
            <v>0</v>
          </cell>
          <cell r="U160">
            <v>0</v>
          </cell>
          <cell r="V160">
            <v>1</v>
          </cell>
        </row>
        <row r="161">
          <cell r="C161" t="str">
            <v>OG7</v>
          </cell>
          <cell r="D161">
            <v>1</v>
          </cell>
          <cell r="E161">
            <v>0</v>
          </cell>
          <cell r="F161">
            <v>0</v>
          </cell>
          <cell r="G161">
            <v>0</v>
          </cell>
          <cell r="H161">
            <v>0</v>
          </cell>
          <cell r="I161">
            <v>0</v>
          </cell>
          <cell r="J161">
            <v>1</v>
          </cell>
          <cell r="P161">
            <v>1</v>
          </cell>
          <cell r="Q161">
            <v>0</v>
          </cell>
          <cell r="R161">
            <v>0</v>
          </cell>
          <cell r="S161">
            <v>0</v>
          </cell>
          <cell r="T161">
            <v>0</v>
          </cell>
          <cell r="U161">
            <v>0</v>
          </cell>
          <cell r="V161">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F30"/>
  <sheetViews>
    <sheetView showGridLines="0" tabSelected="1" zoomScale="90" zoomScaleNormal="90" workbookViewId="0"/>
  </sheetViews>
  <sheetFormatPr defaultColWidth="8.85546875" defaultRowHeight="14.25" x14ac:dyDescent="0.25"/>
  <cols>
    <col min="1" max="1" width="0.85546875" style="1" customWidth="1"/>
    <col min="2" max="2" width="13.28515625" style="1" customWidth="1"/>
    <col min="3" max="3" width="16.42578125" style="1" customWidth="1"/>
    <col min="4" max="4" width="14.140625" style="1" customWidth="1"/>
    <col min="5" max="5" width="12.28515625" style="1" customWidth="1"/>
    <col min="6" max="6" width="73.140625" style="1" customWidth="1"/>
    <col min="7" max="7" width="0.85546875" style="1" customWidth="1"/>
    <col min="8" max="16384" width="8.85546875" style="1"/>
  </cols>
  <sheetData>
    <row r="1" spans="1:6" s="97" customFormat="1" ht="29.25" customHeight="1" x14ac:dyDescent="0.25">
      <c r="A1" s="171"/>
      <c r="B1" s="265" t="s">
        <v>506</v>
      </c>
      <c r="C1" s="266"/>
      <c r="D1" s="266"/>
      <c r="E1" s="266"/>
      <c r="F1" s="267"/>
    </row>
    <row r="2" spans="1:6" ht="6.75" customHeight="1" x14ac:dyDescent="0.3"/>
    <row r="3" spans="1:6" ht="72.599999999999994" customHeight="1" x14ac:dyDescent="0.25">
      <c r="B3" s="260" t="s">
        <v>331</v>
      </c>
      <c r="C3" s="258" t="s">
        <v>740</v>
      </c>
      <c r="D3" s="273"/>
      <c r="E3" s="273"/>
      <c r="F3" s="274"/>
    </row>
    <row r="4" spans="1:6" ht="24" customHeight="1" x14ac:dyDescent="0.25">
      <c r="B4" s="261"/>
      <c r="C4" s="258" t="s">
        <v>380</v>
      </c>
      <c r="D4" s="259"/>
      <c r="E4" s="101" t="s">
        <v>237</v>
      </c>
      <c r="F4" s="275" t="s">
        <v>375</v>
      </c>
    </row>
    <row r="5" spans="1:6" ht="33.75" customHeight="1" x14ac:dyDescent="0.25">
      <c r="B5" s="261"/>
      <c r="C5" s="258" t="s">
        <v>426</v>
      </c>
      <c r="D5" s="259"/>
      <c r="E5" s="101" t="s">
        <v>237</v>
      </c>
      <c r="F5" s="276"/>
    </row>
    <row r="6" spans="1:6" ht="24" customHeight="1" x14ac:dyDescent="0.25">
      <c r="B6" s="261"/>
      <c r="C6" s="258" t="s">
        <v>327</v>
      </c>
      <c r="D6" s="259"/>
      <c r="E6" s="101" t="s">
        <v>237</v>
      </c>
      <c r="F6" s="276"/>
    </row>
    <row r="7" spans="1:6" ht="24" customHeight="1" x14ac:dyDescent="0.25">
      <c r="B7" s="261"/>
      <c r="C7" s="258" t="s">
        <v>328</v>
      </c>
      <c r="D7" s="259"/>
      <c r="E7" s="101" t="s">
        <v>237</v>
      </c>
      <c r="F7" s="276"/>
    </row>
    <row r="8" spans="1:6" ht="24" customHeight="1" x14ac:dyDescent="0.25">
      <c r="B8" s="261"/>
      <c r="C8" s="258" t="s">
        <v>329</v>
      </c>
      <c r="D8" s="259"/>
      <c r="E8" s="101" t="s">
        <v>237</v>
      </c>
      <c r="F8" s="276"/>
    </row>
    <row r="9" spans="1:6" ht="24" customHeight="1" x14ac:dyDescent="0.25">
      <c r="B9" s="261"/>
      <c r="C9" s="258" t="s">
        <v>330</v>
      </c>
      <c r="D9" s="259"/>
      <c r="E9" s="101" t="s">
        <v>237</v>
      </c>
      <c r="F9" s="277"/>
    </row>
    <row r="10" spans="1:6" ht="24" customHeight="1" x14ac:dyDescent="0.25">
      <c r="B10" s="262"/>
      <c r="C10" s="255" t="s">
        <v>735</v>
      </c>
      <c r="D10" s="264"/>
      <c r="E10" s="101" t="s">
        <v>237</v>
      </c>
      <c r="F10" s="250" t="s">
        <v>737</v>
      </c>
    </row>
    <row r="11" spans="1:6" ht="33.6" customHeight="1" x14ac:dyDescent="0.25">
      <c r="B11" s="263"/>
      <c r="C11" s="255" t="s">
        <v>736</v>
      </c>
      <c r="D11" s="264"/>
      <c r="E11" s="101" t="s">
        <v>237</v>
      </c>
      <c r="F11" s="251" t="s">
        <v>738</v>
      </c>
    </row>
    <row r="12" spans="1:6" ht="31.15" customHeight="1" x14ac:dyDescent="0.25">
      <c r="B12" s="269" t="s">
        <v>56</v>
      </c>
      <c r="C12" s="278" t="s">
        <v>508</v>
      </c>
      <c r="D12" s="279"/>
      <c r="E12" s="279"/>
      <c r="F12" s="280"/>
    </row>
    <row r="13" spans="1:6" ht="19.899999999999999" customHeight="1" x14ac:dyDescent="0.25">
      <c r="B13" s="270"/>
      <c r="C13" s="96"/>
      <c r="D13" s="167" t="s">
        <v>373</v>
      </c>
      <c r="E13" s="168" t="s">
        <v>374</v>
      </c>
      <c r="F13" s="209" t="s">
        <v>505</v>
      </c>
    </row>
    <row r="14" spans="1:6" ht="28.9" customHeight="1" x14ac:dyDescent="0.25">
      <c r="B14" s="270"/>
      <c r="C14" s="96"/>
      <c r="D14" s="169" t="s">
        <v>45</v>
      </c>
      <c r="E14" s="170" t="s">
        <v>370</v>
      </c>
      <c r="F14" s="102" t="s">
        <v>236</v>
      </c>
    </row>
    <row r="15" spans="1:6" ht="49.15" customHeight="1" x14ac:dyDescent="0.25">
      <c r="B15" s="270"/>
      <c r="C15" s="281" t="s">
        <v>97</v>
      </c>
      <c r="D15" s="282"/>
      <c r="E15" s="282"/>
      <c r="F15" s="283"/>
    </row>
    <row r="16" spans="1:6" ht="126.75" customHeight="1" x14ac:dyDescent="0.25">
      <c r="B16" s="271"/>
      <c r="C16" s="252" t="s">
        <v>111</v>
      </c>
      <c r="D16" s="253"/>
      <c r="E16" s="253"/>
      <c r="F16" s="254"/>
    </row>
    <row r="17" spans="2:6" ht="77.45" customHeight="1" x14ac:dyDescent="0.25">
      <c r="B17" s="210" t="s">
        <v>57</v>
      </c>
      <c r="C17" s="255" t="s">
        <v>507</v>
      </c>
      <c r="D17" s="256"/>
      <c r="E17" s="256"/>
      <c r="F17" s="257"/>
    </row>
    <row r="18" spans="2:6" ht="13.9" hidden="1" x14ac:dyDescent="0.3">
      <c r="C18" s="272"/>
      <c r="D18" s="272"/>
      <c r="E18" s="272"/>
    </row>
    <row r="19" spans="2:6" ht="13.9" hidden="1" x14ac:dyDescent="0.3">
      <c r="B19" s="98" t="s">
        <v>43</v>
      </c>
      <c r="C19" s="98" t="s">
        <v>43</v>
      </c>
    </row>
    <row r="20" spans="2:6" ht="13.9" hidden="1" x14ac:dyDescent="0.3">
      <c r="B20" s="98" t="s">
        <v>25</v>
      </c>
      <c r="C20" s="98" t="s">
        <v>25</v>
      </c>
    </row>
    <row r="21" spans="2:6" ht="13.9" hidden="1" x14ac:dyDescent="0.3">
      <c r="B21" s="98" t="s">
        <v>26</v>
      </c>
      <c r="C21" s="98" t="s">
        <v>26</v>
      </c>
    </row>
    <row r="22" spans="2:6" ht="13.9" hidden="1" x14ac:dyDescent="0.3">
      <c r="B22" s="98" t="s">
        <v>44</v>
      </c>
      <c r="C22" s="98" t="s">
        <v>44</v>
      </c>
    </row>
    <row r="23" spans="2:6" ht="13.9" hidden="1" x14ac:dyDescent="0.3">
      <c r="B23" s="98" t="s">
        <v>45</v>
      </c>
      <c r="C23" s="98" t="s">
        <v>45</v>
      </c>
    </row>
    <row r="24" spans="2:6" ht="13.9" hidden="1" x14ac:dyDescent="0.3">
      <c r="B24" s="98" t="s">
        <v>370</v>
      </c>
      <c r="C24" s="98" t="s">
        <v>370</v>
      </c>
    </row>
    <row r="25" spans="2:6" ht="13.9" hidden="1" x14ac:dyDescent="0.3">
      <c r="B25" s="98" t="s">
        <v>371</v>
      </c>
      <c r="C25" s="98" t="s">
        <v>371</v>
      </c>
    </row>
    <row r="26" spans="2:6" ht="13.9" hidden="1" x14ac:dyDescent="0.3">
      <c r="B26" s="98" t="s">
        <v>372</v>
      </c>
      <c r="C26" s="98" t="s">
        <v>372</v>
      </c>
    </row>
    <row r="27" spans="2:6" x14ac:dyDescent="0.25">
      <c r="B27" s="268"/>
      <c r="C27" s="268"/>
    </row>
    <row r="28" spans="2:6" x14ac:dyDescent="0.25">
      <c r="B28" s="99"/>
      <c r="C28" s="99"/>
    </row>
    <row r="29" spans="2:6" x14ac:dyDescent="0.25">
      <c r="B29" s="98"/>
      <c r="C29" s="98"/>
    </row>
    <row r="30" spans="2:6" x14ac:dyDescent="0.25">
      <c r="B30" s="98" t="s">
        <v>103</v>
      </c>
      <c r="C30" s="100">
        <f ca="1">TODAY()</f>
        <v>42398</v>
      </c>
    </row>
  </sheetData>
  <mergeCells count="19">
    <mergeCell ref="B1:F1"/>
    <mergeCell ref="B27:C27"/>
    <mergeCell ref="B12:B16"/>
    <mergeCell ref="C18:E18"/>
    <mergeCell ref="C3:F3"/>
    <mergeCell ref="F4:F9"/>
    <mergeCell ref="C4:D4"/>
    <mergeCell ref="C5:D5"/>
    <mergeCell ref="C7:D7"/>
    <mergeCell ref="C9:D9"/>
    <mergeCell ref="C8:D8"/>
    <mergeCell ref="C12:F12"/>
    <mergeCell ref="C15:F15"/>
    <mergeCell ref="C16:F16"/>
    <mergeCell ref="C17:F17"/>
    <mergeCell ref="C6:D6"/>
    <mergeCell ref="B3:B11"/>
    <mergeCell ref="C10:D10"/>
    <mergeCell ref="C11:D11"/>
  </mergeCells>
  <dataValidations count="2">
    <dataValidation type="list" allowBlank="1" showInputMessage="1" showErrorMessage="1" sqref="D14">
      <formula1>$B$19:$B$26</formula1>
    </dataValidation>
    <dataValidation type="list" allowBlank="1" showInputMessage="1" showErrorMessage="1" sqref="E14">
      <formula1>$C$19:$C$26</formula1>
    </dataValidation>
  </dataValidations>
  <hyperlinks>
    <hyperlink ref="E4" location="'Prompt Qs - Governance'!A1" display="►►Go"/>
    <hyperlink ref="E5" location="'Prompt Qs - Safety hard'!A1" display="►►Go"/>
    <hyperlink ref="E6" location="'Prompt Qs - Safety soft'!A1" display="►►Go"/>
    <hyperlink ref="E7" location="'Prompt Qs - Patient experience'!A1" display="►►Go"/>
    <hyperlink ref="E8" location="'Prompt Qs - Efficiency'!A1" display="►►Go"/>
    <hyperlink ref="E9" location="'Prompt Qs - Effectiveness'!A1" display="►►Go"/>
    <hyperlink ref="E10" location="'Prompt guidance sheets'!Print_Titles" display="►►Go"/>
    <hyperlink ref="E11" location="'SAQ, Regs, guidance mapping'!Print_Titles" display="►►Go"/>
  </hyperlinks>
  <pageMargins left="0.7" right="0.7" top="0.75" bottom="0.75" header="0.3" footer="0.3"/>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6"/>
  <sheetViews>
    <sheetView topLeftCell="F1" workbookViewId="0">
      <selection activeCell="V4" sqref="V4"/>
    </sheetView>
  </sheetViews>
  <sheetFormatPr defaultRowHeight="15" x14ac:dyDescent="0.25"/>
  <cols>
    <col min="1" max="1" width="23.7109375" bestFit="1" customWidth="1"/>
    <col min="2" max="18" width="13.5703125" customWidth="1"/>
  </cols>
  <sheetData>
    <row r="1" spans="1:33" s="29" customFormat="1" x14ac:dyDescent="0.25">
      <c r="B1" s="339" t="str">
        <f>Year_1</f>
        <v>2015-16</v>
      </c>
      <c r="C1" s="339"/>
      <c r="D1" s="339"/>
      <c r="E1" s="339"/>
      <c r="F1" s="339"/>
      <c r="G1" s="339"/>
      <c r="H1" s="339"/>
      <c r="I1" s="339"/>
      <c r="K1" s="340" t="str">
        <f>Year_2</f>
        <v>2016-17</v>
      </c>
      <c r="L1" s="340"/>
      <c r="M1" s="340"/>
      <c r="N1" s="340"/>
      <c r="O1" s="340"/>
      <c r="P1" s="340"/>
      <c r="Q1" s="340"/>
      <c r="R1" s="340"/>
    </row>
    <row r="2" spans="1:33" ht="63.75" x14ac:dyDescent="0.25">
      <c r="A2" s="172" t="s">
        <v>0</v>
      </c>
      <c r="B2" s="173" t="s">
        <v>96</v>
      </c>
      <c r="C2" s="173" t="s">
        <v>22</v>
      </c>
      <c r="D2" s="173" t="s">
        <v>24</v>
      </c>
      <c r="E2" s="173" t="s">
        <v>29</v>
      </c>
      <c r="F2" s="173" t="s">
        <v>23</v>
      </c>
      <c r="G2" s="174" t="s">
        <v>21</v>
      </c>
      <c r="H2" s="175" t="s">
        <v>40</v>
      </c>
      <c r="I2" s="175" t="s">
        <v>100</v>
      </c>
      <c r="K2" s="173" t="s">
        <v>96</v>
      </c>
      <c r="L2" s="173" t="s">
        <v>22</v>
      </c>
      <c r="M2" s="173" t="s">
        <v>24</v>
      </c>
      <c r="N2" s="173" t="s">
        <v>29</v>
      </c>
      <c r="O2" s="173" t="s">
        <v>23</v>
      </c>
      <c r="P2" s="174" t="s">
        <v>21</v>
      </c>
      <c r="Q2" s="175" t="s">
        <v>40</v>
      </c>
      <c r="R2" s="175" t="s">
        <v>100</v>
      </c>
    </row>
    <row r="3" spans="1:33" s="29" customFormat="1" x14ac:dyDescent="0.25">
      <c r="A3" s="41" t="s">
        <v>30</v>
      </c>
      <c r="B3" s="176">
        <v>0</v>
      </c>
      <c r="C3" s="176">
        <v>5</v>
      </c>
      <c r="D3" s="176">
        <v>4</v>
      </c>
      <c r="E3" s="176">
        <v>3</v>
      </c>
      <c r="F3" s="176">
        <v>2</v>
      </c>
      <c r="G3" s="176">
        <v>1</v>
      </c>
      <c r="H3" s="61"/>
      <c r="I3" s="61"/>
      <c r="K3" s="176">
        <v>0</v>
      </c>
      <c r="L3" s="176">
        <v>5</v>
      </c>
      <c r="M3" s="176">
        <v>4</v>
      </c>
      <c r="N3" s="176">
        <v>3</v>
      </c>
      <c r="O3" s="176">
        <v>2</v>
      </c>
      <c r="P3" s="176">
        <v>1</v>
      </c>
      <c r="Q3" s="61"/>
      <c r="R3" s="61"/>
      <c r="U3" s="46" t="s">
        <v>54</v>
      </c>
    </row>
    <row r="4" spans="1:33" x14ac:dyDescent="0.25">
      <c r="A4" s="31" t="s">
        <v>2</v>
      </c>
      <c r="B4" s="31">
        <f>SUM('PQ Ratings'!D72:D100)</f>
        <v>232</v>
      </c>
      <c r="C4" s="31">
        <f>SUM('PQ Ratings'!E72:E100)</f>
        <v>0</v>
      </c>
      <c r="D4" s="31">
        <f>SUM('PQ Ratings'!F72:F100)</f>
        <v>0</v>
      </c>
      <c r="E4" s="31">
        <f>SUM('PQ Ratings'!G72:G100)</f>
        <v>0</v>
      </c>
      <c r="F4" s="31">
        <f>SUM('PQ Ratings'!H72:H100)</f>
        <v>0</v>
      </c>
      <c r="G4" s="31">
        <f>SUM('PQ Ratings'!I72:I100)</f>
        <v>0</v>
      </c>
      <c r="H4" s="32">
        <f>SUM(B4:G4)</f>
        <v>232</v>
      </c>
      <c r="I4" s="45">
        <f>IFERROR((ROUND(((SUMPRODUCT(C4:G4,C$3:G$3))/(H4-B4)),0)),0)</f>
        <v>0</v>
      </c>
      <c r="K4" s="31">
        <f>SUM('PQ Ratings'!P72:P100)</f>
        <v>232</v>
      </c>
      <c r="L4" s="31">
        <f>SUM('PQ Ratings'!Q72:Q100)</f>
        <v>0</v>
      </c>
      <c r="M4" s="31">
        <f>SUM('PQ Ratings'!R72:R100)</f>
        <v>0</v>
      </c>
      <c r="N4" s="31">
        <f>SUM('PQ Ratings'!S72:S100)</f>
        <v>0</v>
      </c>
      <c r="O4" s="31">
        <f>SUM('PQ Ratings'!T72:T100)</f>
        <v>0</v>
      </c>
      <c r="P4" s="31">
        <f>SUM('PQ Ratings'!U72:U100)</f>
        <v>0</v>
      </c>
      <c r="Q4" s="32">
        <f>SUM(K4:P4)</f>
        <v>232</v>
      </c>
      <c r="R4" s="45">
        <f>IFERROR((ROUND(((SUMPRODUCT(L4:P4,L$3:P$3))/(Q4-K4)),0)),0)</f>
        <v>0</v>
      </c>
      <c r="U4" s="29"/>
      <c r="V4" s="29" t="str">
        <f>"Distribution of SAQ ratings (%) "&amp;Year_2</f>
        <v>Distribution of SAQ ratings (%) 2016-17</v>
      </c>
      <c r="W4" s="29"/>
      <c r="X4" s="29"/>
      <c r="Y4" s="29"/>
      <c r="Z4" s="29"/>
      <c r="AA4" s="29"/>
      <c r="AB4" s="29"/>
      <c r="AC4" s="29"/>
      <c r="AD4" s="29"/>
      <c r="AE4" s="29"/>
      <c r="AF4" s="29"/>
      <c r="AG4" s="29"/>
    </row>
    <row r="5" spans="1:33" x14ac:dyDescent="0.25">
      <c r="A5" s="31" t="s">
        <v>32</v>
      </c>
      <c r="B5" s="31">
        <f>SUM('PQ Ratings'!D52:D56)</f>
        <v>24</v>
      </c>
      <c r="C5" s="31">
        <f>SUM('PQ Ratings'!E52:E56)</f>
        <v>0</v>
      </c>
      <c r="D5" s="31">
        <f>SUM('PQ Ratings'!F52:F56)</f>
        <v>0</v>
      </c>
      <c r="E5" s="31">
        <f>SUM('PQ Ratings'!G52:G56)</f>
        <v>0</v>
      </c>
      <c r="F5" s="31">
        <f>SUM('PQ Ratings'!H52:H56)</f>
        <v>0</v>
      </c>
      <c r="G5" s="31">
        <f>SUM('PQ Ratings'!I52:I56)</f>
        <v>0</v>
      </c>
      <c r="H5" s="32">
        <f>SUM(B5:G5)</f>
        <v>24</v>
      </c>
      <c r="I5" s="45">
        <f t="shared" ref="I5:I8" si="0">IFERROR((ROUND(((SUMPRODUCT(C5:G5,C$3:G$3))/(H5-B5)),0)),0)</f>
        <v>0</v>
      </c>
      <c r="K5" s="31">
        <f>SUM('PQ Ratings'!P52:P56)</f>
        <v>24</v>
      </c>
      <c r="L5" s="31">
        <f>SUM('PQ Ratings'!Q52:Q56)</f>
        <v>0</v>
      </c>
      <c r="M5" s="31">
        <f>SUM('PQ Ratings'!R52:R56)</f>
        <v>0</v>
      </c>
      <c r="N5" s="31">
        <f>SUM('PQ Ratings'!S52:S56)</f>
        <v>0</v>
      </c>
      <c r="O5" s="31">
        <f>SUM('PQ Ratings'!T52:T56)</f>
        <v>0</v>
      </c>
      <c r="P5" s="31">
        <f>SUM('PQ Ratings'!U52:U56)</f>
        <v>0</v>
      </c>
      <c r="Q5" s="32">
        <f>SUM(K5:P5)</f>
        <v>24</v>
      </c>
      <c r="R5" s="45">
        <f t="shared" ref="R5:R8" si="1">IFERROR((ROUND(((SUMPRODUCT(L5:P5,L$3:P$3))/(Q5-K5)),0)),0)</f>
        <v>0</v>
      </c>
      <c r="U5" s="29" t="str">
        <f>"Distribuion of SAQ ratings (%) "&amp;Year_1</f>
        <v>Distribuion of SAQ ratings (%) 2015-16</v>
      </c>
      <c r="V5" s="46" t="str">
        <f>IF(Year_1=Year_2, "INVALID CHART, ONLY ONE YEAR SELECTED",V4)</f>
        <v>Distribution of SAQ ratings (%) 2016-17</v>
      </c>
      <c r="W5" s="29"/>
      <c r="X5" s="29"/>
      <c r="Y5" s="29"/>
      <c r="Z5" s="29"/>
      <c r="AA5" s="29"/>
      <c r="AB5" s="29"/>
      <c r="AC5" s="29"/>
      <c r="AD5" s="29"/>
      <c r="AE5" s="29"/>
      <c r="AF5" s="29"/>
      <c r="AG5" s="29"/>
    </row>
    <row r="6" spans="1:33" x14ac:dyDescent="0.25">
      <c r="A6" s="31" t="s">
        <v>4</v>
      </c>
      <c r="B6" s="31">
        <f>SUM('PQ Ratings'!D32:D36)</f>
        <v>25</v>
      </c>
      <c r="C6" s="31">
        <f>SUM('PQ Ratings'!E32:E36)</f>
        <v>0</v>
      </c>
      <c r="D6" s="31">
        <f>SUM('PQ Ratings'!F32:F36)</f>
        <v>0</v>
      </c>
      <c r="E6" s="31">
        <f>SUM('PQ Ratings'!G32:G36)</f>
        <v>0</v>
      </c>
      <c r="F6" s="31">
        <f>SUM('PQ Ratings'!H32:H36)</f>
        <v>0</v>
      </c>
      <c r="G6" s="31">
        <f>SUM('PQ Ratings'!I32:I36)</f>
        <v>0</v>
      </c>
      <c r="H6" s="32">
        <f t="shared" ref="H6:H8" si="2">SUM(B6:G6)</f>
        <v>25</v>
      </c>
      <c r="I6" s="45">
        <f t="shared" si="0"/>
        <v>0</v>
      </c>
      <c r="K6" s="31">
        <f>SUM('PQ Ratings'!P32:P36)</f>
        <v>25</v>
      </c>
      <c r="L6" s="31">
        <f>SUM('PQ Ratings'!Q32:Q36)</f>
        <v>0</v>
      </c>
      <c r="M6" s="31">
        <f>SUM('PQ Ratings'!R32:R36)</f>
        <v>0</v>
      </c>
      <c r="N6" s="31">
        <f>SUM('PQ Ratings'!S32:S36)</f>
        <v>0</v>
      </c>
      <c r="O6" s="31">
        <f>SUM('PQ Ratings'!T32:T36)</f>
        <v>0</v>
      </c>
      <c r="P6" s="31">
        <f>SUM('PQ Ratings'!U32:U36)</f>
        <v>0</v>
      </c>
      <c r="Q6" s="32">
        <f t="shared" ref="Q6:Q8" si="3">SUM(K6:P6)</f>
        <v>25</v>
      </c>
      <c r="R6" s="45">
        <f t="shared" si="1"/>
        <v>0</v>
      </c>
    </row>
    <row r="7" spans="1:33" x14ac:dyDescent="0.25">
      <c r="A7" s="31" t="s">
        <v>1</v>
      </c>
      <c r="B7" s="31">
        <f>SUM('PQ Ratings'!D13:D16)</f>
        <v>24</v>
      </c>
      <c r="C7" s="31">
        <f>SUM('PQ Ratings'!E13:E16)</f>
        <v>0</v>
      </c>
      <c r="D7" s="31">
        <f>SUM('PQ Ratings'!F13:F16)</f>
        <v>0</v>
      </c>
      <c r="E7" s="31">
        <f>SUM('PQ Ratings'!G13:G16)</f>
        <v>0</v>
      </c>
      <c r="F7" s="31">
        <f>SUM('PQ Ratings'!H13:H16)</f>
        <v>0</v>
      </c>
      <c r="G7" s="31">
        <f>SUM('PQ Ratings'!I13:I16)</f>
        <v>0</v>
      </c>
      <c r="H7" s="32">
        <f>SUM(B7:G7)</f>
        <v>24</v>
      </c>
      <c r="I7" s="45">
        <f t="shared" si="0"/>
        <v>0</v>
      </c>
      <c r="K7" s="31">
        <f>SUM('PQ Ratings'!P13:P16)</f>
        <v>24</v>
      </c>
      <c r="L7" s="31">
        <f>SUM('PQ Ratings'!Q13:Q16)</f>
        <v>0</v>
      </c>
      <c r="M7" s="31">
        <f>SUM('PQ Ratings'!R13:R16)</f>
        <v>0</v>
      </c>
      <c r="N7" s="31">
        <f>SUM('PQ Ratings'!S13:S16)</f>
        <v>0</v>
      </c>
      <c r="O7" s="31">
        <f>SUM('PQ Ratings'!T13:T16)</f>
        <v>0</v>
      </c>
      <c r="P7" s="31">
        <f>SUM('PQ Ratings'!U13:U16)</f>
        <v>0</v>
      </c>
      <c r="Q7" s="32">
        <f>SUM(K7:P7)</f>
        <v>24</v>
      </c>
      <c r="R7" s="45">
        <f t="shared" si="1"/>
        <v>0</v>
      </c>
    </row>
    <row r="8" spans="1:33" x14ac:dyDescent="0.25">
      <c r="A8" s="31" t="s">
        <v>3</v>
      </c>
      <c r="B8" s="31">
        <f>SUM('PQ Ratings'!D140:D142)</f>
        <v>28</v>
      </c>
      <c r="C8" s="31">
        <f>SUM('PQ Ratings'!E140:E142)</f>
        <v>0</v>
      </c>
      <c r="D8" s="31">
        <f>SUM('PQ Ratings'!F140:F142)</f>
        <v>0</v>
      </c>
      <c r="E8" s="31">
        <f>SUM('PQ Ratings'!G140:G142)</f>
        <v>0</v>
      </c>
      <c r="F8" s="31">
        <f>SUM('PQ Ratings'!H140:H142)</f>
        <v>0</v>
      </c>
      <c r="G8" s="31">
        <f>SUM('PQ Ratings'!I140:I142)</f>
        <v>0</v>
      </c>
      <c r="H8" s="32">
        <f t="shared" si="2"/>
        <v>28</v>
      </c>
      <c r="I8" s="45">
        <f t="shared" si="0"/>
        <v>0</v>
      </c>
      <c r="K8" s="31">
        <f>SUM('PQ Ratings'!P140:P142)</f>
        <v>28</v>
      </c>
      <c r="L8" s="31">
        <f>SUM('PQ Ratings'!Q140:Q142)</f>
        <v>0</v>
      </c>
      <c r="M8" s="31">
        <f>SUM('PQ Ratings'!R140:R142)</f>
        <v>0</v>
      </c>
      <c r="N8" s="31">
        <f>SUM('PQ Ratings'!S140:S142)</f>
        <v>0</v>
      </c>
      <c r="O8" s="31">
        <f>SUM('PQ Ratings'!T140:T142)</f>
        <v>0</v>
      </c>
      <c r="P8" s="31">
        <f>SUM('PQ Ratings'!U140:U142)</f>
        <v>0</v>
      </c>
      <c r="Q8" s="32">
        <f t="shared" si="3"/>
        <v>28</v>
      </c>
      <c r="R8" s="45">
        <f t="shared" si="1"/>
        <v>0</v>
      </c>
    </row>
    <row r="9" spans="1:33" x14ac:dyDescent="0.25">
      <c r="A9" s="29"/>
      <c r="B9" s="29"/>
      <c r="C9" s="29"/>
      <c r="D9" s="29"/>
      <c r="E9" s="29"/>
      <c r="F9" s="29"/>
      <c r="G9" s="29"/>
      <c r="H9" s="29"/>
      <c r="K9" s="29"/>
      <c r="L9" s="29"/>
      <c r="M9" s="29"/>
      <c r="N9" s="29"/>
      <c r="O9" s="29"/>
      <c r="P9" s="29"/>
      <c r="Q9" s="29"/>
      <c r="R9" s="29"/>
    </row>
    <row r="10" spans="1:33" x14ac:dyDescent="0.25">
      <c r="A10" s="24" t="s">
        <v>55</v>
      </c>
      <c r="B10" s="24"/>
      <c r="C10" s="29"/>
      <c r="D10" s="29"/>
      <c r="E10" s="29"/>
      <c r="F10" s="29"/>
      <c r="G10" s="29"/>
      <c r="H10" s="29"/>
      <c r="K10" s="24"/>
      <c r="L10" s="29"/>
      <c r="M10" s="29"/>
      <c r="N10" s="29"/>
      <c r="O10" s="29"/>
      <c r="P10" s="29"/>
      <c r="Q10" s="29"/>
      <c r="R10" s="29"/>
    </row>
    <row r="11" spans="1:33" ht="63.75" x14ac:dyDescent="0.25">
      <c r="A11" s="30" t="s">
        <v>0</v>
      </c>
      <c r="B11" s="21" t="s">
        <v>96</v>
      </c>
      <c r="C11" s="21" t="s">
        <v>22</v>
      </c>
      <c r="D11" s="21" t="s">
        <v>24</v>
      </c>
      <c r="E11" s="21" t="s">
        <v>29</v>
      </c>
      <c r="F11" s="21" t="s">
        <v>23</v>
      </c>
      <c r="G11" s="28" t="s">
        <v>21</v>
      </c>
      <c r="H11" s="27" t="s">
        <v>40</v>
      </c>
      <c r="K11" s="21" t="s">
        <v>96</v>
      </c>
      <c r="L11" s="21" t="s">
        <v>22</v>
      </c>
      <c r="M11" s="21" t="s">
        <v>24</v>
      </c>
      <c r="N11" s="21" t="s">
        <v>29</v>
      </c>
      <c r="O11" s="21" t="s">
        <v>23</v>
      </c>
      <c r="P11" s="28" t="s">
        <v>21</v>
      </c>
      <c r="Q11" s="27" t="s">
        <v>40</v>
      </c>
      <c r="R11" s="29"/>
    </row>
    <row r="12" spans="1:33" ht="14.45" x14ac:dyDescent="0.3">
      <c r="A12" s="31" t="s">
        <v>2</v>
      </c>
      <c r="B12" s="33">
        <f t="shared" ref="B12:G12" si="4">B4/$H4</f>
        <v>1</v>
      </c>
      <c r="C12" s="33">
        <f t="shared" si="4"/>
        <v>0</v>
      </c>
      <c r="D12" s="33">
        <f t="shared" si="4"/>
        <v>0</v>
      </c>
      <c r="E12" s="33">
        <f t="shared" si="4"/>
        <v>0</v>
      </c>
      <c r="F12" s="33">
        <f t="shared" si="4"/>
        <v>0</v>
      </c>
      <c r="G12" s="33">
        <f t="shared" si="4"/>
        <v>0</v>
      </c>
      <c r="H12" s="26">
        <f>SUM(B12:G12)</f>
        <v>1</v>
      </c>
      <c r="K12" s="33">
        <f t="shared" ref="K12:P12" si="5">K4/$H4</f>
        <v>1</v>
      </c>
      <c r="L12" s="33">
        <f t="shared" si="5"/>
        <v>0</v>
      </c>
      <c r="M12" s="33">
        <f t="shared" si="5"/>
        <v>0</v>
      </c>
      <c r="N12" s="33">
        <f t="shared" si="5"/>
        <v>0</v>
      </c>
      <c r="O12" s="33">
        <f t="shared" si="5"/>
        <v>0</v>
      </c>
      <c r="P12" s="33">
        <f t="shared" si="5"/>
        <v>0</v>
      </c>
      <c r="Q12" s="26">
        <f>SUM(K12:P12)</f>
        <v>1</v>
      </c>
      <c r="R12" s="29"/>
    </row>
    <row r="13" spans="1:33" ht="14.45" x14ac:dyDescent="0.3">
      <c r="A13" s="31" t="s">
        <v>32</v>
      </c>
      <c r="B13" s="33">
        <f t="shared" ref="B13:G13" si="6">B5/$H5</f>
        <v>1</v>
      </c>
      <c r="C13" s="33">
        <f t="shared" si="6"/>
        <v>0</v>
      </c>
      <c r="D13" s="33">
        <f t="shared" si="6"/>
        <v>0</v>
      </c>
      <c r="E13" s="33">
        <f t="shared" si="6"/>
        <v>0</v>
      </c>
      <c r="F13" s="33">
        <f t="shared" si="6"/>
        <v>0</v>
      </c>
      <c r="G13" s="33">
        <f t="shared" si="6"/>
        <v>0</v>
      </c>
      <c r="H13" s="26">
        <f t="shared" ref="H13:H16" si="7">SUM(B13:G13)</f>
        <v>1</v>
      </c>
      <c r="K13" s="33">
        <f t="shared" ref="K13:P13" si="8">K5/$H5</f>
        <v>1</v>
      </c>
      <c r="L13" s="33">
        <f t="shared" si="8"/>
        <v>0</v>
      </c>
      <c r="M13" s="33">
        <f t="shared" si="8"/>
        <v>0</v>
      </c>
      <c r="N13" s="33">
        <f t="shared" si="8"/>
        <v>0</v>
      </c>
      <c r="O13" s="33">
        <f t="shared" si="8"/>
        <v>0</v>
      </c>
      <c r="P13" s="33">
        <f t="shared" si="8"/>
        <v>0</v>
      </c>
      <c r="Q13" s="26">
        <f t="shared" ref="Q13:Q16" si="9">SUM(K13:P13)</f>
        <v>1</v>
      </c>
      <c r="R13" s="29"/>
    </row>
    <row r="14" spans="1:33" ht="14.45" x14ac:dyDescent="0.3">
      <c r="A14" s="31" t="s">
        <v>4</v>
      </c>
      <c r="B14" s="33">
        <f t="shared" ref="B14:G14" si="10">B6/$H6</f>
        <v>1</v>
      </c>
      <c r="C14" s="33">
        <f t="shared" si="10"/>
        <v>0</v>
      </c>
      <c r="D14" s="33">
        <f t="shared" si="10"/>
        <v>0</v>
      </c>
      <c r="E14" s="33">
        <f t="shared" si="10"/>
        <v>0</v>
      </c>
      <c r="F14" s="33">
        <f t="shared" si="10"/>
        <v>0</v>
      </c>
      <c r="G14" s="33">
        <f t="shared" si="10"/>
        <v>0</v>
      </c>
      <c r="H14" s="26">
        <f t="shared" si="7"/>
        <v>1</v>
      </c>
      <c r="K14" s="33">
        <f t="shared" ref="K14:P14" si="11">K6/$H6</f>
        <v>1</v>
      </c>
      <c r="L14" s="33">
        <f t="shared" si="11"/>
        <v>0</v>
      </c>
      <c r="M14" s="33">
        <f t="shared" si="11"/>
        <v>0</v>
      </c>
      <c r="N14" s="33">
        <f t="shared" si="11"/>
        <v>0</v>
      </c>
      <c r="O14" s="33">
        <f t="shared" si="11"/>
        <v>0</v>
      </c>
      <c r="P14" s="33">
        <f t="shared" si="11"/>
        <v>0</v>
      </c>
      <c r="Q14" s="26">
        <f t="shared" si="9"/>
        <v>1</v>
      </c>
      <c r="R14" s="29"/>
    </row>
    <row r="15" spans="1:33" ht="14.45" x14ac:dyDescent="0.3">
      <c r="A15" s="31" t="s">
        <v>1</v>
      </c>
      <c r="B15" s="33">
        <f t="shared" ref="B15:G15" si="12">B7/$H7</f>
        <v>1</v>
      </c>
      <c r="C15" s="33">
        <f t="shared" si="12"/>
        <v>0</v>
      </c>
      <c r="D15" s="33">
        <f t="shared" si="12"/>
        <v>0</v>
      </c>
      <c r="E15" s="33">
        <f t="shared" si="12"/>
        <v>0</v>
      </c>
      <c r="F15" s="33">
        <f t="shared" si="12"/>
        <v>0</v>
      </c>
      <c r="G15" s="33">
        <f t="shared" si="12"/>
        <v>0</v>
      </c>
      <c r="H15" s="26">
        <f t="shared" si="7"/>
        <v>1</v>
      </c>
      <c r="K15" s="33">
        <f t="shared" ref="K15:P15" si="13">K7/$H7</f>
        <v>1</v>
      </c>
      <c r="L15" s="33">
        <f t="shared" si="13"/>
        <v>0</v>
      </c>
      <c r="M15" s="33">
        <f t="shared" si="13"/>
        <v>0</v>
      </c>
      <c r="N15" s="33">
        <f t="shared" si="13"/>
        <v>0</v>
      </c>
      <c r="O15" s="33">
        <f t="shared" si="13"/>
        <v>0</v>
      </c>
      <c r="P15" s="33">
        <f t="shared" si="13"/>
        <v>0</v>
      </c>
      <c r="Q15" s="26">
        <f t="shared" si="9"/>
        <v>1</v>
      </c>
      <c r="R15" s="29"/>
    </row>
    <row r="16" spans="1:33" ht="14.45" x14ac:dyDescent="0.3">
      <c r="A16" s="31" t="s">
        <v>3</v>
      </c>
      <c r="B16" s="33">
        <f t="shared" ref="B16:G16" si="14">B8/$H8</f>
        <v>1</v>
      </c>
      <c r="C16" s="33">
        <f t="shared" si="14"/>
        <v>0</v>
      </c>
      <c r="D16" s="33">
        <f t="shared" si="14"/>
        <v>0</v>
      </c>
      <c r="E16" s="33">
        <f t="shared" si="14"/>
        <v>0</v>
      </c>
      <c r="F16" s="33">
        <f t="shared" si="14"/>
        <v>0</v>
      </c>
      <c r="G16" s="33">
        <f t="shared" si="14"/>
        <v>0</v>
      </c>
      <c r="H16" s="26">
        <f t="shared" si="7"/>
        <v>1</v>
      </c>
      <c r="K16" s="33">
        <f t="shared" ref="K16:P16" si="15">K8/$H8</f>
        <v>1</v>
      </c>
      <c r="L16" s="33">
        <f t="shared" si="15"/>
        <v>0</v>
      </c>
      <c r="M16" s="33">
        <f t="shared" si="15"/>
        <v>0</v>
      </c>
      <c r="N16" s="33">
        <f t="shared" si="15"/>
        <v>0</v>
      </c>
      <c r="O16" s="33">
        <f t="shared" si="15"/>
        <v>0</v>
      </c>
      <c r="P16" s="33">
        <f t="shared" si="15"/>
        <v>0</v>
      </c>
      <c r="Q16" s="26">
        <f t="shared" si="9"/>
        <v>1</v>
      </c>
      <c r="R16" s="29"/>
    </row>
    <row r="19" spans="1:18" x14ac:dyDescent="0.25">
      <c r="A19" s="180" t="s">
        <v>384</v>
      </c>
      <c r="B19" s="185" t="str">
        <f>B1</f>
        <v>2015-16</v>
      </c>
      <c r="C19" s="185" t="str">
        <f>K1</f>
        <v>2016-17</v>
      </c>
    </row>
    <row r="20" spans="1:18" x14ac:dyDescent="0.25">
      <c r="A20" s="180" t="s">
        <v>2</v>
      </c>
      <c r="B20" s="186">
        <f>IF('&gt;Results for Safety'!H150=0,'Overall Summary'!I4,0)</f>
        <v>0</v>
      </c>
      <c r="C20" s="186">
        <f>IF('&gt;Results for Safety'!R150=0,'Overall Summary'!R4,0)</f>
        <v>0</v>
      </c>
    </row>
    <row r="21" spans="1:18" x14ac:dyDescent="0.25">
      <c r="A21" s="180" t="s">
        <v>32</v>
      </c>
      <c r="B21" s="186">
        <f t="shared" ref="B21:B24" si="16">I5</f>
        <v>0</v>
      </c>
      <c r="C21" s="186">
        <f t="shared" ref="C21:C24" si="17">R5</f>
        <v>0</v>
      </c>
    </row>
    <row r="22" spans="1:18" x14ac:dyDescent="0.25">
      <c r="A22" s="180" t="s">
        <v>4</v>
      </c>
      <c r="B22" s="186">
        <f t="shared" si="16"/>
        <v>0</v>
      </c>
      <c r="C22" s="186">
        <f t="shared" si="17"/>
        <v>0</v>
      </c>
    </row>
    <row r="23" spans="1:18" x14ac:dyDescent="0.25">
      <c r="A23" s="180" t="s">
        <v>1</v>
      </c>
      <c r="B23" s="186">
        <f t="shared" si="16"/>
        <v>0</v>
      </c>
      <c r="C23" s="186">
        <f t="shared" si="17"/>
        <v>0</v>
      </c>
    </row>
    <row r="24" spans="1:18" x14ac:dyDescent="0.25">
      <c r="A24" s="180" t="s">
        <v>3</v>
      </c>
      <c r="B24" s="186">
        <f t="shared" si="16"/>
        <v>0</v>
      </c>
      <c r="C24" s="186">
        <f t="shared" si="17"/>
        <v>0</v>
      </c>
    </row>
    <row r="26" spans="1:18" s="29" customFormat="1" x14ac:dyDescent="0.25">
      <c r="A26" s="315" t="s">
        <v>552</v>
      </c>
      <c r="B26" s="315"/>
      <c r="C26" s="315"/>
      <c r="D26" s="315"/>
      <c r="E26" s="315"/>
      <c r="F26" s="315"/>
      <c r="G26" s="315"/>
      <c r="H26" s="315"/>
      <c r="I26" s="315"/>
      <c r="J26" s="315"/>
      <c r="K26" s="315"/>
      <c r="L26" s="315"/>
      <c r="M26" s="315"/>
      <c r="N26" s="315"/>
      <c r="O26" s="315"/>
      <c r="P26" s="315"/>
      <c r="Q26" s="315"/>
      <c r="R26" s="315"/>
    </row>
  </sheetData>
  <mergeCells count="3">
    <mergeCell ref="B1:I1"/>
    <mergeCell ref="K1:R1"/>
    <mergeCell ref="A26:R26"/>
  </mergeCells>
  <pageMargins left="0.7" right="0.7" top="0.75" bottom="0.75" header="0.3" footer="0.3"/>
  <pageSetup paperSize="9" orientation="portrait" r:id="rId1"/>
  <ignoredErrors>
    <ignoredError sqref="I5:I8 R5:R8 I4 R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62"/>
  <sheetViews>
    <sheetView topLeftCell="A39" workbookViewId="0">
      <selection activeCell="B40" sqref="B40"/>
    </sheetView>
  </sheetViews>
  <sheetFormatPr defaultRowHeight="15" x14ac:dyDescent="0.25"/>
  <cols>
    <col min="1" max="1" width="28.28515625" bestFit="1" customWidth="1"/>
    <col min="2" max="2" width="15.42578125" customWidth="1"/>
    <col min="3" max="3" width="15.42578125" style="29" customWidth="1"/>
    <col min="4" max="5" width="15.42578125" customWidth="1"/>
  </cols>
  <sheetData>
    <row r="1" spans="1:5" s="29" customFormat="1" x14ac:dyDescent="0.25">
      <c r="A1" s="192"/>
      <c r="B1" s="341" t="str">
        <f>Year_1</f>
        <v>2015-16</v>
      </c>
      <c r="C1" s="342"/>
      <c r="D1" s="343" t="str">
        <f>Year_2</f>
        <v>2016-17</v>
      </c>
      <c r="E1" s="267"/>
    </row>
    <row r="2" spans="1:5" ht="51" x14ac:dyDescent="0.25">
      <c r="A2" s="192"/>
      <c r="B2" s="191" t="s">
        <v>239</v>
      </c>
      <c r="C2" s="191" t="s">
        <v>312</v>
      </c>
      <c r="D2" s="191" t="s">
        <v>239</v>
      </c>
      <c r="E2" s="191" t="s">
        <v>312</v>
      </c>
    </row>
    <row r="3" spans="1:5" x14ac:dyDescent="0.25">
      <c r="A3" s="194" t="s">
        <v>46</v>
      </c>
      <c r="B3" s="195"/>
      <c r="C3" s="195"/>
      <c r="D3" s="195"/>
      <c r="E3" s="195"/>
    </row>
    <row r="4" spans="1:5" x14ac:dyDescent="0.25">
      <c r="A4" s="193" t="s">
        <v>13</v>
      </c>
      <c r="B4" s="198">
        <f>'Prompt Qs - Effectiveness'!$C$14</f>
        <v>0</v>
      </c>
      <c r="C4" s="198">
        <f>'Prompt Qs - Effectiveness'!$C$15</f>
        <v>0</v>
      </c>
      <c r="D4" s="198">
        <f>'Prompt Qs - Effectiveness'!$D$14</f>
        <v>0</v>
      </c>
      <c r="E4" s="198">
        <f>'Prompt Qs - Effectiveness'!$D$15</f>
        <v>0</v>
      </c>
    </row>
    <row r="5" spans="1:5" x14ac:dyDescent="0.25">
      <c r="A5" s="193" t="s">
        <v>14</v>
      </c>
      <c r="B5" s="198">
        <f>'Prompt Qs - Effectiveness'!$C$23</f>
        <v>0</v>
      </c>
      <c r="C5" s="198">
        <f>'Prompt Qs - Effectiveness'!$C$24</f>
        <v>0</v>
      </c>
      <c r="D5" s="198">
        <f>'Prompt Qs - Effectiveness'!$D$23</f>
        <v>0</v>
      </c>
      <c r="E5" s="198">
        <f>'Prompt Qs - Effectiveness'!$D$24</f>
        <v>0</v>
      </c>
    </row>
    <row r="6" spans="1:5" x14ac:dyDescent="0.25">
      <c r="A6" s="193" t="s">
        <v>15</v>
      </c>
      <c r="B6" s="198">
        <f>'Prompt Qs - Effectiveness'!$C$32</f>
        <v>0</v>
      </c>
      <c r="C6" s="198">
        <f>'Prompt Qs - Effectiveness'!$C$33</f>
        <v>0</v>
      </c>
      <c r="D6" s="198">
        <f>'Prompt Qs - Effectiveness'!$D$32</f>
        <v>0</v>
      </c>
      <c r="E6" s="198">
        <f>'Prompt Qs - Effectiveness'!$D$33</f>
        <v>0</v>
      </c>
    </row>
    <row r="7" spans="1:5" x14ac:dyDescent="0.25">
      <c r="A7" s="193" t="s">
        <v>16</v>
      </c>
      <c r="B7" s="198">
        <f>'Prompt Qs - Effectiveness'!$C$40</f>
        <v>0</v>
      </c>
      <c r="C7" s="198">
        <f>'Prompt Qs - Effectiveness'!$C$41</f>
        <v>0</v>
      </c>
      <c r="D7" s="198">
        <f>'Prompt Qs - Effectiveness'!$D$40</f>
        <v>0</v>
      </c>
      <c r="E7" s="198">
        <f>'Prompt Qs - Effectiveness'!$D$41</f>
        <v>0</v>
      </c>
    </row>
    <row r="8" spans="1:5" x14ac:dyDescent="0.25">
      <c r="A8" s="194" t="s">
        <v>47</v>
      </c>
      <c r="B8" s="199"/>
      <c r="C8" s="199"/>
      <c r="D8" s="199"/>
      <c r="E8" s="199"/>
    </row>
    <row r="9" spans="1:5" x14ac:dyDescent="0.25">
      <c r="A9" s="193" t="s">
        <v>8</v>
      </c>
      <c r="B9" s="198">
        <f>'Prompt Qs - Efficiency'!$C$10</f>
        <v>0</v>
      </c>
      <c r="C9" s="198">
        <f>'Prompt Qs - Efficiency'!$C$11</f>
        <v>0</v>
      </c>
      <c r="D9" s="198">
        <f>'Prompt Qs - Efficiency'!$D$10</f>
        <v>0</v>
      </c>
      <c r="E9" s="198">
        <f>'Prompt Qs - Efficiency'!$D$11</f>
        <v>0</v>
      </c>
    </row>
    <row r="10" spans="1:5" x14ac:dyDescent="0.25">
      <c r="A10" s="193" t="s">
        <v>9</v>
      </c>
      <c r="B10" s="198">
        <f>'Prompt Qs - Efficiency'!$C$20</f>
        <v>0</v>
      </c>
      <c r="C10" s="198">
        <f>'Prompt Qs - Efficiency'!$C$21</f>
        <v>0</v>
      </c>
      <c r="D10" s="198">
        <f>'Prompt Qs - Efficiency'!$D$20</f>
        <v>0</v>
      </c>
      <c r="E10" s="198">
        <f>'Prompt Qs - Efficiency'!$D$21</f>
        <v>0</v>
      </c>
    </row>
    <row r="11" spans="1:5" x14ac:dyDescent="0.25">
      <c r="A11" s="193" t="s">
        <v>10</v>
      </c>
      <c r="B11" s="198">
        <f>'Prompt Qs - Efficiency'!$C$28</f>
        <v>0</v>
      </c>
      <c r="C11" s="198">
        <f>'Prompt Qs - Efficiency'!$C$29</f>
        <v>0</v>
      </c>
      <c r="D11" s="198">
        <f>'Prompt Qs - Efficiency'!$D$28</f>
        <v>0</v>
      </c>
      <c r="E11" s="198">
        <f>'Prompt Qs - Efficiency'!$D$29</f>
        <v>0</v>
      </c>
    </row>
    <row r="12" spans="1:5" x14ac:dyDescent="0.25">
      <c r="A12" s="193" t="s">
        <v>11</v>
      </c>
      <c r="B12" s="198">
        <f>'Prompt Qs - Efficiency'!$C$34</f>
        <v>0</v>
      </c>
      <c r="C12" s="198">
        <f>'Prompt Qs - Efficiency'!$C$35</f>
        <v>0</v>
      </c>
      <c r="D12" s="198">
        <f>'Prompt Qs - Efficiency'!$D$34</f>
        <v>0</v>
      </c>
      <c r="E12" s="198">
        <f>'Prompt Qs - Efficiency'!$D$35</f>
        <v>0</v>
      </c>
    </row>
    <row r="13" spans="1:5" x14ac:dyDescent="0.25">
      <c r="A13" s="193" t="s">
        <v>12</v>
      </c>
      <c r="B13" s="198">
        <f>'Prompt Qs - Efficiency'!$C$44</f>
        <v>0</v>
      </c>
      <c r="C13" s="198">
        <f>'Prompt Qs - Efficiency'!$C$45</f>
        <v>0</v>
      </c>
      <c r="D13" s="198">
        <f>'Prompt Qs - Efficiency'!$D$44</f>
        <v>0</v>
      </c>
      <c r="E13" s="198">
        <f>'Prompt Qs - Efficiency'!$D$45</f>
        <v>0</v>
      </c>
    </row>
    <row r="14" spans="1:5" x14ac:dyDescent="0.25">
      <c r="A14" s="194" t="s">
        <v>48</v>
      </c>
      <c r="B14" s="199"/>
      <c r="C14" s="199"/>
      <c r="D14" s="199"/>
      <c r="E14" s="199"/>
    </row>
    <row r="15" spans="1:5" x14ac:dyDescent="0.25">
      <c r="A15" s="193" t="s">
        <v>221</v>
      </c>
      <c r="B15" s="198">
        <f>'Prompt Qs - Patient experience'!$C$13</f>
        <v>0</v>
      </c>
      <c r="C15" s="198">
        <f>'Prompt Qs - Patient experience'!$C$14</f>
        <v>0</v>
      </c>
      <c r="D15" s="198">
        <f>'Prompt Qs - Patient experience'!$D$13</f>
        <v>0</v>
      </c>
      <c r="E15" s="198">
        <f>'Prompt Qs - Patient experience'!$D$14</f>
        <v>0</v>
      </c>
    </row>
    <row r="16" spans="1:5" x14ac:dyDescent="0.25">
      <c r="A16" s="193" t="s">
        <v>222</v>
      </c>
      <c r="B16" s="198">
        <f>'Prompt Qs - Patient experience'!$C$19</f>
        <v>0</v>
      </c>
      <c r="C16" s="198">
        <f>'Prompt Qs - Patient experience'!$C$20</f>
        <v>0</v>
      </c>
      <c r="D16" s="198">
        <f>'Prompt Qs - Patient experience'!$D$19</f>
        <v>0</v>
      </c>
      <c r="E16" s="198">
        <f>'Prompt Qs - Patient experience'!$D$20</f>
        <v>0</v>
      </c>
    </row>
    <row r="17" spans="1:5" x14ac:dyDescent="0.25">
      <c r="A17" s="193" t="s">
        <v>225</v>
      </c>
      <c r="B17" s="198">
        <f>'Prompt Qs - Patient experience'!$C$26</f>
        <v>0</v>
      </c>
      <c r="C17" s="198">
        <f>'Prompt Qs - Patient experience'!$C$27</f>
        <v>0</v>
      </c>
      <c r="D17" s="198">
        <f>'Prompt Qs - Patient experience'!$D$26</f>
        <v>0</v>
      </c>
      <c r="E17" s="198">
        <f>'Prompt Qs - Patient experience'!$D$27</f>
        <v>0</v>
      </c>
    </row>
    <row r="18" spans="1:5" x14ac:dyDescent="0.25">
      <c r="A18" s="193" t="s">
        <v>229</v>
      </c>
      <c r="B18" s="198">
        <f>'Prompt Qs - Patient experience'!$C$37</f>
        <v>0</v>
      </c>
      <c r="C18" s="198">
        <f>'Prompt Qs - Patient experience'!$C$38</f>
        <v>0</v>
      </c>
      <c r="D18" s="198">
        <f>'Prompt Qs - Patient experience'!$D$37</f>
        <v>0</v>
      </c>
      <c r="E18" s="198">
        <f>'Prompt Qs - Patient experience'!$D$38</f>
        <v>0</v>
      </c>
    </row>
    <row r="19" spans="1:5" x14ac:dyDescent="0.25">
      <c r="A19" s="193" t="s">
        <v>231</v>
      </c>
      <c r="B19" s="198">
        <f>'Prompt Qs - Patient experience'!$C$43</f>
        <v>0</v>
      </c>
      <c r="C19" s="198">
        <f>'Prompt Qs - Patient experience'!$C$44</f>
        <v>0</v>
      </c>
      <c r="D19" s="198">
        <f>'Prompt Qs - Patient experience'!$D$43</f>
        <v>0</v>
      </c>
      <c r="E19" s="198">
        <f>'Prompt Qs - Patient experience'!$D$44</f>
        <v>0</v>
      </c>
    </row>
    <row r="20" spans="1:5" x14ac:dyDescent="0.25">
      <c r="A20" s="194" t="s">
        <v>49</v>
      </c>
      <c r="B20" s="199"/>
      <c r="C20" s="199"/>
      <c r="D20" s="199"/>
      <c r="E20" s="199"/>
    </row>
    <row r="21" spans="1:5" x14ac:dyDescent="0.25">
      <c r="A21" s="193" t="s">
        <v>294</v>
      </c>
      <c r="B21" s="198">
        <f>'Prompt Qs - Safety hard'!$C$15</f>
        <v>0</v>
      </c>
      <c r="C21" s="198">
        <f>'Prompt Qs - Safety hard'!$C$16</f>
        <v>0</v>
      </c>
      <c r="D21" s="198">
        <f>'Prompt Qs - Safety hard'!$D$15</f>
        <v>0</v>
      </c>
      <c r="E21" s="198">
        <f>'Prompt Qs - Safety hard'!$D$16</f>
        <v>0</v>
      </c>
    </row>
    <row r="22" spans="1:5" x14ac:dyDescent="0.25">
      <c r="A22" s="193" t="s">
        <v>295</v>
      </c>
      <c r="B22" s="198">
        <f>'Prompt Qs - Safety hard'!$C$26</f>
        <v>0</v>
      </c>
      <c r="C22" s="198">
        <f>'Prompt Qs - Safety hard'!$C$26</f>
        <v>0</v>
      </c>
      <c r="D22" s="198">
        <f>'Prompt Qs - Safety hard'!$D$26</f>
        <v>0</v>
      </c>
      <c r="E22" s="198">
        <f>'Prompt Qs - Safety hard'!$D$26</f>
        <v>0</v>
      </c>
    </row>
    <row r="23" spans="1:5" x14ac:dyDescent="0.25">
      <c r="A23" s="193" t="s">
        <v>296</v>
      </c>
      <c r="B23" s="198">
        <f>'Prompt Qs - Safety hard'!$C$37</f>
        <v>0</v>
      </c>
      <c r="C23" s="198">
        <f>'Prompt Qs - Safety hard'!$C$38</f>
        <v>0</v>
      </c>
      <c r="D23" s="198">
        <f>'Prompt Qs - Safety hard'!$D$37</f>
        <v>0</v>
      </c>
      <c r="E23" s="198">
        <f>'Prompt Qs - Safety hard'!$D$38</f>
        <v>0</v>
      </c>
    </row>
    <row r="24" spans="1:5" x14ac:dyDescent="0.25">
      <c r="A24" s="193" t="s">
        <v>297</v>
      </c>
      <c r="B24" s="198">
        <f>'Prompt Qs - Safety hard'!$C$48</f>
        <v>0</v>
      </c>
      <c r="C24" s="198">
        <f>'Prompt Qs - Safety hard'!$C$49</f>
        <v>0</v>
      </c>
      <c r="D24" s="198">
        <f>'Prompt Qs - Safety hard'!$D$48</f>
        <v>0</v>
      </c>
      <c r="E24" s="198">
        <f>'Prompt Qs - Safety hard'!$D$49</f>
        <v>0</v>
      </c>
    </row>
    <row r="25" spans="1:5" x14ac:dyDescent="0.25">
      <c r="A25" s="193" t="s">
        <v>298</v>
      </c>
      <c r="B25" s="198">
        <f>'Prompt Qs - Safety hard'!$C$59</f>
        <v>0</v>
      </c>
      <c r="C25" s="198">
        <f>'Prompt Qs - Safety hard'!$C$60</f>
        <v>0</v>
      </c>
      <c r="D25" s="198">
        <f>'Prompt Qs - Safety hard'!$D$59</f>
        <v>0</v>
      </c>
      <c r="E25" s="198">
        <f>'Prompt Qs - Safety hard'!$D$60</f>
        <v>0</v>
      </c>
    </row>
    <row r="26" spans="1:5" x14ac:dyDescent="0.25">
      <c r="A26" s="193" t="s">
        <v>299</v>
      </c>
      <c r="B26" s="198">
        <f>'Prompt Qs - Safety hard'!$C$70</f>
        <v>0</v>
      </c>
      <c r="C26" s="198">
        <f>'Prompt Qs - Safety hard'!$C$71</f>
        <v>0</v>
      </c>
      <c r="D26" s="198">
        <f>'Prompt Qs - Safety hard'!$D$70</f>
        <v>0</v>
      </c>
      <c r="E26" s="198">
        <f>'Prompt Qs - Safety hard'!$D$71</f>
        <v>0</v>
      </c>
    </row>
    <row r="27" spans="1:5" x14ac:dyDescent="0.25">
      <c r="A27" s="193" t="s">
        <v>300</v>
      </c>
      <c r="B27" s="198">
        <f>'Prompt Qs - Safety hard'!$C$81</f>
        <v>0</v>
      </c>
      <c r="C27" s="198">
        <f>'Prompt Qs - Safety hard'!$C$82</f>
        <v>0</v>
      </c>
      <c r="D27" s="198">
        <f>'Prompt Qs - Safety hard'!$D$81</f>
        <v>0</v>
      </c>
      <c r="E27" s="198">
        <f>'Prompt Qs - Safety hard'!$D$82</f>
        <v>0</v>
      </c>
    </row>
    <row r="28" spans="1:5" x14ac:dyDescent="0.25">
      <c r="A28" s="193" t="s">
        <v>301</v>
      </c>
      <c r="B28" s="198">
        <f>'Prompt Qs - Safety hard'!$C$92</f>
        <v>0</v>
      </c>
      <c r="C28" s="198">
        <f>'Prompt Qs - Safety hard'!$C$93</f>
        <v>0</v>
      </c>
      <c r="D28" s="198">
        <f>'Prompt Qs - Safety hard'!$D$92</f>
        <v>0</v>
      </c>
      <c r="E28" s="198">
        <f>'Prompt Qs - Safety hard'!$D$93</f>
        <v>0</v>
      </c>
    </row>
    <row r="29" spans="1:5" x14ac:dyDescent="0.25">
      <c r="A29" s="193" t="s">
        <v>302</v>
      </c>
      <c r="B29" s="198">
        <f>'Prompt Qs - Safety hard'!$C$103</f>
        <v>0</v>
      </c>
      <c r="C29" s="198">
        <f>'Prompt Qs - Safety hard'!$C$104</f>
        <v>0</v>
      </c>
      <c r="D29" s="198">
        <f>'Prompt Qs - Safety hard'!$D$103</f>
        <v>0</v>
      </c>
      <c r="E29" s="198">
        <f>'Prompt Qs - Safety hard'!$D$104</f>
        <v>0</v>
      </c>
    </row>
    <row r="30" spans="1:5" x14ac:dyDescent="0.25">
      <c r="A30" s="193" t="s">
        <v>390</v>
      </c>
      <c r="B30" s="198">
        <f>'Prompt Qs - Safety hard'!$C$114</f>
        <v>0</v>
      </c>
      <c r="C30" s="198">
        <f>'Prompt Qs - Safety hard'!$C$115</f>
        <v>0</v>
      </c>
      <c r="D30" s="198">
        <f>'Prompt Qs - Safety hard'!$D$114</f>
        <v>0</v>
      </c>
      <c r="E30" s="198">
        <f>'Prompt Qs - Safety hard'!$D$115</f>
        <v>0</v>
      </c>
    </row>
    <row r="31" spans="1:5" x14ac:dyDescent="0.25">
      <c r="A31" s="193" t="s">
        <v>303</v>
      </c>
      <c r="B31" s="198">
        <f>'Prompt Qs - Safety hard'!$C$125</f>
        <v>0</v>
      </c>
      <c r="C31" s="198">
        <f>'Prompt Qs - Safety hard'!$C$126</f>
        <v>0</v>
      </c>
      <c r="D31" s="198">
        <f>'Prompt Qs - Safety hard'!$D$125</f>
        <v>0</v>
      </c>
      <c r="E31" s="198">
        <f>'Prompt Qs - Safety hard'!$D$126</f>
        <v>0</v>
      </c>
    </row>
    <row r="32" spans="1:5" x14ac:dyDescent="0.25">
      <c r="A32" s="193" t="s">
        <v>304</v>
      </c>
      <c r="B32" s="198">
        <f>'Prompt Qs - Safety hard'!$C$136</f>
        <v>0</v>
      </c>
      <c r="C32" s="198">
        <f>'Prompt Qs - Safety hard'!$C$137</f>
        <v>0</v>
      </c>
      <c r="D32" s="198">
        <f>'Prompt Qs - Safety hard'!$D$136</f>
        <v>0</v>
      </c>
      <c r="E32" s="198">
        <f>'Prompt Qs - Safety hard'!$D$137</f>
        <v>0</v>
      </c>
    </row>
    <row r="33" spans="1:5" x14ac:dyDescent="0.25">
      <c r="A33" s="193" t="s">
        <v>305</v>
      </c>
      <c r="B33" s="198">
        <f>'Prompt Qs - Safety hard'!$C$147</f>
        <v>0</v>
      </c>
      <c r="C33" s="198">
        <f>'Prompt Qs - Safety hard'!$C$148</f>
        <v>0</v>
      </c>
      <c r="D33" s="198">
        <f>'Prompt Qs - Safety hard'!$D$147</f>
        <v>0</v>
      </c>
      <c r="E33" s="198">
        <f>'Prompt Qs - Safety hard'!$D$148</f>
        <v>0</v>
      </c>
    </row>
    <row r="34" spans="1:5" x14ac:dyDescent="0.25">
      <c r="A34" s="193" t="s">
        <v>306</v>
      </c>
      <c r="B34" s="198">
        <f>'Prompt Qs - Safety hard'!$C$158</f>
        <v>0</v>
      </c>
      <c r="C34" s="198">
        <f>'Prompt Qs - Safety hard'!$C$159</f>
        <v>0</v>
      </c>
      <c r="D34" s="198">
        <f>'Prompt Qs - Safety hard'!$D$158</f>
        <v>0</v>
      </c>
      <c r="E34" s="198">
        <f>'Prompt Qs - Safety hard'!$D$159</f>
        <v>0</v>
      </c>
    </row>
    <row r="35" spans="1:5" x14ac:dyDescent="0.25">
      <c r="A35" s="193" t="s">
        <v>307</v>
      </c>
      <c r="B35" s="198">
        <f>'Prompt Qs - Safety hard'!$C$169</f>
        <v>0</v>
      </c>
      <c r="C35" s="198">
        <f>'Prompt Qs - Safety hard'!$C$170</f>
        <v>0</v>
      </c>
      <c r="D35" s="198">
        <f>'Prompt Qs - Safety hard'!$D$169</f>
        <v>0</v>
      </c>
      <c r="E35" s="198">
        <f>'Prompt Qs - Safety hard'!$D$170</f>
        <v>0</v>
      </c>
    </row>
    <row r="36" spans="1:5" x14ac:dyDescent="0.25">
      <c r="A36" s="193" t="s">
        <v>308</v>
      </c>
      <c r="B36" s="198">
        <f>'Prompt Qs - Safety hard'!$C$180</f>
        <v>0</v>
      </c>
      <c r="C36" s="198">
        <f>'Prompt Qs - Safety hard'!$C$181</f>
        <v>0</v>
      </c>
      <c r="D36" s="198">
        <f>'Prompt Qs - Safety hard'!$D$180</f>
        <v>0</v>
      </c>
      <c r="E36" s="198">
        <f>'Prompt Qs - Safety hard'!$D$181</f>
        <v>0</v>
      </c>
    </row>
    <row r="37" spans="1:5" x14ac:dyDescent="0.25">
      <c r="A37" s="193" t="s">
        <v>309</v>
      </c>
      <c r="B37" s="198">
        <f>'Prompt Qs - Safety hard'!$C$191</f>
        <v>0</v>
      </c>
      <c r="C37" s="198">
        <f>'Prompt Qs - Safety hard'!$C$192</f>
        <v>0</v>
      </c>
      <c r="D37" s="198">
        <f>'Prompt Qs - Safety hard'!$D$191</f>
        <v>0</v>
      </c>
      <c r="E37" s="198">
        <f>'Prompt Qs - Safety hard'!$D$192</f>
        <v>0</v>
      </c>
    </row>
    <row r="38" spans="1:5" x14ac:dyDescent="0.25">
      <c r="A38" s="193" t="s">
        <v>310</v>
      </c>
      <c r="B38" s="198">
        <f>'Prompt Qs - Safety hard'!$C$202</f>
        <v>0</v>
      </c>
      <c r="C38" s="198">
        <f>'Prompt Qs - Safety hard'!$C$203</f>
        <v>0</v>
      </c>
      <c r="D38" s="198">
        <f>'Prompt Qs - Safety hard'!$D$202</f>
        <v>0</v>
      </c>
      <c r="E38" s="198">
        <f>'Prompt Qs - Safety hard'!$D$203</f>
        <v>0</v>
      </c>
    </row>
    <row r="39" spans="1:5" x14ac:dyDescent="0.25">
      <c r="A39" s="193" t="s">
        <v>311</v>
      </c>
      <c r="B39" s="198">
        <f>'Prompt Qs - Safety hard'!$C$213</f>
        <v>0</v>
      </c>
      <c r="C39" s="198">
        <f>'Prompt Qs - Safety hard'!$C$214</f>
        <v>0</v>
      </c>
      <c r="D39" s="198">
        <f>'Prompt Qs - Safety hard'!$D$213</f>
        <v>0</v>
      </c>
      <c r="E39" s="198">
        <f>'Prompt Qs - Safety hard'!$D$214</f>
        <v>0</v>
      </c>
    </row>
    <row r="40" spans="1:5" x14ac:dyDescent="0.25">
      <c r="A40" s="193" t="s">
        <v>284</v>
      </c>
      <c r="B40" s="198">
        <f>'Prompt Qs - Safety soft'!$C$15</f>
        <v>0</v>
      </c>
      <c r="C40" s="198">
        <f>'Prompt Qs - Safety soft'!$C$16</f>
        <v>0</v>
      </c>
      <c r="D40" s="198">
        <f>'Prompt Qs - Safety soft'!$D$15</f>
        <v>0</v>
      </c>
      <c r="E40" s="198">
        <f>'Prompt Qs - Safety soft'!$D$16</f>
        <v>0</v>
      </c>
    </row>
    <row r="41" spans="1:5" x14ac:dyDescent="0.25">
      <c r="A41" s="193" t="s">
        <v>285</v>
      </c>
      <c r="B41" s="198">
        <f>'Prompt Qs - Safety soft'!$C$26</f>
        <v>0</v>
      </c>
      <c r="C41" s="198">
        <f>'Prompt Qs - Safety soft'!$C$27</f>
        <v>0</v>
      </c>
      <c r="D41" s="198">
        <f>'Prompt Qs - Safety soft'!$D$26</f>
        <v>0</v>
      </c>
      <c r="E41" s="198">
        <f>'Prompt Qs - Safety soft'!$D$27</f>
        <v>0</v>
      </c>
    </row>
    <row r="42" spans="1:5" x14ac:dyDescent="0.25">
      <c r="A42" s="193" t="s">
        <v>286</v>
      </c>
      <c r="B42" s="198">
        <f>'Prompt Qs - Safety soft'!$C$37</f>
        <v>0</v>
      </c>
      <c r="C42" s="198">
        <f>'Prompt Qs - Safety soft'!$C$38</f>
        <v>0</v>
      </c>
      <c r="D42" s="198">
        <f>'Prompt Qs - Safety soft'!$D$37</f>
        <v>0</v>
      </c>
      <c r="E42" s="198">
        <f>'Prompt Qs - Safety soft'!$D$38</f>
        <v>0</v>
      </c>
    </row>
    <row r="43" spans="1:5" x14ac:dyDescent="0.25">
      <c r="A43" s="193" t="s">
        <v>287</v>
      </c>
      <c r="B43" s="198">
        <f>'Prompt Qs - Safety soft'!$C$48</f>
        <v>0</v>
      </c>
      <c r="C43" s="198">
        <f>'Prompt Qs - Safety soft'!$C$49</f>
        <v>0</v>
      </c>
      <c r="D43" s="198">
        <f>'Prompt Qs - Safety soft'!$D$48</f>
        <v>0</v>
      </c>
      <c r="E43" s="198">
        <f>'Prompt Qs - Safety soft'!$D$49</f>
        <v>0</v>
      </c>
    </row>
    <row r="44" spans="1:5" x14ac:dyDescent="0.25">
      <c r="A44" s="193" t="s">
        <v>288</v>
      </c>
      <c r="B44" s="198">
        <f>'Prompt Qs - Safety soft'!$C$59</f>
        <v>0</v>
      </c>
      <c r="C44" s="198">
        <f>'Prompt Qs - Safety soft'!$C$60</f>
        <v>0</v>
      </c>
      <c r="D44" s="198">
        <f>'Prompt Qs - Safety soft'!$D$59</f>
        <v>0</v>
      </c>
      <c r="E44" s="198">
        <f>'Prompt Qs - Safety soft'!$D$60</f>
        <v>0</v>
      </c>
    </row>
    <row r="45" spans="1:5" x14ac:dyDescent="0.25">
      <c r="A45" s="193" t="s">
        <v>289</v>
      </c>
      <c r="B45" s="198">
        <f>'Prompt Qs - Safety soft'!$C$70</f>
        <v>0</v>
      </c>
      <c r="C45" s="198">
        <f>'Prompt Qs - Safety soft'!$C$71</f>
        <v>0</v>
      </c>
      <c r="D45" s="198">
        <f>'Prompt Qs - Safety soft'!$D$70</f>
        <v>0</v>
      </c>
      <c r="E45" s="198">
        <f>'Prompt Qs - Safety soft'!$D$71</f>
        <v>0</v>
      </c>
    </row>
    <row r="46" spans="1:5" x14ac:dyDescent="0.25">
      <c r="A46" s="193" t="s">
        <v>290</v>
      </c>
      <c r="B46" s="198">
        <f>'Prompt Qs - Safety soft'!$C$81</f>
        <v>0</v>
      </c>
      <c r="C46" s="198">
        <f>'Prompt Qs - Safety soft'!$C$82</f>
        <v>0</v>
      </c>
      <c r="D46" s="198">
        <f>'Prompt Qs - Safety soft'!$D$81</f>
        <v>0</v>
      </c>
      <c r="E46" s="198">
        <f>'Prompt Qs - Safety soft'!$D$82</f>
        <v>0</v>
      </c>
    </row>
    <row r="47" spans="1:5" x14ac:dyDescent="0.25">
      <c r="A47" s="193" t="s">
        <v>291</v>
      </c>
      <c r="B47" s="198">
        <f>'Prompt Qs - Safety soft'!$C$92</f>
        <v>0</v>
      </c>
      <c r="C47" s="198">
        <f>'Prompt Qs - Safety soft'!$C$93</f>
        <v>0</v>
      </c>
      <c r="D47" s="198">
        <f>'Prompt Qs - Safety soft'!$D$92</f>
        <v>0</v>
      </c>
      <c r="E47" s="198">
        <f>'Prompt Qs - Safety soft'!$D$93</f>
        <v>0</v>
      </c>
    </row>
    <row r="48" spans="1:5" x14ac:dyDescent="0.25">
      <c r="A48" s="193" t="s">
        <v>292</v>
      </c>
      <c r="B48" s="198">
        <f>'Prompt Qs - Safety soft'!$C$103</f>
        <v>0</v>
      </c>
      <c r="C48" s="198">
        <f>'Prompt Qs - Safety soft'!$C$104</f>
        <v>0</v>
      </c>
      <c r="D48" s="198">
        <f>'Prompt Qs - Safety soft'!$D$103</f>
        <v>0</v>
      </c>
      <c r="E48" s="198">
        <f>'Prompt Qs - Safety soft'!$D$104</f>
        <v>0</v>
      </c>
    </row>
    <row r="49" spans="1:5" x14ac:dyDescent="0.25">
      <c r="A49" s="193" t="s">
        <v>293</v>
      </c>
      <c r="B49" s="198">
        <f>'Prompt Qs - Safety soft'!$C$114</f>
        <v>0</v>
      </c>
      <c r="C49" s="198">
        <f>'Prompt Qs - Safety soft'!$C$115</f>
        <v>0</v>
      </c>
      <c r="D49" s="198">
        <f>'Prompt Qs - Safety soft'!$D$114</f>
        <v>0</v>
      </c>
      <c r="E49" s="198">
        <f>'Prompt Qs - Safety soft'!$D$115</f>
        <v>0</v>
      </c>
    </row>
    <row r="50" spans="1:5" x14ac:dyDescent="0.25">
      <c r="A50" s="194" t="s">
        <v>52</v>
      </c>
      <c r="B50" s="199"/>
      <c r="C50" s="199"/>
      <c r="D50" s="199"/>
      <c r="E50" s="199"/>
    </row>
    <row r="51" spans="1:5" x14ac:dyDescent="0.25">
      <c r="A51" s="193" t="s">
        <v>251</v>
      </c>
      <c r="B51" s="198">
        <f>'Prompt Qs - Governance'!$C$18</f>
        <v>0</v>
      </c>
      <c r="C51" s="198">
        <f>'Prompt Qs - Governance'!$C$19</f>
        <v>0</v>
      </c>
      <c r="D51" s="198">
        <f>'Prompt Qs - Governance'!$D$18</f>
        <v>0</v>
      </c>
      <c r="E51" s="198">
        <f>'Prompt Qs - Governance'!$D$19</f>
        <v>0</v>
      </c>
    </row>
    <row r="52" spans="1:5" x14ac:dyDescent="0.25">
      <c r="A52" s="193" t="s">
        <v>252</v>
      </c>
      <c r="B52" s="198">
        <f>'Prompt Qs - Governance'!$C$34</f>
        <v>0</v>
      </c>
      <c r="C52" s="198">
        <f>'Prompt Qs - Governance'!$C$35</f>
        <v>0</v>
      </c>
      <c r="D52" s="198">
        <f>'Prompt Qs - Governance'!$D$34</f>
        <v>0</v>
      </c>
      <c r="E52" s="198">
        <f>'Prompt Qs - Governance'!$D$35</f>
        <v>0</v>
      </c>
    </row>
    <row r="53" spans="1:5" x14ac:dyDescent="0.25">
      <c r="A53" s="193" t="s">
        <v>282</v>
      </c>
      <c r="B53" s="198">
        <f>'Prompt Qs - Governance'!$C$41</f>
        <v>0</v>
      </c>
      <c r="C53" s="198">
        <f>'Prompt Qs - Governance'!$C$42</f>
        <v>0</v>
      </c>
      <c r="D53" s="198">
        <f>'Prompt Qs - Governance'!$D$41</f>
        <v>0</v>
      </c>
      <c r="E53" s="198">
        <f>'Prompt Qs - Governance'!$D$42</f>
        <v>0</v>
      </c>
    </row>
    <row r="54" spans="1:5" s="29" customFormat="1" x14ac:dyDescent="0.25">
      <c r="A54" s="193" t="s">
        <v>422</v>
      </c>
      <c r="B54" s="200">
        <f>SUM(B3:B53)</f>
        <v>0</v>
      </c>
      <c r="C54" s="200">
        <f t="shared" ref="C54:E54" si="0">SUM(C3:C53)</f>
        <v>0</v>
      </c>
      <c r="D54" s="200">
        <f t="shared" si="0"/>
        <v>0</v>
      </c>
      <c r="E54" s="200">
        <f t="shared" si="0"/>
        <v>0</v>
      </c>
    </row>
    <row r="55" spans="1:5" s="29" customFormat="1" x14ac:dyDescent="0.25">
      <c r="A55" s="197"/>
      <c r="B55" s="201"/>
      <c r="C55" s="201"/>
      <c r="D55" s="201"/>
      <c r="E55" s="201"/>
    </row>
    <row r="56" spans="1:5" x14ac:dyDescent="0.25">
      <c r="A56" s="196" t="s">
        <v>421</v>
      </c>
      <c r="B56" s="202"/>
      <c r="C56" s="202"/>
      <c r="D56" s="202"/>
      <c r="E56" s="202"/>
    </row>
    <row r="57" spans="1:5" ht="14.45" x14ac:dyDescent="0.3">
      <c r="A57" s="31" t="s">
        <v>2</v>
      </c>
      <c r="B57" s="198">
        <f>SUM(B21:B49)</f>
        <v>0</v>
      </c>
      <c r="C57" s="198">
        <f>SUM(C21:C49)</f>
        <v>0</v>
      </c>
      <c r="D57" s="198">
        <f>SUM(D21:D49)</f>
        <v>0</v>
      </c>
      <c r="E57" s="198">
        <f>SUM(E21:E49)</f>
        <v>0</v>
      </c>
    </row>
    <row r="58" spans="1:5" ht="14.45" x14ac:dyDescent="0.3">
      <c r="A58" s="31" t="s">
        <v>32</v>
      </c>
      <c r="B58" s="198">
        <f>SUM(B15:B19)</f>
        <v>0</v>
      </c>
      <c r="C58" s="198">
        <f>SUM(C15:C19)</f>
        <v>0</v>
      </c>
      <c r="D58" s="198">
        <f>SUM(D15:D19)</f>
        <v>0</v>
      </c>
      <c r="E58" s="198">
        <f>SUM(E15:E19)</f>
        <v>0</v>
      </c>
    </row>
    <row r="59" spans="1:5" ht="14.45" x14ac:dyDescent="0.3">
      <c r="A59" s="31" t="s">
        <v>4</v>
      </c>
      <c r="B59" s="198">
        <f>SUM(B9:B13)</f>
        <v>0</v>
      </c>
      <c r="C59" s="198">
        <f>SUM(C9:C13)</f>
        <v>0</v>
      </c>
      <c r="D59" s="198">
        <f>SUM(D9:D13)</f>
        <v>0</v>
      </c>
      <c r="E59" s="198">
        <f>SUM(E9:E13)</f>
        <v>0</v>
      </c>
    </row>
    <row r="60" spans="1:5" ht="14.45" x14ac:dyDescent="0.3">
      <c r="A60" s="31" t="s">
        <v>1</v>
      </c>
      <c r="B60" s="198">
        <f>SUM(B4:B7)</f>
        <v>0</v>
      </c>
      <c r="C60" s="198">
        <f>SUM(C4:C7)</f>
        <v>0</v>
      </c>
      <c r="D60" s="198">
        <f>SUM(D4:D7)</f>
        <v>0</v>
      </c>
      <c r="E60" s="198">
        <f>SUM(E4:E7)</f>
        <v>0</v>
      </c>
    </row>
    <row r="61" spans="1:5" ht="14.45" x14ac:dyDescent="0.3">
      <c r="A61" s="31" t="s">
        <v>3</v>
      </c>
      <c r="B61" s="198">
        <f>SUM(B51:B53)</f>
        <v>0</v>
      </c>
      <c r="C61" s="198">
        <f>SUM(C51:C53)</f>
        <v>0</v>
      </c>
      <c r="D61" s="198">
        <f>SUM(D51:D53)</f>
        <v>0</v>
      </c>
      <c r="E61" s="198">
        <f>SUM(E51:E53)</f>
        <v>0</v>
      </c>
    </row>
    <row r="62" spans="1:5" x14ac:dyDescent="0.25">
      <c r="A62" s="193" t="s">
        <v>422</v>
      </c>
      <c r="B62" s="200">
        <f>SUM(B57:B61)</f>
        <v>0</v>
      </c>
      <c r="C62" s="200">
        <f>SUM(C57:C61)</f>
        <v>0</v>
      </c>
      <c r="D62" s="200">
        <f>SUM(D57:D61)</f>
        <v>0</v>
      </c>
      <c r="E62" s="200">
        <f>SUM(E57:E61)</f>
        <v>0</v>
      </c>
    </row>
  </sheetData>
  <mergeCells count="2">
    <mergeCell ref="B1:C1"/>
    <mergeCell ref="D1:E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G214"/>
  <sheetViews>
    <sheetView showGridLines="0" zoomScale="80" zoomScaleNormal="80" workbookViewId="0">
      <pane xSplit="4" ySplit="5" topLeftCell="E16" activePane="bottomRight" state="frozen"/>
      <selection activeCell="E1" sqref="E1"/>
      <selection pane="topRight" activeCell="I1" sqref="I1"/>
      <selection pane="bottomLeft" activeCell="E5" sqref="E5"/>
      <selection pane="bottomRight" activeCell="F17" sqref="F17:F27"/>
    </sheetView>
  </sheetViews>
  <sheetFormatPr defaultColWidth="9.140625" defaultRowHeight="15" x14ac:dyDescent="0.25"/>
  <cols>
    <col min="1" max="1" width="5.42578125" style="74" customWidth="1"/>
    <col min="2" max="2" width="54.7109375" style="74" customWidth="1"/>
    <col min="3" max="4" width="14.28515625" style="75" customWidth="1"/>
    <col min="5" max="5" width="42.42578125" style="16" customWidth="1"/>
    <col min="6" max="6" width="73.28515625" style="16" customWidth="1"/>
    <col min="7" max="7" width="86.85546875" style="16" customWidth="1"/>
    <col min="8" max="16384" width="9.140625" style="74"/>
  </cols>
  <sheetData>
    <row r="1" spans="1:7" ht="28.9" customHeight="1" x14ac:dyDescent="0.25">
      <c r="A1" s="360" t="s">
        <v>427</v>
      </c>
      <c r="B1" s="361"/>
      <c r="C1" s="362" t="s">
        <v>477</v>
      </c>
      <c r="D1" s="363"/>
      <c r="E1" s="363"/>
      <c r="F1" s="364"/>
      <c r="G1" s="371" t="s">
        <v>556</v>
      </c>
    </row>
    <row r="2" spans="1:7" ht="16.899999999999999" customHeight="1" x14ac:dyDescent="0.25">
      <c r="A2" s="367" t="s">
        <v>381</v>
      </c>
      <c r="B2" s="368"/>
      <c r="C2" s="365"/>
      <c r="D2" s="366"/>
      <c r="E2" s="366"/>
      <c r="F2" s="254"/>
      <c r="G2" s="372"/>
    </row>
    <row r="3" spans="1:7" s="16" customFormat="1" ht="6" customHeight="1" x14ac:dyDescent="0.25">
      <c r="A3" s="103"/>
      <c r="B3" s="115"/>
      <c r="C3" s="113"/>
      <c r="D3" s="113"/>
      <c r="E3" s="113"/>
      <c r="F3" s="113"/>
      <c r="G3" s="116"/>
    </row>
    <row r="4" spans="1:7" ht="18.600000000000001" customHeight="1" x14ac:dyDescent="0.25">
      <c r="A4" s="373" t="s">
        <v>217</v>
      </c>
      <c r="B4" s="150" t="s">
        <v>135</v>
      </c>
      <c r="C4" s="150" t="str">
        <f>Year_1</f>
        <v>2015-16</v>
      </c>
      <c r="D4" s="150" t="str">
        <f>Year_2</f>
        <v>2016-17</v>
      </c>
      <c r="E4" s="151" t="s">
        <v>133</v>
      </c>
      <c r="F4" s="151" t="s">
        <v>138</v>
      </c>
      <c r="G4" s="151" t="s">
        <v>241</v>
      </c>
    </row>
    <row r="5" spans="1:7" ht="62.25" customHeight="1" x14ac:dyDescent="0.25">
      <c r="A5" s="351"/>
      <c r="B5" s="149" t="s">
        <v>428</v>
      </c>
      <c r="C5" s="369" t="s">
        <v>240</v>
      </c>
      <c r="D5" s="370"/>
      <c r="E5" s="152" t="s">
        <v>430</v>
      </c>
      <c r="F5" s="152" t="s">
        <v>238</v>
      </c>
      <c r="G5" s="152" t="s">
        <v>242</v>
      </c>
    </row>
    <row r="6" spans="1:7" ht="75" customHeight="1" x14ac:dyDescent="0.25">
      <c r="A6" s="77" t="s">
        <v>294</v>
      </c>
      <c r="B6" s="79" t="s">
        <v>434</v>
      </c>
      <c r="C6" s="76" t="s">
        <v>95</v>
      </c>
      <c r="D6" s="76" t="s">
        <v>95</v>
      </c>
      <c r="E6" s="88" t="s">
        <v>315</v>
      </c>
      <c r="F6" s="344" t="s">
        <v>742</v>
      </c>
      <c r="G6" s="344"/>
    </row>
    <row r="7" spans="1:7" s="16" customFormat="1" ht="58.15" customHeight="1" x14ac:dyDescent="0.25">
      <c r="A7" s="78" t="s">
        <v>294</v>
      </c>
      <c r="B7" s="72" t="s">
        <v>139</v>
      </c>
      <c r="C7" s="80" t="s">
        <v>27</v>
      </c>
      <c r="D7" s="80" t="s">
        <v>27</v>
      </c>
      <c r="E7" s="347" t="s">
        <v>136</v>
      </c>
      <c r="F7" s="355"/>
      <c r="G7" s="348"/>
    </row>
    <row r="8" spans="1:7" s="16" customFormat="1" ht="58.15" customHeight="1" x14ac:dyDescent="0.25">
      <c r="A8" s="78" t="s">
        <v>294</v>
      </c>
      <c r="B8" s="49" t="s">
        <v>140</v>
      </c>
      <c r="C8" s="80" t="s">
        <v>27</v>
      </c>
      <c r="D8" s="80" t="s">
        <v>27</v>
      </c>
      <c r="E8" s="348"/>
      <c r="F8" s="355"/>
      <c r="G8" s="348"/>
    </row>
    <row r="9" spans="1:7" s="16" customFormat="1" ht="58.15" customHeight="1" x14ac:dyDescent="0.25">
      <c r="A9" s="78" t="s">
        <v>294</v>
      </c>
      <c r="B9" s="49" t="s">
        <v>544</v>
      </c>
      <c r="C9" s="80" t="s">
        <v>27</v>
      </c>
      <c r="D9" s="80" t="s">
        <v>27</v>
      </c>
      <c r="E9" s="348"/>
      <c r="F9" s="355"/>
      <c r="G9" s="348"/>
    </row>
    <row r="10" spans="1:7" s="16" customFormat="1" ht="38.25" x14ac:dyDescent="0.25">
      <c r="A10" s="78" t="s">
        <v>294</v>
      </c>
      <c r="B10" s="49" t="s">
        <v>545</v>
      </c>
      <c r="C10" s="80" t="s">
        <v>27</v>
      </c>
      <c r="D10" s="80" t="s">
        <v>27</v>
      </c>
      <c r="E10" s="348"/>
      <c r="F10" s="355"/>
      <c r="G10" s="348"/>
    </row>
    <row r="11" spans="1:7" s="16" customFormat="1" ht="75" customHeight="1" x14ac:dyDescent="0.25">
      <c r="A11" s="78" t="s">
        <v>294</v>
      </c>
      <c r="B11" s="49" t="s">
        <v>144</v>
      </c>
      <c r="C11" s="80" t="s">
        <v>27</v>
      </c>
      <c r="D11" s="80" t="s">
        <v>27</v>
      </c>
      <c r="E11" s="348"/>
      <c r="F11" s="355"/>
      <c r="G11" s="348"/>
    </row>
    <row r="12" spans="1:7" s="16" customFormat="1" ht="72.75" customHeight="1" x14ac:dyDescent="0.25">
      <c r="A12" s="78" t="s">
        <v>294</v>
      </c>
      <c r="B12" s="49" t="s">
        <v>314</v>
      </c>
      <c r="C12" s="80" t="s">
        <v>27</v>
      </c>
      <c r="D12" s="80" t="s">
        <v>27</v>
      </c>
      <c r="E12" s="348"/>
      <c r="F12" s="355"/>
      <c r="G12" s="348"/>
    </row>
    <row r="13" spans="1:7" s="16" customFormat="1" ht="58.15" customHeight="1" x14ac:dyDescent="0.25">
      <c r="A13" s="78" t="s">
        <v>294</v>
      </c>
      <c r="B13" s="49" t="s">
        <v>137</v>
      </c>
      <c r="C13" s="80" t="s">
        <v>27</v>
      </c>
      <c r="D13" s="80" t="s">
        <v>27</v>
      </c>
      <c r="E13" s="348"/>
      <c r="F13" s="355"/>
      <c r="G13" s="348"/>
    </row>
    <row r="14" spans="1:7" s="16" customFormat="1" ht="63.75" x14ac:dyDescent="0.25">
      <c r="A14" s="349" t="s">
        <v>294</v>
      </c>
      <c r="B14" s="230" t="s">
        <v>460</v>
      </c>
      <c r="C14" s="80" t="s">
        <v>27</v>
      </c>
      <c r="D14" s="80" t="s">
        <v>27</v>
      </c>
      <c r="E14" s="348"/>
      <c r="F14" s="355"/>
      <c r="G14" s="348"/>
    </row>
    <row r="15" spans="1:7" s="16" customFormat="1" x14ac:dyDescent="0.25">
      <c r="A15" s="350"/>
      <c r="B15" s="111" t="s">
        <v>239</v>
      </c>
      <c r="C15" s="112">
        <v>0</v>
      </c>
      <c r="D15" s="112">
        <v>0</v>
      </c>
      <c r="E15" s="348"/>
      <c r="F15" s="355"/>
      <c r="G15" s="348"/>
    </row>
    <row r="16" spans="1:7" s="16" customFormat="1" x14ac:dyDescent="0.25">
      <c r="A16" s="351"/>
      <c r="B16" s="110" t="s">
        <v>312</v>
      </c>
      <c r="C16" s="112">
        <v>0</v>
      </c>
      <c r="D16" s="112">
        <v>0</v>
      </c>
      <c r="E16" s="354"/>
      <c r="F16" s="356"/>
      <c r="G16" s="354"/>
    </row>
    <row r="17" spans="1:7" s="16" customFormat="1" ht="89.25" x14ac:dyDescent="0.25">
      <c r="A17" s="77" t="s">
        <v>295</v>
      </c>
      <c r="B17" s="79" t="s">
        <v>435</v>
      </c>
      <c r="C17" s="76" t="s">
        <v>95</v>
      </c>
      <c r="D17" s="76" t="s">
        <v>95</v>
      </c>
      <c r="E17" s="135" t="s">
        <v>557</v>
      </c>
      <c r="F17" s="357" t="s">
        <v>746</v>
      </c>
      <c r="G17" s="344"/>
    </row>
    <row r="18" spans="1:7" ht="51" x14ac:dyDescent="0.25">
      <c r="A18" s="78" t="s">
        <v>295</v>
      </c>
      <c r="B18" s="72" t="s">
        <v>139</v>
      </c>
      <c r="C18" s="80" t="s">
        <v>27</v>
      </c>
      <c r="D18" s="80" t="s">
        <v>27</v>
      </c>
      <c r="E18" s="347" t="s">
        <v>466</v>
      </c>
      <c r="F18" s="358"/>
      <c r="G18" s="345"/>
    </row>
    <row r="19" spans="1:7" s="16" customFormat="1" ht="51" x14ac:dyDescent="0.25">
      <c r="A19" s="78" t="s">
        <v>295</v>
      </c>
      <c r="B19" s="49" t="s">
        <v>140</v>
      </c>
      <c r="C19" s="80" t="s">
        <v>27</v>
      </c>
      <c r="D19" s="80" t="s">
        <v>27</v>
      </c>
      <c r="E19" s="348"/>
      <c r="F19" s="358"/>
      <c r="G19" s="345"/>
    </row>
    <row r="20" spans="1:7" s="16" customFormat="1" ht="51" x14ac:dyDescent="0.25">
      <c r="A20" s="78" t="s">
        <v>295</v>
      </c>
      <c r="B20" s="49" t="s">
        <v>141</v>
      </c>
      <c r="C20" s="80" t="s">
        <v>27</v>
      </c>
      <c r="D20" s="80" t="s">
        <v>27</v>
      </c>
      <c r="E20" s="348"/>
      <c r="F20" s="358"/>
      <c r="G20" s="345"/>
    </row>
    <row r="21" spans="1:7" s="16" customFormat="1" ht="60.75" customHeight="1" x14ac:dyDescent="0.25">
      <c r="A21" s="78" t="s">
        <v>295</v>
      </c>
      <c r="B21" s="49" t="s">
        <v>545</v>
      </c>
      <c r="C21" s="80" t="s">
        <v>27</v>
      </c>
      <c r="D21" s="80" t="s">
        <v>27</v>
      </c>
      <c r="E21" s="348"/>
      <c r="F21" s="358"/>
      <c r="G21" s="345"/>
    </row>
    <row r="22" spans="1:7" s="16" customFormat="1" ht="83.25" customHeight="1" x14ac:dyDescent="0.25">
      <c r="A22" s="78" t="s">
        <v>295</v>
      </c>
      <c r="B22" s="49" t="s">
        <v>144</v>
      </c>
      <c r="C22" s="80" t="s">
        <v>27</v>
      </c>
      <c r="D22" s="80" t="s">
        <v>27</v>
      </c>
      <c r="E22" s="348"/>
      <c r="F22" s="358"/>
      <c r="G22" s="345"/>
    </row>
    <row r="23" spans="1:7" s="16" customFormat="1" ht="67.900000000000006" customHeight="1" x14ac:dyDescent="0.25">
      <c r="A23" s="78" t="s">
        <v>295</v>
      </c>
      <c r="B23" s="49" t="s">
        <v>314</v>
      </c>
      <c r="C23" s="80" t="s">
        <v>27</v>
      </c>
      <c r="D23" s="80" t="s">
        <v>27</v>
      </c>
      <c r="E23" s="348"/>
      <c r="F23" s="358"/>
      <c r="G23" s="345"/>
    </row>
    <row r="24" spans="1:7" s="16" customFormat="1" ht="50.25" customHeight="1" x14ac:dyDescent="0.25">
      <c r="A24" s="78" t="s">
        <v>295</v>
      </c>
      <c r="B24" s="49" t="s">
        <v>137</v>
      </c>
      <c r="C24" s="80" t="s">
        <v>27</v>
      </c>
      <c r="D24" s="80" t="s">
        <v>27</v>
      </c>
      <c r="E24" s="348"/>
      <c r="F24" s="358"/>
      <c r="G24" s="345"/>
    </row>
    <row r="25" spans="1:7" s="16" customFormat="1" ht="63.75" x14ac:dyDescent="0.25">
      <c r="A25" s="349" t="s">
        <v>295</v>
      </c>
      <c r="B25" s="230" t="s">
        <v>460</v>
      </c>
      <c r="C25" s="80" t="s">
        <v>27</v>
      </c>
      <c r="D25" s="80" t="s">
        <v>27</v>
      </c>
      <c r="E25" s="348"/>
      <c r="F25" s="358"/>
      <c r="G25" s="345"/>
    </row>
    <row r="26" spans="1:7" s="16" customFormat="1" x14ac:dyDescent="0.25">
      <c r="A26" s="350"/>
      <c r="B26" s="111" t="s">
        <v>239</v>
      </c>
      <c r="C26" s="112">
        <v>0</v>
      </c>
      <c r="D26" s="112">
        <v>0</v>
      </c>
      <c r="E26" s="348"/>
      <c r="F26" s="358"/>
      <c r="G26" s="345"/>
    </row>
    <row r="27" spans="1:7" s="16" customFormat="1" x14ac:dyDescent="0.25">
      <c r="A27" s="351"/>
      <c r="B27" s="110" t="s">
        <v>312</v>
      </c>
      <c r="C27" s="112">
        <v>0</v>
      </c>
      <c r="D27" s="112">
        <v>0</v>
      </c>
      <c r="E27" s="354"/>
      <c r="F27" s="359"/>
      <c r="G27" s="346"/>
    </row>
    <row r="28" spans="1:7" ht="64.150000000000006" customHeight="1" x14ac:dyDescent="0.25">
      <c r="A28" s="77" t="s">
        <v>296</v>
      </c>
      <c r="B28" s="79" t="s">
        <v>436</v>
      </c>
      <c r="C28" s="76" t="s">
        <v>95</v>
      </c>
      <c r="D28" s="76" t="s">
        <v>95</v>
      </c>
      <c r="E28" s="205" t="s">
        <v>470</v>
      </c>
      <c r="F28" s="344" t="s">
        <v>743</v>
      </c>
      <c r="G28" s="344"/>
    </row>
    <row r="29" spans="1:7" s="16" customFormat="1" ht="69" customHeight="1" x14ac:dyDescent="0.25">
      <c r="A29" s="78" t="s">
        <v>296</v>
      </c>
      <c r="B29" s="73" t="s">
        <v>188</v>
      </c>
      <c r="C29" s="80" t="s">
        <v>27</v>
      </c>
      <c r="D29" s="80" t="s">
        <v>27</v>
      </c>
      <c r="E29" s="347" t="s">
        <v>467</v>
      </c>
      <c r="F29" s="355"/>
      <c r="G29" s="345"/>
    </row>
    <row r="30" spans="1:7" s="16" customFormat="1" ht="61.9" customHeight="1" x14ac:dyDescent="0.25">
      <c r="A30" s="78" t="s">
        <v>296</v>
      </c>
      <c r="B30" s="49" t="s">
        <v>190</v>
      </c>
      <c r="C30" s="80" t="s">
        <v>27</v>
      </c>
      <c r="D30" s="80" t="s">
        <v>27</v>
      </c>
      <c r="E30" s="348"/>
      <c r="F30" s="355"/>
      <c r="G30" s="345"/>
    </row>
    <row r="31" spans="1:7" s="16" customFormat="1" ht="61.9" customHeight="1" x14ac:dyDescent="0.25">
      <c r="A31" s="78" t="s">
        <v>296</v>
      </c>
      <c r="B31" s="49" t="s">
        <v>433</v>
      </c>
      <c r="C31" s="80" t="s">
        <v>27</v>
      </c>
      <c r="D31" s="80" t="s">
        <v>27</v>
      </c>
      <c r="E31" s="348"/>
      <c r="F31" s="355"/>
      <c r="G31" s="345"/>
    </row>
    <row r="32" spans="1:7" s="16" customFormat="1" ht="61.9" customHeight="1" x14ac:dyDescent="0.25">
      <c r="A32" s="78" t="s">
        <v>296</v>
      </c>
      <c r="B32" s="49" t="s">
        <v>189</v>
      </c>
      <c r="C32" s="80" t="s">
        <v>27</v>
      </c>
      <c r="D32" s="80" t="s">
        <v>27</v>
      </c>
      <c r="E32" s="348"/>
      <c r="F32" s="355"/>
      <c r="G32" s="345"/>
    </row>
    <row r="33" spans="1:7" s="16" customFormat="1" ht="25.5" x14ac:dyDescent="0.25">
      <c r="A33" s="78" t="s">
        <v>296</v>
      </c>
      <c r="B33" s="49" t="s">
        <v>316</v>
      </c>
      <c r="C33" s="80" t="s">
        <v>27</v>
      </c>
      <c r="D33" s="80" t="s">
        <v>27</v>
      </c>
      <c r="E33" s="348"/>
      <c r="F33" s="355"/>
      <c r="G33" s="345"/>
    </row>
    <row r="34" spans="1:7" s="16" customFormat="1" ht="61.9" customHeight="1" x14ac:dyDescent="0.25">
      <c r="A34" s="78" t="s">
        <v>296</v>
      </c>
      <c r="B34" s="49" t="s">
        <v>459</v>
      </c>
      <c r="C34" s="80" t="s">
        <v>27</v>
      </c>
      <c r="D34" s="80" t="s">
        <v>27</v>
      </c>
      <c r="E34" s="348"/>
      <c r="F34" s="355"/>
      <c r="G34" s="345"/>
    </row>
    <row r="35" spans="1:7" s="16" customFormat="1" ht="61.9" customHeight="1" x14ac:dyDescent="0.25">
      <c r="A35" s="78" t="s">
        <v>296</v>
      </c>
      <c r="B35" s="49" t="s">
        <v>317</v>
      </c>
      <c r="C35" s="80" t="s">
        <v>27</v>
      </c>
      <c r="D35" s="80" t="s">
        <v>27</v>
      </c>
      <c r="E35" s="348"/>
      <c r="F35" s="355"/>
      <c r="G35" s="345"/>
    </row>
    <row r="36" spans="1:7" s="16" customFormat="1" ht="76.5" customHeight="1" x14ac:dyDescent="0.25">
      <c r="A36" s="349" t="s">
        <v>296</v>
      </c>
      <c r="B36" s="230" t="s">
        <v>460</v>
      </c>
      <c r="C36" s="80" t="s">
        <v>27</v>
      </c>
      <c r="D36" s="80" t="s">
        <v>27</v>
      </c>
      <c r="E36" s="348"/>
      <c r="F36" s="355"/>
      <c r="G36" s="345"/>
    </row>
    <row r="37" spans="1:7" s="16" customFormat="1" x14ac:dyDescent="0.25">
      <c r="A37" s="350"/>
      <c r="B37" s="111" t="s">
        <v>239</v>
      </c>
      <c r="C37" s="112">
        <v>0</v>
      </c>
      <c r="D37" s="112">
        <v>0</v>
      </c>
      <c r="E37" s="348"/>
      <c r="F37" s="355"/>
      <c r="G37" s="345"/>
    </row>
    <row r="38" spans="1:7" s="16" customFormat="1" x14ac:dyDescent="0.25">
      <c r="A38" s="351"/>
      <c r="B38" s="110" t="s">
        <v>312</v>
      </c>
      <c r="C38" s="112">
        <v>0</v>
      </c>
      <c r="D38" s="112">
        <v>0</v>
      </c>
      <c r="E38" s="354"/>
      <c r="F38" s="356"/>
      <c r="G38" s="346"/>
    </row>
    <row r="39" spans="1:7" ht="61.15" customHeight="1" x14ac:dyDescent="0.25">
      <c r="A39" s="77" t="s">
        <v>297</v>
      </c>
      <c r="B39" s="79" t="s">
        <v>437</v>
      </c>
      <c r="C39" s="76" t="s">
        <v>95</v>
      </c>
      <c r="D39" s="76" t="s">
        <v>95</v>
      </c>
      <c r="E39" s="88" t="s">
        <v>561</v>
      </c>
      <c r="F39" s="344" t="s">
        <v>519</v>
      </c>
      <c r="G39" s="344"/>
    </row>
    <row r="40" spans="1:7" s="16" customFormat="1" ht="67.900000000000006" customHeight="1" x14ac:dyDescent="0.25">
      <c r="A40" s="78" t="s">
        <v>297</v>
      </c>
      <c r="B40" s="72" t="s">
        <v>139</v>
      </c>
      <c r="C40" s="80" t="s">
        <v>27</v>
      </c>
      <c r="D40" s="80" t="s">
        <v>27</v>
      </c>
      <c r="E40" s="347" t="s">
        <v>118</v>
      </c>
      <c r="F40" s="348"/>
      <c r="G40" s="345"/>
    </row>
    <row r="41" spans="1:7" s="16" customFormat="1" ht="67.900000000000006" customHeight="1" x14ac:dyDescent="0.25">
      <c r="A41" s="78" t="s">
        <v>297</v>
      </c>
      <c r="B41" s="49" t="s">
        <v>546</v>
      </c>
      <c r="C41" s="80" t="s">
        <v>27</v>
      </c>
      <c r="D41" s="80" t="s">
        <v>27</v>
      </c>
      <c r="E41" s="348"/>
      <c r="F41" s="348"/>
      <c r="G41" s="345"/>
    </row>
    <row r="42" spans="1:7" s="16" customFormat="1" ht="51" x14ac:dyDescent="0.25">
      <c r="A42" s="78" t="s">
        <v>297</v>
      </c>
      <c r="B42" s="49" t="s">
        <v>544</v>
      </c>
      <c r="C42" s="80" t="s">
        <v>27</v>
      </c>
      <c r="D42" s="80" t="s">
        <v>27</v>
      </c>
      <c r="E42" s="348"/>
      <c r="F42" s="348"/>
      <c r="G42" s="345"/>
    </row>
    <row r="43" spans="1:7" s="16" customFormat="1" ht="38.25" x14ac:dyDescent="0.25">
      <c r="A43" s="78" t="s">
        <v>297</v>
      </c>
      <c r="B43" s="49" t="s">
        <v>545</v>
      </c>
      <c r="C43" s="80" t="s">
        <v>27</v>
      </c>
      <c r="D43" s="80" t="s">
        <v>27</v>
      </c>
      <c r="E43" s="348"/>
      <c r="F43" s="348"/>
      <c r="G43" s="345"/>
    </row>
    <row r="44" spans="1:7" s="16" customFormat="1" ht="67.900000000000006" customHeight="1" x14ac:dyDescent="0.25">
      <c r="A44" s="78" t="s">
        <v>297</v>
      </c>
      <c r="B44" s="49" t="s">
        <v>547</v>
      </c>
      <c r="C44" s="80" t="s">
        <v>27</v>
      </c>
      <c r="D44" s="80" t="s">
        <v>27</v>
      </c>
      <c r="E44" s="348"/>
      <c r="F44" s="348"/>
      <c r="G44" s="345"/>
    </row>
    <row r="45" spans="1:7" s="16" customFormat="1" ht="75" customHeight="1" x14ac:dyDescent="0.25">
      <c r="A45" s="78" t="s">
        <v>297</v>
      </c>
      <c r="B45" s="49" t="s">
        <v>314</v>
      </c>
      <c r="C45" s="80" t="s">
        <v>27</v>
      </c>
      <c r="D45" s="80" t="s">
        <v>27</v>
      </c>
      <c r="E45" s="348"/>
      <c r="F45" s="348"/>
      <c r="G45" s="345"/>
    </row>
    <row r="46" spans="1:7" s="16" customFormat="1" ht="51" x14ac:dyDescent="0.25">
      <c r="A46" s="78" t="s">
        <v>297</v>
      </c>
      <c r="B46" s="49" t="s">
        <v>137</v>
      </c>
      <c r="C46" s="80" t="s">
        <v>27</v>
      </c>
      <c r="D46" s="80" t="s">
        <v>27</v>
      </c>
      <c r="E46" s="348"/>
      <c r="F46" s="348"/>
      <c r="G46" s="345"/>
    </row>
    <row r="47" spans="1:7" s="16" customFormat="1" ht="67.900000000000006" customHeight="1" x14ac:dyDescent="0.25">
      <c r="A47" s="349" t="s">
        <v>297</v>
      </c>
      <c r="B47" s="230" t="s">
        <v>460</v>
      </c>
      <c r="C47" s="80" t="s">
        <v>27</v>
      </c>
      <c r="D47" s="80" t="s">
        <v>27</v>
      </c>
      <c r="E47" s="348"/>
      <c r="F47" s="348"/>
      <c r="G47" s="345"/>
    </row>
    <row r="48" spans="1:7" s="16" customFormat="1" x14ac:dyDescent="0.25">
      <c r="A48" s="350"/>
      <c r="B48" s="111" t="s">
        <v>239</v>
      </c>
      <c r="C48" s="112">
        <v>0</v>
      </c>
      <c r="D48" s="112">
        <v>0</v>
      </c>
      <c r="E48" s="348"/>
      <c r="F48" s="348"/>
      <c r="G48" s="345"/>
    </row>
    <row r="49" spans="1:7" s="16" customFormat="1" x14ac:dyDescent="0.25">
      <c r="A49" s="351"/>
      <c r="B49" s="110" t="s">
        <v>312</v>
      </c>
      <c r="C49" s="112">
        <v>0</v>
      </c>
      <c r="D49" s="112">
        <v>0</v>
      </c>
      <c r="E49" s="354"/>
      <c r="F49" s="354"/>
      <c r="G49" s="346"/>
    </row>
    <row r="50" spans="1:7" ht="33" customHeight="1" x14ac:dyDescent="0.25">
      <c r="A50" s="77" t="s">
        <v>298</v>
      </c>
      <c r="B50" s="79" t="s">
        <v>438</v>
      </c>
      <c r="C50" s="76" t="s">
        <v>95</v>
      </c>
      <c r="D50" s="76" t="s">
        <v>95</v>
      </c>
      <c r="E50" s="88"/>
      <c r="F50" s="344" t="s">
        <v>518</v>
      </c>
      <c r="G50" s="344"/>
    </row>
    <row r="51" spans="1:7" s="16" customFormat="1" ht="58.9" customHeight="1" x14ac:dyDescent="0.25">
      <c r="A51" s="78" t="s">
        <v>298</v>
      </c>
      <c r="B51" s="72" t="s">
        <v>139</v>
      </c>
      <c r="C51" s="80" t="s">
        <v>27</v>
      </c>
      <c r="D51" s="80" t="s">
        <v>27</v>
      </c>
      <c r="E51" s="347" t="s">
        <v>119</v>
      </c>
      <c r="F51" s="345"/>
      <c r="G51" s="345"/>
    </row>
    <row r="52" spans="1:7" s="16" customFormat="1" ht="58.9" customHeight="1" x14ac:dyDescent="0.25">
      <c r="A52" s="78" t="s">
        <v>298</v>
      </c>
      <c r="B52" s="49" t="s">
        <v>140</v>
      </c>
      <c r="C52" s="80" t="s">
        <v>27</v>
      </c>
      <c r="D52" s="80" t="s">
        <v>27</v>
      </c>
      <c r="E52" s="347"/>
      <c r="F52" s="345"/>
      <c r="G52" s="345"/>
    </row>
    <row r="53" spans="1:7" s="16" customFormat="1" ht="58.9" customHeight="1" x14ac:dyDescent="0.25">
      <c r="A53" s="78" t="s">
        <v>298</v>
      </c>
      <c r="B53" s="49" t="s">
        <v>544</v>
      </c>
      <c r="C53" s="80" t="s">
        <v>27</v>
      </c>
      <c r="D53" s="80" t="s">
        <v>27</v>
      </c>
      <c r="E53" s="347"/>
      <c r="F53" s="345"/>
      <c r="G53" s="345"/>
    </row>
    <row r="54" spans="1:7" s="16" customFormat="1" ht="58.9" customHeight="1" x14ac:dyDescent="0.25">
      <c r="A54" s="78" t="s">
        <v>298</v>
      </c>
      <c r="B54" s="49" t="s">
        <v>545</v>
      </c>
      <c r="C54" s="80" t="s">
        <v>27</v>
      </c>
      <c r="D54" s="80" t="s">
        <v>27</v>
      </c>
      <c r="E54" s="347"/>
      <c r="F54" s="345"/>
      <c r="G54" s="345"/>
    </row>
    <row r="55" spans="1:7" s="16" customFormat="1" ht="76.5" customHeight="1" x14ac:dyDescent="0.25">
      <c r="A55" s="78" t="s">
        <v>298</v>
      </c>
      <c r="B55" s="49" t="s">
        <v>144</v>
      </c>
      <c r="C55" s="80" t="s">
        <v>27</v>
      </c>
      <c r="D55" s="80" t="s">
        <v>27</v>
      </c>
      <c r="E55" s="347"/>
      <c r="F55" s="345"/>
      <c r="G55" s="345"/>
    </row>
    <row r="56" spans="1:7" s="16" customFormat="1" ht="75.75" customHeight="1" x14ac:dyDescent="0.25">
      <c r="A56" s="78" t="s">
        <v>298</v>
      </c>
      <c r="B56" s="49" t="s">
        <v>314</v>
      </c>
      <c r="C56" s="80" t="s">
        <v>27</v>
      </c>
      <c r="D56" s="80" t="s">
        <v>27</v>
      </c>
      <c r="E56" s="347"/>
      <c r="F56" s="345"/>
      <c r="G56" s="345"/>
    </row>
    <row r="57" spans="1:7" s="16" customFormat="1" ht="58.9" customHeight="1" x14ac:dyDescent="0.25">
      <c r="A57" s="78" t="s">
        <v>298</v>
      </c>
      <c r="B57" s="49" t="s">
        <v>137</v>
      </c>
      <c r="C57" s="80" t="s">
        <v>27</v>
      </c>
      <c r="D57" s="80" t="s">
        <v>27</v>
      </c>
      <c r="E57" s="347"/>
      <c r="F57" s="345"/>
      <c r="G57" s="345"/>
    </row>
    <row r="58" spans="1:7" s="16" customFormat="1" ht="73.5" customHeight="1" x14ac:dyDescent="0.25">
      <c r="A58" s="349" t="s">
        <v>298</v>
      </c>
      <c r="B58" s="230" t="s">
        <v>460</v>
      </c>
      <c r="C58" s="80" t="s">
        <v>27</v>
      </c>
      <c r="D58" s="80" t="s">
        <v>27</v>
      </c>
      <c r="E58" s="347"/>
      <c r="F58" s="345"/>
      <c r="G58" s="345"/>
    </row>
    <row r="59" spans="1:7" s="16" customFormat="1" x14ac:dyDescent="0.25">
      <c r="A59" s="350"/>
      <c r="B59" s="111" t="s">
        <v>239</v>
      </c>
      <c r="C59" s="112">
        <v>0</v>
      </c>
      <c r="D59" s="112">
        <v>0</v>
      </c>
      <c r="E59" s="345"/>
      <c r="F59" s="345"/>
      <c r="G59" s="345"/>
    </row>
    <row r="60" spans="1:7" s="16" customFormat="1" x14ac:dyDescent="0.25">
      <c r="A60" s="351"/>
      <c r="B60" s="110" t="s">
        <v>312</v>
      </c>
      <c r="C60" s="112">
        <v>0</v>
      </c>
      <c r="D60" s="112">
        <v>0</v>
      </c>
      <c r="E60" s="346"/>
      <c r="F60" s="346"/>
      <c r="G60" s="346"/>
    </row>
    <row r="61" spans="1:7" ht="37.15" customHeight="1" x14ac:dyDescent="0.25">
      <c r="A61" s="77" t="s">
        <v>299</v>
      </c>
      <c r="B61" s="79" t="s">
        <v>439</v>
      </c>
      <c r="C61" s="76" t="s">
        <v>95</v>
      </c>
      <c r="D61" s="76" t="s">
        <v>95</v>
      </c>
      <c r="E61" s="88"/>
      <c r="F61" s="344" t="s">
        <v>521</v>
      </c>
      <c r="G61" s="344"/>
    </row>
    <row r="62" spans="1:7" s="16" customFormat="1" ht="58.9" customHeight="1" x14ac:dyDescent="0.25">
      <c r="A62" s="78" t="s">
        <v>299</v>
      </c>
      <c r="B62" s="72" t="s">
        <v>139</v>
      </c>
      <c r="C62" s="80" t="s">
        <v>27</v>
      </c>
      <c r="D62" s="80" t="s">
        <v>27</v>
      </c>
      <c r="E62" s="347" t="s">
        <v>120</v>
      </c>
      <c r="F62" s="345"/>
      <c r="G62" s="345"/>
    </row>
    <row r="63" spans="1:7" s="16" customFormat="1" ht="58.9" customHeight="1" x14ac:dyDescent="0.25">
      <c r="A63" s="78" t="s">
        <v>299</v>
      </c>
      <c r="B63" s="49" t="s">
        <v>140</v>
      </c>
      <c r="C63" s="80" t="s">
        <v>27</v>
      </c>
      <c r="D63" s="80" t="s">
        <v>27</v>
      </c>
      <c r="E63" s="348"/>
      <c r="F63" s="345"/>
      <c r="G63" s="345"/>
    </row>
    <row r="64" spans="1:7" s="16" customFormat="1" ht="58.9" customHeight="1" x14ac:dyDescent="0.25">
      <c r="A64" s="78" t="s">
        <v>299</v>
      </c>
      <c r="B64" s="49" t="s">
        <v>141</v>
      </c>
      <c r="C64" s="80" t="s">
        <v>27</v>
      </c>
      <c r="D64" s="80" t="s">
        <v>27</v>
      </c>
      <c r="E64" s="348"/>
      <c r="F64" s="345"/>
      <c r="G64" s="345"/>
    </row>
    <row r="65" spans="1:7" s="16" customFormat="1" ht="58.9" customHeight="1" x14ac:dyDescent="0.25">
      <c r="A65" s="78" t="s">
        <v>299</v>
      </c>
      <c r="B65" s="49" t="s">
        <v>142</v>
      </c>
      <c r="C65" s="80" t="s">
        <v>27</v>
      </c>
      <c r="D65" s="80" t="s">
        <v>27</v>
      </c>
      <c r="E65" s="348"/>
      <c r="F65" s="345"/>
      <c r="G65" s="345"/>
    </row>
    <row r="66" spans="1:7" s="16" customFormat="1" ht="76.5" customHeight="1" x14ac:dyDescent="0.25">
      <c r="A66" s="78" t="s">
        <v>299</v>
      </c>
      <c r="B66" s="49" t="s">
        <v>144</v>
      </c>
      <c r="C66" s="80" t="s">
        <v>27</v>
      </c>
      <c r="D66" s="80" t="s">
        <v>27</v>
      </c>
      <c r="E66" s="348"/>
      <c r="F66" s="345"/>
      <c r="G66" s="345"/>
    </row>
    <row r="67" spans="1:7" s="16" customFormat="1" ht="74.25" customHeight="1" x14ac:dyDescent="0.25">
      <c r="A67" s="78" t="s">
        <v>299</v>
      </c>
      <c r="B67" s="49" t="s">
        <v>314</v>
      </c>
      <c r="C67" s="80" t="s">
        <v>27</v>
      </c>
      <c r="D67" s="80" t="s">
        <v>27</v>
      </c>
      <c r="E67" s="348"/>
      <c r="F67" s="345"/>
      <c r="G67" s="345"/>
    </row>
    <row r="68" spans="1:7" s="16" customFormat="1" ht="58.9" customHeight="1" x14ac:dyDescent="0.25">
      <c r="A68" s="78" t="s">
        <v>299</v>
      </c>
      <c r="B68" s="49" t="s">
        <v>137</v>
      </c>
      <c r="C68" s="80" t="s">
        <v>27</v>
      </c>
      <c r="D68" s="80" t="s">
        <v>27</v>
      </c>
      <c r="E68" s="348"/>
      <c r="F68" s="345"/>
      <c r="G68" s="345"/>
    </row>
    <row r="69" spans="1:7" s="16" customFormat="1" ht="70.5" customHeight="1" x14ac:dyDescent="0.25">
      <c r="A69" s="349" t="s">
        <v>299</v>
      </c>
      <c r="B69" s="230" t="s">
        <v>460</v>
      </c>
      <c r="C69" s="80" t="s">
        <v>27</v>
      </c>
      <c r="D69" s="80" t="s">
        <v>27</v>
      </c>
      <c r="E69" s="348"/>
      <c r="F69" s="345"/>
      <c r="G69" s="345"/>
    </row>
    <row r="70" spans="1:7" s="16" customFormat="1" x14ac:dyDescent="0.25">
      <c r="A70" s="350"/>
      <c r="B70" s="111" t="s">
        <v>239</v>
      </c>
      <c r="C70" s="112">
        <v>0</v>
      </c>
      <c r="D70" s="112">
        <v>0</v>
      </c>
      <c r="E70" s="345"/>
      <c r="F70" s="345"/>
      <c r="G70" s="345"/>
    </row>
    <row r="71" spans="1:7" s="16" customFormat="1" x14ac:dyDescent="0.25">
      <c r="A71" s="351"/>
      <c r="B71" s="110" t="s">
        <v>312</v>
      </c>
      <c r="C71" s="112">
        <v>0</v>
      </c>
      <c r="D71" s="112">
        <v>0</v>
      </c>
      <c r="E71" s="346"/>
      <c r="F71" s="346"/>
      <c r="G71" s="346"/>
    </row>
    <row r="72" spans="1:7" ht="72" customHeight="1" x14ac:dyDescent="0.25">
      <c r="A72" s="153" t="s">
        <v>300</v>
      </c>
      <c r="B72" s="154" t="s">
        <v>440</v>
      </c>
      <c r="C72" s="155" t="s">
        <v>95</v>
      </c>
      <c r="D72" s="155" t="s">
        <v>95</v>
      </c>
      <c r="E72" s="141" t="s">
        <v>468</v>
      </c>
      <c r="F72" s="344" t="s">
        <v>520</v>
      </c>
      <c r="G72" s="344"/>
    </row>
    <row r="73" spans="1:7" s="16" customFormat="1" ht="58.9" customHeight="1" x14ac:dyDescent="0.25">
      <c r="A73" s="156" t="s">
        <v>300</v>
      </c>
      <c r="B73" s="82" t="s">
        <v>139</v>
      </c>
      <c r="C73" s="80" t="s">
        <v>27</v>
      </c>
      <c r="D73" s="80" t="s">
        <v>27</v>
      </c>
      <c r="E73" s="347" t="s">
        <v>120</v>
      </c>
      <c r="F73" s="345"/>
      <c r="G73" s="345"/>
    </row>
    <row r="74" spans="1:7" s="16" customFormat="1" ht="58.9" customHeight="1" x14ac:dyDescent="0.25">
      <c r="A74" s="156" t="s">
        <v>300</v>
      </c>
      <c r="B74" s="157" t="s">
        <v>140</v>
      </c>
      <c r="C74" s="80" t="s">
        <v>27</v>
      </c>
      <c r="D74" s="80" t="s">
        <v>27</v>
      </c>
      <c r="E74" s="345"/>
      <c r="F74" s="345"/>
      <c r="G74" s="345"/>
    </row>
    <row r="75" spans="1:7" s="16" customFormat="1" ht="58.9" customHeight="1" x14ac:dyDescent="0.25">
      <c r="A75" s="156" t="s">
        <v>300</v>
      </c>
      <c r="B75" s="157" t="s">
        <v>141</v>
      </c>
      <c r="C75" s="80" t="s">
        <v>27</v>
      </c>
      <c r="D75" s="80" t="s">
        <v>27</v>
      </c>
      <c r="E75" s="345"/>
      <c r="F75" s="345"/>
      <c r="G75" s="345"/>
    </row>
    <row r="76" spans="1:7" s="16" customFormat="1" ht="25.5" x14ac:dyDescent="0.25">
      <c r="A76" s="156" t="s">
        <v>300</v>
      </c>
      <c r="B76" s="157" t="s">
        <v>142</v>
      </c>
      <c r="C76" s="80" t="s">
        <v>27</v>
      </c>
      <c r="D76" s="80" t="s">
        <v>27</v>
      </c>
      <c r="E76" s="345"/>
      <c r="F76" s="345"/>
      <c r="G76" s="345"/>
    </row>
    <row r="77" spans="1:7" s="16" customFormat="1" ht="73.5" customHeight="1" x14ac:dyDescent="0.25">
      <c r="A77" s="156" t="s">
        <v>300</v>
      </c>
      <c r="B77" s="157" t="s">
        <v>144</v>
      </c>
      <c r="C77" s="80" t="s">
        <v>27</v>
      </c>
      <c r="D77" s="80" t="s">
        <v>27</v>
      </c>
      <c r="E77" s="345"/>
      <c r="F77" s="345"/>
      <c r="G77" s="345"/>
    </row>
    <row r="78" spans="1:7" s="16" customFormat="1" ht="82.9" customHeight="1" x14ac:dyDescent="0.25">
      <c r="A78" s="156" t="s">
        <v>300</v>
      </c>
      <c r="B78" s="157" t="s">
        <v>314</v>
      </c>
      <c r="C78" s="80" t="s">
        <v>27</v>
      </c>
      <c r="D78" s="80" t="s">
        <v>27</v>
      </c>
      <c r="E78" s="345"/>
      <c r="F78" s="345"/>
      <c r="G78" s="345"/>
    </row>
    <row r="79" spans="1:7" s="16" customFormat="1" ht="51" x14ac:dyDescent="0.25">
      <c r="A79" s="156" t="s">
        <v>300</v>
      </c>
      <c r="B79" s="157" t="s">
        <v>137</v>
      </c>
      <c r="C79" s="80" t="s">
        <v>27</v>
      </c>
      <c r="D79" s="80" t="s">
        <v>27</v>
      </c>
      <c r="E79" s="345"/>
      <c r="F79" s="345"/>
      <c r="G79" s="345"/>
    </row>
    <row r="80" spans="1:7" s="16" customFormat="1" ht="63.75" x14ac:dyDescent="0.25">
      <c r="A80" s="349" t="s">
        <v>300</v>
      </c>
      <c r="B80" s="230" t="s">
        <v>460</v>
      </c>
      <c r="C80" s="80" t="s">
        <v>27</v>
      </c>
      <c r="D80" s="80" t="s">
        <v>27</v>
      </c>
      <c r="E80" s="345"/>
      <c r="F80" s="345"/>
      <c r="G80" s="345"/>
    </row>
    <row r="81" spans="1:7" s="16" customFormat="1" x14ac:dyDescent="0.25">
      <c r="A81" s="350"/>
      <c r="B81" s="111" t="s">
        <v>239</v>
      </c>
      <c r="C81" s="112">
        <v>0</v>
      </c>
      <c r="D81" s="112">
        <v>0</v>
      </c>
      <c r="E81" s="345"/>
      <c r="F81" s="345"/>
      <c r="G81" s="345"/>
    </row>
    <row r="82" spans="1:7" s="16" customFormat="1" x14ac:dyDescent="0.25">
      <c r="A82" s="351"/>
      <c r="B82" s="110" t="s">
        <v>312</v>
      </c>
      <c r="C82" s="112">
        <v>0</v>
      </c>
      <c r="D82" s="112">
        <v>0</v>
      </c>
      <c r="E82" s="346"/>
      <c r="F82" s="346"/>
      <c r="G82" s="346"/>
    </row>
    <row r="83" spans="1:7" ht="37.15" customHeight="1" x14ac:dyDescent="0.25">
      <c r="A83" s="119" t="s">
        <v>301</v>
      </c>
      <c r="B83" s="120" t="s">
        <v>474</v>
      </c>
      <c r="C83" s="121" t="s">
        <v>95</v>
      </c>
      <c r="D83" s="121" t="s">
        <v>95</v>
      </c>
      <c r="E83" s="95"/>
      <c r="F83" s="347" t="s">
        <v>744</v>
      </c>
      <c r="G83" s="347"/>
    </row>
    <row r="84" spans="1:7" s="16" customFormat="1" ht="58.9" customHeight="1" x14ac:dyDescent="0.25">
      <c r="A84" s="78" t="s">
        <v>301</v>
      </c>
      <c r="B84" s="72" t="s">
        <v>139</v>
      </c>
      <c r="C84" s="80" t="s">
        <v>27</v>
      </c>
      <c r="D84" s="80" t="s">
        <v>27</v>
      </c>
      <c r="E84" s="347" t="s">
        <v>122</v>
      </c>
      <c r="F84" s="352"/>
      <c r="G84" s="345"/>
    </row>
    <row r="85" spans="1:7" s="16" customFormat="1" ht="58.9" customHeight="1" x14ac:dyDescent="0.25">
      <c r="A85" s="78" t="s">
        <v>301</v>
      </c>
      <c r="B85" s="49" t="s">
        <v>140</v>
      </c>
      <c r="C85" s="80" t="s">
        <v>27</v>
      </c>
      <c r="D85" s="80" t="s">
        <v>27</v>
      </c>
      <c r="E85" s="348"/>
      <c r="F85" s="352"/>
      <c r="G85" s="345"/>
    </row>
    <row r="86" spans="1:7" s="16" customFormat="1" ht="58.9" customHeight="1" x14ac:dyDescent="0.25">
      <c r="A86" s="78" t="s">
        <v>301</v>
      </c>
      <c r="B86" s="49" t="s">
        <v>544</v>
      </c>
      <c r="C86" s="80" t="s">
        <v>27</v>
      </c>
      <c r="D86" s="80" t="s">
        <v>27</v>
      </c>
      <c r="E86" s="348"/>
      <c r="F86" s="352"/>
      <c r="G86" s="345"/>
    </row>
    <row r="87" spans="1:7" s="16" customFormat="1" ht="58.9" customHeight="1" x14ac:dyDescent="0.25">
      <c r="A87" s="78" t="s">
        <v>301</v>
      </c>
      <c r="B87" s="49" t="s">
        <v>545</v>
      </c>
      <c r="C87" s="80" t="s">
        <v>27</v>
      </c>
      <c r="D87" s="80" t="s">
        <v>27</v>
      </c>
      <c r="E87" s="348"/>
      <c r="F87" s="352"/>
      <c r="G87" s="345"/>
    </row>
    <row r="88" spans="1:7" s="16" customFormat="1" ht="77.25" customHeight="1" x14ac:dyDescent="0.25">
      <c r="A88" s="78" t="s">
        <v>301</v>
      </c>
      <c r="B88" s="49" t="s">
        <v>144</v>
      </c>
      <c r="C88" s="80" t="s">
        <v>27</v>
      </c>
      <c r="D88" s="80" t="s">
        <v>27</v>
      </c>
      <c r="E88" s="348"/>
      <c r="F88" s="352"/>
      <c r="G88" s="345"/>
    </row>
    <row r="89" spans="1:7" s="16" customFormat="1" ht="78" customHeight="1" x14ac:dyDescent="0.25">
      <c r="A89" s="78" t="s">
        <v>301</v>
      </c>
      <c r="B89" s="49" t="s">
        <v>314</v>
      </c>
      <c r="C89" s="80" t="s">
        <v>27</v>
      </c>
      <c r="D89" s="80" t="s">
        <v>27</v>
      </c>
      <c r="E89" s="348"/>
      <c r="F89" s="352"/>
      <c r="G89" s="345"/>
    </row>
    <row r="90" spans="1:7" s="16" customFormat="1" ht="58.9" customHeight="1" x14ac:dyDescent="0.25">
      <c r="A90" s="78" t="s">
        <v>301</v>
      </c>
      <c r="B90" s="49" t="s">
        <v>137</v>
      </c>
      <c r="C90" s="80" t="s">
        <v>27</v>
      </c>
      <c r="D90" s="80" t="s">
        <v>27</v>
      </c>
      <c r="E90" s="348"/>
      <c r="F90" s="352"/>
      <c r="G90" s="345"/>
    </row>
    <row r="91" spans="1:7" s="16" customFormat="1" ht="77.25" customHeight="1" x14ac:dyDescent="0.25">
      <c r="A91" s="349" t="s">
        <v>301</v>
      </c>
      <c r="B91" s="230" t="s">
        <v>460</v>
      </c>
      <c r="C91" s="80" t="s">
        <v>27</v>
      </c>
      <c r="D91" s="80" t="s">
        <v>27</v>
      </c>
      <c r="E91" s="348"/>
      <c r="F91" s="352"/>
      <c r="G91" s="345"/>
    </row>
    <row r="92" spans="1:7" s="16" customFormat="1" x14ac:dyDescent="0.25">
      <c r="A92" s="350"/>
      <c r="B92" s="111" t="s">
        <v>239</v>
      </c>
      <c r="C92" s="112">
        <v>0</v>
      </c>
      <c r="D92" s="112">
        <v>0</v>
      </c>
      <c r="E92" s="345"/>
      <c r="F92" s="352"/>
      <c r="G92" s="345"/>
    </row>
    <row r="93" spans="1:7" s="16" customFormat="1" x14ac:dyDescent="0.25">
      <c r="A93" s="351"/>
      <c r="B93" s="110" t="s">
        <v>312</v>
      </c>
      <c r="C93" s="112">
        <v>0</v>
      </c>
      <c r="D93" s="112">
        <v>0</v>
      </c>
      <c r="E93" s="346"/>
      <c r="F93" s="353"/>
      <c r="G93" s="346"/>
    </row>
    <row r="94" spans="1:7" ht="61.9" customHeight="1" x14ac:dyDescent="0.25">
      <c r="A94" s="77" t="s">
        <v>302</v>
      </c>
      <c r="B94" s="79" t="s">
        <v>441</v>
      </c>
      <c r="C94" s="76" t="s">
        <v>95</v>
      </c>
      <c r="D94" s="76" t="s">
        <v>95</v>
      </c>
      <c r="E94" s="88" t="s">
        <v>469</v>
      </c>
      <c r="F94" s="344" t="s">
        <v>522</v>
      </c>
      <c r="G94" s="344"/>
    </row>
    <row r="95" spans="1:7" s="16" customFormat="1" ht="58.9" customHeight="1" x14ac:dyDescent="0.25">
      <c r="A95" s="78" t="s">
        <v>302</v>
      </c>
      <c r="B95" s="72" t="s">
        <v>139</v>
      </c>
      <c r="C95" s="80" t="s">
        <v>27</v>
      </c>
      <c r="D95" s="80" t="s">
        <v>27</v>
      </c>
      <c r="E95" s="347" t="s">
        <v>123</v>
      </c>
      <c r="F95" s="345"/>
      <c r="G95" s="345"/>
    </row>
    <row r="96" spans="1:7" s="16" customFormat="1" ht="58.9" customHeight="1" x14ac:dyDescent="0.25">
      <c r="A96" s="78" t="s">
        <v>302</v>
      </c>
      <c r="B96" s="49" t="s">
        <v>140</v>
      </c>
      <c r="C96" s="80" t="s">
        <v>27</v>
      </c>
      <c r="D96" s="80" t="s">
        <v>27</v>
      </c>
      <c r="E96" s="348"/>
      <c r="F96" s="345"/>
      <c r="G96" s="345"/>
    </row>
    <row r="97" spans="1:7" s="16" customFormat="1" ht="58.9" customHeight="1" x14ac:dyDescent="0.25">
      <c r="A97" s="78" t="s">
        <v>302</v>
      </c>
      <c r="B97" s="49" t="s">
        <v>141</v>
      </c>
      <c r="C97" s="80" t="s">
        <v>27</v>
      </c>
      <c r="D97" s="80" t="s">
        <v>27</v>
      </c>
      <c r="E97" s="348"/>
      <c r="F97" s="345"/>
      <c r="G97" s="345"/>
    </row>
    <row r="98" spans="1:7" s="16" customFormat="1" ht="25.5" x14ac:dyDescent="0.25">
      <c r="A98" s="78" t="s">
        <v>302</v>
      </c>
      <c r="B98" s="49" t="s">
        <v>142</v>
      </c>
      <c r="C98" s="80" t="s">
        <v>27</v>
      </c>
      <c r="D98" s="80" t="s">
        <v>27</v>
      </c>
      <c r="E98" s="348"/>
      <c r="F98" s="345"/>
      <c r="G98" s="345"/>
    </row>
    <row r="99" spans="1:7" s="16" customFormat="1" ht="74.25" customHeight="1" x14ac:dyDescent="0.25">
      <c r="A99" s="78" t="s">
        <v>302</v>
      </c>
      <c r="B99" s="49" t="s">
        <v>144</v>
      </c>
      <c r="C99" s="80" t="s">
        <v>27</v>
      </c>
      <c r="D99" s="80" t="s">
        <v>27</v>
      </c>
      <c r="E99" s="348"/>
      <c r="F99" s="345"/>
      <c r="G99" s="345"/>
    </row>
    <row r="100" spans="1:7" s="16" customFormat="1" ht="79.5" customHeight="1" x14ac:dyDescent="0.25">
      <c r="A100" s="78" t="s">
        <v>302</v>
      </c>
      <c r="B100" s="49" t="s">
        <v>314</v>
      </c>
      <c r="C100" s="80" t="s">
        <v>27</v>
      </c>
      <c r="D100" s="80" t="s">
        <v>27</v>
      </c>
      <c r="E100" s="348"/>
      <c r="F100" s="345"/>
      <c r="G100" s="345"/>
    </row>
    <row r="101" spans="1:7" s="16" customFormat="1" ht="51" x14ac:dyDescent="0.25">
      <c r="A101" s="78" t="s">
        <v>302</v>
      </c>
      <c r="B101" s="49" t="s">
        <v>137</v>
      </c>
      <c r="C101" s="80" t="s">
        <v>27</v>
      </c>
      <c r="D101" s="80" t="s">
        <v>27</v>
      </c>
      <c r="E101" s="348"/>
      <c r="F101" s="345"/>
      <c r="G101" s="345"/>
    </row>
    <row r="102" spans="1:7" s="16" customFormat="1" ht="63.75" x14ac:dyDescent="0.25">
      <c r="A102" s="349" t="s">
        <v>302</v>
      </c>
      <c r="B102" s="230" t="s">
        <v>460</v>
      </c>
      <c r="C102" s="80" t="s">
        <v>27</v>
      </c>
      <c r="D102" s="80" t="s">
        <v>27</v>
      </c>
      <c r="E102" s="348"/>
      <c r="F102" s="345"/>
      <c r="G102" s="345"/>
    </row>
    <row r="103" spans="1:7" s="16" customFormat="1" x14ac:dyDescent="0.25">
      <c r="A103" s="350"/>
      <c r="B103" s="111" t="s">
        <v>239</v>
      </c>
      <c r="C103" s="112">
        <v>0</v>
      </c>
      <c r="D103" s="112">
        <v>0</v>
      </c>
      <c r="E103" s="345"/>
      <c r="F103" s="345"/>
      <c r="G103" s="345"/>
    </row>
    <row r="104" spans="1:7" s="16" customFormat="1" x14ac:dyDescent="0.25">
      <c r="A104" s="351"/>
      <c r="B104" s="110" t="s">
        <v>312</v>
      </c>
      <c r="C104" s="112">
        <v>0</v>
      </c>
      <c r="D104" s="112">
        <v>0</v>
      </c>
      <c r="E104" s="346"/>
      <c r="F104" s="346"/>
      <c r="G104" s="346"/>
    </row>
    <row r="105" spans="1:7" ht="55.9" customHeight="1" x14ac:dyDescent="0.25">
      <c r="A105" s="77" t="s">
        <v>390</v>
      </c>
      <c r="B105" s="79" t="s">
        <v>562</v>
      </c>
      <c r="C105" s="76" t="s">
        <v>95</v>
      </c>
      <c r="D105" s="76" t="s">
        <v>95</v>
      </c>
      <c r="E105" s="88" t="s">
        <v>471</v>
      </c>
      <c r="F105" s="344" t="s">
        <v>523</v>
      </c>
      <c r="G105" s="344"/>
    </row>
    <row r="106" spans="1:7" s="16" customFormat="1" ht="58.9" customHeight="1" x14ac:dyDescent="0.25">
      <c r="A106" s="78" t="s">
        <v>390</v>
      </c>
      <c r="B106" s="72" t="s">
        <v>139</v>
      </c>
      <c r="C106" s="80" t="s">
        <v>27</v>
      </c>
      <c r="D106" s="80" t="s">
        <v>27</v>
      </c>
      <c r="E106" s="347" t="s">
        <v>124</v>
      </c>
      <c r="F106" s="345"/>
      <c r="G106" s="345"/>
    </row>
    <row r="107" spans="1:7" s="16" customFormat="1" ht="58.9" customHeight="1" x14ac:dyDescent="0.25">
      <c r="A107" s="78" t="s">
        <v>390</v>
      </c>
      <c r="B107" s="49" t="s">
        <v>140</v>
      </c>
      <c r="C107" s="80" t="s">
        <v>27</v>
      </c>
      <c r="D107" s="80" t="s">
        <v>27</v>
      </c>
      <c r="E107" s="348"/>
      <c r="F107" s="345"/>
      <c r="G107" s="345"/>
    </row>
    <row r="108" spans="1:7" s="16" customFormat="1" ht="58.9" customHeight="1" x14ac:dyDescent="0.25">
      <c r="A108" s="78" t="s">
        <v>390</v>
      </c>
      <c r="B108" s="49" t="s">
        <v>544</v>
      </c>
      <c r="C108" s="80" t="s">
        <v>27</v>
      </c>
      <c r="D108" s="80" t="s">
        <v>27</v>
      </c>
      <c r="E108" s="348"/>
      <c r="F108" s="345"/>
      <c r="G108" s="345"/>
    </row>
    <row r="109" spans="1:7" s="16" customFormat="1" ht="38.25" x14ac:dyDescent="0.25">
      <c r="A109" s="78" t="s">
        <v>390</v>
      </c>
      <c r="B109" s="49" t="s">
        <v>545</v>
      </c>
      <c r="C109" s="80" t="s">
        <v>27</v>
      </c>
      <c r="D109" s="80" t="s">
        <v>27</v>
      </c>
      <c r="E109" s="348"/>
      <c r="F109" s="345"/>
      <c r="G109" s="345"/>
    </row>
    <row r="110" spans="1:7" s="16" customFormat="1" ht="73.5" customHeight="1" x14ac:dyDescent="0.25">
      <c r="A110" s="78" t="s">
        <v>390</v>
      </c>
      <c r="B110" s="49" t="s">
        <v>144</v>
      </c>
      <c r="C110" s="80" t="s">
        <v>27</v>
      </c>
      <c r="D110" s="80" t="s">
        <v>27</v>
      </c>
      <c r="E110" s="348"/>
      <c r="F110" s="345"/>
      <c r="G110" s="345"/>
    </row>
    <row r="111" spans="1:7" s="16" customFormat="1" ht="76.5" customHeight="1" x14ac:dyDescent="0.25">
      <c r="A111" s="78" t="s">
        <v>390</v>
      </c>
      <c r="B111" s="49" t="s">
        <v>314</v>
      </c>
      <c r="C111" s="80" t="s">
        <v>27</v>
      </c>
      <c r="D111" s="80" t="s">
        <v>27</v>
      </c>
      <c r="E111" s="348"/>
      <c r="F111" s="345"/>
      <c r="G111" s="345"/>
    </row>
    <row r="112" spans="1:7" s="16" customFormat="1" ht="58.9" customHeight="1" x14ac:dyDescent="0.25">
      <c r="A112" s="78" t="s">
        <v>390</v>
      </c>
      <c r="B112" s="49" t="s">
        <v>137</v>
      </c>
      <c r="C112" s="80" t="s">
        <v>27</v>
      </c>
      <c r="D112" s="80" t="s">
        <v>27</v>
      </c>
      <c r="E112" s="348"/>
      <c r="F112" s="345"/>
      <c r="G112" s="345"/>
    </row>
    <row r="113" spans="1:7" s="16" customFormat="1" ht="80.25" customHeight="1" x14ac:dyDescent="0.25">
      <c r="A113" s="349" t="s">
        <v>390</v>
      </c>
      <c r="B113" s="230" t="s">
        <v>460</v>
      </c>
      <c r="C113" s="80" t="s">
        <v>27</v>
      </c>
      <c r="D113" s="80" t="s">
        <v>27</v>
      </c>
      <c r="E113" s="348"/>
      <c r="F113" s="345"/>
      <c r="G113" s="345"/>
    </row>
    <row r="114" spans="1:7" s="16" customFormat="1" x14ac:dyDescent="0.25">
      <c r="A114" s="350"/>
      <c r="B114" s="111" t="s">
        <v>239</v>
      </c>
      <c r="C114" s="112">
        <v>0</v>
      </c>
      <c r="D114" s="112">
        <v>0</v>
      </c>
      <c r="E114" s="345"/>
      <c r="F114" s="345"/>
      <c r="G114" s="345"/>
    </row>
    <row r="115" spans="1:7" s="16" customFormat="1" x14ac:dyDescent="0.25">
      <c r="A115" s="351"/>
      <c r="B115" s="110" t="s">
        <v>312</v>
      </c>
      <c r="C115" s="112">
        <v>0</v>
      </c>
      <c r="D115" s="112">
        <v>0</v>
      </c>
      <c r="E115" s="346"/>
      <c r="F115" s="346"/>
      <c r="G115" s="346"/>
    </row>
    <row r="116" spans="1:7" ht="45.6" customHeight="1" x14ac:dyDescent="0.25">
      <c r="A116" s="77" t="s">
        <v>303</v>
      </c>
      <c r="B116" s="79" t="s">
        <v>442</v>
      </c>
      <c r="C116" s="76" t="s">
        <v>95</v>
      </c>
      <c r="D116" s="76" t="s">
        <v>95</v>
      </c>
      <c r="E116" s="88"/>
      <c r="F116" s="344" t="s">
        <v>524</v>
      </c>
      <c r="G116" s="344"/>
    </row>
    <row r="117" spans="1:7" s="16" customFormat="1" ht="58.9" customHeight="1" x14ac:dyDescent="0.25">
      <c r="A117" s="78" t="s">
        <v>303</v>
      </c>
      <c r="B117" s="72" t="s">
        <v>139</v>
      </c>
      <c r="C117" s="80" t="s">
        <v>27</v>
      </c>
      <c r="D117" s="80" t="s">
        <v>27</v>
      </c>
      <c r="E117" s="347" t="s">
        <v>125</v>
      </c>
      <c r="F117" s="345"/>
      <c r="G117" s="345"/>
    </row>
    <row r="118" spans="1:7" s="16" customFormat="1" ht="58.9" customHeight="1" x14ac:dyDescent="0.25">
      <c r="A118" s="78" t="s">
        <v>303</v>
      </c>
      <c r="B118" s="49" t="s">
        <v>140</v>
      </c>
      <c r="C118" s="80" t="s">
        <v>27</v>
      </c>
      <c r="D118" s="80" t="s">
        <v>27</v>
      </c>
      <c r="E118" s="348"/>
      <c r="F118" s="345"/>
      <c r="G118" s="345"/>
    </row>
    <row r="119" spans="1:7" s="16" customFormat="1" ht="58.9" customHeight="1" x14ac:dyDescent="0.25">
      <c r="A119" s="78" t="s">
        <v>303</v>
      </c>
      <c r="B119" s="49" t="s">
        <v>141</v>
      </c>
      <c r="C119" s="80" t="s">
        <v>27</v>
      </c>
      <c r="D119" s="80" t="s">
        <v>27</v>
      </c>
      <c r="E119" s="348"/>
      <c r="F119" s="345"/>
      <c r="G119" s="345"/>
    </row>
    <row r="120" spans="1:7" s="16" customFormat="1" ht="45.6" customHeight="1" x14ac:dyDescent="0.25">
      <c r="A120" s="78" t="s">
        <v>303</v>
      </c>
      <c r="B120" s="49" t="s">
        <v>142</v>
      </c>
      <c r="C120" s="80" t="s">
        <v>27</v>
      </c>
      <c r="D120" s="80" t="s">
        <v>27</v>
      </c>
      <c r="E120" s="348"/>
      <c r="F120" s="345"/>
      <c r="G120" s="345"/>
    </row>
    <row r="121" spans="1:7" s="16" customFormat="1" ht="78" customHeight="1" x14ac:dyDescent="0.25">
      <c r="A121" s="78" t="s">
        <v>303</v>
      </c>
      <c r="B121" s="49" t="s">
        <v>144</v>
      </c>
      <c r="C121" s="80" t="s">
        <v>27</v>
      </c>
      <c r="D121" s="80" t="s">
        <v>27</v>
      </c>
      <c r="E121" s="348"/>
      <c r="F121" s="345"/>
      <c r="G121" s="345"/>
    </row>
    <row r="122" spans="1:7" s="16" customFormat="1" ht="79.5" customHeight="1" x14ac:dyDescent="0.25">
      <c r="A122" s="78" t="s">
        <v>303</v>
      </c>
      <c r="B122" s="49" t="s">
        <v>314</v>
      </c>
      <c r="C122" s="80" t="s">
        <v>27</v>
      </c>
      <c r="D122" s="80" t="s">
        <v>27</v>
      </c>
      <c r="E122" s="348"/>
      <c r="F122" s="345"/>
      <c r="G122" s="345"/>
    </row>
    <row r="123" spans="1:7" s="16" customFormat="1" ht="58.9" customHeight="1" x14ac:dyDescent="0.25">
      <c r="A123" s="78" t="s">
        <v>303</v>
      </c>
      <c r="B123" s="49" t="s">
        <v>137</v>
      </c>
      <c r="C123" s="80" t="s">
        <v>27</v>
      </c>
      <c r="D123" s="80" t="s">
        <v>27</v>
      </c>
      <c r="E123" s="348"/>
      <c r="F123" s="345"/>
      <c r="G123" s="345"/>
    </row>
    <row r="124" spans="1:7" s="16" customFormat="1" ht="72" customHeight="1" x14ac:dyDescent="0.25">
      <c r="A124" s="349" t="s">
        <v>303</v>
      </c>
      <c r="B124" s="230" t="s">
        <v>460</v>
      </c>
      <c r="C124" s="80" t="s">
        <v>27</v>
      </c>
      <c r="D124" s="80" t="s">
        <v>27</v>
      </c>
      <c r="E124" s="348"/>
      <c r="F124" s="345"/>
      <c r="G124" s="345"/>
    </row>
    <row r="125" spans="1:7" s="16" customFormat="1" x14ac:dyDescent="0.25">
      <c r="A125" s="350"/>
      <c r="B125" s="111" t="s">
        <v>239</v>
      </c>
      <c r="C125" s="112">
        <v>0</v>
      </c>
      <c r="D125" s="112">
        <v>0</v>
      </c>
      <c r="E125" s="345"/>
      <c r="F125" s="345"/>
      <c r="G125" s="345"/>
    </row>
    <row r="126" spans="1:7" s="16" customFormat="1" x14ac:dyDescent="0.25">
      <c r="A126" s="351"/>
      <c r="B126" s="110" t="s">
        <v>312</v>
      </c>
      <c r="C126" s="112">
        <v>0</v>
      </c>
      <c r="D126" s="112">
        <v>0</v>
      </c>
      <c r="E126" s="346"/>
      <c r="F126" s="346"/>
      <c r="G126" s="346"/>
    </row>
    <row r="127" spans="1:7" ht="43.9" customHeight="1" x14ac:dyDescent="0.25">
      <c r="A127" s="77" t="s">
        <v>304</v>
      </c>
      <c r="B127" s="79" t="s">
        <v>443</v>
      </c>
      <c r="C127" s="76" t="s">
        <v>95</v>
      </c>
      <c r="D127" s="76" t="s">
        <v>95</v>
      </c>
      <c r="E127" s="88" t="s">
        <v>472</v>
      </c>
      <c r="F127" s="344" t="s">
        <v>525</v>
      </c>
      <c r="G127" s="344"/>
    </row>
    <row r="128" spans="1:7" s="16" customFormat="1" ht="58.9" customHeight="1" x14ac:dyDescent="0.25">
      <c r="A128" s="78" t="s">
        <v>304</v>
      </c>
      <c r="B128" s="72" t="s">
        <v>139</v>
      </c>
      <c r="C128" s="80" t="s">
        <v>27</v>
      </c>
      <c r="D128" s="80" t="s">
        <v>27</v>
      </c>
      <c r="E128" s="347" t="s">
        <v>432</v>
      </c>
      <c r="F128" s="345"/>
      <c r="G128" s="345"/>
    </row>
    <row r="129" spans="1:7" s="16" customFormat="1" ht="58.9" customHeight="1" x14ac:dyDescent="0.25">
      <c r="A129" s="78" t="s">
        <v>304</v>
      </c>
      <c r="B129" s="49" t="s">
        <v>140</v>
      </c>
      <c r="C129" s="80" t="s">
        <v>27</v>
      </c>
      <c r="D129" s="80" t="s">
        <v>27</v>
      </c>
      <c r="E129" s="348"/>
      <c r="F129" s="345"/>
      <c r="G129" s="345"/>
    </row>
    <row r="130" spans="1:7" s="16" customFormat="1" ht="58.9" customHeight="1" x14ac:dyDescent="0.25">
      <c r="A130" s="78" t="s">
        <v>304</v>
      </c>
      <c r="B130" s="50" t="s">
        <v>548</v>
      </c>
      <c r="C130" s="80" t="s">
        <v>27</v>
      </c>
      <c r="D130" s="80" t="s">
        <v>27</v>
      </c>
      <c r="E130" s="348"/>
      <c r="F130" s="345"/>
      <c r="G130" s="345"/>
    </row>
    <row r="131" spans="1:7" s="16" customFormat="1" ht="58.9" customHeight="1" x14ac:dyDescent="0.25">
      <c r="A131" s="78" t="s">
        <v>304</v>
      </c>
      <c r="B131" s="49" t="s">
        <v>545</v>
      </c>
      <c r="C131" s="80" t="s">
        <v>27</v>
      </c>
      <c r="D131" s="80" t="s">
        <v>27</v>
      </c>
      <c r="E131" s="348"/>
      <c r="F131" s="345"/>
      <c r="G131" s="345"/>
    </row>
    <row r="132" spans="1:7" s="16" customFormat="1" ht="77.25" customHeight="1" x14ac:dyDescent="0.25">
      <c r="A132" s="78" t="s">
        <v>304</v>
      </c>
      <c r="B132" s="49" t="s">
        <v>144</v>
      </c>
      <c r="C132" s="80" t="s">
        <v>27</v>
      </c>
      <c r="D132" s="80" t="s">
        <v>27</v>
      </c>
      <c r="E132" s="348"/>
      <c r="F132" s="345"/>
      <c r="G132" s="345"/>
    </row>
    <row r="133" spans="1:7" s="16" customFormat="1" ht="75.75" customHeight="1" x14ac:dyDescent="0.25">
      <c r="A133" s="78" t="s">
        <v>304</v>
      </c>
      <c r="B133" s="49" t="s">
        <v>314</v>
      </c>
      <c r="C133" s="80" t="s">
        <v>27</v>
      </c>
      <c r="D133" s="80" t="s">
        <v>27</v>
      </c>
      <c r="E133" s="348"/>
      <c r="F133" s="345"/>
      <c r="G133" s="345"/>
    </row>
    <row r="134" spans="1:7" s="16" customFormat="1" ht="58.9" customHeight="1" x14ac:dyDescent="0.25">
      <c r="A134" s="78" t="s">
        <v>304</v>
      </c>
      <c r="B134" s="49" t="s">
        <v>137</v>
      </c>
      <c r="C134" s="80" t="s">
        <v>27</v>
      </c>
      <c r="D134" s="80" t="s">
        <v>27</v>
      </c>
      <c r="E134" s="348"/>
      <c r="F134" s="345"/>
      <c r="G134" s="345"/>
    </row>
    <row r="135" spans="1:7" s="16" customFormat="1" ht="70.5" customHeight="1" x14ac:dyDescent="0.25">
      <c r="A135" s="349" t="s">
        <v>304</v>
      </c>
      <c r="B135" s="230" t="s">
        <v>460</v>
      </c>
      <c r="C135" s="80" t="s">
        <v>27</v>
      </c>
      <c r="D135" s="80" t="s">
        <v>27</v>
      </c>
      <c r="E135" s="348"/>
      <c r="F135" s="345"/>
      <c r="G135" s="345"/>
    </row>
    <row r="136" spans="1:7" s="16" customFormat="1" x14ac:dyDescent="0.25">
      <c r="A136" s="350"/>
      <c r="B136" s="111" t="s">
        <v>239</v>
      </c>
      <c r="C136" s="112">
        <v>0</v>
      </c>
      <c r="D136" s="112">
        <v>0</v>
      </c>
      <c r="E136" s="345"/>
      <c r="F136" s="345"/>
      <c r="G136" s="345"/>
    </row>
    <row r="137" spans="1:7" s="16" customFormat="1" x14ac:dyDescent="0.25">
      <c r="A137" s="351"/>
      <c r="B137" s="110" t="s">
        <v>312</v>
      </c>
      <c r="C137" s="112">
        <v>0</v>
      </c>
      <c r="D137" s="112">
        <v>0</v>
      </c>
      <c r="E137" s="346"/>
      <c r="F137" s="346"/>
      <c r="G137" s="346"/>
    </row>
    <row r="138" spans="1:7" ht="68.45" customHeight="1" x14ac:dyDescent="0.25">
      <c r="A138" s="77" t="s">
        <v>305</v>
      </c>
      <c r="B138" s="79" t="s">
        <v>444</v>
      </c>
      <c r="C138" s="76" t="s">
        <v>95</v>
      </c>
      <c r="D138" s="76" t="s">
        <v>95</v>
      </c>
      <c r="E138" s="88" t="s">
        <v>473</v>
      </c>
      <c r="F138" s="344" t="s">
        <v>563</v>
      </c>
      <c r="G138" s="344"/>
    </row>
    <row r="139" spans="1:7" s="16" customFormat="1" ht="58.9" customHeight="1" x14ac:dyDescent="0.25">
      <c r="A139" s="78" t="s">
        <v>305</v>
      </c>
      <c r="B139" s="72" t="s">
        <v>139</v>
      </c>
      <c r="C139" s="80" t="s">
        <v>27</v>
      </c>
      <c r="D139" s="80" t="s">
        <v>27</v>
      </c>
      <c r="E139" s="347" t="s">
        <v>126</v>
      </c>
      <c r="F139" s="345"/>
      <c r="G139" s="345"/>
    </row>
    <row r="140" spans="1:7" s="16" customFormat="1" ht="58.9" customHeight="1" x14ac:dyDescent="0.25">
      <c r="A140" s="78" t="s">
        <v>305</v>
      </c>
      <c r="B140" s="49" t="s">
        <v>140</v>
      </c>
      <c r="C140" s="80" t="s">
        <v>27</v>
      </c>
      <c r="D140" s="80" t="s">
        <v>27</v>
      </c>
      <c r="E140" s="348"/>
      <c r="F140" s="345"/>
      <c r="G140" s="345"/>
    </row>
    <row r="141" spans="1:7" s="16" customFormat="1" ht="58.9" customHeight="1" x14ac:dyDescent="0.25">
      <c r="A141" s="78" t="s">
        <v>305</v>
      </c>
      <c r="B141" s="50" t="s">
        <v>549</v>
      </c>
      <c r="C141" s="80" t="s">
        <v>27</v>
      </c>
      <c r="D141" s="80" t="s">
        <v>27</v>
      </c>
      <c r="E141" s="348"/>
      <c r="F141" s="345"/>
      <c r="G141" s="345"/>
    </row>
    <row r="142" spans="1:7" s="16" customFormat="1" ht="38.25" x14ac:dyDescent="0.25">
      <c r="A142" s="78" t="s">
        <v>305</v>
      </c>
      <c r="B142" s="49" t="s">
        <v>545</v>
      </c>
      <c r="C142" s="80" t="s">
        <v>27</v>
      </c>
      <c r="D142" s="80" t="s">
        <v>27</v>
      </c>
      <c r="E142" s="348"/>
      <c r="F142" s="345"/>
      <c r="G142" s="345"/>
    </row>
    <row r="143" spans="1:7" s="16" customFormat="1" ht="76.5" customHeight="1" x14ac:dyDescent="0.25">
      <c r="A143" s="78" t="s">
        <v>305</v>
      </c>
      <c r="B143" s="50" t="s">
        <v>550</v>
      </c>
      <c r="C143" s="80" t="s">
        <v>27</v>
      </c>
      <c r="D143" s="80" t="s">
        <v>27</v>
      </c>
      <c r="E143" s="348"/>
      <c r="F143" s="345"/>
      <c r="G143" s="345"/>
    </row>
    <row r="144" spans="1:7" s="16" customFormat="1" ht="75.75" customHeight="1" x14ac:dyDescent="0.25">
      <c r="A144" s="78" t="s">
        <v>305</v>
      </c>
      <c r="B144" s="49" t="s">
        <v>314</v>
      </c>
      <c r="C144" s="80" t="s">
        <v>27</v>
      </c>
      <c r="D144" s="80" t="s">
        <v>27</v>
      </c>
      <c r="E144" s="348"/>
      <c r="F144" s="345"/>
      <c r="G144" s="345"/>
    </row>
    <row r="145" spans="1:7" s="16" customFormat="1" ht="51" x14ac:dyDescent="0.25">
      <c r="A145" s="78" t="s">
        <v>305</v>
      </c>
      <c r="B145" s="49" t="s">
        <v>137</v>
      </c>
      <c r="C145" s="80" t="s">
        <v>27</v>
      </c>
      <c r="D145" s="80" t="s">
        <v>27</v>
      </c>
      <c r="E145" s="348"/>
      <c r="F145" s="345"/>
      <c r="G145" s="345"/>
    </row>
    <row r="146" spans="1:7" s="16" customFormat="1" ht="74.25" customHeight="1" x14ac:dyDescent="0.25">
      <c r="A146" s="349" t="s">
        <v>305</v>
      </c>
      <c r="B146" s="230" t="s">
        <v>460</v>
      </c>
      <c r="C146" s="80" t="s">
        <v>27</v>
      </c>
      <c r="D146" s="80" t="s">
        <v>27</v>
      </c>
      <c r="E146" s="348"/>
      <c r="F146" s="345"/>
      <c r="G146" s="345"/>
    </row>
    <row r="147" spans="1:7" s="16" customFormat="1" x14ac:dyDescent="0.25">
      <c r="A147" s="350"/>
      <c r="B147" s="111" t="s">
        <v>239</v>
      </c>
      <c r="C147" s="112">
        <v>0</v>
      </c>
      <c r="D147" s="112">
        <v>0</v>
      </c>
      <c r="E147" s="345"/>
      <c r="F147" s="345"/>
      <c r="G147" s="345"/>
    </row>
    <row r="148" spans="1:7" s="16" customFormat="1" x14ac:dyDescent="0.25">
      <c r="A148" s="351"/>
      <c r="B148" s="110" t="s">
        <v>312</v>
      </c>
      <c r="C148" s="112">
        <v>0</v>
      </c>
      <c r="D148" s="112">
        <v>0</v>
      </c>
      <c r="E148" s="346"/>
      <c r="F148" s="346"/>
      <c r="G148" s="346"/>
    </row>
    <row r="149" spans="1:7" ht="76.5" x14ac:dyDescent="0.25">
      <c r="A149" s="77" t="s">
        <v>306</v>
      </c>
      <c r="B149" s="79" t="s">
        <v>445</v>
      </c>
      <c r="C149" s="76" t="s">
        <v>95</v>
      </c>
      <c r="D149" s="76" t="s">
        <v>95</v>
      </c>
      <c r="E149" s="88" t="s">
        <v>516</v>
      </c>
      <c r="F149" s="344" t="s">
        <v>526</v>
      </c>
      <c r="G149" s="344"/>
    </row>
    <row r="150" spans="1:7" s="16" customFormat="1" ht="64.150000000000006" customHeight="1" x14ac:dyDescent="0.25">
      <c r="A150" s="78" t="s">
        <v>306</v>
      </c>
      <c r="B150" s="72" t="s">
        <v>139</v>
      </c>
      <c r="C150" s="80" t="s">
        <v>27</v>
      </c>
      <c r="D150" s="80" t="s">
        <v>27</v>
      </c>
      <c r="E150" s="347" t="s">
        <v>131</v>
      </c>
      <c r="F150" s="345"/>
      <c r="G150" s="345"/>
    </row>
    <row r="151" spans="1:7" s="16" customFormat="1" ht="51" x14ac:dyDescent="0.25">
      <c r="A151" s="78" t="s">
        <v>306</v>
      </c>
      <c r="B151" s="49" t="s">
        <v>140</v>
      </c>
      <c r="C151" s="80" t="s">
        <v>27</v>
      </c>
      <c r="D151" s="80" t="s">
        <v>27</v>
      </c>
      <c r="E151" s="348"/>
      <c r="F151" s="345"/>
      <c r="G151" s="345"/>
    </row>
    <row r="152" spans="1:7" s="16" customFormat="1" ht="51" x14ac:dyDescent="0.25">
      <c r="A152" s="78" t="s">
        <v>306</v>
      </c>
      <c r="B152" s="50" t="s">
        <v>548</v>
      </c>
      <c r="C152" s="80" t="s">
        <v>27</v>
      </c>
      <c r="D152" s="80" t="s">
        <v>27</v>
      </c>
      <c r="E152" s="348"/>
      <c r="F152" s="345"/>
      <c r="G152" s="345"/>
    </row>
    <row r="153" spans="1:7" s="16" customFormat="1" ht="38.25" x14ac:dyDescent="0.25">
      <c r="A153" s="78" t="s">
        <v>306</v>
      </c>
      <c r="B153" s="49" t="s">
        <v>545</v>
      </c>
      <c r="C153" s="80" t="s">
        <v>27</v>
      </c>
      <c r="D153" s="80" t="s">
        <v>27</v>
      </c>
      <c r="E153" s="348"/>
      <c r="F153" s="345"/>
      <c r="G153" s="345"/>
    </row>
    <row r="154" spans="1:7" s="16" customFormat="1" ht="63.75" x14ac:dyDescent="0.25">
      <c r="A154" s="78" t="s">
        <v>306</v>
      </c>
      <c r="B154" s="49" t="s">
        <v>547</v>
      </c>
      <c r="C154" s="80" t="s">
        <v>27</v>
      </c>
      <c r="D154" s="80" t="s">
        <v>27</v>
      </c>
      <c r="E154" s="348"/>
      <c r="F154" s="345"/>
      <c r="G154" s="345"/>
    </row>
    <row r="155" spans="1:7" s="16" customFormat="1" ht="78" customHeight="1" x14ac:dyDescent="0.25">
      <c r="A155" s="78" t="s">
        <v>306</v>
      </c>
      <c r="B155" s="49" t="s">
        <v>314</v>
      </c>
      <c r="C155" s="80" t="s">
        <v>27</v>
      </c>
      <c r="D155" s="80" t="s">
        <v>27</v>
      </c>
      <c r="E155" s="348"/>
      <c r="F155" s="345"/>
      <c r="G155" s="345"/>
    </row>
    <row r="156" spans="1:7" s="16" customFormat="1" ht="61.5" customHeight="1" x14ac:dyDescent="0.25">
      <c r="A156" s="78" t="s">
        <v>306</v>
      </c>
      <c r="B156" s="49" t="s">
        <v>551</v>
      </c>
      <c r="C156" s="80" t="s">
        <v>27</v>
      </c>
      <c r="D156" s="80" t="s">
        <v>27</v>
      </c>
      <c r="E156" s="348"/>
      <c r="F156" s="345"/>
      <c r="G156" s="345"/>
    </row>
    <row r="157" spans="1:7" s="16" customFormat="1" ht="71.25" customHeight="1" x14ac:dyDescent="0.25">
      <c r="A157" s="349" t="s">
        <v>306</v>
      </c>
      <c r="B157" s="230" t="s">
        <v>460</v>
      </c>
      <c r="C157" s="80" t="s">
        <v>27</v>
      </c>
      <c r="D157" s="80" t="s">
        <v>27</v>
      </c>
      <c r="E157" s="348"/>
      <c r="F157" s="345"/>
      <c r="G157" s="345"/>
    </row>
    <row r="158" spans="1:7" s="16" customFormat="1" x14ac:dyDescent="0.25">
      <c r="A158" s="350"/>
      <c r="B158" s="111" t="s">
        <v>239</v>
      </c>
      <c r="C158" s="112">
        <v>0</v>
      </c>
      <c r="D158" s="112">
        <v>0</v>
      </c>
      <c r="E158" s="345"/>
      <c r="F158" s="345"/>
      <c r="G158" s="345"/>
    </row>
    <row r="159" spans="1:7" s="16" customFormat="1" x14ac:dyDescent="0.25">
      <c r="A159" s="351"/>
      <c r="B159" s="110" t="s">
        <v>312</v>
      </c>
      <c r="C159" s="112">
        <v>0</v>
      </c>
      <c r="D159" s="112">
        <v>0</v>
      </c>
      <c r="E159" s="346"/>
      <c r="F159" s="346"/>
      <c r="G159" s="346"/>
    </row>
    <row r="160" spans="1:7" ht="37.15" customHeight="1" x14ac:dyDescent="0.25">
      <c r="A160" s="77" t="s">
        <v>307</v>
      </c>
      <c r="B160" s="79" t="s">
        <v>446</v>
      </c>
      <c r="C160" s="76" t="s">
        <v>95</v>
      </c>
      <c r="D160" s="76" t="s">
        <v>95</v>
      </c>
      <c r="E160" s="88" t="s">
        <v>741</v>
      </c>
      <c r="F160" s="344" t="s">
        <v>745</v>
      </c>
      <c r="G160" s="344"/>
    </row>
    <row r="161" spans="1:7" s="16" customFormat="1" ht="58.9" customHeight="1" x14ac:dyDescent="0.25">
      <c r="A161" s="78" t="s">
        <v>307</v>
      </c>
      <c r="B161" s="72" t="s">
        <v>139</v>
      </c>
      <c r="C161" s="80" t="s">
        <v>27</v>
      </c>
      <c r="D161" s="80" t="s">
        <v>27</v>
      </c>
      <c r="E161" s="347" t="s">
        <v>112</v>
      </c>
      <c r="F161" s="352"/>
      <c r="G161" s="345"/>
    </row>
    <row r="162" spans="1:7" s="16" customFormat="1" ht="58.9" customHeight="1" x14ac:dyDescent="0.25">
      <c r="A162" s="78" t="s">
        <v>307</v>
      </c>
      <c r="B162" s="49" t="s">
        <v>140</v>
      </c>
      <c r="C162" s="80" t="s">
        <v>27</v>
      </c>
      <c r="D162" s="80" t="s">
        <v>27</v>
      </c>
      <c r="E162" s="348"/>
      <c r="F162" s="352"/>
      <c r="G162" s="345"/>
    </row>
    <row r="163" spans="1:7" s="16" customFormat="1" ht="58.9" customHeight="1" x14ac:dyDescent="0.25">
      <c r="A163" s="78" t="s">
        <v>307</v>
      </c>
      <c r="B163" s="49" t="s">
        <v>141</v>
      </c>
      <c r="C163" s="80" t="s">
        <v>27</v>
      </c>
      <c r="D163" s="80" t="s">
        <v>27</v>
      </c>
      <c r="E163" s="348"/>
      <c r="F163" s="352"/>
      <c r="G163" s="345"/>
    </row>
    <row r="164" spans="1:7" s="16" customFormat="1" ht="58.9" customHeight="1" x14ac:dyDescent="0.25">
      <c r="A164" s="78" t="s">
        <v>307</v>
      </c>
      <c r="B164" s="49" t="s">
        <v>142</v>
      </c>
      <c r="C164" s="80" t="s">
        <v>27</v>
      </c>
      <c r="D164" s="80" t="s">
        <v>27</v>
      </c>
      <c r="E164" s="348"/>
      <c r="F164" s="352"/>
      <c r="G164" s="345"/>
    </row>
    <row r="165" spans="1:7" s="16" customFormat="1" ht="72" customHeight="1" x14ac:dyDescent="0.25">
      <c r="A165" s="78" t="s">
        <v>307</v>
      </c>
      <c r="B165" s="49" t="s">
        <v>144</v>
      </c>
      <c r="C165" s="80" t="s">
        <v>27</v>
      </c>
      <c r="D165" s="80" t="s">
        <v>27</v>
      </c>
      <c r="E165" s="348"/>
      <c r="F165" s="352"/>
      <c r="G165" s="345"/>
    </row>
    <row r="166" spans="1:7" s="16" customFormat="1" ht="85.5" customHeight="1" x14ac:dyDescent="0.25">
      <c r="A166" s="78" t="s">
        <v>307</v>
      </c>
      <c r="B166" s="49" t="s">
        <v>314</v>
      </c>
      <c r="C166" s="80" t="s">
        <v>27</v>
      </c>
      <c r="D166" s="80" t="s">
        <v>27</v>
      </c>
      <c r="E166" s="348"/>
      <c r="F166" s="352"/>
      <c r="G166" s="345"/>
    </row>
    <row r="167" spans="1:7" s="16" customFormat="1" ht="58.9" customHeight="1" x14ac:dyDescent="0.25">
      <c r="A167" s="78" t="s">
        <v>307</v>
      </c>
      <c r="B167" s="49" t="s">
        <v>137</v>
      </c>
      <c r="C167" s="80" t="s">
        <v>27</v>
      </c>
      <c r="D167" s="80" t="s">
        <v>27</v>
      </c>
      <c r="E167" s="348"/>
      <c r="F167" s="352"/>
      <c r="G167" s="345"/>
    </row>
    <row r="168" spans="1:7" s="16" customFormat="1" ht="72" customHeight="1" x14ac:dyDescent="0.25">
      <c r="A168" s="349" t="s">
        <v>307</v>
      </c>
      <c r="B168" s="230" t="s">
        <v>460</v>
      </c>
      <c r="C168" s="80" t="s">
        <v>27</v>
      </c>
      <c r="D168" s="80" t="s">
        <v>27</v>
      </c>
      <c r="E168" s="348"/>
      <c r="F168" s="352"/>
      <c r="G168" s="345"/>
    </row>
    <row r="169" spans="1:7" s="16" customFormat="1" x14ac:dyDescent="0.25">
      <c r="A169" s="350"/>
      <c r="B169" s="111" t="s">
        <v>239</v>
      </c>
      <c r="C169" s="112">
        <v>0</v>
      </c>
      <c r="D169" s="112">
        <v>0</v>
      </c>
      <c r="E169" s="345"/>
      <c r="F169" s="352"/>
      <c r="G169" s="345"/>
    </row>
    <row r="170" spans="1:7" s="16" customFormat="1" x14ac:dyDescent="0.25">
      <c r="A170" s="351"/>
      <c r="B170" s="110" t="s">
        <v>312</v>
      </c>
      <c r="C170" s="112">
        <v>0</v>
      </c>
      <c r="D170" s="112">
        <v>0</v>
      </c>
      <c r="E170" s="346"/>
      <c r="F170" s="353"/>
      <c r="G170" s="346"/>
    </row>
    <row r="171" spans="1:7" ht="48" customHeight="1" x14ac:dyDescent="0.25">
      <c r="A171" s="91" t="s">
        <v>308</v>
      </c>
      <c r="B171" s="92" t="s">
        <v>447</v>
      </c>
      <c r="C171" s="122" t="s">
        <v>95</v>
      </c>
      <c r="D171" s="122" t="s">
        <v>95</v>
      </c>
      <c r="E171" s="88" t="s">
        <v>564</v>
      </c>
      <c r="F171" s="344" t="s">
        <v>476</v>
      </c>
      <c r="G171" s="344"/>
    </row>
    <row r="172" spans="1:7" s="16" customFormat="1" ht="58.9" customHeight="1" x14ac:dyDescent="0.25">
      <c r="A172" s="108" t="s">
        <v>308</v>
      </c>
      <c r="B172" s="82" t="s">
        <v>139</v>
      </c>
      <c r="C172" s="80" t="s">
        <v>27</v>
      </c>
      <c r="D172" s="80" t="s">
        <v>27</v>
      </c>
      <c r="E172" s="347" t="s">
        <v>121</v>
      </c>
      <c r="F172" s="345"/>
      <c r="G172" s="345"/>
    </row>
    <row r="173" spans="1:7" s="16" customFormat="1" ht="58.9" customHeight="1" x14ac:dyDescent="0.25">
      <c r="A173" s="108" t="s">
        <v>308</v>
      </c>
      <c r="B173" s="109" t="s">
        <v>140</v>
      </c>
      <c r="C173" s="80" t="s">
        <v>27</v>
      </c>
      <c r="D173" s="80" t="s">
        <v>27</v>
      </c>
      <c r="E173" s="348"/>
      <c r="F173" s="345"/>
      <c r="G173" s="345"/>
    </row>
    <row r="174" spans="1:7" s="16" customFormat="1" ht="58.9" customHeight="1" x14ac:dyDescent="0.25">
      <c r="A174" s="108" t="s">
        <v>308</v>
      </c>
      <c r="B174" s="109" t="s">
        <v>141</v>
      </c>
      <c r="C174" s="80" t="s">
        <v>27</v>
      </c>
      <c r="D174" s="80" t="s">
        <v>27</v>
      </c>
      <c r="E174" s="348"/>
      <c r="F174" s="345"/>
      <c r="G174" s="345"/>
    </row>
    <row r="175" spans="1:7" s="16" customFormat="1" ht="25.5" x14ac:dyDescent="0.25">
      <c r="A175" s="108" t="s">
        <v>308</v>
      </c>
      <c r="B175" s="109" t="s">
        <v>142</v>
      </c>
      <c r="C175" s="80" t="s">
        <v>27</v>
      </c>
      <c r="D175" s="80" t="s">
        <v>27</v>
      </c>
      <c r="E175" s="348"/>
      <c r="F175" s="345"/>
      <c r="G175" s="345"/>
    </row>
    <row r="176" spans="1:7" s="16" customFormat="1" ht="78" customHeight="1" x14ac:dyDescent="0.25">
      <c r="A176" s="108" t="s">
        <v>308</v>
      </c>
      <c r="B176" s="109" t="s">
        <v>144</v>
      </c>
      <c r="C176" s="80" t="s">
        <v>27</v>
      </c>
      <c r="D176" s="80" t="s">
        <v>27</v>
      </c>
      <c r="E176" s="348"/>
      <c r="F176" s="345"/>
      <c r="G176" s="345"/>
    </row>
    <row r="177" spans="1:7" s="16" customFormat="1" ht="76.5" customHeight="1" x14ac:dyDescent="0.25">
      <c r="A177" s="108" t="s">
        <v>308</v>
      </c>
      <c r="B177" s="109" t="s">
        <v>314</v>
      </c>
      <c r="C177" s="80" t="s">
        <v>27</v>
      </c>
      <c r="D177" s="80" t="s">
        <v>27</v>
      </c>
      <c r="E177" s="348"/>
      <c r="F177" s="345"/>
      <c r="G177" s="345"/>
    </row>
    <row r="178" spans="1:7" s="16" customFormat="1" ht="58.9" customHeight="1" x14ac:dyDescent="0.25">
      <c r="A178" s="108" t="s">
        <v>308</v>
      </c>
      <c r="B178" s="109" t="s">
        <v>137</v>
      </c>
      <c r="C178" s="80" t="s">
        <v>27</v>
      </c>
      <c r="D178" s="80" t="s">
        <v>27</v>
      </c>
      <c r="E178" s="348"/>
      <c r="F178" s="345"/>
      <c r="G178" s="345"/>
    </row>
    <row r="179" spans="1:7" s="16" customFormat="1" ht="70.5" customHeight="1" x14ac:dyDescent="0.25">
      <c r="A179" s="349" t="s">
        <v>308</v>
      </c>
      <c r="B179" s="230" t="s">
        <v>460</v>
      </c>
      <c r="C179" s="80" t="s">
        <v>27</v>
      </c>
      <c r="D179" s="80" t="s">
        <v>27</v>
      </c>
      <c r="E179" s="348"/>
      <c r="F179" s="345"/>
      <c r="G179" s="345"/>
    </row>
    <row r="180" spans="1:7" s="16" customFormat="1" x14ac:dyDescent="0.25">
      <c r="A180" s="350"/>
      <c r="B180" s="111" t="s">
        <v>239</v>
      </c>
      <c r="C180" s="112">
        <v>0</v>
      </c>
      <c r="D180" s="112">
        <v>0</v>
      </c>
      <c r="E180" s="345"/>
      <c r="F180" s="345"/>
      <c r="G180" s="345"/>
    </row>
    <row r="181" spans="1:7" s="16" customFormat="1" x14ac:dyDescent="0.25">
      <c r="A181" s="351"/>
      <c r="B181" s="110" t="s">
        <v>312</v>
      </c>
      <c r="C181" s="112">
        <v>0</v>
      </c>
      <c r="D181" s="112">
        <v>0</v>
      </c>
      <c r="E181" s="346"/>
      <c r="F181" s="346"/>
      <c r="G181" s="346"/>
    </row>
    <row r="182" spans="1:7" s="16" customFormat="1" ht="78.75" customHeight="1" x14ac:dyDescent="0.25">
      <c r="A182" s="77" t="s">
        <v>309</v>
      </c>
      <c r="B182" s="79" t="s">
        <v>565</v>
      </c>
      <c r="C182" s="76" t="s">
        <v>95</v>
      </c>
      <c r="D182" s="76" t="s">
        <v>95</v>
      </c>
      <c r="E182" s="88" t="s">
        <v>475</v>
      </c>
      <c r="F182" s="344" t="s">
        <v>527</v>
      </c>
      <c r="G182" s="344"/>
    </row>
    <row r="183" spans="1:7" ht="58.9" customHeight="1" x14ac:dyDescent="0.25">
      <c r="A183" s="78" t="s">
        <v>309</v>
      </c>
      <c r="B183" s="72" t="s">
        <v>139</v>
      </c>
      <c r="C183" s="80" t="s">
        <v>27</v>
      </c>
      <c r="D183" s="80" t="s">
        <v>27</v>
      </c>
      <c r="E183" s="347" t="s">
        <v>128</v>
      </c>
      <c r="F183" s="345"/>
      <c r="G183" s="345"/>
    </row>
    <row r="184" spans="1:7" s="16" customFormat="1" ht="58.9" customHeight="1" x14ac:dyDescent="0.25">
      <c r="A184" s="78" t="s">
        <v>309</v>
      </c>
      <c r="B184" s="49" t="s">
        <v>140</v>
      </c>
      <c r="C184" s="80" t="s">
        <v>27</v>
      </c>
      <c r="D184" s="80" t="s">
        <v>27</v>
      </c>
      <c r="E184" s="348"/>
      <c r="F184" s="345"/>
      <c r="G184" s="345"/>
    </row>
    <row r="185" spans="1:7" s="16" customFormat="1" ht="58.9" customHeight="1" x14ac:dyDescent="0.25">
      <c r="A185" s="78" t="s">
        <v>309</v>
      </c>
      <c r="B185" s="49" t="s">
        <v>141</v>
      </c>
      <c r="C185" s="80" t="s">
        <v>27</v>
      </c>
      <c r="D185" s="80" t="s">
        <v>27</v>
      </c>
      <c r="E185" s="348"/>
      <c r="F185" s="345"/>
      <c r="G185" s="345"/>
    </row>
    <row r="186" spans="1:7" s="16" customFormat="1" ht="33.6" customHeight="1" x14ac:dyDescent="0.25">
      <c r="A186" s="78" t="s">
        <v>309</v>
      </c>
      <c r="B186" s="49" t="s">
        <v>142</v>
      </c>
      <c r="C186" s="80" t="s">
        <v>27</v>
      </c>
      <c r="D186" s="80" t="s">
        <v>27</v>
      </c>
      <c r="E186" s="348"/>
      <c r="F186" s="345"/>
      <c r="G186" s="345"/>
    </row>
    <row r="187" spans="1:7" s="16" customFormat="1" ht="63.75" x14ac:dyDescent="0.25">
      <c r="A187" s="78" t="s">
        <v>309</v>
      </c>
      <c r="B187" s="49" t="s">
        <v>144</v>
      </c>
      <c r="C187" s="80" t="s">
        <v>27</v>
      </c>
      <c r="D187" s="80" t="s">
        <v>27</v>
      </c>
      <c r="E187" s="348"/>
      <c r="F187" s="345"/>
      <c r="G187" s="345"/>
    </row>
    <row r="188" spans="1:7" s="16" customFormat="1" ht="74.25" customHeight="1" x14ac:dyDescent="0.25">
      <c r="A188" s="78" t="s">
        <v>309</v>
      </c>
      <c r="B188" s="49" t="s">
        <v>314</v>
      </c>
      <c r="C188" s="80" t="s">
        <v>27</v>
      </c>
      <c r="D188" s="80" t="s">
        <v>27</v>
      </c>
      <c r="E188" s="348"/>
      <c r="F188" s="345"/>
      <c r="G188" s="345"/>
    </row>
    <row r="189" spans="1:7" s="16" customFormat="1" ht="51" x14ac:dyDescent="0.25">
      <c r="A189" s="78" t="s">
        <v>309</v>
      </c>
      <c r="B189" s="49" t="s">
        <v>137</v>
      </c>
      <c r="C189" s="80" t="s">
        <v>27</v>
      </c>
      <c r="D189" s="80" t="s">
        <v>27</v>
      </c>
      <c r="E189" s="348"/>
      <c r="F189" s="345"/>
      <c r="G189" s="345"/>
    </row>
    <row r="190" spans="1:7" s="16" customFormat="1" ht="72.75" customHeight="1" x14ac:dyDescent="0.25">
      <c r="A190" s="349" t="s">
        <v>309</v>
      </c>
      <c r="B190" s="230" t="s">
        <v>460</v>
      </c>
      <c r="C190" s="80" t="s">
        <v>27</v>
      </c>
      <c r="D190" s="80" t="s">
        <v>27</v>
      </c>
      <c r="E190" s="348"/>
      <c r="F190" s="345"/>
      <c r="G190" s="345"/>
    </row>
    <row r="191" spans="1:7" s="16" customFormat="1" x14ac:dyDescent="0.25">
      <c r="A191" s="350"/>
      <c r="B191" s="111" t="s">
        <v>239</v>
      </c>
      <c r="C191" s="112">
        <v>0</v>
      </c>
      <c r="D191" s="112">
        <v>0</v>
      </c>
      <c r="E191" s="345"/>
      <c r="F191" s="345"/>
      <c r="G191" s="345"/>
    </row>
    <row r="192" spans="1:7" s="16" customFormat="1" x14ac:dyDescent="0.25">
      <c r="A192" s="351"/>
      <c r="B192" s="110" t="s">
        <v>312</v>
      </c>
      <c r="C192" s="112">
        <v>0</v>
      </c>
      <c r="D192" s="112">
        <v>0</v>
      </c>
      <c r="E192" s="346"/>
      <c r="F192" s="346"/>
      <c r="G192" s="346"/>
    </row>
    <row r="193" spans="1:7" s="16" customFormat="1" ht="92.45" customHeight="1" x14ac:dyDescent="0.25">
      <c r="A193" s="77" t="s">
        <v>310</v>
      </c>
      <c r="B193" s="79" t="s">
        <v>448</v>
      </c>
      <c r="C193" s="76" t="s">
        <v>95</v>
      </c>
      <c r="D193" s="76" t="s">
        <v>95</v>
      </c>
      <c r="E193" s="207" t="s">
        <v>566</v>
      </c>
      <c r="F193" s="344" t="s">
        <v>528</v>
      </c>
      <c r="G193" s="344"/>
    </row>
    <row r="194" spans="1:7" ht="58.9" customHeight="1" x14ac:dyDescent="0.25">
      <c r="A194" s="78" t="s">
        <v>310</v>
      </c>
      <c r="B194" s="72" t="s">
        <v>139</v>
      </c>
      <c r="C194" s="80" t="s">
        <v>27</v>
      </c>
      <c r="D194" s="80" t="s">
        <v>27</v>
      </c>
      <c r="E194" s="347" t="s">
        <v>313</v>
      </c>
      <c r="F194" s="345"/>
      <c r="G194" s="345"/>
    </row>
    <row r="195" spans="1:7" s="16" customFormat="1" ht="58.9" customHeight="1" x14ac:dyDescent="0.25">
      <c r="A195" s="78" t="s">
        <v>310</v>
      </c>
      <c r="B195" s="49" t="s">
        <v>140</v>
      </c>
      <c r="C195" s="80" t="s">
        <v>27</v>
      </c>
      <c r="D195" s="80" t="s">
        <v>27</v>
      </c>
      <c r="E195" s="348"/>
      <c r="F195" s="345"/>
      <c r="G195" s="345"/>
    </row>
    <row r="196" spans="1:7" s="16" customFormat="1" ht="51" x14ac:dyDescent="0.25">
      <c r="A196" s="78" t="s">
        <v>310</v>
      </c>
      <c r="B196" s="49" t="s">
        <v>141</v>
      </c>
      <c r="C196" s="80" t="s">
        <v>27</v>
      </c>
      <c r="D196" s="80" t="s">
        <v>27</v>
      </c>
      <c r="E196" s="348"/>
      <c r="F196" s="345"/>
      <c r="G196" s="345"/>
    </row>
    <row r="197" spans="1:7" s="16" customFormat="1" ht="25.5" x14ac:dyDescent="0.25">
      <c r="A197" s="78" t="s">
        <v>310</v>
      </c>
      <c r="B197" s="49" t="s">
        <v>142</v>
      </c>
      <c r="C197" s="80" t="s">
        <v>27</v>
      </c>
      <c r="D197" s="80" t="s">
        <v>27</v>
      </c>
      <c r="E197" s="348"/>
      <c r="F197" s="345"/>
      <c r="G197" s="345"/>
    </row>
    <row r="198" spans="1:7" s="16" customFormat="1" ht="70.5" customHeight="1" x14ac:dyDescent="0.25">
      <c r="A198" s="78" t="s">
        <v>310</v>
      </c>
      <c r="B198" s="49" t="s">
        <v>144</v>
      </c>
      <c r="C198" s="80" t="s">
        <v>27</v>
      </c>
      <c r="D198" s="80" t="s">
        <v>27</v>
      </c>
      <c r="E198" s="348"/>
      <c r="F198" s="345"/>
      <c r="G198" s="345"/>
    </row>
    <row r="199" spans="1:7" s="16" customFormat="1" ht="70.5" customHeight="1" x14ac:dyDescent="0.25">
      <c r="A199" s="78" t="s">
        <v>310</v>
      </c>
      <c r="B199" s="49" t="s">
        <v>314</v>
      </c>
      <c r="C199" s="80" t="s">
        <v>27</v>
      </c>
      <c r="D199" s="80" t="s">
        <v>27</v>
      </c>
      <c r="E199" s="348"/>
      <c r="F199" s="345"/>
      <c r="G199" s="345"/>
    </row>
    <row r="200" spans="1:7" s="16" customFormat="1" ht="51" x14ac:dyDescent="0.25">
      <c r="A200" s="78" t="s">
        <v>310</v>
      </c>
      <c r="B200" s="49" t="s">
        <v>137</v>
      </c>
      <c r="C200" s="80" t="s">
        <v>27</v>
      </c>
      <c r="D200" s="80" t="s">
        <v>27</v>
      </c>
      <c r="E200" s="348"/>
      <c r="F200" s="345"/>
      <c r="G200" s="345"/>
    </row>
    <row r="201" spans="1:7" s="16" customFormat="1" ht="68.25" customHeight="1" x14ac:dyDescent="0.25">
      <c r="A201" s="349" t="s">
        <v>310</v>
      </c>
      <c r="B201" s="230" t="s">
        <v>460</v>
      </c>
      <c r="C201" s="80" t="s">
        <v>27</v>
      </c>
      <c r="D201" s="80" t="s">
        <v>27</v>
      </c>
      <c r="E201" s="348"/>
      <c r="F201" s="345"/>
      <c r="G201" s="345"/>
    </row>
    <row r="202" spans="1:7" s="16" customFormat="1" x14ac:dyDescent="0.25">
      <c r="A202" s="350"/>
      <c r="B202" s="111" t="s">
        <v>239</v>
      </c>
      <c r="C202" s="112">
        <v>0</v>
      </c>
      <c r="D202" s="112">
        <v>0</v>
      </c>
      <c r="E202" s="345"/>
      <c r="F202" s="345"/>
      <c r="G202" s="345"/>
    </row>
    <row r="203" spans="1:7" s="16" customFormat="1" x14ac:dyDescent="0.25">
      <c r="A203" s="351"/>
      <c r="B203" s="110" t="s">
        <v>312</v>
      </c>
      <c r="C203" s="112">
        <v>0</v>
      </c>
      <c r="D203" s="112">
        <v>0</v>
      </c>
      <c r="E203" s="346"/>
      <c r="F203" s="346"/>
      <c r="G203" s="346"/>
    </row>
    <row r="204" spans="1:7" s="16" customFormat="1" ht="89.25" x14ac:dyDescent="0.25">
      <c r="A204" s="77" t="s">
        <v>311</v>
      </c>
      <c r="B204" s="79" t="s">
        <v>567</v>
      </c>
      <c r="C204" s="76" t="s">
        <v>95</v>
      </c>
      <c r="D204" s="76" t="s">
        <v>95</v>
      </c>
      <c r="E204" s="88" t="s">
        <v>558</v>
      </c>
      <c r="F204" s="344" t="s">
        <v>529</v>
      </c>
      <c r="G204" s="344"/>
    </row>
    <row r="205" spans="1:7" ht="58.9" customHeight="1" x14ac:dyDescent="0.25">
      <c r="A205" s="78" t="s">
        <v>311</v>
      </c>
      <c r="B205" s="72" t="s">
        <v>139</v>
      </c>
      <c r="C205" s="80" t="s">
        <v>27</v>
      </c>
      <c r="D205" s="80" t="s">
        <v>27</v>
      </c>
      <c r="E205" s="347" t="s">
        <v>134</v>
      </c>
      <c r="F205" s="345"/>
      <c r="G205" s="345"/>
    </row>
    <row r="206" spans="1:7" s="16" customFormat="1" ht="58.9" customHeight="1" x14ac:dyDescent="0.25">
      <c r="A206" s="78" t="s">
        <v>311</v>
      </c>
      <c r="B206" s="49" t="s">
        <v>546</v>
      </c>
      <c r="C206" s="80" t="s">
        <v>27</v>
      </c>
      <c r="D206" s="80" t="s">
        <v>27</v>
      </c>
      <c r="E206" s="348"/>
      <c r="F206" s="345"/>
      <c r="G206" s="345"/>
    </row>
    <row r="207" spans="1:7" s="16" customFormat="1" ht="58.9" customHeight="1" x14ac:dyDescent="0.25">
      <c r="A207" s="78" t="s">
        <v>311</v>
      </c>
      <c r="B207" s="49" t="s">
        <v>141</v>
      </c>
      <c r="C207" s="80" t="s">
        <v>27</v>
      </c>
      <c r="D207" s="80" t="s">
        <v>27</v>
      </c>
      <c r="E207" s="348"/>
      <c r="F207" s="345"/>
      <c r="G207" s="345"/>
    </row>
    <row r="208" spans="1:7" s="16" customFormat="1" ht="25.5" x14ac:dyDescent="0.25">
      <c r="A208" s="78" t="s">
        <v>311</v>
      </c>
      <c r="B208" s="49" t="s">
        <v>142</v>
      </c>
      <c r="C208" s="80" t="s">
        <v>27</v>
      </c>
      <c r="D208" s="80" t="s">
        <v>27</v>
      </c>
      <c r="E208" s="348"/>
      <c r="F208" s="345"/>
      <c r="G208" s="345"/>
    </row>
    <row r="209" spans="1:7" s="16" customFormat="1" ht="63.75" x14ac:dyDescent="0.25">
      <c r="A209" s="78" t="s">
        <v>311</v>
      </c>
      <c r="B209" s="49" t="s">
        <v>144</v>
      </c>
      <c r="C209" s="80" t="s">
        <v>27</v>
      </c>
      <c r="D209" s="80" t="s">
        <v>27</v>
      </c>
      <c r="E209" s="348"/>
      <c r="F209" s="345"/>
      <c r="G209" s="345"/>
    </row>
    <row r="210" spans="1:7" s="16" customFormat="1" ht="69.75" customHeight="1" x14ac:dyDescent="0.25">
      <c r="A210" s="78" t="s">
        <v>311</v>
      </c>
      <c r="B210" s="49" t="s">
        <v>314</v>
      </c>
      <c r="C210" s="80" t="s">
        <v>27</v>
      </c>
      <c r="D210" s="80" t="s">
        <v>27</v>
      </c>
      <c r="E210" s="348"/>
      <c r="F210" s="345"/>
      <c r="G210" s="345"/>
    </row>
    <row r="211" spans="1:7" s="16" customFormat="1" ht="51" x14ac:dyDescent="0.25">
      <c r="A211" s="78" t="s">
        <v>311</v>
      </c>
      <c r="B211" s="49" t="s">
        <v>137</v>
      </c>
      <c r="C211" s="80" t="s">
        <v>27</v>
      </c>
      <c r="D211" s="80" t="s">
        <v>27</v>
      </c>
      <c r="E211" s="348"/>
      <c r="F211" s="345"/>
      <c r="G211" s="345"/>
    </row>
    <row r="212" spans="1:7" s="16" customFormat="1" ht="63.75" x14ac:dyDescent="0.25">
      <c r="A212" s="349" t="s">
        <v>311</v>
      </c>
      <c r="B212" s="230" t="s">
        <v>460</v>
      </c>
      <c r="C212" s="80" t="s">
        <v>27</v>
      </c>
      <c r="D212" s="80" t="s">
        <v>27</v>
      </c>
      <c r="E212" s="348"/>
      <c r="F212" s="345"/>
      <c r="G212" s="345"/>
    </row>
    <row r="213" spans="1:7" s="16" customFormat="1" x14ac:dyDescent="0.25">
      <c r="A213" s="350"/>
      <c r="B213" s="111" t="s">
        <v>239</v>
      </c>
      <c r="C213" s="112">
        <v>0</v>
      </c>
      <c r="D213" s="112">
        <v>0</v>
      </c>
      <c r="E213" s="345"/>
      <c r="F213" s="345"/>
      <c r="G213" s="345"/>
    </row>
    <row r="214" spans="1:7" s="16" customFormat="1" x14ac:dyDescent="0.25">
      <c r="A214" s="351"/>
      <c r="B214" s="110" t="s">
        <v>312</v>
      </c>
      <c r="C214" s="112">
        <v>0</v>
      </c>
      <c r="D214" s="112">
        <v>0</v>
      </c>
      <c r="E214" s="346"/>
      <c r="F214" s="346"/>
      <c r="G214" s="346"/>
    </row>
  </sheetData>
  <mergeCells count="82">
    <mergeCell ref="G1:G2"/>
    <mergeCell ref="G94:G104"/>
    <mergeCell ref="G105:G115"/>
    <mergeCell ref="G116:G126"/>
    <mergeCell ref="A168:A170"/>
    <mergeCell ref="E106:E115"/>
    <mergeCell ref="F116:F126"/>
    <mergeCell ref="F94:F104"/>
    <mergeCell ref="G160:G170"/>
    <mergeCell ref="G127:G137"/>
    <mergeCell ref="A25:A27"/>
    <mergeCell ref="A4:A5"/>
    <mergeCell ref="E7:E16"/>
    <mergeCell ref="G83:G93"/>
    <mergeCell ref="E95:E104"/>
    <mergeCell ref="A91:A93"/>
    <mergeCell ref="A179:A181"/>
    <mergeCell ref="A135:A137"/>
    <mergeCell ref="A146:A148"/>
    <mergeCell ref="A157:A159"/>
    <mergeCell ref="F127:F137"/>
    <mergeCell ref="E128:E137"/>
    <mergeCell ref="E139:E148"/>
    <mergeCell ref="F138:F148"/>
    <mergeCell ref="A190:A192"/>
    <mergeCell ref="A201:A203"/>
    <mergeCell ref="A14:A16"/>
    <mergeCell ref="A1:B1"/>
    <mergeCell ref="E117:E126"/>
    <mergeCell ref="E73:E82"/>
    <mergeCell ref="C1:F2"/>
    <mergeCell ref="A2:B2"/>
    <mergeCell ref="F105:F115"/>
    <mergeCell ref="F39:F49"/>
    <mergeCell ref="A102:A104"/>
    <mergeCell ref="A113:A115"/>
    <mergeCell ref="A124:A126"/>
    <mergeCell ref="C5:D5"/>
    <mergeCell ref="F6:F16"/>
    <mergeCell ref="E18:E27"/>
    <mergeCell ref="G6:G16"/>
    <mergeCell ref="F28:F38"/>
    <mergeCell ref="A58:A60"/>
    <mergeCell ref="A69:A71"/>
    <mergeCell ref="A80:A82"/>
    <mergeCell ref="A36:A38"/>
    <mergeCell ref="E29:E38"/>
    <mergeCell ref="A47:A49"/>
    <mergeCell ref="E40:E49"/>
    <mergeCell ref="F17:F27"/>
    <mergeCell ref="A212:A214"/>
    <mergeCell ref="G17:G27"/>
    <mergeCell ref="G28:G38"/>
    <mergeCell ref="G39:G49"/>
    <mergeCell ref="E51:E60"/>
    <mergeCell ref="F50:F60"/>
    <mergeCell ref="G50:G60"/>
    <mergeCell ref="E62:E71"/>
    <mergeCell ref="F61:F71"/>
    <mergeCell ref="G61:G71"/>
    <mergeCell ref="F72:F82"/>
    <mergeCell ref="G72:G82"/>
    <mergeCell ref="E84:E93"/>
    <mergeCell ref="F83:F93"/>
    <mergeCell ref="E161:E170"/>
    <mergeCell ref="F160:F170"/>
    <mergeCell ref="G138:G148"/>
    <mergeCell ref="E150:E159"/>
    <mergeCell ref="F149:F159"/>
    <mergeCell ref="G149:G159"/>
    <mergeCell ref="E205:E214"/>
    <mergeCell ref="F204:F214"/>
    <mergeCell ref="G204:G214"/>
    <mergeCell ref="E172:E181"/>
    <mergeCell ref="F171:F181"/>
    <mergeCell ref="G171:G181"/>
    <mergeCell ref="E183:E192"/>
    <mergeCell ref="F182:F192"/>
    <mergeCell ref="G182:G192"/>
    <mergeCell ref="E194:E203"/>
    <mergeCell ref="F193:F203"/>
    <mergeCell ref="G193:G203"/>
  </mergeCells>
  <conditionalFormatting sqref="D6">
    <cfRule type="cellIs" dxfId="592" priority="1334" operator="equal">
      <formula>"Not applicable"</formula>
    </cfRule>
  </conditionalFormatting>
  <conditionalFormatting sqref="C17">
    <cfRule type="cellIs" dxfId="591" priority="1283" operator="equal">
      <formula>"Not applicable"</formula>
    </cfRule>
  </conditionalFormatting>
  <conditionalFormatting sqref="D17">
    <cfRule type="cellIs" dxfId="590" priority="1282" operator="equal">
      <formula>"Not applicable"</formula>
    </cfRule>
  </conditionalFormatting>
  <conditionalFormatting sqref="C39">
    <cfRule type="cellIs" dxfId="589" priority="1281" operator="equal">
      <formula>"Not applicable"</formula>
    </cfRule>
  </conditionalFormatting>
  <conditionalFormatting sqref="D39">
    <cfRule type="cellIs" dxfId="588" priority="1280" operator="equal">
      <formula>"Not applicable"</formula>
    </cfRule>
  </conditionalFormatting>
  <conditionalFormatting sqref="C50">
    <cfRule type="cellIs" dxfId="587" priority="1277" operator="equal">
      <formula>"Not applicable"</formula>
    </cfRule>
  </conditionalFormatting>
  <conditionalFormatting sqref="D50">
    <cfRule type="cellIs" dxfId="586" priority="1276" operator="equal">
      <formula>"Not applicable"</formula>
    </cfRule>
  </conditionalFormatting>
  <conditionalFormatting sqref="C61">
    <cfRule type="cellIs" dxfId="585" priority="1275" operator="equal">
      <formula>"Not applicable"</formula>
    </cfRule>
  </conditionalFormatting>
  <conditionalFormatting sqref="D61">
    <cfRule type="cellIs" dxfId="584" priority="1274" operator="equal">
      <formula>"Not applicable"</formula>
    </cfRule>
  </conditionalFormatting>
  <conditionalFormatting sqref="C72">
    <cfRule type="cellIs" dxfId="583" priority="1273" operator="equal">
      <formula>"Not applicable"</formula>
    </cfRule>
  </conditionalFormatting>
  <conditionalFormatting sqref="D72">
    <cfRule type="cellIs" dxfId="582" priority="1272" operator="equal">
      <formula>"Not applicable"</formula>
    </cfRule>
  </conditionalFormatting>
  <conditionalFormatting sqref="C83">
    <cfRule type="cellIs" dxfId="581" priority="1271" operator="equal">
      <formula>"Not applicable"</formula>
    </cfRule>
  </conditionalFormatting>
  <conditionalFormatting sqref="D83">
    <cfRule type="cellIs" dxfId="580" priority="1270" operator="equal">
      <formula>"Not applicable"</formula>
    </cfRule>
  </conditionalFormatting>
  <conditionalFormatting sqref="C94">
    <cfRule type="cellIs" dxfId="579" priority="1269" operator="equal">
      <formula>"Not applicable"</formula>
    </cfRule>
  </conditionalFormatting>
  <conditionalFormatting sqref="D94">
    <cfRule type="cellIs" dxfId="578" priority="1268" operator="equal">
      <formula>"Not applicable"</formula>
    </cfRule>
  </conditionalFormatting>
  <conditionalFormatting sqref="C105">
    <cfRule type="cellIs" dxfId="577" priority="1267" operator="equal">
      <formula>"Not applicable"</formula>
    </cfRule>
  </conditionalFormatting>
  <conditionalFormatting sqref="D105">
    <cfRule type="cellIs" dxfId="576" priority="1266" operator="equal">
      <formula>"Not applicable"</formula>
    </cfRule>
  </conditionalFormatting>
  <conditionalFormatting sqref="C116">
    <cfRule type="cellIs" dxfId="575" priority="1265" operator="equal">
      <formula>"Not applicable"</formula>
    </cfRule>
  </conditionalFormatting>
  <conditionalFormatting sqref="D116">
    <cfRule type="cellIs" dxfId="574" priority="1264" operator="equal">
      <formula>"Not applicable"</formula>
    </cfRule>
  </conditionalFormatting>
  <conditionalFormatting sqref="C127">
    <cfRule type="cellIs" dxfId="573" priority="1263" operator="equal">
      <formula>"Not applicable"</formula>
    </cfRule>
  </conditionalFormatting>
  <conditionalFormatting sqref="D127">
    <cfRule type="cellIs" dxfId="572" priority="1262" operator="equal">
      <formula>"Not applicable"</formula>
    </cfRule>
  </conditionalFormatting>
  <conditionalFormatting sqref="C138">
    <cfRule type="cellIs" dxfId="571" priority="1261" operator="equal">
      <formula>"Not applicable"</formula>
    </cfRule>
  </conditionalFormatting>
  <conditionalFormatting sqref="D138">
    <cfRule type="cellIs" dxfId="570" priority="1260" operator="equal">
      <formula>"Not applicable"</formula>
    </cfRule>
  </conditionalFormatting>
  <conditionalFormatting sqref="C149">
    <cfRule type="cellIs" dxfId="569" priority="1257" operator="equal">
      <formula>"Not applicable"</formula>
    </cfRule>
  </conditionalFormatting>
  <conditionalFormatting sqref="D149">
    <cfRule type="cellIs" dxfId="568" priority="1256" operator="equal">
      <formula>"Not applicable"</formula>
    </cfRule>
  </conditionalFormatting>
  <conditionalFormatting sqref="C160">
    <cfRule type="cellIs" dxfId="567" priority="1249" operator="equal">
      <formula>"Not applicable"</formula>
    </cfRule>
  </conditionalFormatting>
  <conditionalFormatting sqref="D160">
    <cfRule type="cellIs" dxfId="566" priority="1248" operator="equal">
      <formula>"Not applicable"</formula>
    </cfRule>
  </conditionalFormatting>
  <conditionalFormatting sqref="C171">
    <cfRule type="cellIs" dxfId="565" priority="1245" operator="equal">
      <formula>"Not applicable"</formula>
    </cfRule>
  </conditionalFormatting>
  <conditionalFormatting sqref="D171">
    <cfRule type="cellIs" dxfId="564" priority="1244" operator="equal">
      <formula>"Not applicable"</formula>
    </cfRule>
  </conditionalFormatting>
  <conditionalFormatting sqref="C182">
    <cfRule type="cellIs" dxfId="563" priority="1239" operator="equal">
      <formula>"Not applicable"</formula>
    </cfRule>
  </conditionalFormatting>
  <conditionalFormatting sqref="D182">
    <cfRule type="cellIs" dxfId="562" priority="1238" operator="equal">
      <formula>"Not applicable"</formula>
    </cfRule>
  </conditionalFormatting>
  <conditionalFormatting sqref="C193">
    <cfRule type="cellIs" dxfId="561" priority="1237" operator="equal">
      <formula>"Not applicable"</formula>
    </cfRule>
  </conditionalFormatting>
  <conditionalFormatting sqref="D193">
    <cfRule type="cellIs" dxfId="560" priority="1236" operator="equal">
      <formula>"Not applicable"</formula>
    </cfRule>
  </conditionalFormatting>
  <conditionalFormatting sqref="C204">
    <cfRule type="cellIs" dxfId="559" priority="1235" operator="equal">
      <formula>"Not applicable"</formula>
    </cfRule>
  </conditionalFormatting>
  <conditionalFormatting sqref="D204">
    <cfRule type="cellIs" dxfId="558" priority="1234" operator="equal">
      <formula>"Not applicable"</formula>
    </cfRule>
  </conditionalFormatting>
  <conditionalFormatting sqref="C28">
    <cfRule type="cellIs" dxfId="557" priority="1222" operator="equal">
      <formula>"Not applicable"</formula>
    </cfRule>
  </conditionalFormatting>
  <conditionalFormatting sqref="D28">
    <cfRule type="cellIs" dxfId="556" priority="1221" operator="equal">
      <formula>"Not applicable"</formula>
    </cfRule>
  </conditionalFormatting>
  <conditionalFormatting sqref="C6">
    <cfRule type="cellIs" dxfId="555" priority="271" operator="equal">
      <formula>"Not applicable"</formula>
    </cfRule>
  </conditionalFormatting>
  <dataValidations count="1">
    <dataValidation type="list" allowBlank="1" showInputMessage="1" showErrorMessage="1" sqref="C204:D204 C28:D28 C17:D17 C39:D39 C50:D50 C61:D61 C72:D72 C83:D83 C94:D94 C105:D105 C116:D116 C127:D127 C138:D138 C149:D149 C160:D160 C171:D171 C182:D182 C193:D193 C6:D6">
      <formula1>"Applicable, Not applicable"</formula1>
    </dataValidation>
  </dataValidations>
  <hyperlinks>
    <hyperlink ref="A2:B2" location="Instructions!A1" display="◄◄ Back to instructions"/>
  </hyperlinks>
  <pageMargins left="0.23622047244094491" right="0.23622047244094491" top="0.74803149606299213" bottom="0.74803149606299213" header="0.31496062992125984" footer="0.31496062992125984"/>
  <pageSetup paperSize="8" fitToHeight="0" orientation="landscape" r:id="rId1"/>
  <rowBreaks count="18" manualBreakCount="18">
    <brk id="16" max="16383" man="1"/>
    <brk id="27" max="16383" man="1"/>
    <brk id="38" max="16383" man="1"/>
    <brk id="49" max="16383" man="1"/>
    <brk id="60" max="16383" man="1"/>
    <brk id="71" max="16383" man="1"/>
    <brk id="82" max="16383" man="1"/>
    <brk id="93" max="16383" man="1"/>
    <brk id="104" max="16383" man="1"/>
    <brk id="115" max="16383" man="1"/>
    <brk id="126" max="16383" man="1"/>
    <brk id="137" max="16383" man="1"/>
    <brk id="148" max="16383" man="1"/>
    <brk id="159" max="16383" man="1"/>
    <brk id="170" max="16383" man="1"/>
    <brk id="181" max="16383" man="1"/>
    <brk id="192" max="16383" man="1"/>
    <brk id="203" max="16383" man="1"/>
  </rowBreaks>
  <extLst>
    <ext xmlns:x14="http://schemas.microsoft.com/office/spreadsheetml/2009/9/main" uri="{78C0D931-6437-407d-A8EE-F0AAD7539E65}">
      <x14:conditionalFormattings>
        <x14:conditionalFormatting xmlns:xm="http://schemas.microsoft.com/office/excel/2006/main">
          <x14:cfRule type="cellIs" priority="1802" operator="equal" id="{4076DCBF-9FFC-4F38-98BC-1DB20565E624}">
            <xm:f>Ratings!$B$7</xm:f>
            <x14:dxf>
              <fill>
                <patternFill>
                  <bgColor theme="3" tint="0.39994506668294322"/>
                </patternFill>
              </fill>
            </x14:dxf>
          </x14:cfRule>
          <x14:cfRule type="cellIs" priority="1803" operator="equal" id="{DA08B0AB-76BC-478D-8FB3-34B5A33F1108}">
            <xm:f>Ratings!$B$8</xm:f>
            <x14:dxf>
              <fill>
                <patternFill>
                  <bgColor rgb="FF00B050"/>
                </patternFill>
              </fill>
            </x14:dxf>
          </x14:cfRule>
          <x14:cfRule type="cellIs" priority="1804" operator="equal" id="{0E7ED5B5-3D72-4DE8-AFF2-D9C36B64EB49}">
            <xm:f>Ratings!$B$9</xm:f>
            <x14:dxf>
              <font>
                <color auto="1"/>
              </font>
              <fill>
                <patternFill>
                  <bgColor rgb="FFFFFF00"/>
                </patternFill>
              </fill>
            </x14:dxf>
          </x14:cfRule>
          <x14:cfRule type="cellIs" priority="1805" operator="equal" id="{DD5EE614-C2A4-4889-8336-FFF140DA575A}">
            <xm:f>Ratings!$B$10</xm:f>
            <x14:dxf>
              <fill>
                <patternFill>
                  <bgColor rgb="FFFFC000"/>
                </patternFill>
              </fill>
            </x14:dxf>
          </x14:cfRule>
          <x14:cfRule type="cellIs" priority="1806" operator="equal" id="{77A8F44E-86D1-4CB9-86E4-EA76DBA5E0D8}">
            <xm:f>Ratings!$B$11</xm:f>
            <x14:dxf>
              <fill>
                <patternFill>
                  <bgColor rgb="FFFF0000"/>
                </patternFill>
              </fill>
            </x14:dxf>
          </x14:cfRule>
          <xm:sqref>C15:D16</xm:sqref>
        </x14:conditionalFormatting>
        <x14:conditionalFormatting xmlns:xm="http://schemas.microsoft.com/office/excel/2006/main">
          <x14:cfRule type="cellIs" priority="782" operator="equal" id="{1D17B8FC-1519-4D54-AB57-0692DEEB79A6}">
            <xm:f>Ratings!$B$7</xm:f>
            <x14:dxf>
              <fill>
                <patternFill>
                  <bgColor theme="3" tint="0.39994506668294322"/>
                </patternFill>
              </fill>
            </x14:dxf>
          </x14:cfRule>
          <x14:cfRule type="cellIs" priority="783" operator="equal" id="{EA109E8E-6239-4673-A1D1-DBC526D110F0}">
            <xm:f>Ratings!$B$8</xm:f>
            <x14:dxf>
              <fill>
                <patternFill>
                  <bgColor rgb="FF00B050"/>
                </patternFill>
              </fill>
            </x14:dxf>
          </x14:cfRule>
          <x14:cfRule type="cellIs" priority="784" operator="equal" id="{E9508B09-3F2F-402A-936D-7888C097EEAB}">
            <xm:f>Ratings!$B$9</xm:f>
            <x14:dxf>
              <font>
                <color auto="1"/>
              </font>
              <fill>
                <patternFill>
                  <bgColor rgb="FFFFFF00"/>
                </patternFill>
              </fill>
            </x14:dxf>
          </x14:cfRule>
          <x14:cfRule type="cellIs" priority="785" operator="equal" id="{B6C25CFF-CF63-45D3-8A6E-667303E33343}">
            <xm:f>Ratings!$B$10</xm:f>
            <x14:dxf>
              <fill>
                <patternFill>
                  <bgColor rgb="FFFFC000"/>
                </patternFill>
              </fill>
            </x14:dxf>
          </x14:cfRule>
          <x14:cfRule type="cellIs" priority="786" operator="equal" id="{1AF04C4C-C85E-4172-9478-28229F295407}">
            <xm:f>Ratings!$B$11</xm:f>
            <x14:dxf>
              <fill>
                <patternFill>
                  <bgColor rgb="FFFF0000"/>
                </patternFill>
              </fill>
            </x14:dxf>
          </x14:cfRule>
          <xm:sqref>C7:D14</xm:sqref>
        </x14:conditionalFormatting>
        <x14:conditionalFormatting xmlns:xm="http://schemas.microsoft.com/office/excel/2006/main">
          <x14:cfRule type="cellIs" priority="777" operator="equal" id="{790D9D0D-82C4-4506-8F21-5FE73CF91452}">
            <xm:f>Ratings!$B$7</xm:f>
            <x14:dxf>
              <fill>
                <patternFill>
                  <bgColor theme="3" tint="0.39994506668294322"/>
                </patternFill>
              </fill>
            </x14:dxf>
          </x14:cfRule>
          <x14:cfRule type="cellIs" priority="778" operator="equal" id="{5B922637-9170-467B-ABBC-DF5BF3A57712}">
            <xm:f>Ratings!$B$8</xm:f>
            <x14:dxf>
              <fill>
                <patternFill>
                  <bgColor rgb="FF00B050"/>
                </patternFill>
              </fill>
            </x14:dxf>
          </x14:cfRule>
          <x14:cfRule type="cellIs" priority="779" operator="equal" id="{E72013CF-790F-4CD1-AD19-03282DCC4789}">
            <xm:f>Ratings!$B$9</xm:f>
            <x14:dxf>
              <font>
                <color auto="1"/>
              </font>
              <fill>
                <patternFill>
                  <bgColor rgb="FFFFFF00"/>
                </patternFill>
              </fill>
            </x14:dxf>
          </x14:cfRule>
          <x14:cfRule type="cellIs" priority="780" operator="equal" id="{0FB36BF6-5CD5-4FE1-B43D-422EC405C7AC}">
            <xm:f>Ratings!$B$10</xm:f>
            <x14:dxf>
              <fill>
                <patternFill>
                  <bgColor rgb="FFFFC000"/>
                </patternFill>
              </fill>
            </x14:dxf>
          </x14:cfRule>
          <x14:cfRule type="cellIs" priority="781" operator="equal" id="{1E014EFB-C8BB-4655-8620-1B6E3BDF9F72}">
            <xm:f>Ratings!$B$11</xm:f>
            <x14:dxf>
              <fill>
                <patternFill>
                  <bgColor rgb="FFFF0000"/>
                </patternFill>
              </fill>
            </x14:dxf>
          </x14:cfRule>
          <xm:sqref>C11:D11 C12:C13</xm:sqref>
        </x14:conditionalFormatting>
        <x14:conditionalFormatting xmlns:xm="http://schemas.microsoft.com/office/excel/2006/main">
          <x14:cfRule type="cellIs" priority="772" operator="equal" id="{CD44BB0C-981D-4141-B2EF-7EFE85DDCED5}">
            <xm:f>Ratings!$B$7</xm:f>
            <x14:dxf>
              <fill>
                <patternFill>
                  <bgColor theme="3" tint="0.39994506668294322"/>
                </patternFill>
              </fill>
            </x14:dxf>
          </x14:cfRule>
          <x14:cfRule type="cellIs" priority="773" operator="equal" id="{D2B93300-EAC3-4CF4-9522-EEE597659DFC}">
            <xm:f>Ratings!$B$8</xm:f>
            <x14:dxf>
              <fill>
                <patternFill>
                  <bgColor rgb="FF00B050"/>
                </patternFill>
              </fill>
            </x14:dxf>
          </x14:cfRule>
          <x14:cfRule type="cellIs" priority="774" operator="equal" id="{47B63DCF-F320-472C-A16D-F1AD40E369E4}">
            <xm:f>Ratings!$B$9</xm:f>
            <x14:dxf>
              <font>
                <color auto="1"/>
              </font>
              <fill>
                <patternFill>
                  <bgColor rgb="FFFFFF00"/>
                </patternFill>
              </fill>
            </x14:dxf>
          </x14:cfRule>
          <x14:cfRule type="cellIs" priority="775" operator="equal" id="{CEA239A2-E29B-4F4D-B6C3-2B2506F8E621}">
            <xm:f>Ratings!$B$10</xm:f>
            <x14:dxf>
              <fill>
                <patternFill>
                  <bgColor rgb="FFFFC000"/>
                </patternFill>
              </fill>
            </x14:dxf>
          </x14:cfRule>
          <x14:cfRule type="cellIs" priority="776" operator="equal" id="{3230BD6D-2A27-46D9-81A7-66F548552BEA}">
            <xm:f>Ratings!$B$11</xm:f>
            <x14:dxf>
              <fill>
                <patternFill>
                  <bgColor rgb="FFFF0000"/>
                </patternFill>
              </fill>
            </x14:dxf>
          </x14:cfRule>
          <xm:sqref>D12:D13</xm:sqref>
        </x14:conditionalFormatting>
        <x14:conditionalFormatting xmlns:xm="http://schemas.microsoft.com/office/excel/2006/main">
          <x14:cfRule type="cellIs" priority="767" operator="equal" id="{227BEDE8-BFC0-404E-8938-6FC19FEE8252}">
            <xm:f>Ratings!$B$7</xm:f>
            <x14:dxf>
              <fill>
                <patternFill>
                  <bgColor theme="3" tint="0.39994506668294322"/>
                </patternFill>
              </fill>
            </x14:dxf>
          </x14:cfRule>
          <x14:cfRule type="cellIs" priority="768" operator="equal" id="{8CD83E07-61DA-4E01-B6BD-A1A3A23C1D91}">
            <xm:f>Ratings!$B$8</xm:f>
            <x14:dxf>
              <fill>
                <patternFill>
                  <bgColor rgb="FF00B050"/>
                </patternFill>
              </fill>
            </x14:dxf>
          </x14:cfRule>
          <x14:cfRule type="cellIs" priority="769" operator="equal" id="{C5F841B0-6186-43EF-BDA7-B1DC0A9D127E}">
            <xm:f>Ratings!$B$9</xm:f>
            <x14:dxf>
              <font>
                <color auto="1"/>
              </font>
              <fill>
                <patternFill>
                  <bgColor rgb="FFFFFF00"/>
                </patternFill>
              </fill>
            </x14:dxf>
          </x14:cfRule>
          <x14:cfRule type="cellIs" priority="770" operator="equal" id="{E78C8BE8-9D31-42C5-B48A-8FC745A892E0}">
            <xm:f>Ratings!$B$10</xm:f>
            <x14:dxf>
              <fill>
                <patternFill>
                  <bgColor rgb="FFFFC000"/>
                </patternFill>
              </fill>
            </x14:dxf>
          </x14:cfRule>
          <x14:cfRule type="cellIs" priority="771" operator="equal" id="{4DEF8DDA-8C3C-44A4-93DC-7EDD21D53D21}">
            <xm:f>Ratings!$B$11</xm:f>
            <x14:dxf>
              <fill>
                <patternFill>
                  <bgColor rgb="FFFF0000"/>
                </patternFill>
              </fill>
            </x14:dxf>
          </x14:cfRule>
          <xm:sqref>C14:D14</xm:sqref>
        </x14:conditionalFormatting>
        <x14:conditionalFormatting xmlns:xm="http://schemas.microsoft.com/office/excel/2006/main">
          <x14:cfRule type="cellIs" priority="266" operator="equal" id="{ECA3AC10-9059-4684-8A39-9E8764347DA1}">
            <xm:f>Ratings!$B$7</xm:f>
            <x14:dxf>
              <fill>
                <patternFill>
                  <bgColor theme="3" tint="0.39994506668294322"/>
                </patternFill>
              </fill>
            </x14:dxf>
          </x14:cfRule>
          <x14:cfRule type="cellIs" priority="267" operator="equal" id="{D0FA0703-913A-4BEC-A20B-58607450E6D0}">
            <xm:f>Ratings!$B$8</xm:f>
            <x14:dxf>
              <fill>
                <patternFill>
                  <bgColor rgb="FF00B050"/>
                </patternFill>
              </fill>
            </x14:dxf>
          </x14:cfRule>
          <x14:cfRule type="cellIs" priority="268" operator="equal" id="{A2AE6A21-835D-42F6-83B4-5B8A5F50404F}">
            <xm:f>Ratings!$B$9</xm:f>
            <x14:dxf>
              <font>
                <color auto="1"/>
              </font>
              <fill>
                <patternFill>
                  <bgColor rgb="FFFFFF00"/>
                </patternFill>
              </fill>
            </x14:dxf>
          </x14:cfRule>
          <x14:cfRule type="cellIs" priority="269" operator="equal" id="{A3D0D668-7350-4193-9D50-DBA072F3B614}">
            <xm:f>Ratings!$B$10</xm:f>
            <x14:dxf>
              <fill>
                <patternFill>
                  <bgColor rgb="FFFFC000"/>
                </patternFill>
              </fill>
            </x14:dxf>
          </x14:cfRule>
          <x14:cfRule type="cellIs" priority="270" operator="equal" id="{72FA5755-A4CE-41F5-A020-761D4ABE357A}">
            <xm:f>Ratings!$B$11</xm:f>
            <x14:dxf>
              <fill>
                <patternFill>
                  <bgColor rgb="FFFF0000"/>
                </patternFill>
              </fill>
            </x14:dxf>
          </x14:cfRule>
          <xm:sqref>C26:D27</xm:sqref>
        </x14:conditionalFormatting>
        <x14:conditionalFormatting xmlns:xm="http://schemas.microsoft.com/office/excel/2006/main">
          <x14:cfRule type="cellIs" priority="261" operator="equal" id="{0C9CA39B-1617-48B6-8A1C-6E13CA798BA9}">
            <xm:f>Ratings!$B$7</xm:f>
            <x14:dxf>
              <fill>
                <patternFill>
                  <bgColor theme="3" tint="0.39994506668294322"/>
                </patternFill>
              </fill>
            </x14:dxf>
          </x14:cfRule>
          <x14:cfRule type="cellIs" priority="262" operator="equal" id="{7F4C51C3-A806-44DD-A18F-1A2EC860B8F9}">
            <xm:f>Ratings!$B$8</xm:f>
            <x14:dxf>
              <fill>
                <patternFill>
                  <bgColor rgb="FF00B050"/>
                </patternFill>
              </fill>
            </x14:dxf>
          </x14:cfRule>
          <x14:cfRule type="cellIs" priority="263" operator="equal" id="{A2583E17-D9C4-41FC-98E3-28050AF9566E}">
            <xm:f>Ratings!$B$9</xm:f>
            <x14:dxf>
              <font>
                <color auto="1"/>
              </font>
              <fill>
                <patternFill>
                  <bgColor rgb="FFFFFF00"/>
                </patternFill>
              </fill>
            </x14:dxf>
          </x14:cfRule>
          <x14:cfRule type="cellIs" priority="264" operator="equal" id="{8CB1B748-8850-48DB-9A88-A5C218AF83EB}">
            <xm:f>Ratings!$B$10</xm:f>
            <x14:dxf>
              <fill>
                <patternFill>
                  <bgColor rgb="FFFFC000"/>
                </patternFill>
              </fill>
            </x14:dxf>
          </x14:cfRule>
          <x14:cfRule type="cellIs" priority="265" operator="equal" id="{09E9321C-30E7-49B5-B035-520A10E17AD7}">
            <xm:f>Ratings!$B$11</xm:f>
            <x14:dxf>
              <fill>
                <patternFill>
                  <bgColor rgb="FFFF0000"/>
                </patternFill>
              </fill>
            </x14:dxf>
          </x14:cfRule>
          <xm:sqref>C37:D38</xm:sqref>
        </x14:conditionalFormatting>
        <x14:conditionalFormatting xmlns:xm="http://schemas.microsoft.com/office/excel/2006/main">
          <x14:cfRule type="cellIs" priority="256" operator="equal" id="{B02987A2-A559-40B8-BDC6-F26E17918515}">
            <xm:f>Ratings!$B$7</xm:f>
            <x14:dxf>
              <fill>
                <patternFill>
                  <bgColor theme="3" tint="0.39994506668294322"/>
                </patternFill>
              </fill>
            </x14:dxf>
          </x14:cfRule>
          <x14:cfRule type="cellIs" priority="257" operator="equal" id="{A82387F9-58C4-4F3F-B3B9-A88D45A06C53}">
            <xm:f>Ratings!$B$8</xm:f>
            <x14:dxf>
              <fill>
                <patternFill>
                  <bgColor rgb="FF00B050"/>
                </patternFill>
              </fill>
            </x14:dxf>
          </x14:cfRule>
          <x14:cfRule type="cellIs" priority="258" operator="equal" id="{9718C63B-4C3E-4341-93C9-8A1B4E342095}">
            <xm:f>Ratings!$B$9</xm:f>
            <x14:dxf>
              <font>
                <color auto="1"/>
              </font>
              <fill>
                <patternFill>
                  <bgColor rgb="FFFFFF00"/>
                </patternFill>
              </fill>
            </x14:dxf>
          </x14:cfRule>
          <x14:cfRule type="cellIs" priority="259" operator="equal" id="{29C82829-0FC6-46F8-A942-52353DAF1E44}">
            <xm:f>Ratings!$B$10</xm:f>
            <x14:dxf>
              <fill>
                <patternFill>
                  <bgColor rgb="FFFFC000"/>
                </patternFill>
              </fill>
            </x14:dxf>
          </x14:cfRule>
          <x14:cfRule type="cellIs" priority="260" operator="equal" id="{3954976F-C685-48E7-BB80-83944DDD45CF}">
            <xm:f>Ratings!$B$11</xm:f>
            <x14:dxf>
              <fill>
                <patternFill>
                  <bgColor rgb="FFFF0000"/>
                </patternFill>
              </fill>
            </x14:dxf>
          </x14:cfRule>
          <xm:sqref>C48:D49</xm:sqref>
        </x14:conditionalFormatting>
        <x14:conditionalFormatting xmlns:xm="http://schemas.microsoft.com/office/excel/2006/main">
          <x14:cfRule type="cellIs" priority="251" operator="equal" id="{76F59F9C-B387-4398-8D83-1777D0655E4F}">
            <xm:f>Ratings!$B$7</xm:f>
            <x14:dxf>
              <fill>
                <patternFill>
                  <bgColor theme="3" tint="0.39994506668294322"/>
                </patternFill>
              </fill>
            </x14:dxf>
          </x14:cfRule>
          <x14:cfRule type="cellIs" priority="252" operator="equal" id="{2785F89C-3DBE-4D95-9A2F-93AA03636F57}">
            <xm:f>Ratings!$B$8</xm:f>
            <x14:dxf>
              <fill>
                <patternFill>
                  <bgColor rgb="FF00B050"/>
                </patternFill>
              </fill>
            </x14:dxf>
          </x14:cfRule>
          <x14:cfRule type="cellIs" priority="253" operator="equal" id="{4124DB2F-6654-4AC2-88CE-EDDAE4AB3D8A}">
            <xm:f>Ratings!$B$9</xm:f>
            <x14:dxf>
              <font>
                <color auto="1"/>
              </font>
              <fill>
                <patternFill>
                  <bgColor rgb="FFFFFF00"/>
                </patternFill>
              </fill>
            </x14:dxf>
          </x14:cfRule>
          <x14:cfRule type="cellIs" priority="254" operator="equal" id="{F563401D-8B0C-4E2B-B92B-933809CE814B}">
            <xm:f>Ratings!$B$10</xm:f>
            <x14:dxf>
              <fill>
                <patternFill>
                  <bgColor rgb="FFFFC000"/>
                </patternFill>
              </fill>
            </x14:dxf>
          </x14:cfRule>
          <x14:cfRule type="cellIs" priority="255" operator="equal" id="{E212529C-45B4-4B6A-87F4-698049C9723D}">
            <xm:f>Ratings!$B$11</xm:f>
            <x14:dxf>
              <fill>
                <patternFill>
                  <bgColor rgb="FFFF0000"/>
                </patternFill>
              </fill>
            </x14:dxf>
          </x14:cfRule>
          <xm:sqref>C59:D60</xm:sqref>
        </x14:conditionalFormatting>
        <x14:conditionalFormatting xmlns:xm="http://schemas.microsoft.com/office/excel/2006/main">
          <x14:cfRule type="cellIs" priority="246" operator="equal" id="{55E5C5F4-C428-4951-A574-AADBC97230B4}">
            <xm:f>Ratings!$B$7</xm:f>
            <x14:dxf>
              <fill>
                <patternFill>
                  <bgColor theme="3" tint="0.39994506668294322"/>
                </patternFill>
              </fill>
            </x14:dxf>
          </x14:cfRule>
          <x14:cfRule type="cellIs" priority="247" operator="equal" id="{12D02281-89CA-4331-9CC6-A169F4837F7E}">
            <xm:f>Ratings!$B$8</xm:f>
            <x14:dxf>
              <fill>
                <patternFill>
                  <bgColor rgb="FF00B050"/>
                </patternFill>
              </fill>
            </x14:dxf>
          </x14:cfRule>
          <x14:cfRule type="cellIs" priority="248" operator="equal" id="{50DC249E-5021-4C2B-A7EC-DED5310CE8B8}">
            <xm:f>Ratings!$B$9</xm:f>
            <x14:dxf>
              <font>
                <color auto="1"/>
              </font>
              <fill>
                <patternFill>
                  <bgColor rgb="FFFFFF00"/>
                </patternFill>
              </fill>
            </x14:dxf>
          </x14:cfRule>
          <x14:cfRule type="cellIs" priority="249" operator="equal" id="{08F06F20-B312-497A-9B77-A989197FDE6A}">
            <xm:f>Ratings!$B$10</xm:f>
            <x14:dxf>
              <fill>
                <patternFill>
                  <bgColor rgb="FFFFC000"/>
                </patternFill>
              </fill>
            </x14:dxf>
          </x14:cfRule>
          <x14:cfRule type="cellIs" priority="250" operator="equal" id="{26FC7A15-FEC8-46C2-83C6-684E743C5743}">
            <xm:f>Ratings!$B$11</xm:f>
            <x14:dxf>
              <fill>
                <patternFill>
                  <bgColor rgb="FFFF0000"/>
                </patternFill>
              </fill>
            </x14:dxf>
          </x14:cfRule>
          <xm:sqref>C70:D71</xm:sqref>
        </x14:conditionalFormatting>
        <x14:conditionalFormatting xmlns:xm="http://schemas.microsoft.com/office/excel/2006/main">
          <x14:cfRule type="cellIs" priority="241" operator="equal" id="{298973AE-E130-4F5C-B29C-97ECFC6DE0D0}">
            <xm:f>Ratings!$B$7</xm:f>
            <x14:dxf>
              <fill>
                <patternFill>
                  <bgColor theme="3" tint="0.39994506668294322"/>
                </patternFill>
              </fill>
            </x14:dxf>
          </x14:cfRule>
          <x14:cfRule type="cellIs" priority="242" operator="equal" id="{4F60591C-390F-4221-834A-0C35DDEC628A}">
            <xm:f>Ratings!$B$8</xm:f>
            <x14:dxf>
              <fill>
                <patternFill>
                  <bgColor rgb="FF00B050"/>
                </patternFill>
              </fill>
            </x14:dxf>
          </x14:cfRule>
          <x14:cfRule type="cellIs" priority="243" operator="equal" id="{4BA2538A-8D93-4F3C-ACAE-BF984D50613D}">
            <xm:f>Ratings!$B$9</xm:f>
            <x14:dxf>
              <font>
                <color auto="1"/>
              </font>
              <fill>
                <patternFill>
                  <bgColor rgb="FFFFFF00"/>
                </patternFill>
              </fill>
            </x14:dxf>
          </x14:cfRule>
          <x14:cfRule type="cellIs" priority="244" operator="equal" id="{41F25CAD-A04A-465B-B405-01AE47678B35}">
            <xm:f>Ratings!$B$10</xm:f>
            <x14:dxf>
              <fill>
                <patternFill>
                  <bgColor rgb="FFFFC000"/>
                </patternFill>
              </fill>
            </x14:dxf>
          </x14:cfRule>
          <x14:cfRule type="cellIs" priority="245" operator="equal" id="{F58850BC-105A-4419-8E1B-8DBAE1248E8A}">
            <xm:f>Ratings!$B$11</xm:f>
            <x14:dxf>
              <fill>
                <patternFill>
                  <bgColor rgb="FFFF0000"/>
                </patternFill>
              </fill>
            </x14:dxf>
          </x14:cfRule>
          <xm:sqref>C81:D82</xm:sqref>
        </x14:conditionalFormatting>
        <x14:conditionalFormatting xmlns:xm="http://schemas.microsoft.com/office/excel/2006/main">
          <x14:cfRule type="cellIs" priority="236" operator="equal" id="{C09CA69C-F810-4180-A476-CA2AC3F0FDDB}">
            <xm:f>Ratings!$B$7</xm:f>
            <x14:dxf>
              <fill>
                <patternFill>
                  <bgColor theme="3" tint="0.39994506668294322"/>
                </patternFill>
              </fill>
            </x14:dxf>
          </x14:cfRule>
          <x14:cfRule type="cellIs" priority="237" operator="equal" id="{5560986D-531E-4A1E-871D-1C78323E7E66}">
            <xm:f>Ratings!$B$8</xm:f>
            <x14:dxf>
              <fill>
                <patternFill>
                  <bgColor rgb="FF00B050"/>
                </patternFill>
              </fill>
            </x14:dxf>
          </x14:cfRule>
          <x14:cfRule type="cellIs" priority="238" operator="equal" id="{2FD4BF9E-563F-418C-B336-C5F2DD52C141}">
            <xm:f>Ratings!$B$9</xm:f>
            <x14:dxf>
              <font>
                <color auto="1"/>
              </font>
              <fill>
                <patternFill>
                  <bgColor rgb="FFFFFF00"/>
                </patternFill>
              </fill>
            </x14:dxf>
          </x14:cfRule>
          <x14:cfRule type="cellIs" priority="239" operator="equal" id="{EA3CC170-93DC-44E0-B976-619BE63E45AB}">
            <xm:f>Ratings!$B$10</xm:f>
            <x14:dxf>
              <fill>
                <patternFill>
                  <bgColor rgb="FFFFC000"/>
                </patternFill>
              </fill>
            </x14:dxf>
          </x14:cfRule>
          <x14:cfRule type="cellIs" priority="240" operator="equal" id="{2BD66343-8622-42EB-A749-A39E95759E6F}">
            <xm:f>Ratings!$B$11</xm:f>
            <x14:dxf>
              <fill>
                <patternFill>
                  <bgColor rgb="FFFF0000"/>
                </patternFill>
              </fill>
            </x14:dxf>
          </x14:cfRule>
          <xm:sqref>C92:D93</xm:sqref>
        </x14:conditionalFormatting>
        <x14:conditionalFormatting xmlns:xm="http://schemas.microsoft.com/office/excel/2006/main">
          <x14:cfRule type="cellIs" priority="231" operator="equal" id="{825D4674-6710-4610-9F1C-7E58DB02B06D}">
            <xm:f>Ratings!$B$7</xm:f>
            <x14:dxf>
              <fill>
                <patternFill>
                  <bgColor theme="3" tint="0.39994506668294322"/>
                </patternFill>
              </fill>
            </x14:dxf>
          </x14:cfRule>
          <x14:cfRule type="cellIs" priority="232" operator="equal" id="{E7893396-8837-468B-8D4C-BD76F0BB6E91}">
            <xm:f>Ratings!$B$8</xm:f>
            <x14:dxf>
              <fill>
                <patternFill>
                  <bgColor rgb="FF00B050"/>
                </patternFill>
              </fill>
            </x14:dxf>
          </x14:cfRule>
          <x14:cfRule type="cellIs" priority="233" operator="equal" id="{D0A631E3-3901-437C-A907-6DD904D53C31}">
            <xm:f>Ratings!$B$9</xm:f>
            <x14:dxf>
              <font>
                <color auto="1"/>
              </font>
              <fill>
                <patternFill>
                  <bgColor rgb="FFFFFF00"/>
                </patternFill>
              </fill>
            </x14:dxf>
          </x14:cfRule>
          <x14:cfRule type="cellIs" priority="234" operator="equal" id="{1F7236A4-8B94-4F3C-AEBF-34184FE643EC}">
            <xm:f>Ratings!$B$10</xm:f>
            <x14:dxf>
              <fill>
                <patternFill>
                  <bgColor rgb="FFFFC000"/>
                </patternFill>
              </fill>
            </x14:dxf>
          </x14:cfRule>
          <x14:cfRule type="cellIs" priority="235" operator="equal" id="{7919B55F-80BD-4998-8201-0652522C827B}">
            <xm:f>Ratings!$B$11</xm:f>
            <x14:dxf>
              <fill>
                <patternFill>
                  <bgColor rgb="FFFF0000"/>
                </patternFill>
              </fill>
            </x14:dxf>
          </x14:cfRule>
          <xm:sqref>C103:D104</xm:sqref>
        </x14:conditionalFormatting>
        <x14:conditionalFormatting xmlns:xm="http://schemas.microsoft.com/office/excel/2006/main">
          <x14:cfRule type="cellIs" priority="226" operator="equal" id="{57F6BF9C-CC0B-4CD8-BF5A-E263711D95E6}">
            <xm:f>Ratings!$B$7</xm:f>
            <x14:dxf>
              <fill>
                <patternFill>
                  <bgColor theme="3" tint="0.39994506668294322"/>
                </patternFill>
              </fill>
            </x14:dxf>
          </x14:cfRule>
          <x14:cfRule type="cellIs" priority="227" operator="equal" id="{7E5AFED9-6144-4005-84A2-174EFD4BF6BE}">
            <xm:f>Ratings!$B$8</xm:f>
            <x14:dxf>
              <fill>
                <patternFill>
                  <bgColor rgb="FF00B050"/>
                </patternFill>
              </fill>
            </x14:dxf>
          </x14:cfRule>
          <x14:cfRule type="cellIs" priority="228" operator="equal" id="{0C5D3C58-3C66-414C-8104-E8EBC226C184}">
            <xm:f>Ratings!$B$9</xm:f>
            <x14:dxf>
              <font>
                <color auto="1"/>
              </font>
              <fill>
                <patternFill>
                  <bgColor rgb="FFFFFF00"/>
                </patternFill>
              </fill>
            </x14:dxf>
          </x14:cfRule>
          <x14:cfRule type="cellIs" priority="229" operator="equal" id="{42CB2346-99F7-4A99-87DB-6CC663AAE35B}">
            <xm:f>Ratings!$B$10</xm:f>
            <x14:dxf>
              <fill>
                <patternFill>
                  <bgColor rgb="FFFFC000"/>
                </patternFill>
              </fill>
            </x14:dxf>
          </x14:cfRule>
          <x14:cfRule type="cellIs" priority="230" operator="equal" id="{9435514C-5E3F-4F9E-9D8F-546035E84183}">
            <xm:f>Ratings!$B$11</xm:f>
            <x14:dxf>
              <fill>
                <patternFill>
                  <bgColor rgb="FFFF0000"/>
                </patternFill>
              </fill>
            </x14:dxf>
          </x14:cfRule>
          <xm:sqref>C114:D115</xm:sqref>
        </x14:conditionalFormatting>
        <x14:conditionalFormatting xmlns:xm="http://schemas.microsoft.com/office/excel/2006/main">
          <x14:cfRule type="cellIs" priority="221" operator="equal" id="{D7461947-D45E-42D3-AAEE-75699BD19F2F}">
            <xm:f>Ratings!$B$7</xm:f>
            <x14:dxf>
              <fill>
                <patternFill>
                  <bgColor theme="3" tint="0.39994506668294322"/>
                </patternFill>
              </fill>
            </x14:dxf>
          </x14:cfRule>
          <x14:cfRule type="cellIs" priority="222" operator="equal" id="{C5CCA47B-D3E7-4BEF-829C-BE9517C27407}">
            <xm:f>Ratings!$B$8</xm:f>
            <x14:dxf>
              <fill>
                <patternFill>
                  <bgColor rgb="FF00B050"/>
                </patternFill>
              </fill>
            </x14:dxf>
          </x14:cfRule>
          <x14:cfRule type="cellIs" priority="223" operator="equal" id="{AF1F4276-23C9-438C-91A7-0F57D0C7D6C3}">
            <xm:f>Ratings!$B$9</xm:f>
            <x14:dxf>
              <font>
                <color auto="1"/>
              </font>
              <fill>
                <patternFill>
                  <bgColor rgb="FFFFFF00"/>
                </patternFill>
              </fill>
            </x14:dxf>
          </x14:cfRule>
          <x14:cfRule type="cellIs" priority="224" operator="equal" id="{B9848849-2489-4728-A15B-6D2CECD3B2B2}">
            <xm:f>Ratings!$B$10</xm:f>
            <x14:dxf>
              <fill>
                <patternFill>
                  <bgColor rgb="FFFFC000"/>
                </patternFill>
              </fill>
            </x14:dxf>
          </x14:cfRule>
          <x14:cfRule type="cellIs" priority="225" operator="equal" id="{F551502C-AD9A-4941-97CC-E22B94BCDC6A}">
            <xm:f>Ratings!$B$11</xm:f>
            <x14:dxf>
              <fill>
                <patternFill>
                  <bgColor rgb="FFFF0000"/>
                </patternFill>
              </fill>
            </x14:dxf>
          </x14:cfRule>
          <xm:sqref>C125:D126</xm:sqref>
        </x14:conditionalFormatting>
        <x14:conditionalFormatting xmlns:xm="http://schemas.microsoft.com/office/excel/2006/main">
          <x14:cfRule type="cellIs" priority="216" operator="equal" id="{443ECB94-F12A-47FE-BCE4-471EE33D7CB3}">
            <xm:f>Ratings!$B$7</xm:f>
            <x14:dxf>
              <fill>
                <patternFill>
                  <bgColor theme="3" tint="0.39994506668294322"/>
                </patternFill>
              </fill>
            </x14:dxf>
          </x14:cfRule>
          <x14:cfRule type="cellIs" priority="217" operator="equal" id="{544A7244-CF5F-48F8-9691-70D719AED690}">
            <xm:f>Ratings!$B$8</xm:f>
            <x14:dxf>
              <fill>
                <patternFill>
                  <bgColor rgb="FF00B050"/>
                </patternFill>
              </fill>
            </x14:dxf>
          </x14:cfRule>
          <x14:cfRule type="cellIs" priority="218" operator="equal" id="{BF210D4F-E8D6-4430-B782-C9C77ABA4982}">
            <xm:f>Ratings!$B$9</xm:f>
            <x14:dxf>
              <font>
                <color auto="1"/>
              </font>
              <fill>
                <patternFill>
                  <bgColor rgb="FFFFFF00"/>
                </patternFill>
              </fill>
            </x14:dxf>
          </x14:cfRule>
          <x14:cfRule type="cellIs" priority="219" operator="equal" id="{D2338CA5-2556-49A2-8E2A-8AB8CE6DF0DE}">
            <xm:f>Ratings!$B$10</xm:f>
            <x14:dxf>
              <fill>
                <patternFill>
                  <bgColor rgb="FFFFC000"/>
                </patternFill>
              </fill>
            </x14:dxf>
          </x14:cfRule>
          <x14:cfRule type="cellIs" priority="220" operator="equal" id="{C12E0E79-5654-43B9-9B5F-3A966F0545AB}">
            <xm:f>Ratings!$B$11</xm:f>
            <x14:dxf>
              <fill>
                <patternFill>
                  <bgColor rgb="FFFF0000"/>
                </patternFill>
              </fill>
            </x14:dxf>
          </x14:cfRule>
          <xm:sqref>C136:D137</xm:sqref>
        </x14:conditionalFormatting>
        <x14:conditionalFormatting xmlns:xm="http://schemas.microsoft.com/office/excel/2006/main">
          <x14:cfRule type="cellIs" priority="211" operator="equal" id="{E81B721C-C867-4897-9497-D85F70F90D93}">
            <xm:f>Ratings!$B$7</xm:f>
            <x14:dxf>
              <fill>
                <patternFill>
                  <bgColor theme="3" tint="0.39994506668294322"/>
                </patternFill>
              </fill>
            </x14:dxf>
          </x14:cfRule>
          <x14:cfRule type="cellIs" priority="212" operator="equal" id="{B85D641D-5756-4A0E-8DE3-057F112465C2}">
            <xm:f>Ratings!$B$8</xm:f>
            <x14:dxf>
              <fill>
                <patternFill>
                  <bgColor rgb="FF00B050"/>
                </patternFill>
              </fill>
            </x14:dxf>
          </x14:cfRule>
          <x14:cfRule type="cellIs" priority="213" operator="equal" id="{1637A2CF-F155-4497-9AB9-64776E50D418}">
            <xm:f>Ratings!$B$9</xm:f>
            <x14:dxf>
              <font>
                <color auto="1"/>
              </font>
              <fill>
                <patternFill>
                  <bgColor rgb="FFFFFF00"/>
                </patternFill>
              </fill>
            </x14:dxf>
          </x14:cfRule>
          <x14:cfRule type="cellIs" priority="214" operator="equal" id="{E2A0FFEE-792C-4736-9216-822FE84E7FB4}">
            <xm:f>Ratings!$B$10</xm:f>
            <x14:dxf>
              <fill>
                <patternFill>
                  <bgColor rgb="FFFFC000"/>
                </patternFill>
              </fill>
            </x14:dxf>
          </x14:cfRule>
          <x14:cfRule type="cellIs" priority="215" operator="equal" id="{BD065D98-7765-44C5-8DF5-2F9605DAE7D0}">
            <xm:f>Ratings!$B$11</xm:f>
            <x14:dxf>
              <fill>
                <patternFill>
                  <bgColor rgb="FFFF0000"/>
                </patternFill>
              </fill>
            </x14:dxf>
          </x14:cfRule>
          <xm:sqref>C147:D148</xm:sqref>
        </x14:conditionalFormatting>
        <x14:conditionalFormatting xmlns:xm="http://schemas.microsoft.com/office/excel/2006/main">
          <x14:cfRule type="cellIs" priority="206" operator="equal" id="{E7E21CD5-B901-4CC5-AA2C-9C4E1BCD23B1}">
            <xm:f>Ratings!$B$7</xm:f>
            <x14:dxf>
              <fill>
                <patternFill>
                  <bgColor theme="3" tint="0.39994506668294322"/>
                </patternFill>
              </fill>
            </x14:dxf>
          </x14:cfRule>
          <x14:cfRule type="cellIs" priority="207" operator="equal" id="{95D0BB98-BE34-4265-BAED-EF8DA0EC5D8E}">
            <xm:f>Ratings!$B$8</xm:f>
            <x14:dxf>
              <fill>
                <patternFill>
                  <bgColor rgb="FF00B050"/>
                </patternFill>
              </fill>
            </x14:dxf>
          </x14:cfRule>
          <x14:cfRule type="cellIs" priority="208" operator="equal" id="{560368A1-1D28-49A5-9171-B5592425B435}">
            <xm:f>Ratings!$B$9</xm:f>
            <x14:dxf>
              <font>
                <color auto="1"/>
              </font>
              <fill>
                <patternFill>
                  <bgColor rgb="FFFFFF00"/>
                </patternFill>
              </fill>
            </x14:dxf>
          </x14:cfRule>
          <x14:cfRule type="cellIs" priority="209" operator="equal" id="{02A0ADE6-9C80-4471-A32A-C3DE618229B6}">
            <xm:f>Ratings!$B$10</xm:f>
            <x14:dxf>
              <fill>
                <patternFill>
                  <bgColor rgb="FFFFC000"/>
                </patternFill>
              </fill>
            </x14:dxf>
          </x14:cfRule>
          <x14:cfRule type="cellIs" priority="210" operator="equal" id="{65236B10-03C2-47F7-8A78-DF563F12120A}">
            <xm:f>Ratings!$B$11</xm:f>
            <x14:dxf>
              <fill>
                <patternFill>
                  <bgColor rgb="FFFF0000"/>
                </patternFill>
              </fill>
            </x14:dxf>
          </x14:cfRule>
          <xm:sqref>C158:D159</xm:sqref>
        </x14:conditionalFormatting>
        <x14:conditionalFormatting xmlns:xm="http://schemas.microsoft.com/office/excel/2006/main">
          <x14:cfRule type="cellIs" priority="201" operator="equal" id="{070EF135-4DEF-422A-A6B6-ED394057EBBA}">
            <xm:f>Ratings!$B$7</xm:f>
            <x14:dxf>
              <fill>
                <patternFill>
                  <bgColor theme="3" tint="0.39994506668294322"/>
                </patternFill>
              </fill>
            </x14:dxf>
          </x14:cfRule>
          <x14:cfRule type="cellIs" priority="202" operator="equal" id="{33B0A7EC-3829-4C02-A3D8-122818DE0691}">
            <xm:f>Ratings!$B$8</xm:f>
            <x14:dxf>
              <fill>
                <patternFill>
                  <bgColor rgb="FF00B050"/>
                </patternFill>
              </fill>
            </x14:dxf>
          </x14:cfRule>
          <x14:cfRule type="cellIs" priority="203" operator="equal" id="{0B5F5E39-B275-4283-A5D9-987BCBBB1F4F}">
            <xm:f>Ratings!$B$9</xm:f>
            <x14:dxf>
              <font>
                <color auto="1"/>
              </font>
              <fill>
                <patternFill>
                  <bgColor rgb="FFFFFF00"/>
                </patternFill>
              </fill>
            </x14:dxf>
          </x14:cfRule>
          <x14:cfRule type="cellIs" priority="204" operator="equal" id="{D0A96501-8575-4223-9F93-7FC26FAD380D}">
            <xm:f>Ratings!$B$10</xm:f>
            <x14:dxf>
              <fill>
                <patternFill>
                  <bgColor rgb="FFFFC000"/>
                </patternFill>
              </fill>
            </x14:dxf>
          </x14:cfRule>
          <x14:cfRule type="cellIs" priority="205" operator="equal" id="{C8EFA9B0-9360-40C0-B76E-5446FC122068}">
            <xm:f>Ratings!$B$11</xm:f>
            <x14:dxf>
              <fill>
                <patternFill>
                  <bgColor rgb="FFFF0000"/>
                </patternFill>
              </fill>
            </x14:dxf>
          </x14:cfRule>
          <xm:sqref>C169:D170</xm:sqref>
        </x14:conditionalFormatting>
        <x14:conditionalFormatting xmlns:xm="http://schemas.microsoft.com/office/excel/2006/main">
          <x14:cfRule type="cellIs" priority="196" operator="equal" id="{C5E4B9CA-17FF-43C1-A881-5FFB720BFF90}">
            <xm:f>Ratings!$B$7</xm:f>
            <x14:dxf>
              <fill>
                <patternFill>
                  <bgColor theme="3" tint="0.39994506668294322"/>
                </patternFill>
              </fill>
            </x14:dxf>
          </x14:cfRule>
          <x14:cfRule type="cellIs" priority="197" operator="equal" id="{53843E99-6B2B-4021-809D-9D511F04F45A}">
            <xm:f>Ratings!$B$8</xm:f>
            <x14:dxf>
              <fill>
                <patternFill>
                  <bgColor rgb="FF00B050"/>
                </patternFill>
              </fill>
            </x14:dxf>
          </x14:cfRule>
          <x14:cfRule type="cellIs" priority="198" operator="equal" id="{26DDAAE5-6FF5-4259-B320-732902DC33A4}">
            <xm:f>Ratings!$B$9</xm:f>
            <x14:dxf>
              <font>
                <color auto="1"/>
              </font>
              <fill>
                <patternFill>
                  <bgColor rgb="FFFFFF00"/>
                </patternFill>
              </fill>
            </x14:dxf>
          </x14:cfRule>
          <x14:cfRule type="cellIs" priority="199" operator="equal" id="{59DF0C11-F49C-42A7-9008-7F3226CE8EAD}">
            <xm:f>Ratings!$B$10</xm:f>
            <x14:dxf>
              <fill>
                <patternFill>
                  <bgColor rgb="FFFFC000"/>
                </patternFill>
              </fill>
            </x14:dxf>
          </x14:cfRule>
          <x14:cfRule type="cellIs" priority="200" operator="equal" id="{77D585AF-95FB-4CCC-99D6-0B8268D9C233}">
            <xm:f>Ratings!$B$11</xm:f>
            <x14:dxf>
              <fill>
                <patternFill>
                  <bgColor rgb="FFFF0000"/>
                </patternFill>
              </fill>
            </x14:dxf>
          </x14:cfRule>
          <xm:sqref>C180:D181</xm:sqref>
        </x14:conditionalFormatting>
        <x14:conditionalFormatting xmlns:xm="http://schemas.microsoft.com/office/excel/2006/main">
          <x14:cfRule type="cellIs" priority="191" operator="equal" id="{15C6FF15-2C74-42B5-9625-10E0F486F63C}">
            <xm:f>Ratings!$B$7</xm:f>
            <x14:dxf>
              <fill>
                <patternFill>
                  <bgColor theme="3" tint="0.39994506668294322"/>
                </patternFill>
              </fill>
            </x14:dxf>
          </x14:cfRule>
          <x14:cfRule type="cellIs" priority="192" operator="equal" id="{FD2F1994-A84E-4140-A8C7-727D3A49520B}">
            <xm:f>Ratings!$B$8</xm:f>
            <x14:dxf>
              <fill>
                <patternFill>
                  <bgColor rgb="FF00B050"/>
                </patternFill>
              </fill>
            </x14:dxf>
          </x14:cfRule>
          <x14:cfRule type="cellIs" priority="193" operator="equal" id="{96FAA9AA-A6BE-4D4A-B377-B787F13C8291}">
            <xm:f>Ratings!$B$9</xm:f>
            <x14:dxf>
              <font>
                <color auto="1"/>
              </font>
              <fill>
                <patternFill>
                  <bgColor rgb="FFFFFF00"/>
                </patternFill>
              </fill>
            </x14:dxf>
          </x14:cfRule>
          <x14:cfRule type="cellIs" priority="194" operator="equal" id="{9DE47923-05D5-4B52-8458-D0A14F72E892}">
            <xm:f>Ratings!$B$10</xm:f>
            <x14:dxf>
              <fill>
                <patternFill>
                  <bgColor rgb="FFFFC000"/>
                </patternFill>
              </fill>
            </x14:dxf>
          </x14:cfRule>
          <x14:cfRule type="cellIs" priority="195" operator="equal" id="{2BE76152-130F-4B12-AC02-A68314BBACEB}">
            <xm:f>Ratings!$B$11</xm:f>
            <x14:dxf>
              <fill>
                <patternFill>
                  <bgColor rgb="FFFF0000"/>
                </patternFill>
              </fill>
            </x14:dxf>
          </x14:cfRule>
          <xm:sqref>C191:D192</xm:sqref>
        </x14:conditionalFormatting>
        <x14:conditionalFormatting xmlns:xm="http://schemas.microsoft.com/office/excel/2006/main">
          <x14:cfRule type="cellIs" priority="186" operator="equal" id="{35F3C864-B63D-4B58-9447-C8ACDCC6DECC}">
            <xm:f>Ratings!$B$7</xm:f>
            <x14:dxf>
              <fill>
                <patternFill>
                  <bgColor theme="3" tint="0.39994506668294322"/>
                </patternFill>
              </fill>
            </x14:dxf>
          </x14:cfRule>
          <x14:cfRule type="cellIs" priority="187" operator="equal" id="{D12FB330-E6A8-4A62-A9A6-8FD7F40B5EEE}">
            <xm:f>Ratings!$B$8</xm:f>
            <x14:dxf>
              <fill>
                <patternFill>
                  <bgColor rgb="FF00B050"/>
                </patternFill>
              </fill>
            </x14:dxf>
          </x14:cfRule>
          <x14:cfRule type="cellIs" priority="188" operator="equal" id="{47B2F5BB-F2C4-48F8-A1ED-777C980F47D3}">
            <xm:f>Ratings!$B$9</xm:f>
            <x14:dxf>
              <font>
                <color auto="1"/>
              </font>
              <fill>
                <patternFill>
                  <bgColor rgb="FFFFFF00"/>
                </patternFill>
              </fill>
            </x14:dxf>
          </x14:cfRule>
          <x14:cfRule type="cellIs" priority="189" operator="equal" id="{6E1A8F59-CE5D-4DF9-8DBF-EDB7960428B6}">
            <xm:f>Ratings!$B$10</xm:f>
            <x14:dxf>
              <fill>
                <patternFill>
                  <bgColor rgb="FFFFC000"/>
                </patternFill>
              </fill>
            </x14:dxf>
          </x14:cfRule>
          <x14:cfRule type="cellIs" priority="190" operator="equal" id="{C7AB177F-5094-452E-A111-B245D423FFF8}">
            <xm:f>Ratings!$B$11</xm:f>
            <x14:dxf>
              <fill>
                <patternFill>
                  <bgColor rgb="FFFF0000"/>
                </patternFill>
              </fill>
            </x14:dxf>
          </x14:cfRule>
          <xm:sqref>C202:D203</xm:sqref>
        </x14:conditionalFormatting>
        <x14:conditionalFormatting xmlns:xm="http://schemas.microsoft.com/office/excel/2006/main">
          <x14:cfRule type="cellIs" priority="181" operator="equal" id="{03AD847A-D766-4202-937E-BFEB6146EA6E}">
            <xm:f>Ratings!$B$7</xm:f>
            <x14:dxf>
              <fill>
                <patternFill>
                  <bgColor theme="3" tint="0.39994506668294322"/>
                </patternFill>
              </fill>
            </x14:dxf>
          </x14:cfRule>
          <x14:cfRule type="cellIs" priority="182" operator="equal" id="{D2A376AB-1152-42A5-9F38-659051618B89}">
            <xm:f>Ratings!$B$8</xm:f>
            <x14:dxf>
              <fill>
                <patternFill>
                  <bgColor rgb="FF00B050"/>
                </patternFill>
              </fill>
            </x14:dxf>
          </x14:cfRule>
          <x14:cfRule type="cellIs" priority="183" operator="equal" id="{FEDE7B6F-1D82-4564-B16D-CF82824A8C68}">
            <xm:f>Ratings!$B$9</xm:f>
            <x14:dxf>
              <font>
                <color auto="1"/>
              </font>
              <fill>
                <patternFill>
                  <bgColor rgb="FFFFFF00"/>
                </patternFill>
              </fill>
            </x14:dxf>
          </x14:cfRule>
          <x14:cfRule type="cellIs" priority="184" operator="equal" id="{24CE5AAD-E1FC-4257-B7B3-6A98CDE8704D}">
            <xm:f>Ratings!$B$10</xm:f>
            <x14:dxf>
              <fill>
                <patternFill>
                  <bgColor rgb="FFFFC000"/>
                </patternFill>
              </fill>
            </x14:dxf>
          </x14:cfRule>
          <x14:cfRule type="cellIs" priority="185" operator="equal" id="{A016E940-829E-4E95-80C3-B761525F3987}">
            <xm:f>Ratings!$B$11</xm:f>
            <x14:dxf>
              <fill>
                <patternFill>
                  <bgColor rgb="FFFF0000"/>
                </patternFill>
              </fill>
            </x14:dxf>
          </x14:cfRule>
          <xm:sqref>C213:D214</xm:sqref>
        </x14:conditionalFormatting>
        <x14:conditionalFormatting xmlns:xm="http://schemas.microsoft.com/office/excel/2006/main">
          <x14:cfRule type="cellIs" priority="86" operator="equal" id="{A6282BD2-1FA2-4490-B31A-22899600983E}">
            <xm:f>Ratings!$B$7</xm:f>
            <x14:dxf>
              <fill>
                <patternFill>
                  <bgColor theme="3" tint="0.39994506668294322"/>
                </patternFill>
              </fill>
            </x14:dxf>
          </x14:cfRule>
          <x14:cfRule type="cellIs" priority="87" operator="equal" id="{7538E4A3-4D95-43A4-A64D-096F64A3FB9A}">
            <xm:f>Ratings!$B$8</xm:f>
            <x14:dxf>
              <fill>
                <patternFill>
                  <bgColor rgb="FF00B050"/>
                </patternFill>
              </fill>
            </x14:dxf>
          </x14:cfRule>
          <x14:cfRule type="cellIs" priority="88" operator="equal" id="{E08CEC08-BEFC-4619-AEEB-68AC9626FE10}">
            <xm:f>Ratings!$B$9</xm:f>
            <x14:dxf>
              <font>
                <color auto="1"/>
              </font>
              <fill>
                <patternFill>
                  <bgColor rgb="FFFFFF00"/>
                </patternFill>
              </fill>
            </x14:dxf>
          </x14:cfRule>
          <x14:cfRule type="cellIs" priority="89" operator="equal" id="{AB072B32-2D43-4D46-AD66-FE64660889F7}">
            <xm:f>Ratings!$B$10</xm:f>
            <x14:dxf>
              <fill>
                <patternFill>
                  <bgColor rgb="FFFFC000"/>
                </patternFill>
              </fill>
            </x14:dxf>
          </x14:cfRule>
          <x14:cfRule type="cellIs" priority="90" operator="equal" id="{CD0FF7EA-8642-43D7-8F29-8F939CD16C23}">
            <xm:f>Ratings!$B$11</xm:f>
            <x14:dxf>
              <fill>
                <patternFill>
                  <bgColor rgb="FFFF0000"/>
                </patternFill>
              </fill>
            </x14:dxf>
          </x14:cfRule>
          <xm:sqref>C18:D25</xm:sqref>
        </x14:conditionalFormatting>
        <x14:conditionalFormatting xmlns:xm="http://schemas.microsoft.com/office/excel/2006/main">
          <x14:cfRule type="cellIs" priority="81" operator="equal" id="{F10BF76E-32FE-4EA5-9C6E-82A269B6B0E9}">
            <xm:f>Ratings!$B$7</xm:f>
            <x14:dxf>
              <fill>
                <patternFill>
                  <bgColor theme="3" tint="0.39994506668294322"/>
                </patternFill>
              </fill>
            </x14:dxf>
          </x14:cfRule>
          <x14:cfRule type="cellIs" priority="82" operator="equal" id="{A3F092E9-44A1-46A4-B50A-316C13F81AF6}">
            <xm:f>Ratings!$B$8</xm:f>
            <x14:dxf>
              <fill>
                <patternFill>
                  <bgColor rgb="FF00B050"/>
                </patternFill>
              </fill>
            </x14:dxf>
          </x14:cfRule>
          <x14:cfRule type="cellIs" priority="83" operator="equal" id="{15D70E94-8D9D-4E8B-B4A3-6188A718BD12}">
            <xm:f>Ratings!$B$9</xm:f>
            <x14:dxf>
              <font>
                <color auto="1"/>
              </font>
              <fill>
                <patternFill>
                  <bgColor rgb="FFFFFF00"/>
                </patternFill>
              </fill>
            </x14:dxf>
          </x14:cfRule>
          <x14:cfRule type="cellIs" priority="84" operator="equal" id="{E0153A68-715B-4536-B814-367FAB1C459F}">
            <xm:f>Ratings!$B$10</xm:f>
            <x14:dxf>
              <fill>
                <patternFill>
                  <bgColor rgb="FFFFC000"/>
                </patternFill>
              </fill>
            </x14:dxf>
          </x14:cfRule>
          <x14:cfRule type="cellIs" priority="85" operator="equal" id="{5DCF0604-98DD-413F-B008-6966FFE86D44}">
            <xm:f>Ratings!$B$11</xm:f>
            <x14:dxf>
              <fill>
                <patternFill>
                  <bgColor rgb="FFFF0000"/>
                </patternFill>
              </fill>
            </x14:dxf>
          </x14:cfRule>
          <xm:sqref>C29:D36</xm:sqref>
        </x14:conditionalFormatting>
        <x14:conditionalFormatting xmlns:xm="http://schemas.microsoft.com/office/excel/2006/main">
          <x14:cfRule type="cellIs" priority="76" operator="equal" id="{2DDD428C-1788-48CE-9D5C-BE76B856FE5D}">
            <xm:f>Ratings!$B$7</xm:f>
            <x14:dxf>
              <fill>
                <patternFill>
                  <bgColor theme="3" tint="0.39994506668294322"/>
                </patternFill>
              </fill>
            </x14:dxf>
          </x14:cfRule>
          <x14:cfRule type="cellIs" priority="77" operator="equal" id="{717E18C4-3F4C-4FC2-9A4F-2F0DEEA4A15B}">
            <xm:f>Ratings!$B$8</xm:f>
            <x14:dxf>
              <fill>
                <patternFill>
                  <bgColor rgb="FF00B050"/>
                </patternFill>
              </fill>
            </x14:dxf>
          </x14:cfRule>
          <x14:cfRule type="cellIs" priority="78" operator="equal" id="{901C6E34-E004-4E57-9559-CAFF3EED2512}">
            <xm:f>Ratings!$B$9</xm:f>
            <x14:dxf>
              <font>
                <color auto="1"/>
              </font>
              <fill>
                <patternFill>
                  <bgColor rgb="FFFFFF00"/>
                </patternFill>
              </fill>
            </x14:dxf>
          </x14:cfRule>
          <x14:cfRule type="cellIs" priority="79" operator="equal" id="{EFFE2066-B86B-4CC3-BC9D-48ECA81E0BEB}">
            <xm:f>Ratings!$B$10</xm:f>
            <x14:dxf>
              <fill>
                <patternFill>
                  <bgColor rgb="FFFFC000"/>
                </patternFill>
              </fill>
            </x14:dxf>
          </x14:cfRule>
          <x14:cfRule type="cellIs" priority="80" operator="equal" id="{632FE5B7-67D0-4EC0-AC77-73C67768DDD3}">
            <xm:f>Ratings!$B$11</xm:f>
            <x14:dxf>
              <fill>
                <patternFill>
                  <bgColor rgb="FFFF0000"/>
                </patternFill>
              </fill>
            </x14:dxf>
          </x14:cfRule>
          <xm:sqref>C40:D47</xm:sqref>
        </x14:conditionalFormatting>
        <x14:conditionalFormatting xmlns:xm="http://schemas.microsoft.com/office/excel/2006/main">
          <x14:cfRule type="cellIs" priority="71" operator="equal" id="{B3DD7454-C9A9-419E-9716-6194F8209817}">
            <xm:f>Ratings!$B$7</xm:f>
            <x14:dxf>
              <fill>
                <patternFill>
                  <bgColor theme="3" tint="0.39994506668294322"/>
                </patternFill>
              </fill>
            </x14:dxf>
          </x14:cfRule>
          <x14:cfRule type="cellIs" priority="72" operator="equal" id="{C1095052-3A58-473D-AF50-E8FED345393F}">
            <xm:f>Ratings!$B$8</xm:f>
            <x14:dxf>
              <fill>
                <patternFill>
                  <bgColor rgb="FF00B050"/>
                </patternFill>
              </fill>
            </x14:dxf>
          </x14:cfRule>
          <x14:cfRule type="cellIs" priority="73" operator="equal" id="{03864089-FDC3-483C-9B90-59D7AA3F550E}">
            <xm:f>Ratings!$B$9</xm:f>
            <x14:dxf>
              <font>
                <color auto="1"/>
              </font>
              <fill>
                <patternFill>
                  <bgColor rgb="FFFFFF00"/>
                </patternFill>
              </fill>
            </x14:dxf>
          </x14:cfRule>
          <x14:cfRule type="cellIs" priority="74" operator="equal" id="{DE2CC9D9-1713-4D91-97FF-063BA2BEA466}">
            <xm:f>Ratings!$B$10</xm:f>
            <x14:dxf>
              <fill>
                <patternFill>
                  <bgColor rgb="FFFFC000"/>
                </patternFill>
              </fill>
            </x14:dxf>
          </x14:cfRule>
          <x14:cfRule type="cellIs" priority="75" operator="equal" id="{D573CCEC-920A-448F-9AC6-AB5300273093}">
            <xm:f>Ratings!$B$11</xm:f>
            <x14:dxf>
              <fill>
                <patternFill>
                  <bgColor rgb="FFFF0000"/>
                </patternFill>
              </fill>
            </x14:dxf>
          </x14:cfRule>
          <xm:sqref>C51:D58</xm:sqref>
        </x14:conditionalFormatting>
        <x14:conditionalFormatting xmlns:xm="http://schemas.microsoft.com/office/excel/2006/main">
          <x14:cfRule type="cellIs" priority="66" operator="equal" id="{221A2EB7-66FC-4585-932F-94D79E337821}">
            <xm:f>Ratings!$B$7</xm:f>
            <x14:dxf>
              <fill>
                <patternFill>
                  <bgColor theme="3" tint="0.39994506668294322"/>
                </patternFill>
              </fill>
            </x14:dxf>
          </x14:cfRule>
          <x14:cfRule type="cellIs" priority="67" operator="equal" id="{56BC9F29-E1C9-4217-ACC5-8E4037688923}">
            <xm:f>Ratings!$B$8</xm:f>
            <x14:dxf>
              <fill>
                <patternFill>
                  <bgColor rgb="FF00B050"/>
                </patternFill>
              </fill>
            </x14:dxf>
          </x14:cfRule>
          <x14:cfRule type="cellIs" priority="68" operator="equal" id="{1DB63162-1C95-4EEF-A8D0-A83C256B4150}">
            <xm:f>Ratings!$B$9</xm:f>
            <x14:dxf>
              <font>
                <color auto="1"/>
              </font>
              <fill>
                <patternFill>
                  <bgColor rgb="FFFFFF00"/>
                </patternFill>
              </fill>
            </x14:dxf>
          </x14:cfRule>
          <x14:cfRule type="cellIs" priority="69" operator="equal" id="{2BFF0F5C-F29A-462E-9A37-9F56B35E9D49}">
            <xm:f>Ratings!$B$10</xm:f>
            <x14:dxf>
              <fill>
                <patternFill>
                  <bgColor rgb="FFFFC000"/>
                </patternFill>
              </fill>
            </x14:dxf>
          </x14:cfRule>
          <x14:cfRule type="cellIs" priority="70" operator="equal" id="{E2272614-14CE-4A7B-B0EF-82A23759413E}">
            <xm:f>Ratings!$B$11</xm:f>
            <x14:dxf>
              <fill>
                <patternFill>
                  <bgColor rgb="FFFF0000"/>
                </patternFill>
              </fill>
            </x14:dxf>
          </x14:cfRule>
          <xm:sqref>C62:D69</xm:sqref>
        </x14:conditionalFormatting>
        <x14:conditionalFormatting xmlns:xm="http://schemas.microsoft.com/office/excel/2006/main">
          <x14:cfRule type="cellIs" priority="61" operator="equal" id="{B027A5F1-0C88-4B47-A0FC-C762C3F5C192}">
            <xm:f>Ratings!$B$7</xm:f>
            <x14:dxf>
              <fill>
                <patternFill>
                  <bgColor theme="3" tint="0.39994506668294322"/>
                </patternFill>
              </fill>
            </x14:dxf>
          </x14:cfRule>
          <x14:cfRule type="cellIs" priority="62" operator="equal" id="{6120B7EC-0A64-4019-88BB-7C8B14D0019A}">
            <xm:f>Ratings!$B$8</xm:f>
            <x14:dxf>
              <fill>
                <patternFill>
                  <bgColor rgb="FF00B050"/>
                </patternFill>
              </fill>
            </x14:dxf>
          </x14:cfRule>
          <x14:cfRule type="cellIs" priority="63" operator="equal" id="{B9148E12-A740-4967-8EFF-E52F066341D1}">
            <xm:f>Ratings!$B$9</xm:f>
            <x14:dxf>
              <font>
                <color auto="1"/>
              </font>
              <fill>
                <patternFill>
                  <bgColor rgb="FFFFFF00"/>
                </patternFill>
              </fill>
            </x14:dxf>
          </x14:cfRule>
          <x14:cfRule type="cellIs" priority="64" operator="equal" id="{5D32B6B8-44A7-4893-B570-0AF169241D85}">
            <xm:f>Ratings!$B$10</xm:f>
            <x14:dxf>
              <fill>
                <patternFill>
                  <bgColor rgb="FFFFC000"/>
                </patternFill>
              </fill>
            </x14:dxf>
          </x14:cfRule>
          <x14:cfRule type="cellIs" priority="65" operator="equal" id="{AC921222-3A42-49A7-9815-7F3B6B2F905D}">
            <xm:f>Ratings!$B$11</xm:f>
            <x14:dxf>
              <fill>
                <patternFill>
                  <bgColor rgb="FFFF0000"/>
                </patternFill>
              </fill>
            </x14:dxf>
          </x14:cfRule>
          <xm:sqref>C73:D80</xm:sqref>
        </x14:conditionalFormatting>
        <x14:conditionalFormatting xmlns:xm="http://schemas.microsoft.com/office/excel/2006/main">
          <x14:cfRule type="cellIs" priority="56" operator="equal" id="{614550E0-CEFE-4DB4-919F-297FCB55D531}">
            <xm:f>Ratings!$B$7</xm:f>
            <x14:dxf>
              <fill>
                <patternFill>
                  <bgColor theme="3" tint="0.39994506668294322"/>
                </patternFill>
              </fill>
            </x14:dxf>
          </x14:cfRule>
          <x14:cfRule type="cellIs" priority="57" operator="equal" id="{BEE07F91-A567-413B-B014-63EF31762616}">
            <xm:f>Ratings!$B$8</xm:f>
            <x14:dxf>
              <fill>
                <patternFill>
                  <bgColor rgb="FF00B050"/>
                </patternFill>
              </fill>
            </x14:dxf>
          </x14:cfRule>
          <x14:cfRule type="cellIs" priority="58" operator="equal" id="{2367D879-24E4-4C69-B501-B13D06E25CBC}">
            <xm:f>Ratings!$B$9</xm:f>
            <x14:dxf>
              <font>
                <color auto="1"/>
              </font>
              <fill>
                <patternFill>
                  <bgColor rgb="FFFFFF00"/>
                </patternFill>
              </fill>
            </x14:dxf>
          </x14:cfRule>
          <x14:cfRule type="cellIs" priority="59" operator="equal" id="{0B8A0B81-7FA7-4EAB-814B-CAF3F0790B24}">
            <xm:f>Ratings!$B$10</xm:f>
            <x14:dxf>
              <fill>
                <patternFill>
                  <bgColor rgb="FFFFC000"/>
                </patternFill>
              </fill>
            </x14:dxf>
          </x14:cfRule>
          <x14:cfRule type="cellIs" priority="60" operator="equal" id="{986A462B-74DA-4E5C-994F-74FEEDC898A7}">
            <xm:f>Ratings!$B$11</xm:f>
            <x14:dxf>
              <fill>
                <patternFill>
                  <bgColor rgb="FFFF0000"/>
                </patternFill>
              </fill>
            </x14:dxf>
          </x14:cfRule>
          <xm:sqref>C84:D91</xm:sqref>
        </x14:conditionalFormatting>
        <x14:conditionalFormatting xmlns:xm="http://schemas.microsoft.com/office/excel/2006/main">
          <x14:cfRule type="cellIs" priority="51" operator="equal" id="{15C03274-340A-4B8F-A44B-A9DC24A4464C}">
            <xm:f>Ratings!$B$7</xm:f>
            <x14:dxf>
              <fill>
                <patternFill>
                  <bgColor theme="3" tint="0.39994506668294322"/>
                </patternFill>
              </fill>
            </x14:dxf>
          </x14:cfRule>
          <x14:cfRule type="cellIs" priority="52" operator="equal" id="{08C648AE-AEAB-4814-ACB7-298896A51248}">
            <xm:f>Ratings!$B$8</xm:f>
            <x14:dxf>
              <fill>
                <patternFill>
                  <bgColor rgb="FF00B050"/>
                </patternFill>
              </fill>
            </x14:dxf>
          </x14:cfRule>
          <x14:cfRule type="cellIs" priority="53" operator="equal" id="{49A58A9B-D671-4C8B-AB9D-D0EC7BF3BCB4}">
            <xm:f>Ratings!$B$9</xm:f>
            <x14:dxf>
              <font>
                <color auto="1"/>
              </font>
              <fill>
                <patternFill>
                  <bgColor rgb="FFFFFF00"/>
                </patternFill>
              </fill>
            </x14:dxf>
          </x14:cfRule>
          <x14:cfRule type="cellIs" priority="54" operator="equal" id="{72066B63-380D-4E87-ABE6-D3DB8082306B}">
            <xm:f>Ratings!$B$10</xm:f>
            <x14:dxf>
              <fill>
                <patternFill>
                  <bgColor rgb="FFFFC000"/>
                </patternFill>
              </fill>
            </x14:dxf>
          </x14:cfRule>
          <x14:cfRule type="cellIs" priority="55" operator="equal" id="{BBA5B5D8-A9E9-4E95-ADE6-AEC1A64C5132}">
            <xm:f>Ratings!$B$11</xm:f>
            <x14:dxf>
              <fill>
                <patternFill>
                  <bgColor rgb="FFFF0000"/>
                </patternFill>
              </fill>
            </x14:dxf>
          </x14:cfRule>
          <xm:sqref>C95:D102</xm:sqref>
        </x14:conditionalFormatting>
        <x14:conditionalFormatting xmlns:xm="http://schemas.microsoft.com/office/excel/2006/main">
          <x14:cfRule type="cellIs" priority="46" operator="equal" id="{FC13041D-F91F-462F-A7B5-B8B9A948AC57}">
            <xm:f>Ratings!$B$7</xm:f>
            <x14:dxf>
              <fill>
                <patternFill>
                  <bgColor theme="3" tint="0.39994506668294322"/>
                </patternFill>
              </fill>
            </x14:dxf>
          </x14:cfRule>
          <x14:cfRule type="cellIs" priority="47" operator="equal" id="{AC220777-EAD7-4636-8C13-EBD09C7FAAD4}">
            <xm:f>Ratings!$B$8</xm:f>
            <x14:dxf>
              <fill>
                <patternFill>
                  <bgColor rgb="FF00B050"/>
                </patternFill>
              </fill>
            </x14:dxf>
          </x14:cfRule>
          <x14:cfRule type="cellIs" priority="48" operator="equal" id="{B63640EA-EF0B-4C08-BE56-9683CEB32082}">
            <xm:f>Ratings!$B$9</xm:f>
            <x14:dxf>
              <font>
                <color auto="1"/>
              </font>
              <fill>
                <patternFill>
                  <bgColor rgb="FFFFFF00"/>
                </patternFill>
              </fill>
            </x14:dxf>
          </x14:cfRule>
          <x14:cfRule type="cellIs" priority="49" operator="equal" id="{70F7D648-6456-4F79-93A6-8533A49108AA}">
            <xm:f>Ratings!$B$10</xm:f>
            <x14:dxf>
              <fill>
                <patternFill>
                  <bgColor rgb="FFFFC000"/>
                </patternFill>
              </fill>
            </x14:dxf>
          </x14:cfRule>
          <x14:cfRule type="cellIs" priority="50" operator="equal" id="{C087094D-0E2B-424D-8A50-41ED56E93D21}">
            <xm:f>Ratings!$B$11</xm:f>
            <x14:dxf>
              <fill>
                <patternFill>
                  <bgColor rgb="FFFF0000"/>
                </patternFill>
              </fill>
            </x14:dxf>
          </x14:cfRule>
          <xm:sqref>C106:D113</xm:sqref>
        </x14:conditionalFormatting>
        <x14:conditionalFormatting xmlns:xm="http://schemas.microsoft.com/office/excel/2006/main">
          <x14:cfRule type="cellIs" priority="41" operator="equal" id="{78067D52-8E23-410E-AAA0-B9042DF955F1}">
            <xm:f>Ratings!$B$7</xm:f>
            <x14:dxf>
              <fill>
                <patternFill>
                  <bgColor theme="3" tint="0.39994506668294322"/>
                </patternFill>
              </fill>
            </x14:dxf>
          </x14:cfRule>
          <x14:cfRule type="cellIs" priority="42" operator="equal" id="{26B51EBD-99CE-429D-9489-2FCFCB225B09}">
            <xm:f>Ratings!$B$8</xm:f>
            <x14:dxf>
              <fill>
                <patternFill>
                  <bgColor rgb="FF00B050"/>
                </patternFill>
              </fill>
            </x14:dxf>
          </x14:cfRule>
          <x14:cfRule type="cellIs" priority="43" operator="equal" id="{9AE9F985-5226-453B-ADCC-684EC52C4B7B}">
            <xm:f>Ratings!$B$9</xm:f>
            <x14:dxf>
              <font>
                <color auto="1"/>
              </font>
              <fill>
                <patternFill>
                  <bgColor rgb="FFFFFF00"/>
                </patternFill>
              </fill>
            </x14:dxf>
          </x14:cfRule>
          <x14:cfRule type="cellIs" priority="44" operator="equal" id="{1251F8C8-C91A-4EB0-91D3-EA8483EF6330}">
            <xm:f>Ratings!$B$10</xm:f>
            <x14:dxf>
              <fill>
                <patternFill>
                  <bgColor rgb="FFFFC000"/>
                </patternFill>
              </fill>
            </x14:dxf>
          </x14:cfRule>
          <x14:cfRule type="cellIs" priority="45" operator="equal" id="{1B6FE872-E7F1-4A86-9811-60F7F9307A5E}">
            <xm:f>Ratings!$B$11</xm:f>
            <x14:dxf>
              <fill>
                <patternFill>
                  <bgColor rgb="FFFF0000"/>
                </patternFill>
              </fill>
            </x14:dxf>
          </x14:cfRule>
          <xm:sqref>C117:D124</xm:sqref>
        </x14:conditionalFormatting>
        <x14:conditionalFormatting xmlns:xm="http://schemas.microsoft.com/office/excel/2006/main">
          <x14:cfRule type="cellIs" priority="36" operator="equal" id="{6DA4DE7E-F7A6-4D3A-A1A5-BF28ABA9C3D6}">
            <xm:f>Ratings!$B$7</xm:f>
            <x14:dxf>
              <fill>
                <patternFill>
                  <bgColor theme="3" tint="0.39994506668294322"/>
                </patternFill>
              </fill>
            </x14:dxf>
          </x14:cfRule>
          <x14:cfRule type="cellIs" priority="37" operator="equal" id="{CAF4CA4E-87FA-40CE-827E-0F651F98D9BE}">
            <xm:f>Ratings!$B$8</xm:f>
            <x14:dxf>
              <fill>
                <patternFill>
                  <bgColor rgb="FF00B050"/>
                </patternFill>
              </fill>
            </x14:dxf>
          </x14:cfRule>
          <x14:cfRule type="cellIs" priority="38" operator="equal" id="{A9C9FA06-C73A-40FC-996A-4949DED72339}">
            <xm:f>Ratings!$B$9</xm:f>
            <x14:dxf>
              <font>
                <color auto="1"/>
              </font>
              <fill>
                <patternFill>
                  <bgColor rgb="FFFFFF00"/>
                </patternFill>
              </fill>
            </x14:dxf>
          </x14:cfRule>
          <x14:cfRule type="cellIs" priority="39" operator="equal" id="{20CD1998-9ABC-434A-90B7-9BB7D7DF9253}">
            <xm:f>Ratings!$B$10</xm:f>
            <x14:dxf>
              <fill>
                <patternFill>
                  <bgColor rgb="FFFFC000"/>
                </patternFill>
              </fill>
            </x14:dxf>
          </x14:cfRule>
          <x14:cfRule type="cellIs" priority="40" operator="equal" id="{24D6D639-7ADE-4F53-B15E-89476CE02B39}">
            <xm:f>Ratings!$B$11</xm:f>
            <x14:dxf>
              <fill>
                <patternFill>
                  <bgColor rgb="FFFF0000"/>
                </patternFill>
              </fill>
            </x14:dxf>
          </x14:cfRule>
          <xm:sqref>C128:D135</xm:sqref>
        </x14:conditionalFormatting>
        <x14:conditionalFormatting xmlns:xm="http://schemas.microsoft.com/office/excel/2006/main">
          <x14:cfRule type="cellIs" priority="31" operator="equal" id="{1718DE28-4134-47CB-A826-65C9B7E00FAD}">
            <xm:f>Ratings!$B$7</xm:f>
            <x14:dxf>
              <fill>
                <patternFill>
                  <bgColor theme="3" tint="0.39994506668294322"/>
                </patternFill>
              </fill>
            </x14:dxf>
          </x14:cfRule>
          <x14:cfRule type="cellIs" priority="32" operator="equal" id="{1B473810-DBCE-43ED-AEDF-9B11A65C1DB7}">
            <xm:f>Ratings!$B$8</xm:f>
            <x14:dxf>
              <fill>
                <patternFill>
                  <bgColor rgb="FF00B050"/>
                </patternFill>
              </fill>
            </x14:dxf>
          </x14:cfRule>
          <x14:cfRule type="cellIs" priority="33" operator="equal" id="{1C804FA6-67D0-4F45-9930-F47C6D75DDA0}">
            <xm:f>Ratings!$B$9</xm:f>
            <x14:dxf>
              <font>
                <color auto="1"/>
              </font>
              <fill>
                <patternFill>
                  <bgColor rgb="FFFFFF00"/>
                </patternFill>
              </fill>
            </x14:dxf>
          </x14:cfRule>
          <x14:cfRule type="cellIs" priority="34" operator="equal" id="{D6108501-6B18-4EAD-85EE-FB706BD2D5FF}">
            <xm:f>Ratings!$B$10</xm:f>
            <x14:dxf>
              <fill>
                <patternFill>
                  <bgColor rgb="FFFFC000"/>
                </patternFill>
              </fill>
            </x14:dxf>
          </x14:cfRule>
          <x14:cfRule type="cellIs" priority="35" operator="equal" id="{A53992CF-88E8-4D64-B6E0-3AD3AD2085F1}">
            <xm:f>Ratings!$B$11</xm:f>
            <x14:dxf>
              <fill>
                <patternFill>
                  <bgColor rgb="FFFF0000"/>
                </patternFill>
              </fill>
            </x14:dxf>
          </x14:cfRule>
          <xm:sqref>C139:D146</xm:sqref>
        </x14:conditionalFormatting>
        <x14:conditionalFormatting xmlns:xm="http://schemas.microsoft.com/office/excel/2006/main">
          <x14:cfRule type="cellIs" priority="26" operator="equal" id="{5ADF4533-9C0F-4908-BB08-56D7077C85CA}">
            <xm:f>Ratings!$B$7</xm:f>
            <x14:dxf>
              <fill>
                <patternFill>
                  <bgColor theme="3" tint="0.39994506668294322"/>
                </patternFill>
              </fill>
            </x14:dxf>
          </x14:cfRule>
          <x14:cfRule type="cellIs" priority="27" operator="equal" id="{D37C00D2-577C-4E17-B556-74943606DB33}">
            <xm:f>Ratings!$B$8</xm:f>
            <x14:dxf>
              <fill>
                <patternFill>
                  <bgColor rgb="FF00B050"/>
                </patternFill>
              </fill>
            </x14:dxf>
          </x14:cfRule>
          <x14:cfRule type="cellIs" priority="28" operator="equal" id="{7FF49900-6264-4BB7-98CE-2FBB0A47621B}">
            <xm:f>Ratings!$B$9</xm:f>
            <x14:dxf>
              <font>
                <color auto="1"/>
              </font>
              <fill>
                <patternFill>
                  <bgColor rgb="FFFFFF00"/>
                </patternFill>
              </fill>
            </x14:dxf>
          </x14:cfRule>
          <x14:cfRule type="cellIs" priority="29" operator="equal" id="{3C332646-22AE-4276-966A-5F120A10DF83}">
            <xm:f>Ratings!$B$10</xm:f>
            <x14:dxf>
              <fill>
                <patternFill>
                  <bgColor rgb="FFFFC000"/>
                </patternFill>
              </fill>
            </x14:dxf>
          </x14:cfRule>
          <x14:cfRule type="cellIs" priority="30" operator="equal" id="{A45504B0-8FFB-41DE-A4B8-CF812AC09A49}">
            <xm:f>Ratings!$B$11</xm:f>
            <x14:dxf>
              <fill>
                <patternFill>
                  <bgColor rgb="FFFF0000"/>
                </patternFill>
              </fill>
            </x14:dxf>
          </x14:cfRule>
          <xm:sqref>C150:D157</xm:sqref>
        </x14:conditionalFormatting>
        <x14:conditionalFormatting xmlns:xm="http://schemas.microsoft.com/office/excel/2006/main">
          <x14:cfRule type="cellIs" priority="21" operator="equal" id="{0CBA5261-15FD-45F8-9178-9C84FE0AE073}">
            <xm:f>Ratings!$B$7</xm:f>
            <x14:dxf>
              <fill>
                <patternFill>
                  <bgColor theme="3" tint="0.39994506668294322"/>
                </patternFill>
              </fill>
            </x14:dxf>
          </x14:cfRule>
          <x14:cfRule type="cellIs" priority="22" operator="equal" id="{1F3A5019-AA36-4A6D-8356-0CF4E1BD2009}">
            <xm:f>Ratings!$B$8</xm:f>
            <x14:dxf>
              <fill>
                <patternFill>
                  <bgColor rgb="FF00B050"/>
                </patternFill>
              </fill>
            </x14:dxf>
          </x14:cfRule>
          <x14:cfRule type="cellIs" priority="23" operator="equal" id="{D494E67D-32EC-4187-BF65-EDC0046278AF}">
            <xm:f>Ratings!$B$9</xm:f>
            <x14:dxf>
              <font>
                <color auto="1"/>
              </font>
              <fill>
                <patternFill>
                  <bgColor rgb="FFFFFF00"/>
                </patternFill>
              </fill>
            </x14:dxf>
          </x14:cfRule>
          <x14:cfRule type="cellIs" priority="24" operator="equal" id="{7E2BC3B4-8768-45F6-A3C0-9D3F02DB110B}">
            <xm:f>Ratings!$B$10</xm:f>
            <x14:dxf>
              <fill>
                <patternFill>
                  <bgColor rgb="FFFFC000"/>
                </patternFill>
              </fill>
            </x14:dxf>
          </x14:cfRule>
          <x14:cfRule type="cellIs" priority="25" operator="equal" id="{5B590830-06CB-45C7-94EE-E75356EEDDD1}">
            <xm:f>Ratings!$B$11</xm:f>
            <x14:dxf>
              <fill>
                <patternFill>
                  <bgColor rgb="FFFF0000"/>
                </patternFill>
              </fill>
            </x14:dxf>
          </x14:cfRule>
          <xm:sqref>C161:D168</xm:sqref>
        </x14:conditionalFormatting>
        <x14:conditionalFormatting xmlns:xm="http://schemas.microsoft.com/office/excel/2006/main">
          <x14:cfRule type="cellIs" priority="16" operator="equal" id="{210D1CB3-7B3D-4149-9CA5-35DF4FF07C18}">
            <xm:f>Ratings!$B$7</xm:f>
            <x14:dxf>
              <fill>
                <patternFill>
                  <bgColor theme="3" tint="0.39994506668294322"/>
                </patternFill>
              </fill>
            </x14:dxf>
          </x14:cfRule>
          <x14:cfRule type="cellIs" priority="17" operator="equal" id="{06A0FF15-3E5F-4CA1-8FB2-2F17D16B6EDD}">
            <xm:f>Ratings!$B$8</xm:f>
            <x14:dxf>
              <fill>
                <patternFill>
                  <bgColor rgb="FF00B050"/>
                </patternFill>
              </fill>
            </x14:dxf>
          </x14:cfRule>
          <x14:cfRule type="cellIs" priority="18" operator="equal" id="{3040CB56-0F84-4B00-B861-96D3CA8AEA3F}">
            <xm:f>Ratings!$B$9</xm:f>
            <x14:dxf>
              <font>
                <color auto="1"/>
              </font>
              <fill>
                <patternFill>
                  <bgColor rgb="FFFFFF00"/>
                </patternFill>
              </fill>
            </x14:dxf>
          </x14:cfRule>
          <x14:cfRule type="cellIs" priority="19" operator="equal" id="{6C471167-0B28-4DB2-9941-B42D64EF57D3}">
            <xm:f>Ratings!$B$10</xm:f>
            <x14:dxf>
              <fill>
                <patternFill>
                  <bgColor rgb="FFFFC000"/>
                </patternFill>
              </fill>
            </x14:dxf>
          </x14:cfRule>
          <x14:cfRule type="cellIs" priority="20" operator="equal" id="{A127F4DF-07A4-4497-8C4A-7471DEDD7A7E}">
            <xm:f>Ratings!$B$11</xm:f>
            <x14:dxf>
              <fill>
                <patternFill>
                  <bgColor rgb="FFFF0000"/>
                </patternFill>
              </fill>
            </x14:dxf>
          </x14:cfRule>
          <xm:sqref>C172:D179</xm:sqref>
        </x14:conditionalFormatting>
        <x14:conditionalFormatting xmlns:xm="http://schemas.microsoft.com/office/excel/2006/main">
          <x14:cfRule type="cellIs" priority="11" operator="equal" id="{67127303-5047-4820-99DC-EC90CA1D3009}">
            <xm:f>Ratings!$B$7</xm:f>
            <x14:dxf>
              <fill>
                <patternFill>
                  <bgColor theme="3" tint="0.39994506668294322"/>
                </patternFill>
              </fill>
            </x14:dxf>
          </x14:cfRule>
          <x14:cfRule type="cellIs" priority="12" operator="equal" id="{F9D6AE7E-4073-44B2-9AFC-B7FCB113C582}">
            <xm:f>Ratings!$B$8</xm:f>
            <x14:dxf>
              <fill>
                <patternFill>
                  <bgColor rgb="FF00B050"/>
                </patternFill>
              </fill>
            </x14:dxf>
          </x14:cfRule>
          <x14:cfRule type="cellIs" priority="13" operator="equal" id="{B3645BD9-F8CD-44A6-BD71-B3C417A48794}">
            <xm:f>Ratings!$B$9</xm:f>
            <x14:dxf>
              <font>
                <color auto="1"/>
              </font>
              <fill>
                <patternFill>
                  <bgColor rgb="FFFFFF00"/>
                </patternFill>
              </fill>
            </x14:dxf>
          </x14:cfRule>
          <x14:cfRule type="cellIs" priority="14" operator="equal" id="{42FB8DE0-51E7-4B73-8199-8B026F2DA140}">
            <xm:f>Ratings!$B$10</xm:f>
            <x14:dxf>
              <fill>
                <patternFill>
                  <bgColor rgb="FFFFC000"/>
                </patternFill>
              </fill>
            </x14:dxf>
          </x14:cfRule>
          <x14:cfRule type="cellIs" priority="15" operator="equal" id="{936FFA67-7D28-4AF0-BC88-F1FF1B803B63}">
            <xm:f>Ratings!$B$11</xm:f>
            <x14:dxf>
              <fill>
                <patternFill>
                  <bgColor rgb="FFFF0000"/>
                </patternFill>
              </fill>
            </x14:dxf>
          </x14:cfRule>
          <xm:sqref>C183:D190</xm:sqref>
        </x14:conditionalFormatting>
        <x14:conditionalFormatting xmlns:xm="http://schemas.microsoft.com/office/excel/2006/main">
          <x14:cfRule type="cellIs" priority="6" operator="equal" id="{9171BE56-CFD0-4B4E-9D1F-0DF911F6593F}">
            <xm:f>Ratings!$B$7</xm:f>
            <x14:dxf>
              <fill>
                <patternFill>
                  <bgColor theme="3" tint="0.39994506668294322"/>
                </patternFill>
              </fill>
            </x14:dxf>
          </x14:cfRule>
          <x14:cfRule type="cellIs" priority="7" operator="equal" id="{3E3D5100-3BA1-4CE5-9126-F367801B2561}">
            <xm:f>Ratings!$B$8</xm:f>
            <x14:dxf>
              <fill>
                <patternFill>
                  <bgColor rgb="FF00B050"/>
                </patternFill>
              </fill>
            </x14:dxf>
          </x14:cfRule>
          <x14:cfRule type="cellIs" priority="8" operator="equal" id="{120AF6CE-9E12-451B-BC4A-429512EB8DD1}">
            <xm:f>Ratings!$B$9</xm:f>
            <x14:dxf>
              <font>
                <color auto="1"/>
              </font>
              <fill>
                <patternFill>
                  <bgColor rgb="FFFFFF00"/>
                </patternFill>
              </fill>
            </x14:dxf>
          </x14:cfRule>
          <x14:cfRule type="cellIs" priority="9" operator="equal" id="{8A1DE793-6229-4819-91F3-4130CA83E252}">
            <xm:f>Ratings!$B$10</xm:f>
            <x14:dxf>
              <fill>
                <patternFill>
                  <bgColor rgb="FFFFC000"/>
                </patternFill>
              </fill>
            </x14:dxf>
          </x14:cfRule>
          <x14:cfRule type="cellIs" priority="10" operator="equal" id="{D60F501C-8687-4171-84C1-B4E60D89D910}">
            <xm:f>Ratings!$B$11</xm:f>
            <x14:dxf>
              <fill>
                <patternFill>
                  <bgColor rgb="FFFF0000"/>
                </patternFill>
              </fill>
            </x14:dxf>
          </x14:cfRule>
          <xm:sqref>C194:D201</xm:sqref>
        </x14:conditionalFormatting>
        <x14:conditionalFormatting xmlns:xm="http://schemas.microsoft.com/office/excel/2006/main">
          <x14:cfRule type="cellIs" priority="1" operator="equal" id="{0618CA6C-07D6-4032-B06C-1719B1DF5E84}">
            <xm:f>Ratings!$B$7</xm:f>
            <x14:dxf>
              <fill>
                <patternFill>
                  <bgColor theme="3" tint="0.39994506668294322"/>
                </patternFill>
              </fill>
            </x14:dxf>
          </x14:cfRule>
          <x14:cfRule type="cellIs" priority="2" operator="equal" id="{03D10D00-992D-4825-A0F0-27792A236DB6}">
            <xm:f>Ratings!$B$8</xm:f>
            <x14:dxf>
              <fill>
                <patternFill>
                  <bgColor rgb="FF00B050"/>
                </patternFill>
              </fill>
            </x14:dxf>
          </x14:cfRule>
          <x14:cfRule type="cellIs" priority="3" operator="equal" id="{15136AB3-3DA7-4C13-9010-5EB27FE294E6}">
            <xm:f>Ratings!$B$9</xm:f>
            <x14:dxf>
              <font>
                <color auto="1"/>
              </font>
              <fill>
                <patternFill>
                  <bgColor rgb="FFFFFF00"/>
                </patternFill>
              </fill>
            </x14:dxf>
          </x14:cfRule>
          <x14:cfRule type="cellIs" priority="4" operator="equal" id="{C66A2A38-DD48-4848-AA0B-F3F4F24662DC}">
            <xm:f>Ratings!$B$10</xm:f>
            <x14:dxf>
              <fill>
                <patternFill>
                  <bgColor rgb="FFFFC000"/>
                </patternFill>
              </fill>
            </x14:dxf>
          </x14:cfRule>
          <x14:cfRule type="cellIs" priority="5" operator="equal" id="{1771992C-F7A7-42B7-8D8A-0C3044C0CE5A}">
            <xm:f>Ratings!$B$11</xm:f>
            <x14:dxf>
              <fill>
                <patternFill>
                  <bgColor rgb="FFFF0000"/>
                </patternFill>
              </fill>
            </x14:dxf>
          </x14:cfRule>
          <xm:sqref>C205:D212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C161:D168 C139:D146 C128:D135 C117:D124 C106:D113 C95:D102 C84:D91 C73:D80 C62:D69 C51:D58 C40:D47 C29:D36 C18:D25 C150:D157 C194:D201 C7:D14 C172:D179 C183:D190 C205:D212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G115"/>
  <sheetViews>
    <sheetView showGridLines="0" zoomScale="80" zoomScaleNormal="8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5" x14ac:dyDescent="0.25"/>
  <cols>
    <col min="1" max="1" width="5.42578125" style="74" bestFit="1" customWidth="1"/>
    <col min="2" max="2" width="54.7109375" style="74" customWidth="1"/>
    <col min="3" max="4" width="14.140625" style="75" customWidth="1"/>
    <col min="5" max="5" width="42.42578125" style="16" customWidth="1"/>
    <col min="6" max="6" width="73.28515625" style="16" customWidth="1"/>
    <col min="7" max="7" width="86.85546875" style="16" customWidth="1"/>
    <col min="8" max="16384" width="9.140625" style="74"/>
  </cols>
  <sheetData>
    <row r="1" spans="1:7" ht="28.9" customHeight="1" x14ac:dyDescent="0.25">
      <c r="A1" s="377" t="s">
        <v>382</v>
      </c>
      <c r="B1" s="378"/>
      <c r="C1" s="362" t="s">
        <v>559</v>
      </c>
      <c r="D1" s="363"/>
      <c r="E1" s="363"/>
      <c r="F1" s="364"/>
      <c r="G1" s="114"/>
    </row>
    <row r="2" spans="1:7" ht="15.6" customHeight="1" x14ac:dyDescent="0.25">
      <c r="A2" s="367" t="s">
        <v>381</v>
      </c>
      <c r="B2" s="368"/>
      <c r="C2" s="365"/>
      <c r="D2" s="366"/>
      <c r="E2" s="366"/>
      <c r="F2" s="254"/>
      <c r="G2" s="114"/>
    </row>
    <row r="3" spans="1:7" s="16" customFormat="1" ht="6" customHeight="1" x14ac:dyDescent="0.3">
      <c r="A3" s="103"/>
      <c r="B3" s="115"/>
      <c r="C3" s="113"/>
      <c r="D3" s="113"/>
      <c r="E3" s="113"/>
      <c r="F3" s="113"/>
      <c r="G3" s="116"/>
    </row>
    <row r="4" spans="1:7" ht="18.600000000000001" customHeight="1" x14ac:dyDescent="0.25">
      <c r="A4" s="373" t="s">
        <v>217</v>
      </c>
      <c r="B4" s="55" t="s">
        <v>135</v>
      </c>
      <c r="C4" s="55" t="str">
        <f>Year_1</f>
        <v>2015-16</v>
      </c>
      <c r="D4" s="55" t="str">
        <f>Year_2</f>
        <v>2016-17</v>
      </c>
      <c r="E4" s="118" t="s">
        <v>133</v>
      </c>
      <c r="F4" s="118" t="s">
        <v>138</v>
      </c>
      <c r="G4" s="117" t="s">
        <v>241</v>
      </c>
    </row>
    <row r="5" spans="1:7" ht="51" x14ac:dyDescent="0.25">
      <c r="A5" s="351"/>
      <c r="B5" s="20" t="s">
        <v>428</v>
      </c>
      <c r="C5" s="369" t="s">
        <v>240</v>
      </c>
      <c r="D5" s="370"/>
      <c r="E5" s="152" t="s">
        <v>430</v>
      </c>
      <c r="F5" s="89" t="s">
        <v>238</v>
      </c>
      <c r="G5" s="58" t="s">
        <v>242</v>
      </c>
    </row>
    <row r="6" spans="1:7" s="16" customFormat="1" ht="51.6" customHeight="1" x14ac:dyDescent="0.25">
      <c r="A6" s="77" t="s">
        <v>284</v>
      </c>
      <c r="B6" s="79" t="s">
        <v>449</v>
      </c>
      <c r="C6" s="76" t="s">
        <v>95</v>
      </c>
      <c r="D6" s="76" t="s">
        <v>95</v>
      </c>
      <c r="E6" s="141" t="s">
        <v>480</v>
      </c>
      <c r="F6" s="374" t="s">
        <v>530</v>
      </c>
      <c r="G6" s="344"/>
    </row>
    <row r="7" spans="1:7" s="16" customFormat="1" ht="63" customHeight="1" x14ac:dyDescent="0.25">
      <c r="A7" s="78" t="s">
        <v>284</v>
      </c>
      <c r="B7" s="82" t="s">
        <v>139</v>
      </c>
      <c r="C7" s="80" t="s">
        <v>27</v>
      </c>
      <c r="D7" s="80" t="s">
        <v>27</v>
      </c>
      <c r="E7" s="347" t="s">
        <v>481</v>
      </c>
      <c r="F7" s="375"/>
      <c r="G7" s="345"/>
    </row>
    <row r="8" spans="1:7" s="16" customFormat="1" ht="63" customHeight="1" x14ac:dyDescent="0.25">
      <c r="A8" s="78" t="s">
        <v>284</v>
      </c>
      <c r="B8" s="49" t="s">
        <v>140</v>
      </c>
      <c r="C8" s="80" t="s">
        <v>27</v>
      </c>
      <c r="D8" s="80" t="s">
        <v>27</v>
      </c>
      <c r="E8" s="348"/>
      <c r="F8" s="375"/>
      <c r="G8" s="345"/>
    </row>
    <row r="9" spans="1:7" s="16" customFormat="1" ht="63" customHeight="1" x14ac:dyDescent="0.25">
      <c r="A9" s="78" t="s">
        <v>284</v>
      </c>
      <c r="B9" s="49" t="s">
        <v>141</v>
      </c>
      <c r="C9" s="80" t="s">
        <v>27</v>
      </c>
      <c r="D9" s="80" t="s">
        <v>27</v>
      </c>
      <c r="E9" s="348"/>
      <c r="F9" s="375"/>
      <c r="G9" s="345"/>
    </row>
    <row r="10" spans="1:7" s="16" customFormat="1" ht="63" customHeight="1" x14ac:dyDescent="0.25">
      <c r="A10" s="78" t="s">
        <v>284</v>
      </c>
      <c r="B10" s="49" t="s">
        <v>142</v>
      </c>
      <c r="C10" s="80" t="s">
        <v>27</v>
      </c>
      <c r="D10" s="80" t="s">
        <v>27</v>
      </c>
      <c r="E10" s="348"/>
      <c r="F10" s="375"/>
      <c r="G10" s="345"/>
    </row>
    <row r="11" spans="1:7" s="16" customFormat="1" ht="73.5" customHeight="1" x14ac:dyDescent="0.25">
      <c r="A11" s="78" t="s">
        <v>284</v>
      </c>
      <c r="B11" s="49" t="s">
        <v>144</v>
      </c>
      <c r="C11" s="80" t="s">
        <v>27</v>
      </c>
      <c r="D11" s="80" t="s">
        <v>27</v>
      </c>
      <c r="E11" s="348"/>
      <c r="F11" s="375"/>
      <c r="G11" s="345"/>
    </row>
    <row r="12" spans="1:7" s="16" customFormat="1" ht="63" customHeight="1" x14ac:dyDescent="0.25">
      <c r="A12" s="78" t="s">
        <v>284</v>
      </c>
      <c r="B12" s="49" t="s">
        <v>314</v>
      </c>
      <c r="C12" s="80" t="s">
        <v>27</v>
      </c>
      <c r="D12" s="80" t="s">
        <v>27</v>
      </c>
      <c r="E12" s="348"/>
      <c r="F12" s="375"/>
      <c r="G12" s="345"/>
    </row>
    <row r="13" spans="1:7" s="16" customFormat="1" ht="63" customHeight="1" x14ac:dyDescent="0.25">
      <c r="A13" s="78" t="s">
        <v>284</v>
      </c>
      <c r="B13" s="49" t="s">
        <v>137</v>
      </c>
      <c r="C13" s="80" t="s">
        <v>27</v>
      </c>
      <c r="D13" s="80" t="s">
        <v>27</v>
      </c>
      <c r="E13" s="348"/>
      <c r="F13" s="375"/>
      <c r="G13" s="345"/>
    </row>
    <row r="14" spans="1:7" s="16" customFormat="1" ht="72.75" customHeight="1" x14ac:dyDescent="0.25">
      <c r="A14" s="349" t="s">
        <v>284</v>
      </c>
      <c r="B14" s="230" t="s">
        <v>460</v>
      </c>
      <c r="C14" s="80" t="s">
        <v>27</v>
      </c>
      <c r="D14" s="80" t="s">
        <v>27</v>
      </c>
      <c r="E14" s="348"/>
      <c r="F14" s="375"/>
      <c r="G14" s="345"/>
    </row>
    <row r="15" spans="1:7" s="16" customFormat="1" x14ac:dyDescent="0.25">
      <c r="A15" s="350"/>
      <c r="B15" s="111" t="s">
        <v>239</v>
      </c>
      <c r="C15" s="112">
        <v>0</v>
      </c>
      <c r="D15" s="112">
        <v>0</v>
      </c>
      <c r="E15" s="348"/>
      <c r="F15" s="375"/>
      <c r="G15" s="345"/>
    </row>
    <row r="16" spans="1:7" s="16" customFormat="1" x14ac:dyDescent="0.25">
      <c r="A16" s="351"/>
      <c r="B16" s="110" t="s">
        <v>312</v>
      </c>
      <c r="C16" s="112">
        <v>0</v>
      </c>
      <c r="D16" s="112">
        <v>0</v>
      </c>
      <c r="E16" s="354"/>
      <c r="F16" s="376"/>
      <c r="G16" s="346"/>
    </row>
    <row r="17" spans="1:7" ht="49.9" customHeight="1" x14ac:dyDescent="0.25">
      <c r="A17" s="77" t="s">
        <v>285</v>
      </c>
      <c r="B17" s="79" t="s">
        <v>450</v>
      </c>
      <c r="C17" s="76" t="s">
        <v>95</v>
      </c>
      <c r="D17" s="76" t="s">
        <v>95</v>
      </c>
      <c r="E17" s="141"/>
      <c r="F17" s="344" t="s">
        <v>531</v>
      </c>
      <c r="G17" s="344"/>
    </row>
    <row r="18" spans="1:7" s="16" customFormat="1" ht="58.9" customHeight="1" x14ac:dyDescent="0.25">
      <c r="A18" s="78" t="s">
        <v>285</v>
      </c>
      <c r="B18" s="82" t="s">
        <v>139</v>
      </c>
      <c r="C18" s="80" t="s">
        <v>27</v>
      </c>
      <c r="D18" s="80" t="s">
        <v>27</v>
      </c>
      <c r="E18" s="347" t="s">
        <v>112</v>
      </c>
      <c r="F18" s="345"/>
      <c r="G18" s="345"/>
    </row>
    <row r="19" spans="1:7" s="16" customFormat="1" ht="58.9" customHeight="1" x14ac:dyDescent="0.25">
      <c r="A19" s="78" t="s">
        <v>285</v>
      </c>
      <c r="B19" s="49" t="s">
        <v>140</v>
      </c>
      <c r="C19" s="80" t="s">
        <v>27</v>
      </c>
      <c r="D19" s="80" t="s">
        <v>27</v>
      </c>
      <c r="E19" s="348"/>
      <c r="F19" s="345"/>
      <c r="G19" s="345"/>
    </row>
    <row r="20" spans="1:7" s="16" customFormat="1" ht="58.9" customHeight="1" x14ac:dyDescent="0.25">
      <c r="A20" s="78" t="s">
        <v>285</v>
      </c>
      <c r="B20" s="49" t="s">
        <v>141</v>
      </c>
      <c r="C20" s="80" t="s">
        <v>27</v>
      </c>
      <c r="D20" s="80" t="s">
        <v>27</v>
      </c>
      <c r="E20" s="348"/>
      <c r="F20" s="345"/>
      <c r="G20" s="345"/>
    </row>
    <row r="21" spans="1:7" s="16" customFormat="1" ht="58.9" customHeight="1" x14ac:dyDescent="0.25">
      <c r="A21" s="78" t="s">
        <v>285</v>
      </c>
      <c r="B21" s="49" t="s">
        <v>142</v>
      </c>
      <c r="C21" s="80" t="s">
        <v>27</v>
      </c>
      <c r="D21" s="80" t="s">
        <v>27</v>
      </c>
      <c r="E21" s="348"/>
      <c r="F21" s="345"/>
      <c r="G21" s="345"/>
    </row>
    <row r="22" spans="1:7" s="16" customFormat="1" ht="77.25" customHeight="1" x14ac:dyDescent="0.25">
      <c r="A22" s="78" t="s">
        <v>285</v>
      </c>
      <c r="B22" s="49" t="s">
        <v>144</v>
      </c>
      <c r="C22" s="80" t="s">
        <v>27</v>
      </c>
      <c r="D22" s="80" t="s">
        <v>27</v>
      </c>
      <c r="E22" s="348"/>
      <c r="F22" s="345"/>
      <c r="G22" s="345"/>
    </row>
    <row r="23" spans="1:7" s="16" customFormat="1" ht="72" customHeight="1" x14ac:dyDescent="0.25">
      <c r="A23" s="78" t="s">
        <v>285</v>
      </c>
      <c r="B23" s="49" t="s">
        <v>314</v>
      </c>
      <c r="C23" s="80" t="s">
        <v>27</v>
      </c>
      <c r="D23" s="80" t="s">
        <v>27</v>
      </c>
      <c r="E23" s="348"/>
      <c r="F23" s="345"/>
      <c r="G23" s="345"/>
    </row>
    <row r="24" spans="1:7" s="16" customFormat="1" ht="58.9" customHeight="1" x14ac:dyDescent="0.25">
      <c r="A24" s="78" t="s">
        <v>285</v>
      </c>
      <c r="B24" s="49" t="s">
        <v>137</v>
      </c>
      <c r="C24" s="80" t="s">
        <v>27</v>
      </c>
      <c r="D24" s="80" t="s">
        <v>27</v>
      </c>
      <c r="E24" s="348"/>
      <c r="F24" s="345"/>
      <c r="G24" s="345"/>
    </row>
    <row r="25" spans="1:7" s="16" customFormat="1" ht="76.5" customHeight="1" x14ac:dyDescent="0.25">
      <c r="A25" s="349" t="s">
        <v>285</v>
      </c>
      <c r="B25" s="230" t="s">
        <v>460</v>
      </c>
      <c r="C25" s="80" t="s">
        <v>27</v>
      </c>
      <c r="D25" s="80" t="s">
        <v>27</v>
      </c>
      <c r="E25" s="348"/>
      <c r="F25" s="345"/>
      <c r="G25" s="345"/>
    </row>
    <row r="26" spans="1:7" s="16" customFormat="1" x14ac:dyDescent="0.25">
      <c r="A26" s="350"/>
      <c r="B26" s="111" t="s">
        <v>239</v>
      </c>
      <c r="C26" s="112">
        <v>0</v>
      </c>
      <c r="D26" s="112">
        <v>0</v>
      </c>
      <c r="E26" s="345"/>
      <c r="F26" s="345"/>
      <c r="G26" s="345"/>
    </row>
    <row r="27" spans="1:7" s="16" customFormat="1" x14ac:dyDescent="0.25">
      <c r="A27" s="351"/>
      <c r="B27" s="110" t="s">
        <v>312</v>
      </c>
      <c r="C27" s="112">
        <v>0</v>
      </c>
      <c r="D27" s="112">
        <v>0</v>
      </c>
      <c r="E27" s="346"/>
      <c r="F27" s="346"/>
      <c r="G27" s="346"/>
    </row>
    <row r="28" spans="1:7" ht="49.9" customHeight="1" x14ac:dyDescent="0.25">
      <c r="A28" s="77" t="s">
        <v>286</v>
      </c>
      <c r="B28" s="79" t="s">
        <v>451</v>
      </c>
      <c r="C28" s="76" t="s">
        <v>95</v>
      </c>
      <c r="D28" s="76" t="s">
        <v>95</v>
      </c>
      <c r="E28" s="141" t="s">
        <v>513</v>
      </c>
      <c r="F28" s="344" t="s">
        <v>532</v>
      </c>
      <c r="G28" s="344"/>
    </row>
    <row r="29" spans="1:7" s="16" customFormat="1" ht="58.9" customHeight="1" x14ac:dyDescent="0.25">
      <c r="A29" s="78" t="s">
        <v>286</v>
      </c>
      <c r="B29" s="82" t="s">
        <v>139</v>
      </c>
      <c r="C29" s="80" t="s">
        <v>27</v>
      </c>
      <c r="D29" s="80" t="s">
        <v>27</v>
      </c>
      <c r="E29" s="347" t="s">
        <v>112</v>
      </c>
      <c r="F29" s="345"/>
      <c r="G29" s="345"/>
    </row>
    <row r="30" spans="1:7" s="16" customFormat="1" ht="58.9" customHeight="1" x14ac:dyDescent="0.25">
      <c r="A30" s="78" t="s">
        <v>286</v>
      </c>
      <c r="B30" s="49" t="s">
        <v>140</v>
      </c>
      <c r="C30" s="80" t="s">
        <v>27</v>
      </c>
      <c r="D30" s="80" t="s">
        <v>27</v>
      </c>
      <c r="E30" s="348"/>
      <c r="F30" s="345"/>
      <c r="G30" s="345"/>
    </row>
    <row r="31" spans="1:7" s="16" customFormat="1" ht="58.9" customHeight="1" x14ac:dyDescent="0.25">
      <c r="A31" s="78" t="s">
        <v>286</v>
      </c>
      <c r="B31" s="49" t="s">
        <v>141</v>
      </c>
      <c r="C31" s="80" t="s">
        <v>27</v>
      </c>
      <c r="D31" s="80" t="s">
        <v>27</v>
      </c>
      <c r="E31" s="348"/>
      <c r="F31" s="345"/>
      <c r="G31" s="345"/>
    </row>
    <row r="32" spans="1:7" s="16" customFormat="1" ht="58.9" customHeight="1" x14ac:dyDescent="0.25">
      <c r="A32" s="78" t="s">
        <v>286</v>
      </c>
      <c r="B32" s="49" t="s">
        <v>142</v>
      </c>
      <c r="C32" s="80" t="s">
        <v>27</v>
      </c>
      <c r="D32" s="80" t="s">
        <v>27</v>
      </c>
      <c r="E32" s="348"/>
      <c r="F32" s="345"/>
      <c r="G32" s="345"/>
    </row>
    <row r="33" spans="1:7" s="16" customFormat="1" ht="74.25" customHeight="1" x14ac:dyDescent="0.25">
      <c r="A33" s="78" t="s">
        <v>286</v>
      </c>
      <c r="B33" s="49" t="s">
        <v>144</v>
      </c>
      <c r="C33" s="80" t="s">
        <v>27</v>
      </c>
      <c r="D33" s="80" t="s">
        <v>27</v>
      </c>
      <c r="E33" s="348"/>
      <c r="F33" s="345"/>
      <c r="G33" s="345"/>
    </row>
    <row r="34" spans="1:7" s="16" customFormat="1" ht="79.5" customHeight="1" x14ac:dyDescent="0.25">
      <c r="A34" s="78" t="s">
        <v>286</v>
      </c>
      <c r="B34" s="49" t="s">
        <v>314</v>
      </c>
      <c r="C34" s="80" t="s">
        <v>27</v>
      </c>
      <c r="D34" s="80" t="s">
        <v>27</v>
      </c>
      <c r="E34" s="348"/>
      <c r="F34" s="345"/>
      <c r="G34" s="345"/>
    </row>
    <row r="35" spans="1:7" s="16" customFormat="1" ht="58.9" customHeight="1" x14ac:dyDescent="0.25">
      <c r="A35" s="78" t="s">
        <v>286</v>
      </c>
      <c r="B35" s="49" t="s">
        <v>137</v>
      </c>
      <c r="C35" s="80" t="s">
        <v>27</v>
      </c>
      <c r="D35" s="80" t="s">
        <v>27</v>
      </c>
      <c r="E35" s="348"/>
      <c r="F35" s="345"/>
      <c r="G35" s="345"/>
    </row>
    <row r="36" spans="1:7" s="16" customFormat="1" ht="70.5" customHeight="1" x14ac:dyDescent="0.25">
      <c r="A36" s="349" t="s">
        <v>286</v>
      </c>
      <c r="B36" s="230" t="s">
        <v>460</v>
      </c>
      <c r="C36" s="80" t="s">
        <v>27</v>
      </c>
      <c r="D36" s="80" t="s">
        <v>27</v>
      </c>
      <c r="E36" s="348"/>
      <c r="F36" s="345"/>
      <c r="G36" s="345"/>
    </row>
    <row r="37" spans="1:7" s="16" customFormat="1" x14ac:dyDescent="0.25">
      <c r="A37" s="350"/>
      <c r="B37" s="111" t="s">
        <v>239</v>
      </c>
      <c r="C37" s="112">
        <v>0</v>
      </c>
      <c r="D37" s="112">
        <v>0</v>
      </c>
      <c r="E37" s="345"/>
      <c r="F37" s="345"/>
      <c r="G37" s="345"/>
    </row>
    <row r="38" spans="1:7" s="16" customFormat="1" x14ac:dyDescent="0.25">
      <c r="A38" s="351"/>
      <c r="B38" s="110" t="s">
        <v>312</v>
      </c>
      <c r="C38" s="112">
        <v>0</v>
      </c>
      <c r="D38" s="112">
        <v>0</v>
      </c>
      <c r="E38" s="346"/>
      <c r="F38" s="346"/>
      <c r="G38" s="346"/>
    </row>
    <row r="39" spans="1:7" ht="49.9" customHeight="1" x14ac:dyDescent="0.25">
      <c r="A39" s="77" t="s">
        <v>287</v>
      </c>
      <c r="B39" s="79" t="s">
        <v>452</v>
      </c>
      <c r="C39" s="76" t="s">
        <v>95</v>
      </c>
      <c r="D39" s="76" t="s">
        <v>95</v>
      </c>
      <c r="E39" s="208" t="s">
        <v>514</v>
      </c>
      <c r="F39" s="344" t="s">
        <v>533</v>
      </c>
      <c r="G39" s="344"/>
    </row>
    <row r="40" spans="1:7" s="16" customFormat="1" ht="89.25" customHeight="1" x14ac:dyDescent="0.25">
      <c r="A40" s="78" t="s">
        <v>287</v>
      </c>
      <c r="B40" s="82" t="s">
        <v>139</v>
      </c>
      <c r="C40" s="80" t="s">
        <v>27</v>
      </c>
      <c r="D40" s="80" t="s">
        <v>27</v>
      </c>
      <c r="E40" s="347" t="s">
        <v>121</v>
      </c>
      <c r="F40" s="345"/>
      <c r="G40" s="345"/>
    </row>
    <row r="41" spans="1:7" s="16" customFormat="1" ht="51" x14ac:dyDescent="0.25">
      <c r="A41" s="78" t="s">
        <v>287</v>
      </c>
      <c r="B41" s="49" t="s">
        <v>140</v>
      </c>
      <c r="C41" s="80" t="s">
        <v>27</v>
      </c>
      <c r="D41" s="80" t="s">
        <v>27</v>
      </c>
      <c r="E41" s="348"/>
      <c r="F41" s="345"/>
      <c r="G41" s="345"/>
    </row>
    <row r="42" spans="1:7" s="16" customFormat="1" ht="67.150000000000006" customHeight="1" x14ac:dyDescent="0.25">
      <c r="A42" s="78" t="s">
        <v>287</v>
      </c>
      <c r="B42" s="49" t="s">
        <v>141</v>
      </c>
      <c r="C42" s="80" t="s">
        <v>27</v>
      </c>
      <c r="D42" s="80" t="s">
        <v>27</v>
      </c>
      <c r="E42" s="348"/>
      <c r="F42" s="345"/>
      <c r="G42" s="345"/>
    </row>
    <row r="43" spans="1:7" s="16" customFormat="1" ht="25.5" x14ac:dyDescent="0.25">
      <c r="A43" s="78" t="s">
        <v>287</v>
      </c>
      <c r="B43" s="49" t="s">
        <v>142</v>
      </c>
      <c r="C43" s="80" t="s">
        <v>27</v>
      </c>
      <c r="D43" s="80" t="s">
        <v>27</v>
      </c>
      <c r="E43" s="348"/>
      <c r="F43" s="345"/>
      <c r="G43" s="345"/>
    </row>
    <row r="44" spans="1:7" s="16" customFormat="1" ht="81.75" customHeight="1" x14ac:dyDescent="0.25">
      <c r="A44" s="78" t="s">
        <v>287</v>
      </c>
      <c r="B44" s="49" t="s">
        <v>144</v>
      </c>
      <c r="C44" s="80" t="s">
        <v>27</v>
      </c>
      <c r="D44" s="80" t="s">
        <v>27</v>
      </c>
      <c r="E44" s="348"/>
      <c r="F44" s="345"/>
      <c r="G44" s="345"/>
    </row>
    <row r="45" spans="1:7" s="16" customFormat="1" ht="72.599999999999994" customHeight="1" x14ac:dyDescent="0.25">
      <c r="A45" s="78" t="s">
        <v>287</v>
      </c>
      <c r="B45" s="49" t="s">
        <v>314</v>
      </c>
      <c r="C45" s="80" t="s">
        <v>27</v>
      </c>
      <c r="D45" s="80" t="s">
        <v>27</v>
      </c>
      <c r="E45" s="348"/>
      <c r="F45" s="345"/>
      <c r="G45" s="345"/>
    </row>
    <row r="46" spans="1:7" s="16" customFormat="1" ht="51" x14ac:dyDescent="0.25">
      <c r="A46" s="78" t="s">
        <v>287</v>
      </c>
      <c r="B46" s="49" t="s">
        <v>137</v>
      </c>
      <c r="C46" s="80" t="s">
        <v>27</v>
      </c>
      <c r="D46" s="80" t="s">
        <v>27</v>
      </c>
      <c r="E46" s="348"/>
      <c r="F46" s="345"/>
      <c r="G46" s="345"/>
    </row>
    <row r="47" spans="1:7" s="16" customFormat="1" ht="67.150000000000006" customHeight="1" x14ac:dyDescent="0.25">
      <c r="A47" s="349" t="s">
        <v>287</v>
      </c>
      <c r="B47" s="230" t="s">
        <v>460</v>
      </c>
      <c r="C47" s="80" t="s">
        <v>27</v>
      </c>
      <c r="D47" s="80" t="s">
        <v>27</v>
      </c>
      <c r="E47" s="348"/>
      <c r="F47" s="345"/>
      <c r="G47" s="345"/>
    </row>
    <row r="48" spans="1:7" s="16" customFormat="1" x14ac:dyDescent="0.25">
      <c r="A48" s="350"/>
      <c r="B48" s="111" t="s">
        <v>239</v>
      </c>
      <c r="C48" s="112">
        <v>0</v>
      </c>
      <c r="D48" s="112">
        <v>0</v>
      </c>
      <c r="E48" s="345"/>
      <c r="F48" s="345"/>
      <c r="G48" s="345"/>
    </row>
    <row r="49" spans="1:7" s="16" customFormat="1" x14ac:dyDescent="0.25">
      <c r="A49" s="351"/>
      <c r="B49" s="110" t="s">
        <v>312</v>
      </c>
      <c r="C49" s="112">
        <v>0</v>
      </c>
      <c r="D49" s="112">
        <v>0</v>
      </c>
      <c r="E49" s="346"/>
      <c r="F49" s="346"/>
      <c r="G49" s="346"/>
    </row>
    <row r="50" spans="1:7" ht="49.15" customHeight="1" x14ac:dyDescent="0.25">
      <c r="A50" s="77" t="s">
        <v>288</v>
      </c>
      <c r="B50" s="79" t="s">
        <v>542</v>
      </c>
      <c r="C50" s="76" t="s">
        <v>95</v>
      </c>
      <c r="D50" s="76" t="s">
        <v>95</v>
      </c>
      <c r="E50" s="141" t="s">
        <v>515</v>
      </c>
      <c r="F50" s="344" t="s">
        <v>534</v>
      </c>
      <c r="G50" s="344"/>
    </row>
    <row r="51" spans="1:7" s="16" customFormat="1" ht="63.6" customHeight="1" x14ac:dyDescent="0.25">
      <c r="A51" s="78" t="s">
        <v>288</v>
      </c>
      <c r="B51" s="82" t="s">
        <v>139</v>
      </c>
      <c r="C51" s="80" t="s">
        <v>27</v>
      </c>
      <c r="D51" s="80" t="s">
        <v>27</v>
      </c>
      <c r="E51" s="347" t="s">
        <v>112</v>
      </c>
      <c r="F51" s="345"/>
      <c r="G51" s="345"/>
    </row>
    <row r="52" spans="1:7" s="16" customFormat="1" ht="63.6" customHeight="1" x14ac:dyDescent="0.25">
      <c r="A52" s="78" t="s">
        <v>288</v>
      </c>
      <c r="B52" s="49" t="s">
        <v>140</v>
      </c>
      <c r="C52" s="80" t="s">
        <v>27</v>
      </c>
      <c r="D52" s="80" t="s">
        <v>27</v>
      </c>
      <c r="E52" s="348"/>
      <c r="F52" s="345"/>
      <c r="G52" s="345"/>
    </row>
    <row r="53" spans="1:7" s="16" customFormat="1" ht="63.6" customHeight="1" x14ac:dyDescent="0.25">
      <c r="A53" s="78" t="s">
        <v>288</v>
      </c>
      <c r="B53" s="49" t="s">
        <v>141</v>
      </c>
      <c r="C53" s="80" t="s">
        <v>27</v>
      </c>
      <c r="D53" s="80" t="s">
        <v>27</v>
      </c>
      <c r="E53" s="348"/>
      <c r="F53" s="345"/>
      <c r="G53" s="345"/>
    </row>
    <row r="54" spans="1:7" s="16" customFormat="1" ht="25.5" x14ac:dyDescent="0.25">
      <c r="A54" s="78" t="s">
        <v>288</v>
      </c>
      <c r="B54" s="49" t="s">
        <v>142</v>
      </c>
      <c r="C54" s="80" t="s">
        <v>27</v>
      </c>
      <c r="D54" s="80" t="s">
        <v>27</v>
      </c>
      <c r="E54" s="348"/>
      <c r="F54" s="345"/>
      <c r="G54" s="345"/>
    </row>
    <row r="55" spans="1:7" s="16" customFormat="1" ht="63.75" x14ac:dyDescent="0.25">
      <c r="A55" s="78" t="s">
        <v>288</v>
      </c>
      <c r="B55" s="49" t="s">
        <v>144</v>
      </c>
      <c r="C55" s="80" t="s">
        <v>27</v>
      </c>
      <c r="D55" s="80" t="s">
        <v>27</v>
      </c>
      <c r="E55" s="348"/>
      <c r="F55" s="345"/>
      <c r="G55" s="345"/>
    </row>
    <row r="56" spans="1:7" s="16" customFormat="1" ht="78.599999999999994" customHeight="1" x14ac:dyDescent="0.25">
      <c r="A56" s="78" t="s">
        <v>288</v>
      </c>
      <c r="B56" s="49" t="s">
        <v>314</v>
      </c>
      <c r="C56" s="80" t="s">
        <v>27</v>
      </c>
      <c r="D56" s="80" t="s">
        <v>27</v>
      </c>
      <c r="E56" s="348"/>
      <c r="F56" s="345"/>
      <c r="G56" s="345"/>
    </row>
    <row r="57" spans="1:7" s="16" customFormat="1" ht="63.6" customHeight="1" x14ac:dyDescent="0.25">
      <c r="A57" s="78" t="s">
        <v>288</v>
      </c>
      <c r="B57" s="49" t="s">
        <v>137</v>
      </c>
      <c r="C57" s="80" t="s">
        <v>27</v>
      </c>
      <c r="D57" s="80" t="s">
        <v>27</v>
      </c>
      <c r="E57" s="348"/>
      <c r="F57" s="345"/>
      <c r="G57" s="345"/>
    </row>
    <row r="58" spans="1:7" s="16" customFormat="1" ht="82.5" customHeight="1" x14ac:dyDescent="0.25">
      <c r="A58" s="349" t="s">
        <v>288</v>
      </c>
      <c r="B58" s="230" t="s">
        <v>460</v>
      </c>
      <c r="C58" s="80" t="s">
        <v>27</v>
      </c>
      <c r="D58" s="80" t="s">
        <v>27</v>
      </c>
      <c r="E58" s="348"/>
      <c r="F58" s="345"/>
      <c r="G58" s="345"/>
    </row>
    <row r="59" spans="1:7" s="16" customFormat="1" x14ac:dyDescent="0.25">
      <c r="A59" s="350"/>
      <c r="B59" s="111" t="s">
        <v>239</v>
      </c>
      <c r="C59" s="112">
        <v>0</v>
      </c>
      <c r="D59" s="112">
        <v>0</v>
      </c>
      <c r="E59" s="345"/>
      <c r="F59" s="345"/>
      <c r="G59" s="345"/>
    </row>
    <row r="60" spans="1:7" s="16" customFormat="1" x14ac:dyDescent="0.25">
      <c r="A60" s="351"/>
      <c r="B60" s="110" t="s">
        <v>312</v>
      </c>
      <c r="C60" s="112">
        <v>0</v>
      </c>
      <c r="D60" s="112">
        <v>0</v>
      </c>
      <c r="E60" s="346"/>
      <c r="F60" s="346"/>
      <c r="G60" s="346"/>
    </row>
    <row r="61" spans="1:7" ht="49.9" customHeight="1" x14ac:dyDescent="0.25">
      <c r="A61" s="77" t="s">
        <v>289</v>
      </c>
      <c r="B61" s="79" t="s">
        <v>453</v>
      </c>
      <c r="C61" s="76" t="s">
        <v>95</v>
      </c>
      <c r="D61" s="76" t="s">
        <v>95</v>
      </c>
      <c r="E61" s="141"/>
      <c r="F61" s="344" t="s">
        <v>553</v>
      </c>
      <c r="G61" s="344"/>
    </row>
    <row r="62" spans="1:7" s="16" customFormat="1" ht="63" customHeight="1" x14ac:dyDescent="0.25">
      <c r="A62" s="78" t="s">
        <v>289</v>
      </c>
      <c r="B62" s="82" t="s">
        <v>139</v>
      </c>
      <c r="C62" s="80" t="s">
        <v>27</v>
      </c>
      <c r="D62" s="80" t="s">
        <v>27</v>
      </c>
      <c r="E62" s="347" t="s">
        <v>127</v>
      </c>
      <c r="F62" s="345"/>
      <c r="G62" s="345"/>
    </row>
    <row r="63" spans="1:7" s="16" customFormat="1" ht="63" customHeight="1" x14ac:dyDescent="0.25">
      <c r="A63" s="78" t="s">
        <v>289</v>
      </c>
      <c r="B63" s="49" t="s">
        <v>140</v>
      </c>
      <c r="C63" s="80" t="s">
        <v>27</v>
      </c>
      <c r="D63" s="80" t="s">
        <v>27</v>
      </c>
      <c r="E63" s="348"/>
      <c r="F63" s="345"/>
      <c r="G63" s="345"/>
    </row>
    <row r="64" spans="1:7" s="16" customFormat="1" ht="63" customHeight="1" x14ac:dyDescent="0.25">
      <c r="A64" s="78" t="s">
        <v>289</v>
      </c>
      <c r="B64" s="49" t="s">
        <v>141</v>
      </c>
      <c r="C64" s="80" t="s">
        <v>27</v>
      </c>
      <c r="D64" s="80" t="s">
        <v>27</v>
      </c>
      <c r="E64" s="348"/>
      <c r="F64" s="345"/>
      <c r="G64" s="345"/>
    </row>
    <row r="65" spans="1:7" s="16" customFormat="1" ht="25.5" x14ac:dyDescent="0.25">
      <c r="A65" s="78" t="s">
        <v>289</v>
      </c>
      <c r="B65" s="49" t="s">
        <v>142</v>
      </c>
      <c r="C65" s="80" t="s">
        <v>27</v>
      </c>
      <c r="D65" s="80" t="s">
        <v>27</v>
      </c>
      <c r="E65" s="348"/>
      <c r="F65" s="345"/>
      <c r="G65" s="345"/>
    </row>
    <row r="66" spans="1:7" s="16" customFormat="1" ht="63.75" x14ac:dyDescent="0.25">
      <c r="A66" s="78" t="s">
        <v>289</v>
      </c>
      <c r="B66" s="49" t="s">
        <v>144</v>
      </c>
      <c r="C66" s="80" t="s">
        <v>27</v>
      </c>
      <c r="D66" s="80" t="s">
        <v>27</v>
      </c>
      <c r="E66" s="348"/>
      <c r="F66" s="345"/>
      <c r="G66" s="345"/>
    </row>
    <row r="67" spans="1:7" s="16" customFormat="1" ht="81.75" customHeight="1" x14ac:dyDescent="0.25">
      <c r="A67" s="78" t="s">
        <v>289</v>
      </c>
      <c r="B67" s="49" t="s">
        <v>314</v>
      </c>
      <c r="C67" s="80" t="s">
        <v>27</v>
      </c>
      <c r="D67" s="80" t="s">
        <v>27</v>
      </c>
      <c r="E67" s="348"/>
      <c r="F67" s="345"/>
      <c r="G67" s="345"/>
    </row>
    <row r="68" spans="1:7" s="16" customFormat="1" ht="63" customHeight="1" x14ac:dyDescent="0.25">
      <c r="A68" s="78" t="s">
        <v>289</v>
      </c>
      <c r="B68" s="49" t="s">
        <v>137</v>
      </c>
      <c r="C68" s="80" t="s">
        <v>27</v>
      </c>
      <c r="D68" s="80" t="s">
        <v>27</v>
      </c>
      <c r="E68" s="348"/>
      <c r="F68" s="345"/>
      <c r="G68" s="345"/>
    </row>
    <row r="69" spans="1:7" s="16" customFormat="1" ht="84" customHeight="1" x14ac:dyDescent="0.25">
      <c r="A69" s="349" t="s">
        <v>289</v>
      </c>
      <c r="B69" s="230" t="s">
        <v>460</v>
      </c>
      <c r="C69" s="80" t="s">
        <v>27</v>
      </c>
      <c r="D69" s="80" t="s">
        <v>27</v>
      </c>
      <c r="E69" s="348"/>
      <c r="F69" s="345"/>
      <c r="G69" s="345"/>
    </row>
    <row r="70" spans="1:7" s="16" customFormat="1" x14ac:dyDescent="0.25">
      <c r="A70" s="350"/>
      <c r="B70" s="111" t="s">
        <v>239</v>
      </c>
      <c r="C70" s="112">
        <v>0</v>
      </c>
      <c r="D70" s="112">
        <v>0</v>
      </c>
      <c r="E70" s="345"/>
      <c r="F70" s="345"/>
      <c r="G70" s="345"/>
    </row>
    <row r="71" spans="1:7" s="16" customFormat="1" x14ac:dyDescent="0.25">
      <c r="A71" s="351"/>
      <c r="B71" s="110" t="s">
        <v>312</v>
      </c>
      <c r="C71" s="112">
        <v>0</v>
      </c>
      <c r="D71" s="112">
        <v>0</v>
      </c>
      <c r="E71" s="346"/>
      <c r="F71" s="346"/>
      <c r="G71" s="346"/>
    </row>
    <row r="72" spans="1:7" s="16" customFormat="1" ht="87" customHeight="1" x14ac:dyDescent="0.25">
      <c r="A72" s="91" t="s">
        <v>290</v>
      </c>
      <c r="B72" s="92" t="s">
        <v>454</v>
      </c>
      <c r="C72" s="122" t="s">
        <v>95</v>
      </c>
      <c r="D72" s="122" t="s">
        <v>95</v>
      </c>
      <c r="E72" s="141" t="s">
        <v>560</v>
      </c>
      <c r="F72" s="344" t="s">
        <v>250</v>
      </c>
      <c r="G72" s="344"/>
    </row>
    <row r="73" spans="1:7" ht="58.9" customHeight="1" x14ac:dyDescent="0.25">
      <c r="A73" s="108" t="s">
        <v>290</v>
      </c>
      <c r="B73" s="82" t="s">
        <v>139</v>
      </c>
      <c r="C73" s="80" t="s">
        <v>27</v>
      </c>
      <c r="D73" s="80" t="s">
        <v>27</v>
      </c>
      <c r="E73" s="347" t="s">
        <v>249</v>
      </c>
      <c r="F73" s="345"/>
      <c r="G73" s="345"/>
    </row>
    <row r="74" spans="1:7" s="16" customFormat="1" ht="58.9" customHeight="1" x14ac:dyDescent="0.25">
      <c r="A74" s="108" t="s">
        <v>290</v>
      </c>
      <c r="B74" s="109" t="s">
        <v>140</v>
      </c>
      <c r="C74" s="80" t="s">
        <v>27</v>
      </c>
      <c r="D74" s="80" t="s">
        <v>27</v>
      </c>
      <c r="E74" s="348"/>
      <c r="F74" s="345"/>
      <c r="G74" s="345"/>
    </row>
    <row r="75" spans="1:7" s="16" customFormat="1" ht="58.9" customHeight="1" x14ac:dyDescent="0.25">
      <c r="A75" s="108" t="s">
        <v>290</v>
      </c>
      <c r="B75" s="109" t="s">
        <v>141</v>
      </c>
      <c r="C75" s="80" t="s">
        <v>27</v>
      </c>
      <c r="D75" s="80" t="s">
        <v>27</v>
      </c>
      <c r="E75" s="348"/>
      <c r="F75" s="345"/>
      <c r="G75" s="345"/>
    </row>
    <row r="76" spans="1:7" s="16" customFormat="1" ht="25.5" x14ac:dyDescent="0.25">
      <c r="A76" s="108" t="s">
        <v>290</v>
      </c>
      <c r="B76" s="109" t="s">
        <v>142</v>
      </c>
      <c r="C76" s="80" t="s">
        <v>27</v>
      </c>
      <c r="D76" s="80" t="s">
        <v>27</v>
      </c>
      <c r="E76" s="348"/>
      <c r="F76" s="345"/>
      <c r="G76" s="345"/>
    </row>
    <row r="77" spans="1:7" s="16" customFormat="1" ht="70.5" customHeight="1" x14ac:dyDescent="0.25">
      <c r="A77" s="108" t="s">
        <v>290</v>
      </c>
      <c r="B77" s="109" t="s">
        <v>144</v>
      </c>
      <c r="C77" s="80" t="s">
        <v>27</v>
      </c>
      <c r="D77" s="80" t="s">
        <v>27</v>
      </c>
      <c r="E77" s="348"/>
      <c r="F77" s="345"/>
      <c r="G77" s="345"/>
    </row>
    <row r="78" spans="1:7" s="16" customFormat="1" ht="73.900000000000006" customHeight="1" x14ac:dyDescent="0.25">
      <c r="A78" s="108" t="s">
        <v>290</v>
      </c>
      <c r="B78" s="109" t="s">
        <v>314</v>
      </c>
      <c r="C78" s="80" t="s">
        <v>27</v>
      </c>
      <c r="D78" s="80" t="s">
        <v>27</v>
      </c>
      <c r="E78" s="348"/>
      <c r="F78" s="345"/>
      <c r="G78" s="345"/>
    </row>
    <row r="79" spans="1:7" s="16" customFormat="1" ht="51" x14ac:dyDescent="0.25">
      <c r="A79" s="108" t="s">
        <v>290</v>
      </c>
      <c r="B79" s="109" t="s">
        <v>137</v>
      </c>
      <c r="C79" s="80" t="s">
        <v>27</v>
      </c>
      <c r="D79" s="80" t="s">
        <v>27</v>
      </c>
      <c r="E79" s="348"/>
      <c r="F79" s="345"/>
      <c r="G79" s="345"/>
    </row>
    <row r="80" spans="1:7" s="16" customFormat="1" ht="63.75" x14ac:dyDescent="0.25">
      <c r="A80" s="349" t="s">
        <v>290</v>
      </c>
      <c r="B80" s="230" t="s">
        <v>460</v>
      </c>
      <c r="C80" s="80" t="s">
        <v>27</v>
      </c>
      <c r="D80" s="80" t="s">
        <v>27</v>
      </c>
      <c r="E80" s="348"/>
      <c r="F80" s="345"/>
      <c r="G80" s="345"/>
    </row>
    <row r="81" spans="1:7" s="16" customFormat="1" x14ac:dyDescent="0.25">
      <c r="A81" s="350"/>
      <c r="B81" s="111" t="s">
        <v>239</v>
      </c>
      <c r="C81" s="112">
        <v>0</v>
      </c>
      <c r="D81" s="112">
        <v>0</v>
      </c>
      <c r="E81" s="345"/>
      <c r="F81" s="345"/>
      <c r="G81" s="345"/>
    </row>
    <row r="82" spans="1:7" s="16" customFormat="1" x14ac:dyDescent="0.25">
      <c r="A82" s="351"/>
      <c r="B82" s="110" t="s">
        <v>312</v>
      </c>
      <c r="C82" s="112">
        <v>0</v>
      </c>
      <c r="D82" s="112">
        <v>0</v>
      </c>
      <c r="E82" s="346"/>
      <c r="F82" s="346"/>
      <c r="G82" s="346"/>
    </row>
    <row r="83" spans="1:7" s="16" customFormat="1" ht="37.9" customHeight="1" x14ac:dyDescent="0.25">
      <c r="A83" s="119" t="s">
        <v>291</v>
      </c>
      <c r="B83" s="120" t="s">
        <v>455</v>
      </c>
      <c r="C83" s="121" t="s">
        <v>95</v>
      </c>
      <c r="D83" s="121" t="s">
        <v>95</v>
      </c>
      <c r="E83" s="140"/>
      <c r="F83" s="347" t="s">
        <v>535</v>
      </c>
      <c r="G83" s="347"/>
    </row>
    <row r="84" spans="1:7" ht="58.9" customHeight="1" x14ac:dyDescent="0.25">
      <c r="A84" s="78" t="s">
        <v>291</v>
      </c>
      <c r="B84" s="82" t="s">
        <v>139</v>
      </c>
      <c r="C84" s="80" t="s">
        <v>27</v>
      </c>
      <c r="D84" s="80" t="s">
        <v>27</v>
      </c>
      <c r="E84" s="347" t="s">
        <v>132</v>
      </c>
      <c r="F84" s="345"/>
      <c r="G84" s="345"/>
    </row>
    <row r="85" spans="1:7" s="16" customFormat="1" ht="58.9" customHeight="1" x14ac:dyDescent="0.25">
      <c r="A85" s="78" t="s">
        <v>291</v>
      </c>
      <c r="B85" s="49" t="s">
        <v>140</v>
      </c>
      <c r="C85" s="80" t="s">
        <v>27</v>
      </c>
      <c r="D85" s="80" t="s">
        <v>27</v>
      </c>
      <c r="E85" s="348"/>
      <c r="F85" s="345"/>
      <c r="G85" s="345"/>
    </row>
    <row r="86" spans="1:7" s="16" customFormat="1" ht="58.9" customHeight="1" x14ac:dyDescent="0.25">
      <c r="A86" s="78" t="s">
        <v>291</v>
      </c>
      <c r="B86" s="49" t="s">
        <v>141</v>
      </c>
      <c r="C86" s="80" t="s">
        <v>27</v>
      </c>
      <c r="D86" s="80" t="s">
        <v>27</v>
      </c>
      <c r="E86" s="348"/>
      <c r="F86" s="345"/>
      <c r="G86" s="345"/>
    </row>
    <row r="87" spans="1:7" s="16" customFormat="1" ht="58.9" customHeight="1" x14ac:dyDescent="0.25">
      <c r="A87" s="78" t="s">
        <v>291</v>
      </c>
      <c r="B87" s="49" t="s">
        <v>142</v>
      </c>
      <c r="C87" s="80" t="s">
        <v>27</v>
      </c>
      <c r="D87" s="80" t="s">
        <v>27</v>
      </c>
      <c r="E87" s="348"/>
      <c r="F87" s="345"/>
      <c r="G87" s="345"/>
    </row>
    <row r="88" spans="1:7" s="16" customFormat="1" ht="72.599999999999994" customHeight="1" x14ac:dyDescent="0.25">
      <c r="A88" s="78" t="s">
        <v>291</v>
      </c>
      <c r="B88" s="49" t="s">
        <v>144</v>
      </c>
      <c r="C88" s="80" t="s">
        <v>27</v>
      </c>
      <c r="D88" s="80" t="s">
        <v>27</v>
      </c>
      <c r="E88" s="348"/>
      <c r="F88" s="345"/>
      <c r="G88" s="345"/>
    </row>
    <row r="89" spans="1:7" s="16" customFormat="1" ht="70.900000000000006" customHeight="1" x14ac:dyDescent="0.25">
      <c r="A89" s="78" t="s">
        <v>291</v>
      </c>
      <c r="B89" s="49" t="s">
        <v>314</v>
      </c>
      <c r="C89" s="80" t="s">
        <v>27</v>
      </c>
      <c r="D89" s="80" t="s">
        <v>27</v>
      </c>
      <c r="E89" s="348"/>
      <c r="F89" s="345"/>
      <c r="G89" s="345"/>
    </row>
    <row r="90" spans="1:7" s="16" customFormat="1" ht="58.9" customHeight="1" x14ac:dyDescent="0.25">
      <c r="A90" s="78" t="s">
        <v>291</v>
      </c>
      <c r="B90" s="49" t="s">
        <v>137</v>
      </c>
      <c r="C90" s="80" t="s">
        <v>27</v>
      </c>
      <c r="D90" s="80" t="s">
        <v>27</v>
      </c>
      <c r="E90" s="348"/>
      <c r="F90" s="345"/>
      <c r="G90" s="345"/>
    </row>
    <row r="91" spans="1:7" s="16" customFormat="1" ht="70.900000000000006" customHeight="1" x14ac:dyDescent="0.25">
      <c r="A91" s="349" t="s">
        <v>291</v>
      </c>
      <c r="B91" s="230" t="s">
        <v>460</v>
      </c>
      <c r="C91" s="80" t="s">
        <v>27</v>
      </c>
      <c r="D91" s="80" t="s">
        <v>27</v>
      </c>
      <c r="E91" s="348"/>
      <c r="F91" s="345"/>
      <c r="G91" s="345"/>
    </row>
    <row r="92" spans="1:7" s="16" customFormat="1" x14ac:dyDescent="0.25">
      <c r="A92" s="350"/>
      <c r="B92" s="111" t="s">
        <v>239</v>
      </c>
      <c r="C92" s="112">
        <v>0</v>
      </c>
      <c r="D92" s="112">
        <v>0</v>
      </c>
      <c r="E92" s="345"/>
      <c r="F92" s="345"/>
      <c r="G92" s="345"/>
    </row>
    <row r="93" spans="1:7" s="16" customFormat="1" x14ac:dyDescent="0.25">
      <c r="A93" s="351"/>
      <c r="B93" s="110" t="s">
        <v>312</v>
      </c>
      <c r="C93" s="112">
        <v>0</v>
      </c>
      <c r="D93" s="112">
        <v>0</v>
      </c>
      <c r="E93" s="346"/>
      <c r="F93" s="346"/>
      <c r="G93" s="346"/>
    </row>
    <row r="94" spans="1:7" ht="58.9" customHeight="1" x14ac:dyDescent="0.25">
      <c r="A94" s="77" t="s">
        <v>292</v>
      </c>
      <c r="B94" s="79" t="s">
        <v>456</v>
      </c>
      <c r="C94" s="76" t="s">
        <v>95</v>
      </c>
      <c r="D94" s="76" t="s">
        <v>95</v>
      </c>
      <c r="E94" s="141"/>
      <c r="F94" s="344" t="s">
        <v>478</v>
      </c>
      <c r="G94" s="344"/>
    </row>
    <row r="95" spans="1:7" ht="58.9" customHeight="1" x14ac:dyDescent="0.25">
      <c r="A95" s="78" t="s">
        <v>292</v>
      </c>
      <c r="B95" s="82" t="s">
        <v>139</v>
      </c>
      <c r="C95" s="80" t="s">
        <v>27</v>
      </c>
      <c r="D95" s="80" t="s">
        <v>27</v>
      </c>
      <c r="E95" s="347" t="s">
        <v>115</v>
      </c>
      <c r="F95" s="345"/>
      <c r="G95" s="345"/>
    </row>
    <row r="96" spans="1:7" ht="58.9" customHeight="1" x14ac:dyDescent="0.25">
      <c r="A96" s="78" t="s">
        <v>292</v>
      </c>
      <c r="B96" s="49" t="s">
        <v>140</v>
      </c>
      <c r="C96" s="80" t="s">
        <v>27</v>
      </c>
      <c r="D96" s="80" t="s">
        <v>27</v>
      </c>
      <c r="E96" s="348"/>
      <c r="F96" s="345"/>
      <c r="G96" s="345"/>
    </row>
    <row r="97" spans="1:7" ht="58.9" customHeight="1" x14ac:dyDescent="0.25">
      <c r="A97" s="78" t="s">
        <v>292</v>
      </c>
      <c r="B97" s="49" t="s">
        <v>141</v>
      </c>
      <c r="C97" s="80" t="s">
        <v>27</v>
      </c>
      <c r="D97" s="80" t="s">
        <v>27</v>
      </c>
      <c r="E97" s="348"/>
      <c r="F97" s="345"/>
      <c r="G97" s="345"/>
    </row>
    <row r="98" spans="1:7" ht="25.5" x14ac:dyDescent="0.25">
      <c r="A98" s="78" t="s">
        <v>292</v>
      </c>
      <c r="B98" s="49" t="s">
        <v>142</v>
      </c>
      <c r="C98" s="80" t="s">
        <v>27</v>
      </c>
      <c r="D98" s="80" t="s">
        <v>27</v>
      </c>
      <c r="E98" s="348"/>
      <c r="F98" s="345"/>
      <c r="G98" s="345"/>
    </row>
    <row r="99" spans="1:7" ht="73.900000000000006" customHeight="1" x14ac:dyDescent="0.25">
      <c r="A99" s="78" t="s">
        <v>292</v>
      </c>
      <c r="B99" s="49" t="s">
        <v>144</v>
      </c>
      <c r="C99" s="80" t="s">
        <v>27</v>
      </c>
      <c r="D99" s="80" t="s">
        <v>27</v>
      </c>
      <c r="E99" s="348"/>
      <c r="F99" s="345"/>
      <c r="G99" s="345"/>
    </row>
    <row r="100" spans="1:7" ht="69.599999999999994" customHeight="1" x14ac:dyDescent="0.25">
      <c r="A100" s="78" t="s">
        <v>292</v>
      </c>
      <c r="B100" s="49" t="s">
        <v>314</v>
      </c>
      <c r="C100" s="80" t="s">
        <v>27</v>
      </c>
      <c r="D100" s="80" t="s">
        <v>27</v>
      </c>
      <c r="E100" s="348"/>
      <c r="F100" s="345"/>
      <c r="G100" s="345"/>
    </row>
    <row r="101" spans="1:7" ht="58.9" customHeight="1" x14ac:dyDescent="0.25">
      <c r="A101" s="78" t="s">
        <v>292</v>
      </c>
      <c r="B101" s="49" t="s">
        <v>137</v>
      </c>
      <c r="C101" s="80" t="s">
        <v>27</v>
      </c>
      <c r="D101" s="80" t="s">
        <v>27</v>
      </c>
      <c r="E101" s="348"/>
      <c r="F101" s="345"/>
      <c r="G101" s="345"/>
    </row>
    <row r="102" spans="1:7" ht="74.25" customHeight="1" x14ac:dyDescent="0.25">
      <c r="A102" s="349" t="s">
        <v>292</v>
      </c>
      <c r="B102" s="230" t="s">
        <v>460</v>
      </c>
      <c r="C102" s="80" t="s">
        <v>27</v>
      </c>
      <c r="D102" s="80" t="s">
        <v>27</v>
      </c>
      <c r="E102" s="348"/>
      <c r="F102" s="345"/>
      <c r="G102" s="345"/>
    </row>
    <row r="103" spans="1:7" x14ac:dyDescent="0.25">
      <c r="A103" s="350"/>
      <c r="B103" s="111" t="s">
        <v>239</v>
      </c>
      <c r="C103" s="112">
        <v>0</v>
      </c>
      <c r="D103" s="112">
        <v>0</v>
      </c>
      <c r="E103" s="345"/>
      <c r="F103" s="345"/>
      <c r="G103" s="345"/>
    </row>
    <row r="104" spans="1:7" x14ac:dyDescent="0.25">
      <c r="A104" s="351"/>
      <c r="B104" s="110" t="s">
        <v>312</v>
      </c>
      <c r="C104" s="112">
        <v>0</v>
      </c>
      <c r="D104" s="112">
        <v>0</v>
      </c>
      <c r="E104" s="346"/>
      <c r="F104" s="346"/>
      <c r="G104" s="346"/>
    </row>
    <row r="105" spans="1:7" ht="58.9" customHeight="1" x14ac:dyDescent="0.25">
      <c r="A105" s="77" t="s">
        <v>293</v>
      </c>
      <c r="B105" s="79" t="s">
        <v>457</v>
      </c>
      <c r="C105" s="76" t="s">
        <v>95</v>
      </c>
      <c r="D105" s="76" t="s">
        <v>95</v>
      </c>
      <c r="E105" s="141"/>
      <c r="F105" s="344" t="s">
        <v>479</v>
      </c>
      <c r="G105" s="344"/>
    </row>
    <row r="106" spans="1:7" ht="58.9" customHeight="1" x14ac:dyDescent="0.25">
      <c r="A106" s="78" t="s">
        <v>293</v>
      </c>
      <c r="B106" s="82" t="s">
        <v>139</v>
      </c>
      <c r="C106" s="80" t="s">
        <v>27</v>
      </c>
      <c r="D106" s="80" t="s">
        <v>27</v>
      </c>
      <c r="E106" s="347" t="s">
        <v>116</v>
      </c>
      <c r="F106" s="262"/>
      <c r="G106" s="262"/>
    </row>
    <row r="107" spans="1:7" ht="58.9" customHeight="1" x14ac:dyDescent="0.25">
      <c r="A107" s="78" t="s">
        <v>293</v>
      </c>
      <c r="B107" s="49" t="s">
        <v>140</v>
      </c>
      <c r="C107" s="80" t="s">
        <v>27</v>
      </c>
      <c r="D107" s="80" t="s">
        <v>27</v>
      </c>
      <c r="E107" s="348"/>
      <c r="F107" s="262"/>
      <c r="G107" s="262"/>
    </row>
    <row r="108" spans="1:7" ht="58.9" customHeight="1" x14ac:dyDescent="0.25">
      <c r="A108" s="78" t="s">
        <v>293</v>
      </c>
      <c r="B108" s="49" t="s">
        <v>141</v>
      </c>
      <c r="C108" s="80" t="s">
        <v>27</v>
      </c>
      <c r="D108" s="80" t="s">
        <v>27</v>
      </c>
      <c r="E108" s="348"/>
      <c r="F108" s="262"/>
      <c r="G108" s="262"/>
    </row>
    <row r="109" spans="1:7" ht="25.5" x14ac:dyDescent="0.25">
      <c r="A109" s="78" t="s">
        <v>293</v>
      </c>
      <c r="B109" s="49" t="s">
        <v>142</v>
      </c>
      <c r="C109" s="80" t="s">
        <v>27</v>
      </c>
      <c r="D109" s="80" t="s">
        <v>27</v>
      </c>
      <c r="E109" s="348"/>
      <c r="F109" s="262"/>
      <c r="G109" s="262"/>
    </row>
    <row r="110" spans="1:7" ht="81.75" customHeight="1" x14ac:dyDescent="0.25">
      <c r="A110" s="78" t="s">
        <v>293</v>
      </c>
      <c r="B110" s="49" t="s">
        <v>144</v>
      </c>
      <c r="C110" s="80" t="s">
        <v>27</v>
      </c>
      <c r="D110" s="80" t="s">
        <v>27</v>
      </c>
      <c r="E110" s="348"/>
      <c r="F110" s="262"/>
      <c r="G110" s="262"/>
    </row>
    <row r="111" spans="1:7" ht="81" customHeight="1" x14ac:dyDescent="0.25">
      <c r="A111" s="78" t="s">
        <v>293</v>
      </c>
      <c r="B111" s="49" t="s">
        <v>314</v>
      </c>
      <c r="C111" s="80" t="s">
        <v>27</v>
      </c>
      <c r="D111" s="80" t="s">
        <v>27</v>
      </c>
      <c r="E111" s="348"/>
      <c r="F111" s="262"/>
      <c r="G111" s="262"/>
    </row>
    <row r="112" spans="1:7" ht="58.9" customHeight="1" x14ac:dyDescent="0.25">
      <c r="A112" s="78" t="s">
        <v>293</v>
      </c>
      <c r="B112" s="49" t="s">
        <v>137</v>
      </c>
      <c r="C112" s="80" t="s">
        <v>27</v>
      </c>
      <c r="D112" s="80" t="s">
        <v>27</v>
      </c>
      <c r="E112" s="348"/>
      <c r="F112" s="262"/>
      <c r="G112" s="262"/>
    </row>
    <row r="113" spans="1:7" ht="77.25" customHeight="1" x14ac:dyDescent="0.25">
      <c r="A113" s="349" t="s">
        <v>293</v>
      </c>
      <c r="B113" s="230" t="s">
        <v>460</v>
      </c>
      <c r="C113" s="80" t="s">
        <v>27</v>
      </c>
      <c r="D113" s="80" t="s">
        <v>27</v>
      </c>
      <c r="E113" s="348"/>
      <c r="F113" s="262"/>
      <c r="G113" s="262"/>
    </row>
    <row r="114" spans="1:7" x14ac:dyDescent="0.25">
      <c r="A114" s="350"/>
      <c r="B114" s="111" t="s">
        <v>239</v>
      </c>
      <c r="C114" s="112">
        <v>0</v>
      </c>
      <c r="D114" s="112">
        <v>0</v>
      </c>
      <c r="E114" s="262"/>
      <c r="F114" s="262"/>
      <c r="G114" s="262"/>
    </row>
    <row r="115" spans="1:7" x14ac:dyDescent="0.25">
      <c r="A115" s="351"/>
      <c r="B115" s="110" t="s">
        <v>312</v>
      </c>
      <c r="C115" s="112">
        <v>0</v>
      </c>
      <c r="D115" s="112">
        <v>0</v>
      </c>
      <c r="E115" s="263"/>
      <c r="F115" s="263"/>
      <c r="G115" s="263"/>
    </row>
  </sheetData>
  <mergeCells count="45">
    <mergeCell ref="A1:B1"/>
    <mergeCell ref="A4:A5"/>
    <mergeCell ref="C5:D5"/>
    <mergeCell ref="C1:F2"/>
    <mergeCell ref="A2:B2"/>
    <mergeCell ref="F6:F16"/>
    <mergeCell ref="G6:G16"/>
    <mergeCell ref="E7:E16"/>
    <mergeCell ref="A14:A16"/>
    <mergeCell ref="F17:F27"/>
    <mergeCell ref="G17:G27"/>
    <mergeCell ref="E18:E27"/>
    <mergeCell ref="A25:A27"/>
    <mergeCell ref="F39:F49"/>
    <mergeCell ref="G39:G49"/>
    <mergeCell ref="E40:E49"/>
    <mergeCell ref="A47:A49"/>
    <mergeCell ref="F28:F38"/>
    <mergeCell ref="G28:G38"/>
    <mergeCell ref="E29:E38"/>
    <mergeCell ref="A36:A38"/>
    <mergeCell ref="F50:F60"/>
    <mergeCell ref="G50:G60"/>
    <mergeCell ref="E51:E60"/>
    <mergeCell ref="A58:A60"/>
    <mergeCell ref="F61:F71"/>
    <mergeCell ref="G61:G71"/>
    <mergeCell ref="E62:E71"/>
    <mergeCell ref="A69:A71"/>
    <mergeCell ref="F83:F93"/>
    <mergeCell ref="G83:G93"/>
    <mergeCell ref="E84:E93"/>
    <mergeCell ref="A91:A93"/>
    <mergeCell ref="F72:F82"/>
    <mergeCell ref="G72:G82"/>
    <mergeCell ref="E73:E82"/>
    <mergeCell ref="A80:A82"/>
    <mergeCell ref="F105:F115"/>
    <mergeCell ref="G105:G115"/>
    <mergeCell ref="E106:E115"/>
    <mergeCell ref="A113:A115"/>
    <mergeCell ref="F94:F104"/>
    <mergeCell ref="G94:G104"/>
    <mergeCell ref="E95:E104"/>
    <mergeCell ref="A102:A104"/>
  </mergeCells>
  <conditionalFormatting sqref="C6">
    <cfRule type="cellIs" dxfId="349" priority="828" operator="equal">
      <formula>"Not applicable"</formula>
    </cfRule>
  </conditionalFormatting>
  <conditionalFormatting sqref="D6">
    <cfRule type="cellIs" dxfId="348" priority="827" operator="equal">
      <formula>"Not applicable"</formula>
    </cfRule>
  </conditionalFormatting>
  <conditionalFormatting sqref="C17">
    <cfRule type="cellIs" dxfId="347" priority="808" operator="equal">
      <formula>"Not applicable"</formula>
    </cfRule>
  </conditionalFormatting>
  <conditionalFormatting sqref="D17">
    <cfRule type="cellIs" dxfId="346" priority="807" operator="equal">
      <formula>"Not applicable"</formula>
    </cfRule>
  </conditionalFormatting>
  <conditionalFormatting sqref="C28">
    <cfRule type="cellIs" dxfId="345" priority="804" operator="equal">
      <formula>"Not applicable"</formula>
    </cfRule>
  </conditionalFormatting>
  <conditionalFormatting sqref="D28">
    <cfRule type="cellIs" dxfId="344" priority="803" operator="equal">
      <formula>"Not applicable"</formula>
    </cfRule>
  </conditionalFormatting>
  <conditionalFormatting sqref="C39">
    <cfRule type="cellIs" dxfId="343" priority="802" operator="equal">
      <formula>"Not applicable"</formula>
    </cfRule>
  </conditionalFormatting>
  <conditionalFormatting sqref="D39">
    <cfRule type="cellIs" dxfId="342" priority="801" operator="equal">
      <formula>"Not applicable"</formula>
    </cfRule>
  </conditionalFormatting>
  <conditionalFormatting sqref="C50">
    <cfRule type="cellIs" dxfId="341" priority="800" operator="equal">
      <formula>"Not applicable"</formula>
    </cfRule>
  </conditionalFormatting>
  <conditionalFormatting sqref="D50">
    <cfRule type="cellIs" dxfId="340" priority="799" operator="equal">
      <formula>"Not applicable"</formula>
    </cfRule>
  </conditionalFormatting>
  <conditionalFormatting sqref="C61">
    <cfRule type="cellIs" dxfId="339" priority="796" operator="equal">
      <formula>"Not applicable"</formula>
    </cfRule>
  </conditionalFormatting>
  <conditionalFormatting sqref="D61">
    <cfRule type="cellIs" dxfId="338" priority="795" operator="equal">
      <formula>"Not applicable"</formula>
    </cfRule>
  </conditionalFormatting>
  <conditionalFormatting sqref="C72">
    <cfRule type="cellIs" dxfId="337" priority="792" operator="equal">
      <formula>"Not applicable"</formula>
    </cfRule>
  </conditionalFormatting>
  <conditionalFormatting sqref="D72">
    <cfRule type="cellIs" dxfId="336" priority="791" operator="equal">
      <formula>"Not applicable"</formula>
    </cfRule>
  </conditionalFormatting>
  <conditionalFormatting sqref="C83">
    <cfRule type="cellIs" dxfId="335" priority="790" operator="equal">
      <formula>"Not applicable"</formula>
    </cfRule>
  </conditionalFormatting>
  <conditionalFormatting sqref="D83">
    <cfRule type="cellIs" dxfId="334" priority="789" operator="equal">
      <formula>"Not applicable"</formula>
    </cfRule>
  </conditionalFormatting>
  <conditionalFormatting sqref="C94">
    <cfRule type="cellIs" dxfId="333" priority="759" operator="equal">
      <formula>"Not applicable"</formula>
    </cfRule>
  </conditionalFormatting>
  <conditionalFormatting sqref="D94">
    <cfRule type="cellIs" dxfId="332" priority="758" operator="equal">
      <formula>"Not applicable"</formula>
    </cfRule>
  </conditionalFormatting>
  <conditionalFormatting sqref="C105">
    <cfRule type="cellIs" dxfId="331" priority="747" operator="equal">
      <formula>"Not applicable"</formula>
    </cfRule>
  </conditionalFormatting>
  <conditionalFormatting sqref="D105">
    <cfRule type="cellIs" dxfId="330" priority="746" operator="equal">
      <formula>"Not applicable"</formula>
    </cfRule>
  </conditionalFormatting>
  <dataValidations count="1">
    <dataValidation type="list" allowBlank="1" showInputMessage="1" showErrorMessage="1" sqref="C6:D6 C17:D17 C28:D28 C39:D39 C50:D50 C61:D61 C72:D72 C83:D83 C94:D94 C105:D105">
      <formula1>"Applicable, Not applicable"</formula1>
    </dataValidation>
  </dataValidations>
  <hyperlinks>
    <hyperlink ref="A2:B2" location="Instructions!A1" display="◄◄ Back to instructions"/>
  </hyperlinks>
  <pageMargins left="0.23622047244094491" right="0.23622047244094491" top="0.74803149606299213" bottom="0.74803149606299213" header="0.31496062992125984" footer="0.31496062992125984"/>
  <pageSetup paperSize="8" fitToHeight="0" orientation="landscape" r:id="rId1"/>
  <rowBreaks count="8" manualBreakCount="8">
    <brk id="16" max="16383" man="1"/>
    <brk id="27" max="16383" man="1"/>
    <brk id="38" max="16383" man="1"/>
    <brk id="49" max="16383" man="1"/>
    <brk id="60" max="16383" man="1"/>
    <brk id="71" max="16383" man="1"/>
    <brk id="82" max="16383" man="1"/>
    <brk id="93" max="16383" man="1"/>
  </rowBreaks>
  <extLst>
    <ext xmlns:x14="http://schemas.microsoft.com/office/spreadsheetml/2009/9/main" uri="{78C0D931-6437-407d-A8EE-F0AAD7539E65}">
      <x14:conditionalFormattings>
        <x14:conditionalFormatting xmlns:xm="http://schemas.microsoft.com/office/excel/2006/main">
          <x14:cfRule type="cellIs" priority="331" operator="equal" id="{4063A7D7-5796-4965-BD30-E20B2D87BA55}">
            <xm:f>Ratings!$B$7</xm:f>
            <x14:dxf>
              <fill>
                <patternFill>
                  <bgColor theme="3" tint="0.39994506668294322"/>
                </patternFill>
              </fill>
            </x14:dxf>
          </x14:cfRule>
          <x14:cfRule type="cellIs" priority="332" operator="equal" id="{2B8766E0-2E71-4E58-8573-08738A632E5B}">
            <xm:f>Ratings!$B$8</xm:f>
            <x14:dxf>
              <fill>
                <patternFill>
                  <bgColor rgb="FF00B050"/>
                </patternFill>
              </fill>
            </x14:dxf>
          </x14:cfRule>
          <x14:cfRule type="cellIs" priority="333" operator="equal" id="{216BDA91-EE44-40DC-A1CD-B4E0569C85D5}">
            <xm:f>Ratings!$B$9</xm:f>
            <x14:dxf>
              <font>
                <color auto="1"/>
              </font>
              <fill>
                <patternFill>
                  <bgColor rgb="FFFFFF00"/>
                </patternFill>
              </fill>
            </x14:dxf>
          </x14:cfRule>
          <x14:cfRule type="cellIs" priority="334" operator="equal" id="{F8F404F7-2BCF-4199-BD94-6BF09BA55A0F}">
            <xm:f>Ratings!$B$10</xm:f>
            <x14:dxf>
              <fill>
                <patternFill>
                  <bgColor rgb="FFFFC000"/>
                </patternFill>
              </fill>
            </x14:dxf>
          </x14:cfRule>
          <x14:cfRule type="cellIs" priority="335" operator="equal" id="{0FA269AD-8FC7-4FD3-97EC-5262D069D1A3}">
            <xm:f>Ratings!$B$11</xm:f>
            <x14:dxf>
              <fill>
                <patternFill>
                  <bgColor rgb="FFFF0000"/>
                </patternFill>
              </fill>
            </x14:dxf>
          </x14:cfRule>
          <xm:sqref>C7:D14</xm:sqref>
        </x14:conditionalFormatting>
        <x14:conditionalFormatting xmlns:xm="http://schemas.microsoft.com/office/excel/2006/main">
          <x14:cfRule type="cellIs" priority="326" operator="equal" id="{D808A47C-C1D4-418C-801F-CD99EB546AC7}">
            <xm:f>Ratings!$B$7</xm:f>
            <x14:dxf>
              <fill>
                <patternFill>
                  <bgColor theme="3" tint="0.39994506668294322"/>
                </patternFill>
              </fill>
            </x14:dxf>
          </x14:cfRule>
          <x14:cfRule type="cellIs" priority="327" operator="equal" id="{31E24286-ABA5-4D0E-B3C7-3129659AA8AE}">
            <xm:f>Ratings!$B$8</xm:f>
            <x14:dxf>
              <fill>
                <patternFill>
                  <bgColor rgb="FF00B050"/>
                </patternFill>
              </fill>
            </x14:dxf>
          </x14:cfRule>
          <x14:cfRule type="cellIs" priority="328" operator="equal" id="{6FECE7A7-4817-480E-BA45-1EFBB90D0F3B}">
            <xm:f>Ratings!$B$9</xm:f>
            <x14:dxf>
              <font>
                <color auto="1"/>
              </font>
              <fill>
                <patternFill>
                  <bgColor rgb="FFFFFF00"/>
                </patternFill>
              </fill>
            </x14:dxf>
          </x14:cfRule>
          <x14:cfRule type="cellIs" priority="329" operator="equal" id="{05EF043C-16BE-4854-BD54-F6D5E099D202}">
            <xm:f>Ratings!$B$10</xm:f>
            <x14:dxf>
              <fill>
                <patternFill>
                  <bgColor rgb="FFFFC000"/>
                </patternFill>
              </fill>
            </x14:dxf>
          </x14:cfRule>
          <x14:cfRule type="cellIs" priority="330" operator="equal" id="{387F6747-B777-48AA-AAE0-225569B55D3B}">
            <xm:f>Ratings!$B$11</xm:f>
            <x14:dxf>
              <fill>
                <patternFill>
                  <bgColor rgb="FFFF0000"/>
                </patternFill>
              </fill>
            </x14:dxf>
          </x14:cfRule>
          <xm:sqref>D12:D14</xm:sqref>
        </x14:conditionalFormatting>
        <x14:conditionalFormatting xmlns:xm="http://schemas.microsoft.com/office/excel/2006/main">
          <x14:cfRule type="cellIs" priority="181" operator="equal" id="{AD93D5CC-D731-440D-9D7D-5F09F19DCC5E}">
            <xm:f>Ratings!$B$7</xm:f>
            <x14:dxf>
              <fill>
                <patternFill>
                  <bgColor theme="3" tint="0.39994506668294322"/>
                </patternFill>
              </fill>
            </x14:dxf>
          </x14:cfRule>
          <x14:cfRule type="cellIs" priority="182" operator="equal" id="{811AE80D-3392-40D4-A882-BAE45EBD4429}">
            <xm:f>Ratings!$B$8</xm:f>
            <x14:dxf>
              <fill>
                <patternFill>
                  <bgColor rgb="FF00B050"/>
                </patternFill>
              </fill>
            </x14:dxf>
          </x14:cfRule>
          <x14:cfRule type="cellIs" priority="183" operator="equal" id="{92834B95-5027-4207-9C5F-9CB4D9811E77}">
            <xm:f>Ratings!$B$9</xm:f>
            <x14:dxf>
              <font>
                <color auto="1"/>
              </font>
              <fill>
                <patternFill>
                  <bgColor rgb="FFFFFF00"/>
                </patternFill>
              </fill>
            </x14:dxf>
          </x14:cfRule>
          <x14:cfRule type="cellIs" priority="184" operator="equal" id="{7664F38C-7A7C-478A-B194-70C01A26D542}">
            <xm:f>Ratings!$B$10</xm:f>
            <x14:dxf>
              <fill>
                <patternFill>
                  <bgColor rgb="FFFFC000"/>
                </patternFill>
              </fill>
            </x14:dxf>
          </x14:cfRule>
          <x14:cfRule type="cellIs" priority="185" operator="equal" id="{CC818A36-CA4C-4F38-AE00-99FAD46A38C7}">
            <xm:f>Ratings!$B$11</xm:f>
            <x14:dxf>
              <fill>
                <patternFill>
                  <bgColor rgb="FFFF0000"/>
                </patternFill>
              </fill>
            </x14:dxf>
          </x14:cfRule>
          <xm:sqref>C15:D16</xm:sqref>
        </x14:conditionalFormatting>
        <x14:conditionalFormatting xmlns:xm="http://schemas.microsoft.com/office/excel/2006/main">
          <x14:cfRule type="cellIs" priority="131" operator="equal" id="{E64F88D8-D7B9-4EE2-AAB1-DFD6E120682B}">
            <xm:f>Ratings!$B$7</xm:f>
            <x14:dxf>
              <fill>
                <patternFill>
                  <bgColor theme="3" tint="0.39994506668294322"/>
                </patternFill>
              </fill>
            </x14:dxf>
          </x14:cfRule>
          <x14:cfRule type="cellIs" priority="132" operator="equal" id="{131C4582-5F22-41E8-81AE-7BCAB03FA006}">
            <xm:f>Ratings!$B$8</xm:f>
            <x14:dxf>
              <fill>
                <patternFill>
                  <bgColor rgb="FF00B050"/>
                </patternFill>
              </fill>
            </x14:dxf>
          </x14:cfRule>
          <x14:cfRule type="cellIs" priority="133" operator="equal" id="{8BAB871E-1008-4BB2-9088-9470CE0CE85C}">
            <xm:f>Ratings!$B$9</xm:f>
            <x14:dxf>
              <font>
                <color auto="1"/>
              </font>
              <fill>
                <patternFill>
                  <bgColor rgb="FFFFFF00"/>
                </patternFill>
              </fill>
            </x14:dxf>
          </x14:cfRule>
          <x14:cfRule type="cellIs" priority="134" operator="equal" id="{657A8B55-4DA9-4DA7-A0EB-BB212D81F72A}">
            <xm:f>Ratings!$B$10</xm:f>
            <x14:dxf>
              <fill>
                <patternFill>
                  <bgColor rgb="FFFFC000"/>
                </patternFill>
              </fill>
            </x14:dxf>
          </x14:cfRule>
          <x14:cfRule type="cellIs" priority="135" operator="equal" id="{C17601A3-FD68-478F-B994-9E658E86CCD0}">
            <xm:f>Ratings!$B$11</xm:f>
            <x14:dxf>
              <fill>
                <patternFill>
                  <bgColor rgb="FFFF0000"/>
                </patternFill>
              </fill>
            </x14:dxf>
          </x14:cfRule>
          <xm:sqref>C26:D27</xm:sqref>
        </x14:conditionalFormatting>
        <x14:conditionalFormatting xmlns:xm="http://schemas.microsoft.com/office/excel/2006/main">
          <x14:cfRule type="cellIs" priority="126" operator="equal" id="{E0073D64-9CE3-452E-9394-94787B2733E7}">
            <xm:f>Ratings!$B$7</xm:f>
            <x14:dxf>
              <fill>
                <patternFill>
                  <bgColor theme="3" tint="0.39994506668294322"/>
                </patternFill>
              </fill>
            </x14:dxf>
          </x14:cfRule>
          <x14:cfRule type="cellIs" priority="127" operator="equal" id="{D151CAD8-1BB4-48DC-902C-537EE52C4333}">
            <xm:f>Ratings!$B$8</xm:f>
            <x14:dxf>
              <fill>
                <patternFill>
                  <bgColor rgb="FF00B050"/>
                </patternFill>
              </fill>
            </x14:dxf>
          </x14:cfRule>
          <x14:cfRule type="cellIs" priority="128" operator="equal" id="{857F35C1-06E6-4E06-8DA6-5F810914B2AC}">
            <xm:f>Ratings!$B$9</xm:f>
            <x14:dxf>
              <font>
                <color auto="1"/>
              </font>
              <fill>
                <patternFill>
                  <bgColor rgb="FFFFFF00"/>
                </patternFill>
              </fill>
            </x14:dxf>
          </x14:cfRule>
          <x14:cfRule type="cellIs" priority="129" operator="equal" id="{5BA12DC7-F043-45EE-9C26-44D53C8A6473}">
            <xm:f>Ratings!$B$10</xm:f>
            <x14:dxf>
              <fill>
                <patternFill>
                  <bgColor rgb="FFFFC000"/>
                </patternFill>
              </fill>
            </x14:dxf>
          </x14:cfRule>
          <x14:cfRule type="cellIs" priority="130" operator="equal" id="{5A1AC47F-B52F-4C84-9166-3B36DEF3638E}">
            <xm:f>Ratings!$B$11</xm:f>
            <x14:dxf>
              <fill>
                <patternFill>
                  <bgColor rgb="FFFF0000"/>
                </patternFill>
              </fill>
            </x14:dxf>
          </x14:cfRule>
          <xm:sqref>C37:D38</xm:sqref>
        </x14:conditionalFormatting>
        <x14:conditionalFormatting xmlns:xm="http://schemas.microsoft.com/office/excel/2006/main">
          <x14:cfRule type="cellIs" priority="121" operator="equal" id="{938C8183-BD9D-48C9-8A9A-D359822CC92D}">
            <xm:f>Ratings!$B$7</xm:f>
            <x14:dxf>
              <fill>
                <patternFill>
                  <bgColor theme="3" tint="0.39994506668294322"/>
                </patternFill>
              </fill>
            </x14:dxf>
          </x14:cfRule>
          <x14:cfRule type="cellIs" priority="122" operator="equal" id="{94EB88B6-E6A4-4E48-B2B4-4B4DF9475A0B}">
            <xm:f>Ratings!$B$8</xm:f>
            <x14:dxf>
              <fill>
                <patternFill>
                  <bgColor rgb="FF00B050"/>
                </patternFill>
              </fill>
            </x14:dxf>
          </x14:cfRule>
          <x14:cfRule type="cellIs" priority="123" operator="equal" id="{2D6E67D0-BB96-431F-8E2D-0C013AFDF03D}">
            <xm:f>Ratings!$B$9</xm:f>
            <x14:dxf>
              <font>
                <color auto="1"/>
              </font>
              <fill>
                <patternFill>
                  <bgColor rgb="FFFFFF00"/>
                </patternFill>
              </fill>
            </x14:dxf>
          </x14:cfRule>
          <x14:cfRule type="cellIs" priority="124" operator="equal" id="{C1BD1EFA-5888-4BAE-AF3C-E5F058CDA395}">
            <xm:f>Ratings!$B$10</xm:f>
            <x14:dxf>
              <fill>
                <patternFill>
                  <bgColor rgb="FFFFC000"/>
                </patternFill>
              </fill>
            </x14:dxf>
          </x14:cfRule>
          <x14:cfRule type="cellIs" priority="125" operator="equal" id="{6A864087-0BC4-47CB-B1B2-EF806E9D9AB0}">
            <xm:f>Ratings!$B$11</xm:f>
            <x14:dxf>
              <fill>
                <patternFill>
                  <bgColor rgb="FFFF0000"/>
                </patternFill>
              </fill>
            </x14:dxf>
          </x14:cfRule>
          <xm:sqref>C48:D49</xm:sqref>
        </x14:conditionalFormatting>
        <x14:conditionalFormatting xmlns:xm="http://schemas.microsoft.com/office/excel/2006/main">
          <x14:cfRule type="cellIs" priority="116" operator="equal" id="{20D9568C-5644-473B-9A39-3E774E1C94F3}">
            <xm:f>Ratings!$B$7</xm:f>
            <x14:dxf>
              <fill>
                <patternFill>
                  <bgColor theme="3" tint="0.39994506668294322"/>
                </patternFill>
              </fill>
            </x14:dxf>
          </x14:cfRule>
          <x14:cfRule type="cellIs" priority="117" operator="equal" id="{9FDDE18E-0000-4D59-BBA5-DB5A7465FB0C}">
            <xm:f>Ratings!$B$8</xm:f>
            <x14:dxf>
              <fill>
                <patternFill>
                  <bgColor rgb="FF00B050"/>
                </patternFill>
              </fill>
            </x14:dxf>
          </x14:cfRule>
          <x14:cfRule type="cellIs" priority="118" operator="equal" id="{8FA779B0-B459-4709-AD42-93629F1834D6}">
            <xm:f>Ratings!$B$9</xm:f>
            <x14:dxf>
              <font>
                <color auto="1"/>
              </font>
              <fill>
                <patternFill>
                  <bgColor rgb="FFFFFF00"/>
                </patternFill>
              </fill>
            </x14:dxf>
          </x14:cfRule>
          <x14:cfRule type="cellIs" priority="119" operator="equal" id="{B1BF40BE-EBA3-46F6-A836-FAA553F4D75C}">
            <xm:f>Ratings!$B$10</xm:f>
            <x14:dxf>
              <fill>
                <patternFill>
                  <bgColor rgb="FFFFC000"/>
                </patternFill>
              </fill>
            </x14:dxf>
          </x14:cfRule>
          <x14:cfRule type="cellIs" priority="120" operator="equal" id="{921F5F67-E5B3-4A71-A7B7-44364214EE34}">
            <xm:f>Ratings!$B$11</xm:f>
            <x14:dxf>
              <fill>
                <patternFill>
                  <bgColor rgb="FFFF0000"/>
                </patternFill>
              </fill>
            </x14:dxf>
          </x14:cfRule>
          <xm:sqref>C59:D60</xm:sqref>
        </x14:conditionalFormatting>
        <x14:conditionalFormatting xmlns:xm="http://schemas.microsoft.com/office/excel/2006/main">
          <x14:cfRule type="cellIs" priority="111" operator="equal" id="{ACB0B54A-8356-4F68-99B6-D3576DBDA17D}">
            <xm:f>Ratings!$B$7</xm:f>
            <x14:dxf>
              <fill>
                <patternFill>
                  <bgColor theme="3" tint="0.39994506668294322"/>
                </patternFill>
              </fill>
            </x14:dxf>
          </x14:cfRule>
          <x14:cfRule type="cellIs" priority="112" operator="equal" id="{9DD6E81E-B146-4D24-834F-D209110DD4BA}">
            <xm:f>Ratings!$B$8</xm:f>
            <x14:dxf>
              <fill>
                <patternFill>
                  <bgColor rgb="FF00B050"/>
                </patternFill>
              </fill>
            </x14:dxf>
          </x14:cfRule>
          <x14:cfRule type="cellIs" priority="113" operator="equal" id="{D924CDCB-E3A2-4F05-8DA6-336BAE92AD26}">
            <xm:f>Ratings!$B$9</xm:f>
            <x14:dxf>
              <font>
                <color auto="1"/>
              </font>
              <fill>
                <patternFill>
                  <bgColor rgb="FFFFFF00"/>
                </patternFill>
              </fill>
            </x14:dxf>
          </x14:cfRule>
          <x14:cfRule type="cellIs" priority="114" operator="equal" id="{8936F0D2-F11D-4389-97CB-18B1CF2E088C}">
            <xm:f>Ratings!$B$10</xm:f>
            <x14:dxf>
              <fill>
                <patternFill>
                  <bgColor rgb="FFFFC000"/>
                </patternFill>
              </fill>
            </x14:dxf>
          </x14:cfRule>
          <x14:cfRule type="cellIs" priority="115" operator="equal" id="{D13D8110-5B36-47D2-BAA9-71C70924C4EA}">
            <xm:f>Ratings!$B$11</xm:f>
            <x14:dxf>
              <fill>
                <patternFill>
                  <bgColor rgb="FFFF0000"/>
                </patternFill>
              </fill>
            </x14:dxf>
          </x14:cfRule>
          <xm:sqref>C70:D71</xm:sqref>
        </x14:conditionalFormatting>
        <x14:conditionalFormatting xmlns:xm="http://schemas.microsoft.com/office/excel/2006/main">
          <x14:cfRule type="cellIs" priority="106" operator="equal" id="{31762A04-D15B-4067-AD87-37492AF2D0C5}">
            <xm:f>Ratings!$B$7</xm:f>
            <x14:dxf>
              <fill>
                <patternFill>
                  <bgColor theme="3" tint="0.39994506668294322"/>
                </patternFill>
              </fill>
            </x14:dxf>
          </x14:cfRule>
          <x14:cfRule type="cellIs" priority="107" operator="equal" id="{796760B9-1F65-425C-AC37-B92110C60FAA}">
            <xm:f>Ratings!$B$8</xm:f>
            <x14:dxf>
              <fill>
                <patternFill>
                  <bgColor rgb="FF00B050"/>
                </patternFill>
              </fill>
            </x14:dxf>
          </x14:cfRule>
          <x14:cfRule type="cellIs" priority="108" operator="equal" id="{456A5AD3-9EBA-43B1-A42D-832CA89D27F5}">
            <xm:f>Ratings!$B$9</xm:f>
            <x14:dxf>
              <font>
                <color auto="1"/>
              </font>
              <fill>
                <patternFill>
                  <bgColor rgb="FFFFFF00"/>
                </patternFill>
              </fill>
            </x14:dxf>
          </x14:cfRule>
          <x14:cfRule type="cellIs" priority="109" operator="equal" id="{E2A1F95C-A9C2-4BA0-9C26-E4D1E5EAAA98}">
            <xm:f>Ratings!$B$10</xm:f>
            <x14:dxf>
              <fill>
                <patternFill>
                  <bgColor rgb="FFFFC000"/>
                </patternFill>
              </fill>
            </x14:dxf>
          </x14:cfRule>
          <x14:cfRule type="cellIs" priority="110" operator="equal" id="{242F6413-51FC-4E70-AB61-D70BD27CF6CB}">
            <xm:f>Ratings!$B$11</xm:f>
            <x14:dxf>
              <fill>
                <patternFill>
                  <bgColor rgb="FFFF0000"/>
                </patternFill>
              </fill>
            </x14:dxf>
          </x14:cfRule>
          <xm:sqref>C81:D82</xm:sqref>
        </x14:conditionalFormatting>
        <x14:conditionalFormatting xmlns:xm="http://schemas.microsoft.com/office/excel/2006/main">
          <x14:cfRule type="cellIs" priority="101" operator="equal" id="{5E6E01EF-7D89-46A0-A1F6-692732B4D7BB}">
            <xm:f>Ratings!$B$7</xm:f>
            <x14:dxf>
              <fill>
                <patternFill>
                  <bgColor theme="3" tint="0.39994506668294322"/>
                </patternFill>
              </fill>
            </x14:dxf>
          </x14:cfRule>
          <x14:cfRule type="cellIs" priority="102" operator="equal" id="{3C8E1CD4-1D93-4BA8-B9C7-41EE134E4C0F}">
            <xm:f>Ratings!$B$8</xm:f>
            <x14:dxf>
              <fill>
                <patternFill>
                  <bgColor rgb="FF00B050"/>
                </patternFill>
              </fill>
            </x14:dxf>
          </x14:cfRule>
          <x14:cfRule type="cellIs" priority="103" operator="equal" id="{724B81DB-B53B-4CF7-9542-ABEB34CFAEAB}">
            <xm:f>Ratings!$B$9</xm:f>
            <x14:dxf>
              <font>
                <color auto="1"/>
              </font>
              <fill>
                <patternFill>
                  <bgColor rgb="FFFFFF00"/>
                </patternFill>
              </fill>
            </x14:dxf>
          </x14:cfRule>
          <x14:cfRule type="cellIs" priority="104" operator="equal" id="{60E4B316-E231-4803-87FC-6615F3C15231}">
            <xm:f>Ratings!$B$10</xm:f>
            <x14:dxf>
              <fill>
                <patternFill>
                  <bgColor rgb="FFFFC000"/>
                </patternFill>
              </fill>
            </x14:dxf>
          </x14:cfRule>
          <x14:cfRule type="cellIs" priority="105" operator="equal" id="{61F36C47-1A71-47E7-98B7-A61C28CD5F67}">
            <xm:f>Ratings!$B$11</xm:f>
            <x14:dxf>
              <fill>
                <patternFill>
                  <bgColor rgb="FFFF0000"/>
                </patternFill>
              </fill>
            </x14:dxf>
          </x14:cfRule>
          <xm:sqref>C92:D93</xm:sqref>
        </x14:conditionalFormatting>
        <x14:conditionalFormatting xmlns:xm="http://schemas.microsoft.com/office/excel/2006/main">
          <x14:cfRule type="cellIs" priority="96" operator="equal" id="{58BD025D-9C3E-4E5A-B74B-469142D788A7}">
            <xm:f>Ratings!$B$7</xm:f>
            <x14:dxf>
              <fill>
                <patternFill>
                  <bgColor theme="3" tint="0.39994506668294322"/>
                </patternFill>
              </fill>
            </x14:dxf>
          </x14:cfRule>
          <x14:cfRule type="cellIs" priority="97" operator="equal" id="{AEF3246B-2AA9-4956-9FD7-5E0818B938D7}">
            <xm:f>Ratings!$B$8</xm:f>
            <x14:dxf>
              <fill>
                <patternFill>
                  <bgColor rgb="FF00B050"/>
                </patternFill>
              </fill>
            </x14:dxf>
          </x14:cfRule>
          <x14:cfRule type="cellIs" priority="98" operator="equal" id="{70CBE69F-FDD4-468B-9A11-225AD29CA2C8}">
            <xm:f>Ratings!$B$9</xm:f>
            <x14:dxf>
              <font>
                <color auto="1"/>
              </font>
              <fill>
                <patternFill>
                  <bgColor rgb="FFFFFF00"/>
                </patternFill>
              </fill>
            </x14:dxf>
          </x14:cfRule>
          <x14:cfRule type="cellIs" priority="99" operator="equal" id="{7DE27D52-C0D0-4902-BD73-C8CB7CBB9DD7}">
            <xm:f>Ratings!$B$10</xm:f>
            <x14:dxf>
              <fill>
                <patternFill>
                  <bgColor rgb="FFFFC000"/>
                </patternFill>
              </fill>
            </x14:dxf>
          </x14:cfRule>
          <x14:cfRule type="cellIs" priority="100" operator="equal" id="{4E0744DF-8ECA-43C9-A058-4FA9F6301A90}">
            <xm:f>Ratings!$B$11</xm:f>
            <x14:dxf>
              <fill>
                <patternFill>
                  <bgColor rgb="FFFF0000"/>
                </patternFill>
              </fill>
            </x14:dxf>
          </x14:cfRule>
          <xm:sqref>C103:D104</xm:sqref>
        </x14:conditionalFormatting>
        <x14:conditionalFormatting xmlns:xm="http://schemas.microsoft.com/office/excel/2006/main">
          <x14:cfRule type="cellIs" priority="91" operator="equal" id="{0A06C923-0812-4C10-BB3C-5CCD4D5F474C}">
            <xm:f>Ratings!$B$7</xm:f>
            <x14:dxf>
              <fill>
                <patternFill>
                  <bgColor theme="3" tint="0.39994506668294322"/>
                </patternFill>
              </fill>
            </x14:dxf>
          </x14:cfRule>
          <x14:cfRule type="cellIs" priority="92" operator="equal" id="{6BA6FD04-5661-44FB-B6C3-6E70F2FE24FB}">
            <xm:f>Ratings!$B$8</xm:f>
            <x14:dxf>
              <fill>
                <patternFill>
                  <bgColor rgb="FF00B050"/>
                </patternFill>
              </fill>
            </x14:dxf>
          </x14:cfRule>
          <x14:cfRule type="cellIs" priority="93" operator="equal" id="{DF9C9E6F-CA3C-414A-9566-DA5594C9BF76}">
            <xm:f>Ratings!$B$9</xm:f>
            <x14:dxf>
              <font>
                <color auto="1"/>
              </font>
              <fill>
                <patternFill>
                  <bgColor rgb="FFFFFF00"/>
                </patternFill>
              </fill>
            </x14:dxf>
          </x14:cfRule>
          <x14:cfRule type="cellIs" priority="94" operator="equal" id="{7651D1CA-04BC-427B-8BB1-BC1BE44BF972}">
            <xm:f>Ratings!$B$10</xm:f>
            <x14:dxf>
              <fill>
                <patternFill>
                  <bgColor rgb="FFFFC000"/>
                </patternFill>
              </fill>
            </x14:dxf>
          </x14:cfRule>
          <x14:cfRule type="cellIs" priority="95" operator="equal" id="{6CC391AB-6CAB-48A5-8D4E-0AC0D02F60F3}">
            <xm:f>Ratings!$B$11</xm:f>
            <x14:dxf>
              <fill>
                <patternFill>
                  <bgColor rgb="FFFF0000"/>
                </patternFill>
              </fill>
            </x14:dxf>
          </x14:cfRule>
          <xm:sqref>C114:D115</xm:sqref>
        </x14:conditionalFormatting>
        <x14:conditionalFormatting xmlns:xm="http://schemas.microsoft.com/office/excel/2006/main">
          <x14:cfRule type="cellIs" priority="41" operator="equal" id="{D70A0841-A3D0-4B5C-B634-2C198F7E656B}">
            <xm:f>Ratings!$B$7</xm:f>
            <x14:dxf>
              <fill>
                <patternFill>
                  <bgColor theme="3" tint="0.39994506668294322"/>
                </patternFill>
              </fill>
            </x14:dxf>
          </x14:cfRule>
          <x14:cfRule type="cellIs" priority="42" operator="equal" id="{CC0343DF-78B1-4F28-8354-E20AC4DBC416}">
            <xm:f>Ratings!$B$8</xm:f>
            <x14:dxf>
              <fill>
                <patternFill>
                  <bgColor rgb="FF00B050"/>
                </patternFill>
              </fill>
            </x14:dxf>
          </x14:cfRule>
          <x14:cfRule type="cellIs" priority="43" operator="equal" id="{D809149D-1CC9-452F-82FD-27647CB59787}">
            <xm:f>Ratings!$B$9</xm:f>
            <x14:dxf>
              <font>
                <color auto="1"/>
              </font>
              <fill>
                <patternFill>
                  <bgColor rgb="FFFFFF00"/>
                </patternFill>
              </fill>
            </x14:dxf>
          </x14:cfRule>
          <x14:cfRule type="cellIs" priority="44" operator="equal" id="{DAD38BE4-8094-4E93-AFC4-BBB15CF8CA22}">
            <xm:f>Ratings!$B$10</xm:f>
            <x14:dxf>
              <fill>
                <patternFill>
                  <bgColor rgb="FFFFC000"/>
                </patternFill>
              </fill>
            </x14:dxf>
          </x14:cfRule>
          <x14:cfRule type="cellIs" priority="45" operator="equal" id="{D607AA55-BD7D-46AE-B23D-9E507ACA5220}">
            <xm:f>Ratings!$B$11</xm:f>
            <x14:dxf>
              <fill>
                <patternFill>
                  <bgColor rgb="FFFF0000"/>
                </patternFill>
              </fill>
            </x14:dxf>
          </x14:cfRule>
          <xm:sqref>C18:D25</xm:sqref>
        </x14:conditionalFormatting>
        <x14:conditionalFormatting xmlns:xm="http://schemas.microsoft.com/office/excel/2006/main">
          <x14:cfRule type="cellIs" priority="36" operator="equal" id="{D8C40554-0D48-4096-A1B0-1C0FEFAFB3AF}">
            <xm:f>Ratings!$B$7</xm:f>
            <x14:dxf>
              <fill>
                <patternFill>
                  <bgColor theme="3" tint="0.39994506668294322"/>
                </patternFill>
              </fill>
            </x14:dxf>
          </x14:cfRule>
          <x14:cfRule type="cellIs" priority="37" operator="equal" id="{8D228F8B-2C8E-4D0F-93D0-9E5A7696F02C}">
            <xm:f>Ratings!$B$8</xm:f>
            <x14:dxf>
              <fill>
                <patternFill>
                  <bgColor rgb="FF00B050"/>
                </patternFill>
              </fill>
            </x14:dxf>
          </x14:cfRule>
          <x14:cfRule type="cellIs" priority="38" operator="equal" id="{92B965BC-DB6A-488E-8CBD-4E4D0438FD30}">
            <xm:f>Ratings!$B$9</xm:f>
            <x14:dxf>
              <font>
                <color auto="1"/>
              </font>
              <fill>
                <patternFill>
                  <bgColor rgb="FFFFFF00"/>
                </patternFill>
              </fill>
            </x14:dxf>
          </x14:cfRule>
          <x14:cfRule type="cellIs" priority="39" operator="equal" id="{1FF841D4-6C5C-4A0E-9520-5E0D3289254D}">
            <xm:f>Ratings!$B$10</xm:f>
            <x14:dxf>
              <fill>
                <patternFill>
                  <bgColor rgb="FFFFC000"/>
                </patternFill>
              </fill>
            </x14:dxf>
          </x14:cfRule>
          <x14:cfRule type="cellIs" priority="40" operator="equal" id="{75A5ECE8-0EF4-43D6-93C6-99347573958C}">
            <xm:f>Ratings!$B$11</xm:f>
            <x14:dxf>
              <fill>
                <patternFill>
                  <bgColor rgb="FFFF0000"/>
                </patternFill>
              </fill>
            </x14:dxf>
          </x14:cfRule>
          <xm:sqref>C29:D36</xm:sqref>
        </x14:conditionalFormatting>
        <x14:conditionalFormatting xmlns:xm="http://schemas.microsoft.com/office/excel/2006/main">
          <x14:cfRule type="cellIs" priority="31" operator="equal" id="{D0FE1FC5-427C-481B-8CA8-63572AD9BB72}">
            <xm:f>Ratings!$B$7</xm:f>
            <x14:dxf>
              <fill>
                <patternFill>
                  <bgColor theme="3" tint="0.39994506668294322"/>
                </patternFill>
              </fill>
            </x14:dxf>
          </x14:cfRule>
          <x14:cfRule type="cellIs" priority="32" operator="equal" id="{CDFEE761-55B8-42EC-A18B-2729549F1F84}">
            <xm:f>Ratings!$B$8</xm:f>
            <x14:dxf>
              <fill>
                <patternFill>
                  <bgColor rgb="FF00B050"/>
                </patternFill>
              </fill>
            </x14:dxf>
          </x14:cfRule>
          <x14:cfRule type="cellIs" priority="33" operator="equal" id="{BCFA7C72-A6F9-4584-A1C1-5E72258A0FBC}">
            <xm:f>Ratings!$B$9</xm:f>
            <x14:dxf>
              <font>
                <color auto="1"/>
              </font>
              <fill>
                <patternFill>
                  <bgColor rgb="FFFFFF00"/>
                </patternFill>
              </fill>
            </x14:dxf>
          </x14:cfRule>
          <x14:cfRule type="cellIs" priority="34" operator="equal" id="{9B84FE98-9233-479E-AAC9-8CFBFE939DF9}">
            <xm:f>Ratings!$B$10</xm:f>
            <x14:dxf>
              <fill>
                <patternFill>
                  <bgColor rgb="FFFFC000"/>
                </patternFill>
              </fill>
            </x14:dxf>
          </x14:cfRule>
          <x14:cfRule type="cellIs" priority="35" operator="equal" id="{3AA33501-10CA-499E-A1B1-333736712671}">
            <xm:f>Ratings!$B$11</xm:f>
            <x14:dxf>
              <fill>
                <patternFill>
                  <bgColor rgb="FFFF0000"/>
                </patternFill>
              </fill>
            </x14:dxf>
          </x14:cfRule>
          <xm:sqref>C40:D47</xm:sqref>
        </x14:conditionalFormatting>
        <x14:conditionalFormatting xmlns:xm="http://schemas.microsoft.com/office/excel/2006/main">
          <x14:cfRule type="cellIs" priority="26" operator="equal" id="{B53F0D7B-606D-4F7F-9FEE-EEA17A07CBEB}">
            <xm:f>Ratings!$B$7</xm:f>
            <x14:dxf>
              <fill>
                <patternFill>
                  <bgColor theme="3" tint="0.39994506668294322"/>
                </patternFill>
              </fill>
            </x14:dxf>
          </x14:cfRule>
          <x14:cfRule type="cellIs" priority="27" operator="equal" id="{313B6043-5670-4752-A44D-81E3F40526C0}">
            <xm:f>Ratings!$B$8</xm:f>
            <x14:dxf>
              <fill>
                <patternFill>
                  <bgColor rgb="FF00B050"/>
                </patternFill>
              </fill>
            </x14:dxf>
          </x14:cfRule>
          <x14:cfRule type="cellIs" priority="28" operator="equal" id="{ACB79DBC-0BB3-4760-A283-305B4547C561}">
            <xm:f>Ratings!$B$9</xm:f>
            <x14:dxf>
              <font>
                <color auto="1"/>
              </font>
              <fill>
                <patternFill>
                  <bgColor rgb="FFFFFF00"/>
                </patternFill>
              </fill>
            </x14:dxf>
          </x14:cfRule>
          <x14:cfRule type="cellIs" priority="29" operator="equal" id="{9621FB1B-FFC7-4D36-B8F0-F5A10D33A8DE}">
            <xm:f>Ratings!$B$10</xm:f>
            <x14:dxf>
              <fill>
                <patternFill>
                  <bgColor rgb="FFFFC000"/>
                </patternFill>
              </fill>
            </x14:dxf>
          </x14:cfRule>
          <x14:cfRule type="cellIs" priority="30" operator="equal" id="{E4B59DE6-FF1B-4F9D-8932-290E204B5527}">
            <xm:f>Ratings!$B$11</xm:f>
            <x14:dxf>
              <fill>
                <patternFill>
                  <bgColor rgb="FFFF0000"/>
                </patternFill>
              </fill>
            </x14:dxf>
          </x14:cfRule>
          <xm:sqref>C51:D58</xm:sqref>
        </x14:conditionalFormatting>
        <x14:conditionalFormatting xmlns:xm="http://schemas.microsoft.com/office/excel/2006/main">
          <x14:cfRule type="cellIs" priority="21" operator="equal" id="{D8EEF9ED-2781-4CF0-B9FA-838233EAE42B}">
            <xm:f>Ratings!$B$7</xm:f>
            <x14:dxf>
              <fill>
                <patternFill>
                  <bgColor theme="3" tint="0.39994506668294322"/>
                </patternFill>
              </fill>
            </x14:dxf>
          </x14:cfRule>
          <x14:cfRule type="cellIs" priority="22" operator="equal" id="{80365E0B-2350-4B31-8F39-247A0DD5DDBA}">
            <xm:f>Ratings!$B$8</xm:f>
            <x14:dxf>
              <fill>
                <patternFill>
                  <bgColor rgb="FF00B050"/>
                </patternFill>
              </fill>
            </x14:dxf>
          </x14:cfRule>
          <x14:cfRule type="cellIs" priority="23" operator="equal" id="{4E87D46D-5E46-43BE-B4DB-C564D01B2DE9}">
            <xm:f>Ratings!$B$9</xm:f>
            <x14:dxf>
              <font>
                <color auto="1"/>
              </font>
              <fill>
                <patternFill>
                  <bgColor rgb="FFFFFF00"/>
                </patternFill>
              </fill>
            </x14:dxf>
          </x14:cfRule>
          <x14:cfRule type="cellIs" priority="24" operator="equal" id="{88BE1055-E105-4ED2-B887-98D1200704B8}">
            <xm:f>Ratings!$B$10</xm:f>
            <x14:dxf>
              <fill>
                <patternFill>
                  <bgColor rgb="FFFFC000"/>
                </patternFill>
              </fill>
            </x14:dxf>
          </x14:cfRule>
          <x14:cfRule type="cellIs" priority="25" operator="equal" id="{CF609BC4-4C7A-4361-A057-476C1DB748CF}">
            <xm:f>Ratings!$B$11</xm:f>
            <x14:dxf>
              <fill>
                <patternFill>
                  <bgColor rgb="FFFF0000"/>
                </patternFill>
              </fill>
            </x14:dxf>
          </x14:cfRule>
          <xm:sqref>C62:D69</xm:sqref>
        </x14:conditionalFormatting>
        <x14:conditionalFormatting xmlns:xm="http://schemas.microsoft.com/office/excel/2006/main">
          <x14:cfRule type="cellIs" priority="16" operator="equal" id="{ABACED79-D408-42FD-BFC4-FDB213EDFED7}">
            <xm:f>Ratings!$B$7</xm:f>
            <x14:dxf>
              <fill>
                <patternFill>
                  <bgColor theme="3" tint="0.39994506668294322"/>
                </patternFill>
              </fill>
            </x14:dxf>
          </x14:cfRule>
          <x14:cfRule type="cellIs" priority="17" operator="equal" id="{374B0A4D-4373-4352-A792-D90D2738EF50}">
            <xm:f>Ratings!$B$8</xm:f>
            <x14:dxf>
              <fill>
                <patternFill>
                  <bgColor rgb="FF00B050"/>
                </patternFill>
              </fill>
            </x14:dxf>
          </x14:cfRule>
          <x14:cfRule type="cellIs" priority="18" operator="equal" id="{18C94729-C2B6-46A1-9E4B-0BA09DB3CACC}">
            <xm:f>Ratings!$B$9</xm:f>
            <x14:dxf>
              <font>
                <color auto="1"/>
              </font>
              <fill>
                <patternFill>
                  <bgColor rgb="FFFFFF00"/>
                </patternFill>
              </fill>
            </x14:dxf>
          </x14:cfRule>
          <x14:cfRule type="cellIs" priority="19" operator="equal" id="{F3444304-0B76-4BA5-B202-F5673963A531}">
            <xm:f>Ratings!$B$10</xm:f>
            <x14:dxf>
              <fill>
                <patternFill>
                  <bgColor rgb="FFFFC000"/>
                </patternFill>
              </fill>
            </x14:dxf>
          </x14:cfRule>
          <x14:cfRule type="cellIs" priority="20" operator="equal" id="{BC945F53-1EBF-4DE1-99BC-818593FD7FE7}">
            <xm:f>Ratings!$B$11</xm:f>
            <x14:dxf>
              <fill>
                <patternFill>
                  <bgColor rgb="FFFF0000"/>
                </patternFill>
              </fill>
            </x14:dxf>
          </x14:cfRule>
          <xm:sqref>C73:D80</xm:sqref>
        </x14:conditionalFormatting>
        <x14:conditionalFormatting xmlns:xm="http://schemas.microsoft.com/office/excel/2006/main">
          <x14:cfRule type="cellIs" priority="11" operator="equal" id="{B719A8FC-40C9-496F-BD82-0B01F2C93D08}">
            <xm:f>Ratings!$B$7</xm:f>
            <x14:dxf>
              <fill>
                <patternFill>
                  <bgColor theme="3" tint="0.39994506668294322"/>
                </patternFill>
              </fill>
            </x14:dxf>
          </x14:cfRule>
          <x14:cfRule type="cellIs" priority="12" operator="equal" id="{AD2AC96D-BEC7-4532-9953-13777D38E541}">
            <xm:f>Ratings!$B$8</xm:f>
            <x14:dxf>
              <fill>
                <patternFill>
                  <bgColor rgb="FF00B050"/>
                </patternFill>
              </fill>
            </x14:dxf>
          </x14:cfRule>
          <x14:cfRule type="cellIs" priority="13" operator="equal" id="{EEFD07AE-9952-4E49-9220-E8909929332C}">
            <xm:f>Ratings!$B$9</xm:f>
            <x14:dxf>
              <font>
                <color auto="1"/>
              </font>
              <fill>
                <patternFill>
                  <bgColor rgb="FFFFFF00"/>
                </patternFill>
              </fill>
            </x14:dxf>
          </x14:cfRule>
          <x14:cfRule type="cellIs" priority="14" operator="equal" id="{4ADBC86F-FEDB-4608-9696-11C63D4473A4}">
            <xm:f>Ratings!$B$10</xm:f>
            <x14:dxf>
              <fill>
                <patternFill>
                  <bgColor rgb="FFFFC000"/>
                </patternFill>
              </fill>
            </x14:dxf>
          </x14:cfRule>
          <x14:cfRule type="cellIs" priority="15" operator="equal" id="{F10D1C8C-F598-4BE0-8744-97A24697FF0F}">
            <xm:f>Ratings!$B$11</xm:f>
            <x14:dxf>
              <fill>
                <patternFill>
                  <bgColor rgb="FFFF0000"/>
                </patternFill>
              </fill>
            </x14:dxf>
          </x14:cfRule>
          <xm:sqref>C84:D91</xm:sqref>
        </x14:conditionalFormatting>
        <x14:conditionalFormatting xmlns:xm="http://schemas.microsoft.com/office/excel/2006/main">
          <x14:cfRule type="cellIs" priority="6" operator="equal" id="{4DAC7441-B8EA-4DB6-A7E7-89F0C874E1B4}">
            <xm:f>Ratings!$B$7</xm:f>
            <x14:dxf>
              <fill>
                <patternFill>
                  <bgColor theme="3" tint="0.39994506668294322"/>
                </patternFill>
              </fill>
            </x14:dxf>
          </x14:cfRule>
          <x14:cfRule type="cellIs" priority="7" operator="equal" id="{812EDEDF-9692-46BE-BA09-3F873960768F}">
            <xm:f>Ratings!$B$8</xm:f>
            <x14:dxf>
              <fill>
                <patternFill>
                  <bgColor rgb="FF00B050"/>
                </patternFill>
              </fill>
            </x14:dxf>
          </x14:cfRule>
          <x14:cfRule type="cellIs" priority="8" operator="equal" id="{590C47CB-5CFC-4FA2-87D4-5D408E66EA6C}">
            <xm:f>Ratings!$B$9</xm:f>
            <x14:dxf>
              <font>
                <color auto="1"/>
              </font>
              <fill>
                <patternFill>
                  <bgColor rgb="FFFFFF00"/>
                </patternFill>
              </fill>
            </x14:dxf>
          </x14:cfRule>
          <x14:cfRule type="cellIs" priority="9" operator="equal" id="{4B457593-0F28-4055-B812-1520FDAA9D10}">
            <xm:f>Ratings!$B$10</xm:f>
            <x14:dxf>
              <fill>
                <patternFill>
                  <bgColor rgb="FFFFC000"/>
                </patternFill>
              </fill>
            </x14:dxf>
          </x14:cfRule>
          <x14:cfRule type="cellIs" priority="10" operator="equal" id="{C5B5773F-5B5B-480B-A3BD-7C0E08C2FD4C}">
            <xm:f>Ratings!$B$11</xm:f>
            <x14:dxf>
              <fill>
                <patternFill>
                  <bgColor rgb="FFFF0000"/>
                </patternFill>
              </fill>
            </x14:dxf>
          </x14:cfRule>
          <xm:sqref>C95:D102</xm:sqref>
        </x14:conditionalFormatting>
        <x14:conditionalFormatting xmlns:xm="http://schemas.microsoft.com/office/excel/2006/main">
          <x14:cfRule type="cellIs" priority="1" operator="equal" id="{6034F3FA-440D-4E5E-946B-96F830862573}">
            <xm:f>Ratings!$B$7</xm:f>
            <x14:dxf>
              <fill>
                <patternFill>
                  <bgColor theme="3" tint="0.39994506668294322"/>
                </patternFill>
              </fill>
            </x14:dxf>
          </x14:cfRule>
          <x14:cfRule type="cellIs" priority="2" operator="equal" id="{3D85BBE6-CD76-4547-B568-BAF18D3F5817}">
            <xm:f>Ratings!$B$8</xm:f>
            <x14:dxf>
              <fill>
                <patternFill>
                  <bgColor rgb="FF00B050"/>
                </patternFill>
              </fill>
            </x14:dxf>
          </x14:cfRule>
          <x14:cfRule type="cellIs" priority="3" operator="equal" id="{469E6F22-A946-4638-8B1D-9719E9F7FEA9}">
            <xm:f>Ratings!$B$9</xm:f>
            <x14:dxf>
              <font>
                <color auto="1"/>
              </font>
              <fill>
                <patternFill>
                  <bgColor rgb="FFFFFF00"/>
                </patternFill>
              </fill>
            </x14:dxf>
          </x14:cfRule>
          <x14:cfRule type="cellIs" priority="4" operator="equal" id="{0C13305D-E716-4D4A-B7BE-AA34363D05BA}">
            <xm:f>Ratings!$B$10</xm:f>
            <x14:dxf>
              <fill>
                <patternFill>
                  <bgColor rgb="FFFFC000"/>
                </patternFill>
              </fill>
            </x14:dxf>
          </x14:cfRule>
          <x14:cfRule type="cellIs" priority="5" operator="equal" id="{6322BE31-D8EF-4A57-B316-4D2FBAF6801F}">
            <xm:f>Ratings!$B$11</xm:f>
            <x14:dxf>
              <fill>
                <patternFill>
                  <bgColor rgb="FFFF0000"/>
                </patternFill>
              </fill>
            </x14:dxf>
          </x14:cfRule>
          <xm:sqref>C106:D113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C51:D58 C40:D47 C29:D36 C18:D25 C7:D14 C95:D102 C84:D91 C62:D69 C73:D80 C106:D113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G787"/>
  <sheetViews>
    <sheetView showGridLines="0" zoomScale="80" zoomScaleNormal="80" zoomScaleSheetLayoutView="50" workbookViewId="0">
      <pane xSplit="4" ySplit="5" topLeftCell="E6" activePane="bottomRight" state="frozen"/>
      <selection activeCell="E1" sqref="E1"/>
      <selection pane="topRight" activeCell="I1" sqref="I1"/>
      <selection pane="bottomLeft" activeCell="E5" sqref="E5"/>
      <selection pane="bottomRight" activeCell="E6" sqref="E6"/>
    </sheetView>
  </sheetViews>
  <sheetFormatPr defaultColWidth="8.85546875" defaultRowHeight="12.75" zeroHeight="1" x14ac:dyDescent="0.25"/>
  <cols>
    <col min="1" max="1" width="4.42578125" style="13" customWidth="1"/>
    <col min="2" max="2" width="55.28515625" style="13" customWidth="1"/>
    <col min="3" max="4" width="15" style="57" customWidth="1"/>
    <col min="5" max="5" width="40.28515625" style="124" customWidth="1"/>
    <col min="6" max="6" width="72.42578125" style="124" customWidth="1"/>
    <col min="7" max="7" width="87" style="125" customWidth="1"/>
    <col min="8" max="190" width="9.140625" style="13" customWidth="1"/>
    <col min="191" max="191" width="1.7109375" style="13" customWidth="1"/>
    <col min="192" max="16384" width="8.85546875" style="13"/>
  </cols>
  <sheetData>
    <row r="1" spans="1:7" ht="28.9" customHeight="1" x14ac:dyDescent="0.25">
      <c r="A1" s="377" t="s">
        <v>220</v>
      </c>
      <c r="B1" s="378"/>
      <c r="C1" s="381" t="s">
        <v>219</v>
      </c>
      <c r="D1" s="382"/>
      <c r="E1" s="382"/>
      <c r="F1" s="383"/>
      <c r="G1" s="123"/>
    </row>
    <row r="2" spans="1:7" ht="16.899999999999999" customHeight="1" x14ac:dyDescent="0.25">
      <c r="A2" s="367" t="s">
        <v>381</v>
      </c>
      <c r="B2" s="368"/>
      <c r="C2" s="365"/>
      <c r="D2" s="366"/>
      <c r="E2" s="366"/>
      <c r="F2" s="254"/>
      <c r="G2" s="123"/>
    </row>
    <row r="3" spans="1:7" ht="6" customHeight="1" x14ac:dyDescent="0.3">
      <c r="A3" s="103"/>
      <c r="B3" s="115"/>
      <c r="C3" s="126"/>
      <c r="D3" s="127"/>
      <c r="E3" s="127"/>
      <c r="F3" s="127"/>
      <c r="G3" s="123"/>
    </row>
    <row r="4" spans="1:7" x14ac:dyDescent="0.25">
      <c r="A4" s="373" t="s">
        <v>217</v>
      </c>
      <c r="B4" s="55" t="s">
        <v>135</v>
      </c>
      <c r="C4" s="55" t="str">
        <f>Year_1</f>
        <v>2015-16</v>
      </c>
      <c r="D4" s="55" t="str">
        <f>Year_2</f>
        <v>2016-17</v>
      </c>
      <c r="E4" s="118" t="s">
        <v>133</v>
      </c>
      <c r="F4" s="118" t="s">
        <v>138</v>
      </c>
      <c r="G4" s="117" t="s">
        <v>241</v>
      </c>
    </row>
    <row r="5" spans="1:7" ht="51" x14ac:dyDescent="0.25">
      <c r="A5" s="351"/>
      <c r="B5" s="206" t="s">
        <v>576</v>
      </c>
      <c r="C5" s="369" t="s">
        <v>240</v>
      </c>
      <c r="D5" s="370"/>
      <c r="E5" s="152" t="s">
        <v>430</v>
      </c>
      <c r="F5" s="89" t="s">
        <v>238</v>
      </c>
      <c r="G5" s="58" t="s">
        <v>242</v>
      </c>
    </row>
    <row r="6" spans="1:7" ht="69" customHeight="1" x14ac:dyDescent="0.25">
      <c r="A6" s="91" t="s">
        <v>221</v>
      </c>
      <c r="B6" s="92" t="s">
        <v>569</v>
      </c>
      <c r="C6" s="76" t="s">
        <v>95</v>
      </c>
      <c r="D6" s="76" t="s">
        <v>95</v>
      </c>
      <c r="E6" s="128" t="s">
        <v>318</v>
      </c>
      <c r="F6" s="385" t="s">
        <v>536</v>
      </c>
      <c r="G6" s="385"/>
    </row>
    <row r="7" spans="1:7" ht="58.15" customHeight="1" x14ac:dyDescent="0.25">
      <c r="A7" s="78" t="s">
        <v>221</v>
      </c>
      <c r="B7" s="93" t="s">
        <v>483</v>
      </c>
      <c r="C7" s="80" t="s">
        <v>27</v>
      </c>
      <c r="D7" s="80" t="s">
        <v>27</v>
      </c>
      <c r="E7" s="387" t="s">
        <v>245</v>
      </c>
      <c r="F7" s="345"/>
      <c r="G7" s="345"/>
    </row>
    <row r="8" spans="1:7" ht="58.15" customHeight="1" x14ac:dyDescent="0.25">
      <c r="A8" s="78" t="s">
        <v>221</v>
      </c>
      <c r="B8" s="90" t="s">
        <v>484</v>
      </c>
      <c r="C8" s="80" t="s">
        <v>27</v>
      </c>
      <c r="D8" s="80" t="s">
        <v>27</v>
      </c>
      <c r="E8" s="388"/>
      <c r="F8" s="345"/>
      <c r="G8" s="345"/>
    </row>
    <row r="9" spans="1:7" ht="58.15" customHeight="1" x14ac:dyDescent="0.25">
      <c r="A9" s="78" t="s">
        <v>221</v>
      </c>
      <c r="B9" s="90" t="s">
        <v>319</v>
      </c>
      <c r="C9" s="80" t="s">
        <v>27</v>
      </c>
      <c r="D9" s="80" t="s">
        <v>27</v>
      </c>
      <c r="E9" s="388"/>
      <c r="F9" s="345"/>
      <c r="G9" s="345"/>
    </row>
    <row r="10" spans="1:7" ht="58.15" customHeight="1" x14ac:dyDescent="0.25">
      <c r="A10" s="78" t="s">
        <v>221</v>
      </c>
      <c r="B10" s="90" t="s">
        <v>485</v>
      </c>
      <c r="C10" s="80" t="s">
        <v>27</v>
      </c>
      <c r="D10" s="80" t="s">
        <v>27</v>
      </c>
      <c r="E10" s="388"/>
      <c r="F10" s="345"/>
      <c r="G10" s="345"/>
    </row>
    <row r="11" spans="1:7" ht="58.15" customHeight="1" x14ac:dyDescent="0.25">
      <c r="A11" s="78" t="s">
        <v>221</v>
      </c>
      <c r="B11" s="90" t="s">
        <v>244</v>
      </c>
      <c r="C11" s="80" t="s">
        <v>27</v>
      </c>
      <c r="D11" s="80" t="s">
        <v>27</v>
      </c>
      <c r="E11" s="388"/>
      <c r="F11" s="345"/>
      <c r="G11" s="345"/>
    </row>
    <row r="12" spans="1:7" ht="69.75" customHeight="1" x14ac:dyDescent="0.25">
      <c r="A12" s="349" t="s">
        <v>221</v>
      </c>
      <c r="B12" s="230" t="s">
        <v>462</v>
      </c>
      <c r="C12" s="80" t="s">
        <v>27</v>
      </c>
      <c r="D12" s="80" t="s">
        <v>27</v>
      </c>
      <c r="E12" s="388"/>
      <c r="F12" s="345"/>
      <c r="G12" s="345"/>
    </row>
    <row r="13" spans="1:7" x14ac:dyDescent="0.25">
      <c r="A13" s="350"/>
      <c r="B13" s="111" t="s">
        <v>239</v>
      </c>
      <c r="C13" s="112">
        <v>0</v>
      </c>
      <c r="D13" s="112">
        <v>0</v>
      </c>
      <c r="E13" s="345"/>
      <c r="F13" s="345"/>
      <c r="G13" s="345"/>
    </row>
    <row r="14" spans="1:7" x14ac:dyDescent="0.25">
      <c r="A14" s="351"/>
      <c r="B14" s="110" t="s">
        <v>312</v>
      </c>
      <c r="C14" s="112">
        <v>0</v>
      </c>
      <c r="D14" s="112">
        <v>0</v>
      </c>
      <c r="E14" s="346"/>
      <c r="F14" s="346"/>
      <c r="G14" s="346"/>
    </row>
    <row r="15" spans="1:7" ht="70.150000000000006" customHeight="1" x14ac:dyDescent="0.25">
      <c r="A15" s="91" t="s">
        <v>222</v>
      </c>
      <c r="B15" s="92" t="s">
        <v>486</v>
      </c>
      <c r="C15" s="76" t="s">
        <v>95</v>
      </c>
      <c r="D15" s="76" t="s">
        <v>95</v>
      </c>
      <c r="E15" s="128" t="s">
        <v>246</v>
      </c>
      <c r="F15" s="384" t="s">
        <v>482</v>
      </c>
      <c r="G15" s="385"/>
    </row>
    <row r="16" spans="1:7" ht="115.9" customHeight="1" x14ac:dyDescent="0.25">
      <c r="A16" s="78" t="s">
        <v>222</v>
      </c>
      <c r="B16" s="14" t="s">
        <v>223</v>
      </c>
      <c r="C16" s="80" t="s">
        <v>27</v>
      </c>
      <c r="D16" s="80" t="s">
        <v>27</v>
      </c>
      <c r="E16" s="387" t="s">
        <v>113</v>
      </c>
      <c r="F16" s="345"/>
      <c r="G16" s="345"/>
    </row>
    <row r="17" spans="1:7" ht="115.9" customHeight="1" x14ac:dyDescent="0.25">
      <c r="A17" s="78" t="s">
        <v>222</v>
      </c>
      <c r="B17" s="14" t="s">
        <v>224</v>
      </c>
      <c r="C17" s="80" t="s">
        <v>27</v>
      </c>
      <c r="D17" s="80" t="s">
        <v>27</v>
      </c>
      <c r="E17" s="348"/>
      <c r="F17" s="345"/>
      <c r="G17" s="345"/>
    </row>
    <row r="18" spans="1:7" ht="115.9" customHeight="1" x14ac:dyDescent="0.25">
      <c r="A18" s="349" t="s">
        <v>222</v>
      </c>
      <c r="B18" s="230" t="s">
        <v>463</v>
      </c>
      <c r="C18" s="80" t="s">
        <v>27</v>
      </c>
      <c r="D18" s="80" t="s">
        <v>27</v>
      </c>
      <c r="E18" s="348"/>
      <c r="F18" s="345"/>
      <c r="G18" s="345"/>
    </row>
    <row r="19" spans="1:7" x14ac:dyDescent="0.25">
      <c r="A19" s="350"/>
      <c r="B19" s="111" t="s">
        <v>239</v>
      </c>
      <c r="C19" s="112">
        <v>0</v>
      </c>
      <c r="D19" s="112">
        <v>0</v>
      </c>
      <c r="E19" s="345"/>
      <c r="F19" s="345"/>
      <c r="G19" s="345"/>
    </row>
    <row r="20" spans="1:7" x14ac:dyDescent="0.25">
      <c r="A20" s="351"/>
      <c r="B20" s="110" t="s">
        <v>312</v>
      </c>
      <c r="C20" s="112">
        <v>0</v>
      </c>
      <c r="D20" s="112">
        <v>0</v>
      </c>
      <c r="E20" s="346"/>
      <c r="F20" s="346"/>
      <c r="G20" s="346"/>
    </row>
    <row r="21" spans="1:7" ht="69" customHeight="1" x14ac:dyDescent="0.25">
      <c r="A21" s="91" t="s">
        <v>225</v>
      </c>
      <c r="B21" s="92" t="s">
        <v>568</v>
      </c>
      <c r="C21" s="76" t="s">
        <v>95</v>
      </c>
      <c r="D21" s="76" t="s">
        <v>95</v>
      </c>
      <c r="E21" s="128" t="s">
        <v>247</v>
      </c>
      <c r="F21" s="384" t="s">
        <v>537</v>
      </c>
      <c r="G21" s="385"/>
    </row>
    <row r="22" spans="1:7" ht="100.15" customHeight="1" x14ac:dyDescent="0.25">
      <c r="A22" s="78" t="s">
        <v>225</v>
      </c>
      <c r="B22" s="14" t="s">
        <v>226</v>
      </c>
      <c r="C22" s="80" t="s">
        <v>27</v>
      </c>
      <c r="D22" s="80" t="s">
        <v>27</v>
      </c>
      <c r="E22" s="386" t="s">
        <v>114</v>
      </c>
      <c r="F22" s="345"/>
      <c r="G22" s="345"/>
    </row>
    <row r="23" spans="1:7" ht="100.15" customHeight="1" x14ac:dyDescent="0.25">
      <c r="A23" s="78" t="s">
        <v>225</v>
      </c>
      <c r="B23" s="14" t="s">
        <v>227</v>
      </c>
      <c r="C23" s="80" t="s">
        <v>27</v>
      </c>
      <c r="D23" s="80" t="s">
        <v>27</v>
      </c>
      <c r="E23" s="348"/>
      <c r="F23" s="345"/>
      <c r="G23" s="345"/>
    </row>
    <row r="24" spans="1:7" ht="100.15" customHeight="1" x14ac:dyDescent="0.25">
      <c r="A24" s="78" t="s">
        <v>225</v>
      </c>
      <c r="B24" s="14" t="s">
        <v>228</v>
      </c>
      <c r="C24" s="80" t="s">
        <v>27</v>
      </c>
      <c r="D24" s="80" t="s">
        <v>27</v>
      </c>
      <c r="E24" s="348"/>
      <c r="F24" s="345"/>
      <c r="G24" s="345"/>
    </row>
    <row r="25" spans="1:7" ht="100.15" customHeight="1" x14ac:dyDescent="0.25">
      <c r="A25" s="349" t="s">
        <v>225</v>
      </c>
      <c r="B25" s="230" t="s">
        <v>464</v>
      </c>
      <c r="C25" s="80" t="s">
        <v>27</v>
      </c>
      <c r="D25" s="80" t="s">
        <v>27</v>
      </c>
      <c r="E25" s="348"/>
      <c r="F25" s="345"/>
      <c r="G25" s="345"/>
    </row>
    <row r="26" spans="1:7" x14ac:dyDescent="0.25">
      <c r="A26" s="350"/>
      <c r="B26" s="111" t="s">
        <v>239</v>
      </c>
      <c r="C26" s="112">
        <v>0</v>
      </c>
      <c r="D26" s="112">
        <v>0</v>
      </c>
      <c r="E26" s="345"/>
      <c r="F26" s="345"/>
      <c r="G26" s="345"/>
    </row>
    <row r="27" spans="1:7" x14ac:dyDescent="0.25">
      <c r="A27" s="351"/>
      <c r="B27" s="110" t="s">
        <v>312</v>
      </c>
      <c r="C27" s="112">
        <v>0</v>
      </c>
      <c r="D27" s="112">
        <v>0</v>
      </c>
      <c r="E27" s="346"/>
      <c r="F27" s="346"/>
      <c r="G27" s="346"/>
    </row>
    <row r="28" spans="1:7" ht="69.599999999999994" customHeight="1" x14ac:dyDescent="0.25">
      <c r="A28" s="153" t="s">
        <v>229</v>
      </c>
      <c r="B28" s="154" t="s">
        <v>458</v>
      </c>
      <c r="C28" s="155" t="s">
        <v>95</v>
      </c>
      <c r="D28" s="155" t="s">
        <v>95</v>
      </c>
      <c r="E28" s="158" t="s">
        <v>248</v>
      </c>
      <c r="F28" s="391" t="s">
        <v>509</v>
      </c>
      <c r="G28" s="389"/>
    </row>
    <row r="29" spans="1:7" ht="58.15" customHeight="1" x14ac:dyDescent="0.25">
      <c r="A29" s="156" t="s">
        <v>229</v>
      </c>
      <c r="B29" s="159" t="s">
        <v>17</v>
      </c>
      <c r="C29" s="80" t="s">
        <v>27</v>
      </c>
      <c r="D29" s="80" t="s">
        <v>27</v>
      </c>
      <c r="E29" s="391" t="s">
        <v>129</v>
      </c>
      <c r="F29" s="390"/>
      <c r="G29" s="390"/>
    </row>
    <row r="30" spans="1:7" ht="58.15" customHeight="1" x14ac:dyDescent="0.25">
      <c r="A30" s="156" t="s">
        <v>229</v>
      </c>
      <c r="B30" s="159" t="s">
        <v>18</v>
      </c>
      <c r="C30" s="80" t="s">
        <v>27</v>
      </c>
      <c r="D30" s="80" t="s">
        <v>27</v>
      </c>
      <c r="E30" s="392"/>
      <c r="F30" s="390"/>
      <c r="G30" s="390"/>
    </row>
    <row r="31" spans="1:7" ht="58.15" customHeight="1" x14ac:dyDescent="0.25">
      <c r="A31" s="156" t="s">
        <v>229</v>
      </c>
      <c r="B31" s="159" t="s">
        <v>19</v>
      </c>
      <c r="C31" s="80" t="s">
        <v>27</v>
      </c>
      <c r="D31" s="80" t="s">
        <v>27</v>
      </c>
      <c r="E31" s="392"/>
      <c r="F31" s="390"/>
      <c r="G31" s="390"/>
    </row>
    <row r="32" spans="1:7" ht="58.15" customHeight="1" x14ac:dyDescent="0.25">
      <c r="A32" s="156" t="s">
        <v>229</v>
      </c>
      <c r="B32" s="159" t="s">
        <v>20</v>
      </c>
      <c r="C32" s="80" t="s">
        <v>27</v>
      </c>
      <c r="D32" s="80" t="s">
        <v>27</v>
      </c>
      <c r="E32" s="392"/>
      <c r="F32" s="390"/>
      <c r="G32" s="390"/>
    </row>
    <row r="33" spans="1:7" ht="58.15" customHeight="1" x14ac:dyDescent="0.25">
      <c r="A33" s="156" t="s">
        <v>229</v>
      </c>
      <c r="B33" s="159" t="s">
        <v>388</v>
      </c>
      <c r="C33" s="80" t="s">
        <v>27</v>
      </c>
      <c r="D33" s="80" t="s">
        <v>27</v>
      </c>
      <c r="E33" s="392"/>
      <c r="F33" s="390"/>
      <c r="G33" s="390"/>
    </row>
    <row r="34" spans="1:7" ht="58.15" customHeight="1" x14ac:dyDescent="0.25">
      <c r="A34" s="156" t="s">
        <v>229</v>
      </c>
      <c r="B34" s="211" t="s">
        <v>510</v>
      </c>
      <c r="C34" s="80" t="s">
        <v>27</v>
      </c>
      <c r="D34" s="80" t="s">
        <v>27</v>
      </c>
      <c r="E34" s="392"/>
      <c r="F34" s="390"/>
      <c r="G34" s="390"/>
    </row>
    <row r="35" spans="1:7" ht="58.15" customHeight="1" x14ac:dyDescent="0.25">
      <c r="A35" s="156" t="s">
        <v>229</v>
      </c>
      <c r="B35" s="211" t="s">
        <v>511</v>
      </c>
      <c r="C35" s="80" t="s">
        <v>27</v>
      </c>
      <c r="D35" s="80" t="s">
        <v>27</v>
      </c>
      <c r="E35" s="392"/>
      <c r="F35" s="390"/>
      <c r="G35" s="390"/>
    </row>
    <row r="36" spans="1:7" ht="63.75" x14ac:dyDescent="0.25">
      <c r="A36" s="379" t="s">
        <v>229</v>
      </c>
      <c r="B36" s="87" t="s">
        <v>460</v>
      </c>
      <c r="C36" s="80" t="s">
        <v>27</v>
      </c>
      <c r="D36" s="80" t="s">
        <v>27</v>
      </c>
      <c r="E36" s="392"/>
      <c r="F36" s="390"/>
      <c r="G36" s="390"/>
    </row>
    <row r="37" spans="1:7" ht="13.15" customHeight="1" x14ac:dyDescent="0.25">
      <c r="A37" s="380"/>
      <c r="B37" s="231" t="s">
        <v>239</v>
      </c>
      <c r="C37" s="112">
        <v>0</v>
      </c>
      <c r="D37" s="112">
        <v>0</v>
      </c>
      <c r="E37" s="390"/>
      <c r="F37" s="390"/>
      <c r="G37" s="390"/>
    </row>
    <row r="38" spans="1:7" ht="13.15" customHeight="1" x14ac:dyDescent="0.25">
      <c r="A38" s="380"/>
      <c r="B38" s="110" t="s">
        <v>312</v>
      </c>
      <c r="C38" s="112">
        <v>0</v>
      </c>
      <c r="D38" s="112">
        <v>0</v>
      </c>
      <c r="E38" s="390"/>
      <c r="F38" s="390"/>
      <c r="G38" s="390"/>
    </row>
    <row r="39" spans="1:7" ht="69" customHeight="1" x14ac:dyDescent="0.25">
      <c r="A39" s="91" t="s">
        <v>231</v>
      </c>
      <c r="B39" s="92" t="s">
        <v>541</v>
      </c>
      <c r="C39" s="76" t="s">
        <v>95</v>
      </c>
      <c r="D39" s="76" t="s">
        <v>95</v>
      </c>
      <c r="E39" s="128" t="s">
        <v>543</v>
      </c>
      <c r="F39" s="384" t="s">
        <v>487</v>
      </c>
      <c r="G39" s="385"/>
    </row>
    <row r="40" spans="1:7" ht="98.45" customHeight="1" x14ac:dyDescent="0.25">
      <c r="A40" s="78" t="s">
        <v>231</v>
      </c>
      <c r="B40" s="14" t="s">
        <v>232</v>
      </c>
      <c r="C40" s="80" t="s">
        <v>27</v>
      </c>
      <c r="D40" s="80" t="s">
        <v>27</v>
      </c>
      <c r="E40" s="386" t="s">
        <v>243</v>
      </c>
      <c r="F40" s="262"/>
      <c r="G40" s="262"/>
    </row>
    <row r="41" spans="1:7" ht="98.45" customHeight="1" x14ac:dyDescent="0.25">
      <c r="A41" s="78" t="s">
        <v>231</v>
      </c>
      <c r="B41" s="15" t="s">
        <v>233</v>
      </c>
      <c r="C41" s="80" t="s">
        <v>27</v>
      </c>
      <c r="D41" s="80" t="s">
        <v>27</v>
      </c>
      <c r="E41" s="348"/>
      <c r="F41" s="262"/>
      <c r="G41" s="262"/>
    </row>
    <row r="42" spans="1:7" ht="98.45" customHeight="1" x14ac:dyDescent="0.25">
      <c r="A42" s="349" t="s">
        <v>231</v>
      </c>
      <c r="B42" s="230" t="s">
        <v>463</v>
      </c>
      <c r="C42" s="80" t="s">
        <v>27</v>
      </c>
      <c r="D42" s="80" t="s">
        <v>27</v>
      </c>
      <c r="E42" s="348"/>
      <c r="F42" s="262"/>
      <c r="G42" s="262"/>
    </row>
    <row r="43" spans="1:7" x14ac:dyDescent="0.25">
      <c r="A43" s="350"/>
      <c r="B43" s="111" t="s">
        <v>239</v>
      </c>
      <c r="C43" s="112">
        <v>0</v>
      </c>
      <c r="D43" s="112">
        <v>0</v>
      </c>
      <c r="E43" s="262"/>
      <c r="F43" s="262"/>
      <c r="G43" s="262"/>
    </row>
    <row r="44" spans="1:7" x14ac:dyDescent="0.25">
      <c r="A44" s="351"/>
      <c r="B44" s="110" t="s">
        <v>312</v>
      </c>
      <c r="C44" s="112">
        <v>0</v>
      </c>
      <c r="D44" s="112">
        <v>0</v>
      </c>
      <c r="E44" s="263"/>
      <c r="F44" s="263"/>
      <c r="G44" s="263"/>
    </row>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sheetData>
  <mergeCells count="25">
    <mergeCell ref="G28:G38"/>
    <mergeCell ref="E40:E44"/>
    <mergeCell ref="F39:F44"/>
    <mergeCell ref="G39:G44"/>
    <mergeCell ref="E29:E38"/>
    <mergeCell ref="F28:F38"/>
    <mergeCell ref="C1:F2"/>
    <mergeCell ref="A1:B1"/>
    <mergeCell ref="F15:F20"/>
    <mergeCell ref="G15:G20"/>
    <mergeCell ref="E22:E27"/>
    <mergeCell ref="F21:F27"/>
    <mergeCell ref="G21:G27"/>
    <mergeCell ref="E16:E20"/>
    <mergeCell ref="G6:G14"/>
    <mergeCell ref="A4:A5"/>
    <mergeCell ref="C5:D5"/>
    <mergeCell ref="E7:E14"/>
    <mergeCell ref="F6:F14"/>
    <mergeCell ref="A2:B2"/>
    <mergeCell ref="A36:A38"/>
    <mergeCell ref="A12:A14"/>
    <mergeCell ref="A18:A20"/>
    <mergeCell ref="A25:A27"/>
    <mergeCell ref="A42:A44"/>
  </mergeCells>
  <conditionalFormatting sqref="C6">
    <cfRule type="cellIs" dxfId="224" priority="195" operator="equal">
      <formula>"Not applicable"</formula>
    </cfRule>
  </conditionalFormatting>
  <conditionalFormatting sqref="D6">
    <cfRule type="cellIs" dxfId="223" priority="194" operator="equal">
      <formula>"Not applicable"</formula>
    </cfRule>
  </conditionalFormatting>
  <conditionalFormatting sqref="C28">
    <cfRule type="cellIs" dxfId="222" priority="179" operator="equal">
      <formula>"Not applicable"</formula>
    </cfRule>
  </conditionalFormatting>
  <conditionalFormatting sqref="D28">
    <cfRule type="cellIs" dxfId="221" priority="178" operator="equal">
      <formula>"Not applicable"</formula>
    </cfRule>
  </conditionalFormatting>
  <conditionalFormatting sqref="C15">
    <cfRule type="cellIs" dxfId="220" priority="187" operator="equal">
      <formula>"Not applicable"</formula>
    </cfRule>
  </conditionalFormatting>
  <conditionalFormatting sqref="D15">
    <cfRule type="cellIs" dxfId="219" priority="186" operator="equal">
      <formula>"Not applicable"</formula>
    </cfRule>
  </conditionalFormatting>
  <conditionalFormatting sqref="C21">
    <cfRule type="cellIs" dxfId="218" priority="185" operator="equal">
      <formula>"Not applicable"</formula>
    </cfRule>
  </conditionalFormatting>
  <conditionalFormatting sqref="D21">
    <cfRule type="cellIs" dxfId="217" priority="184" operator="equal">
      <formula>"Not applicable"</formula>
    </cfRule>
  </conditionalFormatting>
  <conditionalFormatting sqref="C39">
    <cfRule type="cellIs" dxfId="216" priority="177" operator="equal">
      <formula>"Not applicable"</formula>
    </cfRule>
  </conditionalFormatting>
  <conditionalFormatting sqref="D39">
    <cfRule type="cellIs" dxfId="215" priority="176" operator="equal">
      <formula>"Not applicable"</formula>
    </cfRule>
  </conditionalFormatting>
  <dataValidations count="1">
    <dataValidation type="list" allowBlank="1" showInputMessage="1" showErrorMessage="1" sqref="C6:D6 C15:D15 C21:D21 C28:D28 C39:D39">
      <formula1>"Applicable, Not applicable"</formula1>
    </dataValidation>
  </dataValidations>
  <hyperlinks>
    <hyperlink ref="A2:B2" location="Instructions!A1" display="◄◄ Back to instructions"/>
  </hyperlinks>
  <pageMargins left="0.23622047244094491" right="0.23622047244094491" top="0.35433070866141736" bottom="0.27559055118110237" header="0.31496062992125984" footer="0.31496062992125984"/>
  <pageSetup paperSize="8" fitToHeight="0" orientation="landscape" r:id="rId1"/>
  <rowBreaks count="4" manualBreakCount="4">
    <brk id="14" max="16383" man="1"/>
    <brk id="20" max="16383" man="1"/>
    <brk id="27" max="16383" man="1"/>
    <brk id="38" max="16383" man="1"/>
  </rowBreaks>
  <extLst>
    <ext xmlns:x14="http://schemas.microsoft.com/office/spreadsheetml/2009/9/main" uri="{78C0D931-6437-407d-A8EE-F0AAD7539E65}">
      <x14:conditionalFormattings>
        <x14:conditionalFormatting xmlns:xm="http://schemas.microsoft.com/office/excel/2006/main">
          <x14:cfRule type="cellIs" priority="46" operator="equal" id="{B14B0AEF-B3BE-4790-B508-2AB0B6122A69}">
            <xm:f>Ratings!$B$7</xm:f>
            <x14:dxf>
              <fill>
                <patternFill>
                  <bgColor theme="3" tint="0.39994506668294322"/>
                </patternFill>
              </fill>
            </x14:dxf>
          </x14:cfRule>
          <x14:cfRule type="cellIs" priority="47" operator="equal" id="{7A4FBF8C-1773-4BCC-A912-913CD9BA83BE}">
            <xm:f>Ratings!$B$8</xm:f>
            <x14:dxf>
              <fill>
                <patternFill>
                  <bgColor rgb="FF00B050"/>
                </patternFill>
              </fill>
            </x14:dxf>
          </x14:cfRule>
          <x14:cfRule type="cellIs" priority="48" operator="equal" id="{11347F2F-FF6C-4298-923C-1EEA58FB0350}">
            <xm:f>Ratings!$B$9</xm:f>
            <x14:dxf>
              <font>
                <color auto="1"/>
              </font>
              <fill>
                <patternFill>
                  <bgColor rgb="FFFFFF00"/>
                </patternFill>
              </fill>
            </x14:dxf>
          </x14:cfRule>
          <x14:cfRule type="cellIs" priority="49" operator="equal" id="{3938B25D-AE50-469D-B943-3680C11EE911}">
            <xm:f>Ratings!$B$10</xm:f>
            <x14:dxf>
              <fill>
                <patternFill>
                  <bgColor rgb="FFFFC000"/>
                </patternFill>
              </fill>
            </x14:dxf>
          </x14:cfRule>
          <x14:cfRule type="cellIs" priority="50" operator="equal" id="{36ED5672-8677-429A-A7FB-D9FC6D4C4A9D}">
            <xm:f>Ratings!$B$11</xm:f>
            <x14:dxf>
              <fill>
                <patternFill>
                  <bgColor rgb="FFFF0000"/>
                </patternFill>
              </fill>
            </x14:dxf>
          </x14:cfRule>
          <xm:sqref>C13:D14</xm:sqref>
        </x14:conditionalFormatting>
        <x14:conditionalFormatting xmlns:xm="http://schemas.microsoft.com/office/excel/2006/main">
          <x14:cfRule type="cellIs" priority="41" operator="equal" id="{51F39E64-DAEB-4F21-A2F7-0D9FC45B2977}">
            <xm:f>Ratings!$B$7</xm:f>
            <x14:dxf>
              <fill>
                <patternFill>
                  <bgColor theme="3" tint="0.39994506668294322"/>
                </patternFill>
              </fill>
            </x14:dxf>
          </x14:cfRule>
          <x14:cfRule type="cellIs" priority="42" operator="equal" id="{AA35853E-8F20-4504-98F2-A1B909DC163B}">
            <xm:f>Ratings!$B$8</xm:f>
            <x14:dxf>
              <fill>
                <patternFill>
                  <bgColor rgb="FF00B050"/>
                </patternFill>
              </fill>
            </x14:dxf>
          </x14:cfRule>
          <x14:cfRule type="cellIs" priority="43" operator="equal" id="{84512A9C-66D4-4706-A9DB-2AD2A894D376}">
            <xm:f>Ratings!$B$9</xm:f>
            <x14:dxf>
              <font>
                <color auto="1"/>
              </font>
              <fill>
                <patternFill>
                  <bgColor rgb="FFFFFF00"/>
                </patternFill>
              </fill>
            </x14:dxf>
          </x14:cfRule>
          <x14:cfRule type="cellIs" priority="44" operator="equal" id="{6D7800F5-47C4-4B96-BDD3-0B38D49AC0B0}">
            <xm:f>Ratings!$B$10</xm:f>
            <x14:dxf>
              <fill>
                <patternFill>
                  <bgColor rgb="FFFFC000"/>
                </patternFill>
              </fill>
            </x14:dxf>
          </x14:cfRule>
          <x14:cfRule type="cellIs" priority="45" operator="equal" id="{74C3A26C-066F-468F-9DB3-7E5C8BD9BA56}">
            <xm:f>Ratings!$B$11</xm:f>
            <x14:dxf>
              <fill>
                <patternFill>
                  <bgColor rgb="FFFF0000"/>
                </patternFill>
              </fill>
            </x14:dxf>
          </x14:cfRule>
          <xm:sqref>C19:D20</xm:sqref>
        </x14:conditionalFormatting>
        <x14:conditionalFormatting xmlns:xm="http://schemas.microsoft.com/office/excel/2006/main">
          <x14:cfRule type="cellIs" priority="36" operator="equal" id="{695B7C05-D73D-4A8B-90A1-E5BEF7A8F583}">
            <xm:f>Ratings!$B$7</xm:f>
            <x14:dxf>
              <fill>
                <patternFill>
                  <bgColor theme="3" tint="0.39994506668294322"/>
                </patternFill>
              </fill>
            </x14:dxf>
          </x14:cfRule>
          <x14:cfRule type="cellIs" priority="37" operator="equal" id="{7A525911-B912-4A08-8891-A744D27B5DB2}">
            <xm:f>Ratings!$B$8</xm:f>
            <x14:dxf>
              <fill>
                <patternFill>
                  <bgColor rgb="FF00B050"/>
                </patternFill>
              </fill>
            </x14:dxf>
          </x14:cfRule>
          <x14:cfRule type="cellIs" priority="38" operator="equal" id="{7FDE0494-160B-4D8E-89C2-ED61FEF0CA45}">
            <xm:f>Ratings!$B$9</xm:f>
            <x14:dxf>
              <font>
                <color auto="1"/>
              </font>
              <fill>
                <patternFill>
                  <bgColor rgb="FFFFFF00"/>
                </patternFill>
              </fill>
            </x14:dxf>
          </x14:cfRule>
          <x14:cfRule type="cellIs" priority="39" operator="equal" id="{E5349367-33AD-4B7F-852F-067068CE7770}">
            <xm:f>Ratings!$B$10</xm:f>
            <x14:dxf>
              <fill>
                <patternFill>
                  <bgColor rgb="FFFFC000"/>
                </patternFill>
              </fill>
            </x14:dxf>
          </x14:cfRule>
          <x14:cfRule type="cellIs" priority="40" operator="equal" id="{4B7FAB79-EAC8-4EBC-AD27-2D5E68EFFAFA}">
            <xm:f>Ratings!$B$11</xm:f>
            <x14:dxf>
              <fill>
                <patternFill>
                  <bgColor rgb="FFFF0000"/>
                </patternFill>
              </fill>
            </x14:dxf>
          </x14:cfRule>
          <xm:sqref>C26:D27</xm:sqref>
        </x14:conditionalFormatting>
        <x14:conditionalFormatting xmlns:xm="http://schemas.microsoft.com/office/excel/2006/main">
          <x14:cfRule type="cellIs" priority="31" operator="equal" id="{88B4C0EE-DB93-4825-9819-E57B3AD823E1}">
            <xm:f>Ratings!$B$7</xm:f>
            <x14:dxf>
              <fill>
                <patternFill>
                  <bgColor theme="3" tint="0.39994506668294322"/>
                </patternFill>
              </fill>
            </x14:dxf>
          </x14:cfRule>
          <x14:cfRule type="cellIs" priority="32" operator="equal" id="{1AF4F56E-B31E-4689-A715-A97F7F0A4CF1}">
            <xm:f>Ratings!$B$8</xm:f>
            <x14:dxf>
              <fill>
                <patternFill>
                  <bgColor rgb="FF00B050"/>
                </patternFill>
              </fill>
            </x14:dxf>
          </x14:cfRule>
          <x14:cfRule type="cellIs" priority="33" operator="equal" id="{2374BAE1-ED50-4168-97D7-3F0A312651D3}">
            <xm:f>Ratings!$B$9</xm:f>
            <x14:dxf>
              <font>
                <color auto="1"/>
              </font>
              <fill>
                <patternFill>
                  <bgColor rgb="FFFFFF00"/>
                </patternFill>
              </fill>
            </x14:dxf>
          </x14:cfRule>
          <x14:cfRule type="cellIs" priority="34" operator="equal" id="{739ECF0E-6103-49DC-9006-03C1A179E9D8}">
            <xm:f>Ratings!$B$10</xm:f>
            <x14:dxf>
              <fill>
                <patternFill>
                  <bgColor rgb="FFFFC000"/>
                </patternFill>
              </fill>
            </x14:dxf>
          </x14:cfRule>
          <x14:cfRule type="cellIs" priority="35" operator="equal" id="{627DA99D-28C3-4366-9A7B-01CC47EA485B}">
            <xm:f>Ratings!$B$11</xm:f>
            <x14:dxf>
              <fill>
                <patternFill>
                  <bgColor rgb="FFFF0000"/>
                </patternFill>
              </fill>
            </x14:dxf>
          </x14:cfRule>
          <xm:sqref>C37:D38</xm:sqref>
        </x14:conditionalFormatting>
        <x14:conditionalFormatting xmlns:xm="http://schemas.microsoft.com/office/excel/2006/main">
          <x14:cfRule type="cellIs" priority="26" operator="equal" id="{E995CEF6-2962-4954-9169-BEB21CB3BCBF}">
            <xm:f>Ratings!$B$7</xm:f>
            <x14:dxf>
              <fill>
                <patternFill>
                  <bgColor theme="3" tint="0.39994506668294322"/>
                </patternFill>
              </fill>
            </x14:dxf>
          </x14:cfRule>
          <x14:cfRule type="cellIs" priority="27" operator="equal" id="{54AA9CD6-CF97-4A40-BF7B-E0F825A92005}">
            <xm:f>Ratings!$B$8</xm:f>
            <x14:dxf>
              <fill>
                <patternFill>
                  <bgColor rgb="FF00B050"/>
                </patternFill>
              </fill>
            </x14:dxf>
          </x14:cfRule>
          <x14:cfRule type="cellIs" priority="28" operator="equal" id="{648605B8-470E-4CAC-AEB6-C832CE52B668}">
            <xm:f>Ratings!$B$9</xm:f>
            <x14:dxf>
              <font>
                <color auto="1"/>
              </font>
              <fill>
                <patternFill>
                  <bgColor rgb="FFFFFF00"/>
                </patternFill>
              </fill>
            </x14:dxf>
          </x14:cfRule>
          <x14:cfRule type="cellIs" priority="29" operator="equal" id="{F786034A-77E2-49CA-8F19-496D0FD12A10}">
            <xm:f>Ratings!$B$10</xm:f>
            <x14:dxf>
              <fill>
                <patternFill>
                  <bgColor rgb="FFFFC000"/>
                </patternFill>
              </fill>
            </x14:dxf>
          </x14:cfRule>
          <x14:cfRule type="cellIs" priority="30" operator="equal" id="{72E7CB8F-0364-458A-9BAC-182C1DC33540}">
            <xm:f>Ratings!$B$11</xm:f>
            <x14:dxf>
              <fill>
                <patternFill>
                  <bgColor rgb="FFFF0000"/>
                </patternFill>
              </fill>
            </x14:dxf>
          </x14:cfRule>
          <xm:sqref>C43:D44</xm:sqref>
        </x14:conditionalFormatting>
        <x14:conditionalFormatting xmlns:xm="http://schemas.microsoft.com/office/excel/2006/main">
          <x14:cfRule type="cellIs" priority="21" operator="equal" id="{4456EE66-B7EE-4DFD-98B1-A27E8E2C2C2C}">
            <xm:f>Ratings!$B$7</xm:f>
            <x14:dxf>
              <fill>
                <patternFill>
                  <bgColor theme="3" tint="0.39994506668294322"/>
                </patternFill>
              </fill>
            </x14:dxf>
          </x14:cfRule>
          <x14:cfRule type="cellIs" priority="22" operator="equal" id="{D8C29322-D41B-443A-A75A-317C6A2397FE}">
            <xm:f>Ratings!$B$8</xm:f>
            <x14:dxf>
              <fill>
                <patternFill>
                  <bgColor rgb="FF00B050"/>
                </patternFill>
              </fill>
            </x14:dxf>
          </x14:cfRule>
          <x14:cfRule type="cellIs" priority="23" operator="equal" id="{6E5A516A-1296-4267-BF9C-680EC67F2659}">
            <xm:f>Ratings!$B$9</xm:f>
            <x14:dxf>
              <font>
                <color auto="1"/>
              </font>
              <fill>
                <patternFill>
                  <bgColor rgb="FFFFFF00"/>
                </patternFill>
              </fill>
            </x14:dxf>
          </x14:cfRule>
          <x14:cfRule type="cellIs" priority="24" operator="equal" id="{6429E018-84E9-4315-AA50-E7CC0B5DA7DF}">
            <xm:f>Ratings!$B$10</xm:f>
            <x14:dxf>
              <fill>
                <patternFill>
                  <bgColor rgb="FFFFC000"/>
                </patternFill>
              </fill>
            </x14:dxf>
          </x14:cfRule>
          <x14:cfRule type="cellIs" priority="25" operator="equal" id="{4535F933-050F-480B-A9C7-D04BBC54124F}">
            <xm:f>Ratings!$B$11</xm:f>
            <x14:dxf>
              <fill>
                <patternFill>
                  <bgColor rgb="FFFF0000"/>
                </patternFill>
              </fill>
            </x14:dxf>
          </x14:cfRule>
          <xm:sqref>C7:D12</xm:sqref>
        </x14:conditionalFormatting>
        <x14:conditionalFormatting xmlns:xm="http://schemas.microsoft.com/office/excel/2006/main">
          <x14:cfRule type="cellIs" priority="16" operator="equal" id="{FDED0047-15A2-4AC4-9B8D-AAEFBE987CB6}">
            <xm:f>Ratings!$B$7</xm:f>
            <x14:dxf>
              <fill>
                <patternFill>
                  <bgColor theme="3" tint="0.39994506668294322"/>
                </patternFill>
              </fill>
            </x14:dxf>
          </x14:cfRule>
          <x14:cfRule type="cellIs" priority="17" operator="equal" id="{796A942C-2F09-4575-8AAE-4E76ADDF5BDC}">
            <xm:f>Ratings!$B$8</xm:f>
            <x14:dxf>
              <fill>
                <patternFill>
                  <bgColor rgb="FF00B050"/>
                </patternFill>
              </fill>
            </x14:dxf>
          </x14:cfRule>
          <x14:cfRule type="cellIs" priority="18" operator="equal" id="{0F0822CD-8672-4CD4-9BA2-5DEE737B91C3}">
            <xm:f>Ratings!$B$9</xm:f>
            <x14:dxf>
              <font>
                <color auto="1"/>
              </font>
              <fill>
                <patternFill>
                  <bgColor rgb="FFFFFF00"/>
                </patternFill>
              </fill>
            </x14:dxf>
          </x14:cfRule>
          <x14:cfRule type="cellIs" priority="19" operator="equal" id="{14F3CE95-F50E-4E24-BA94-98858FEA8F3E}">
            <xm:f>Ratings!$B$10</xm:f>
            <x14:dxf>
              <fill>
                <patternFill>
                  <bgColor rgb="FFFFC000"/>
                </patternFill>
              </fill>
            </x14:dxf>
          </x14:cfRule>
          <x14:cfRule type="cellIs" priority="20" operator="equal" id="{020C9904-D5C5-4DB2-8383-24357EBBA70A}">
            <xm:f>Ratings!$B$11</xm:f>
            <x14:dxf>
              <fill>
                <patternFill>
                  <bgColor rgb="FFFF0000"/>
                </patternFill>
              </fill>
            </x14:dxf>
          </x14:cfRule>
          <xm:sqref>C16:D18</xm:sqref>
        </x14:conditionalFormatting>
        <x14:conditionalFormatting xmlns:xm="http://schemas.microsoft.com/office/excel/2006/main">
          <x14:cfRule type="cellIs" priority="11" operator="equal" id="{5F8DC2C5-5871-4FA2-954B-2B706979DADC}">
            <xm:f>Ratings!$B$7</xm:f>
            <x14:dxf>
              <fill>
                <patternFill>
                  <bgColor theme="3" tint="0.39994506668294322"/>
                </patternFill>
              </fill>
            </x14:dxf>
          </x14:cfRule>
          <x14:cfRule type="cellIs" priority="12" operator="equal" id="{9B03F98D-6EC9-4B05-AF16-20BD23B0AE85}">
            <xm:f>Ratings!$B$8</xm:f>
            <x14:dxf>
              <fill>
                <patternFill>
                  <bgColor rgb="FF00B050"/>
                </patternFill>
              </fill>
            </x14:dxf>
          </x14:cfRule>
          <x14:cfRule type="cellIs" priority="13" operator="equal" id="{C543E887-3BE3-449F-9E5A-76A629D14602}">
            <xm:f>Ratings!$B$9</xm:f>
            <x14:dxf>
              <font>
                <color auto="1"/>
              </font>
              <fill>
                <patternFill>
                  <bgColor rgb="FFFFFF00"/>
                </patternFill>
              </fill>
            </x14:dxf>
          </x14:cfRule>
          <x14:cfRule type="cellIs" priority="14" operator="equal" id="{FFB410F0-04F6-47D2-84B5-875762245AAC}">
            <xm:f>Ratings!$B$10</xm:f>
            <x14:dxf>
              <fill>
                <patternFill>
                  <bgColor rgb="FFFFC000"/>
                </patternFill>
              </fill>
            </x14:dxf>
          </x14:cfRule>
          <x14:cfRule type="cellIs" priority="15" operator="equal" id="{8A6A3C5F-5F06-4C5E-851F-44229F221AA7}">
            <xm:f>Ratings!$B$11</xm:f>
            <x14:dxf>
              <fill>
                <patternFill>
                  <bgColor rgb="FFFF0000"/>
                </patternFill>
              </fill>
            </x14:dxf>
          </x14:cfRule>
          <xm:sqref>C22:D25</xm:sqref>
        </x14:conditionalFormatting>
        <x14:conditionalFormatting xmlns:xm="http://schemas.microsoft.com/office/excel/2006/main">
          <x14:cfRule type="cellIs" priority="6" operator="equal" id="{7B00AE1C-B603-43D8-B48D-1C761AE625E8}">
            <xm:f>Ratings!$B$7</xm:f>
            <x14:dxf>
              <fill>
                <patternFill>
                  <bgColor theme="3" tint="0.39994506668294322"/>
                </patternFill>
              </fill>
            </x14:dxf>
          </x14:cfRule>
          <x14:cfRule type="cellIs" priority="7" operator="equal" id="{8BE0D65E-8159-46DD-9597-204752685C93}">
            <xm:f>Ratings!$B$8</xm:f>
            <x14:dxf>
              <fill>
                <patternFill>
                  <bgColor rgb="FF00B050"/>
                </patternFill>
              </fill>
            </x14:dxf>
          </x14:cfRule>
          <x14:cfRule type="cellIs" priority="8" operator="equal" id="{8B34E28B-6ECE-41A3-B6C5-39EE026DA5B4}">
            <xm:f>Ratings!$B$9</xm:f>
            <x14:dxf>
              <font>
                <color auto="1"/>
              </font>
              <fill>
                <patternFill>
                  <bgColor rgb="FFFFFF00"/>
                </patternFill>
              </fill>
            </x14:dxf>
          </x14:cfRule>
          <x14:cfRule type="cellIs" priority="9" operator="equal" id="{8006ADE6-D147-45EA-BC26-41EFF891061D}">
            <xm:f>Ratings!$B$10</xm:f>
            <x14:dxf>
              <fill>
                <patternFill>
                  <bgColor rgb="FFFFC000"/>
                </patternFill>
              </fill>
            </x14:dxf>
          </x14:cfRule>
          <x14:cfRule type="cellIs" priority="10" operator="equal" id="{4A43FBA0-5971-48DC-9D3B-0E046D4813F2}">
            <xm:f>Ratings!$B$11</xm:f>
            <x14:dxf>
              <fill>
                <patternFill>
                  <bgColor rgb="FFFF0000"/>
                </patternFill>
              </fill>
            </x14:dxf>
          </x14:cfRule>
          <xm:sqref>C29:D36</xm:sqref>
        </x14:conditionalFormatting>
        <x14:conditionalFormatting xmlns:xm="http://schemas.microsoft.com/office/excel/2006/main">
          <x14:cfRule type="cellIs" priority="1" operator="equal" id="{3F744FD1-852F-469B-9835-66D0BD471887}">
            <xm:f>Ratings!$B$7</xm:f>
            <x14:dxf>
              <fill>
                <patternFill>
                  <bgColor theme="3" tint="0.39994506668294322"/>
                </patternFill>
              </fill>
            </x14:dxf>
          </x14:cfRule>
          <x14:cfRule type="cellIs" priority="2" operator="equal" id="{C894F46D-4929-4A2A-AD9B-B4D102AA7997}">
            <xm:f>Ratings!$B$8</xm:f>
            <x14:dxf>
              <fill>
                <patternFill>
                  <bgColor rgb="FF00B050"/>
                </patternFill>
              </fill>
            </x14:dxf>
          </x14:cfRule>
          <x14:cfRule type="cellIs" priority="3" operator="equal" id="{8246C1B0-2027-4401-B525-8424930F46EF}">
            <xm:f>Ratings!$B$9</xm:f>
            <x14:dxf>
              <font>
                <color auto="1"/>
              </font>
              <fill>
                <patternFill>
                  <bgColor rgb="FFFFFF00"/>
                </patternFill>
              </fill>
            </x14:dxf>
          </x14:cfRule>
          <x14:cfRule type="cellIs" priority="4" operator="equal" id="{AB776292-3B57-40FF-B477-21D5AFBFBCFE}">
            <xm:f>Ratings!$B$10</xm:f>
            <x14:dxf>
              <fill>
                <patternFill>
                  <bgColor rgb="FFFFC000"/>
                </patternFill>
              </fill>
            </x14:dxf>
          </x14:cfRule>
          <x14:cfRule type="cellIs" priority="5" operator="equal" id="{D3E47F53-4307-4FEB-910A-2460209FB641}">
            <xm:f>Ratings!$B$11</xm:f>
            <x14:dxf>
              <fill>
                <patternFill>
                  <bgColor rgb="FFFF0000"/>
                </patternFill>
              </fill>
            </x14:dxf>
          </x14:cfRule>
          <xm:sqref>C40:D42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C16:D18 C29:D36 C7:D12 C22:D25 C40:D42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L45"/>
  <sheetViews>
    <sheetView showGridLines="0" zoomScale="80" zoomScaleNormal="80" workbookViewId="0">
      <pane xSplit="1" ySplit="5" topLeftCell="B6" activePane="bottomRight" state="frozen"/>
      <selection activeCell="C2" sqref="C2:J2"/>
      <selection pane="topRight" activeCell="C2" sqref="C2:J2"/>
      <selection pane="bottomLeft" activeCell="C2" sqref="C2:J2"/>
      <selection pane="bottomRight" activeCell="B6" sqref="B6"/>
    </sheetView>
  </sheetViews>
  <sheetFormatPr defaultColWidth="9.140625" defaultRowHeight="12.75" x14ac:dyDescent="0.25"/>
  <cols>
    <col min="1" max="1" width="4.42578125" style="9" bestFit="1" customWidth="1"/>
    <col min="2" max="2" width="55.85546875" style="9" customWidth="1"/>
    <col min="3" max="4" width="15" style="51" customWidth="1"/>
    <col min="5" max="5" width="42.5703125" style="51" customWidth="1"/>
    <col min="6" max="6" width="71" style="9" customWidth="1"/>
    <col min="7" max="7" width="133.85546875" style="9" customWidth="1"/>
    <col min="8" max="16384" width="9.140625" style="9"/>
  </cols>
  <sheetData>
    <row r="1" spans="1:12" ht="29.45" customHeight="1" x14ac:dyDescent="0.25">
      <c r="A1" s="396" t="s">
        <v>234</v>
      </c>
      <c r="B1" s="397"/>
      <c r="C1" s="402" t="s">
        <v>61</v>
      </c>
      <c r="D1" s="382"/>
      <c r="E1" s="382"/>
      <c r="F1" s="383"/>
      <c r="G1" s="131"/>
    </row>
    <row r="2" spans="1:12" ht="16.149999999999999" customHeight="1" x14ac:dyDescent="0.25">
      <c r="A2" s="367" t="s">
        <v>381</v>
      </c>
      <c r="B2" s="368"/>
      <c r="C2" s="365"/>
      <c r="D2" s="366"/>
      <c r="E2" s="366"/>
      <c r="F2" s="254"/>
      <c r="G2" s="131"/>
    </row>
    <row r="3" spans="1:12" ht="6" customHeight="1" x14ac:dyDescent="0.3">
      <c r="A3" s="103"/>
      <c r="B3" s="115"/>
      <c r="C3" s="94"/>
      <c r="D3" s="129"/>
      <c r="E3" s="129"/>
      <c r="F3" s="129"/>
      <c r="G3" s="56"/>
    </row>
    <row r="4" spans="1:12" x14ac:dyDescent="0.25">
      <c r="A4" s="373" t="s">
        <v>217</v>
      </c>
      <c r="B4" s="55" t="s">
        <v>135</v>
      </c>
      <c r="C4" s="55" t="str">
        <f>Year_1</f>
        <v>2015-16</v>
      </c>
      <c r="D4" s="55" t="str">
        <f>Year_2</f>
        <v>2016-17</v>
      </c>
      <c r="E4" s="118" t="s">
        <v>133</v>
      </c>
      <c r="F4" s="118" t="s">
        <v>138</v>
      </c>
      <c r="G4" s="117" t="s">
        <v>241</v>
      </c>
    </row>
    <row r="5" spans="1:12" s="10" customFormat="1" ht="51" x14ac:dyDescent="0.25">
      <c r="A5" s="351"/>
      <c r="B5" s="206" t="s">
        <v>577</v>
      </c>
      <c r="C5" s="369" t="s">
        <v>240</v>
      </c>
      <c r="D5" s="370"/>
      <c r="E5" s="152" t="s">
        <v>430</v>
      </c>
      <c r="F5" s="89" t="s">
        <v>238</v>
      </c>
      <c r="G5" s="58" t="s">
        <v>242</v>
      </c>
      <c r="L5" s="9"/>
    </row>
    <row r="6" spans="1:12" ht="60.6" customHeight="1" x14ac:dyDescent="0.25">
      <c r="A6" s="77" t="s">
        <v>8</v>
      </c>
      <c r="B6" s="79" t="s">
        <v>488</v>
      </c>
      <c r="C6" s="76" t="s">
        <v>95</v>
      </c>
      <c r="D6" s="76" t="s">
        <v>95</v>
      </c>
      <c r="E6" s="71" t="s">
        <v>570</v>
      </c>
      <c r="F6" s="385" t="s">
        <v>352</v>
      </c>
      <c r="G6" s="344"/>
    </row>
    <row r="7" spans="1:12" ht="58.9" customHeight="1" x14ac:dyDescent="0.25">
      <c r="A7" s="78" t="s">
        <v>8</v>
      </c>
      <c r="B7" s="11" t="s">
        <v>360</v>
      </c>
      <c r="C7" s="80" t="s">
        <v>27</v>
      </c>
      <c r="D7" s="80" t="s">
        <v>27</v>
      </c>
      <c r="E7" s="398" t="s">
        <v>348</v>
      </c>
      <c r="F7" s="345"/>
      <c r="G7" s="345"/>
    </row>
    <row r="8" spans="1:12" ht="58.9" customHeight="1" x14ac:dyDescent="0.25">
      <c r="A8" s="78" t="s">
        <v>8</v>
      </c>
      <c r="B8" s="11" t="s">
        <v>361</v>
      </c>
      <c r="C8" s="80" t="s">
        <v>27</v>
      </c>
      <c r="D8" s="80" t="s">
        <v>27</v>
      </c>
      <c r="E8" s="399"/>
      <c r="F8" s="345"/>
      <c r="G8" s="345"/>
    </row>
    <row r="9" spans="1:12" ht="72.75" customHeight="1" x14ac:dyDescent="0.25">
      <c r="A9" s="349" t="s">
        <v>8</v>
      </c>
      <c r="B9" s="230" t="s">
        <v>463</v>
      </c>
      <c r="C9" s="80" t="s">
        <v>27</v>
      </c>
      <c r="D9" s="80" t="s">
        <v>27</v>
      </c>
      <c r="E9" s="399"/>
      <c r="F9" s="345"/>
      <c r="G9" s="345"/>
    </row>
    <row r="10" spans="1:12" x14ac:dyDescent="0.25">
      <c r="A10" s="350"/>
      <c r="B10" s="111" t="s">
        <v>239</v>
      </c>
      <c r="C10" s="112">
        <v>0</v>
      </c>
      <c r="D10" s="112">
        <v>0</v>
      </c>
      <c r="E10" s="400"/>
      <c r="F10" s="345"/>
      <c r="G10" s="345"/>
    </row>
    <row r="11" spans="1:12" x14ac:dyDescent="0.25">
      <c r="A11" s="351"/>
      <c r="B11" s="110" t="s">
        <v>312</v>
      </c>
      <c r="C11" s="112">
        <v>0</v>
      </c>
      <c r="D11" s="112">
        <v>0</v>
      </c>
      <c r="E11" s="401"/>
      <c r="F11" s="346"/>
      <c r="G11" s="346"/>
    </row>
    <row r="12" spans="1:12" ht="43.15" customHeight="1" x14ac:dyDescent="0.25">
      <c r="A12" s="77" t="s">
        <v>9</v>
      </c>
      <c r="B12" s="79" t="s">
        <v>489</v>
      </c>
      <c r="C12" s="76" t="s">
        <v>95</v>
      </c>
      <c r="D12" s="76" t="s">
        <v>95</v>
      </c>
      <c r="E12" s="71" t="s">
        <v>571</v>
      </c>
      <c r="F12" s="395" t="s">
        <v>538</v>
      </c>
      <c r="G12" s="344"/>
    </row>
    <row r="13" spans="1:12" ht="50.45" customHeight="1" x14ac:dyDescent="0.25">
      <c r="A13" s="78" t="s">
        <v>9</v>
      </c>
      <c r="B13" s="11" t="s">
        <v>324</v>
      </c>
      <c r="C13" s="80" t="s">
        <v>27</v>
      </c>
      <c r="D13" s="80" t="s">
        <v>27</v>
      </c>
      <c r="E13" s="393" t="s">
        <v>350</v>
      </c>
      <c r="F13" s="345"/>
      <c r="G13" s="345"/>
    </row>
    <row r="14" spans="1:12" ht="50.45" customHeight="1" x14ac:dyDescent="0.25">
      <c r="A14" s="78" t="s">
        <v>9</v>
      </c>
      <c r="B14" s="11" t="s">
        <v>349</v>
      </c>
      <c r="C14" s="80" t="s">
        <v>27</v>
      </c>
      <c r="D14" s="80" t="s">
        <v>27</v>
      </c>
      <c r="E14" s="394"/>
      <c r="F14" s="345"/>
      <c r="G14" s="345"/>
    </row>
    <row r="15" spans="1:12" ht="59.45" customHeight="1" x14ac:dyDescent="0.25">
      <c r="A15" s="78" t="s">
        <v>9</v>
      </c>
      <c r="B15" s="11" t="s">
        <v>739</v>
      </c>
      <c r="C15" s="80" t="s">
        <v>27</v>
      </c>
      <c r="D15" s="80" t="s">
        <v>27</v>
      </c>
      <c r="E15" s="394"/>
      <c r="F15" s="345"/>
      <c r="G15" s="345"/>
    </row>
    <row r="16" spans="1:12" ht="50.45" customHeight="1" x14ac:dyDescent="0.25">
      <c r="A16" s="78" t="s">
        <v>9</v>
      </c>
      <c r="B16" s="11" t="s">
        <v>354</v>
      </c>
      <c r="C16" s="80" t="s">
        <v>27</v>
      </c>
      <c r="D16" s="80" t="s">
        <v>27</v>
      </c>
      <c r="E16" s="394"/>
      <c r="F16" s="345"/>
      <c r="G16" s="345"/>
    </row>
    <row r="17" spans="1:7" ht="50.45" customHeight="1" x14ac:dyDescent="0.25">
      <c r="A17" s="78" t="s">
        <v>9</v>
      </c>
      <c r="B17" s="11" t="s">
        <v>325</v>
      </c>
      <c r="C17" s="80" t="s">
        <v>27</v>
      </c>
      <c r="D17" s="80" t="s">
        <v>27</v>
      </c>
      <c r="E17" s="394"/>
      <c r="F17" s="345"/>
      <c r="G17" s="345"/>
    </row>
    <row r="18" spans="1:7" ht="50.45" customHeight="1" x14ac:dyDescent="0.25">
      <c r="A18" s="78" t="s">
        <v>9</v>
      </c>
      <c r="B18" s="11" t="s">
        <v>326</v>
      </c>
      <c r="C18" s="80" t="s">
        <v>27</v>
      </c>
      <c r="D18" s="80" t="s">
        <v>27</v>
      </c>
      <c r="E18" s="394"/>
      <c r="F18" s="345"/>
      <c r="G18" s="345"/>
    </row>
    <row r="19" spans="1:7" ht="71.25" customHeight="1" x14ac:dyDescent="0.25">
      <c r="A19" s="349" t="s">
        <v>9</v>
      </c>
      <c r="B19" s="230" t="s">
        <v>461</v>
      </c>
      <c r="C19" s="80" t="s">
        <v>27</v>
      </c>
      <c r="D19" s="80" t="s">
        <v>27</v>
      </c>
      <c r="E19" s="394"/>
      <c r="F19" s="345"/>
      <c r="G19" s="345"/>
    </row>
    <row r="20" spans="1:7" x14ac:dyDescent="0.25">
      <c r="A20" s="350"/>
      <c r="B20" s="111" t="s">
        <v>239</v>
      </c>
      <c r="C20" s="112">
        <v>0</v>
      </c>
      <c r="D20" s="112">
        <v>0</v>
      </c>
      <c r="E20" s="262"/>
      <c r="F20" s="345"/>
      <c r="G20" s="345"/>
    </row>
    <row r="21" spans="1:7" x14ac:dyDescent="0.25">
      <c r="A21" s="351"/>
      <c r="B21" s="110" t="s">
        <v>312</v>
      </c>
      <c r="C21" s="112">
        <v>0</v>
      </c>
      <c r="D21" s="112">
        <v>0</v>
      </c>
      <c r="E21" s="263"/>
      <c r="F21" s="346"/>
      <c r="G21" s="346"/>
    </row>
    <row r="22" spans="1:7" ht="45" customHeight="1" x14ac:dyDescent="0.25">
      <c r="A22" s="161" t="s">
        <v>10</v>
      </c>
      <c r="B22" s="162" t="s">
        <v>490</v>
      </c>
      <c r="C22" s="163" t="s">
        <v>95</v>
      </c>
      <c r="D22" s="163" t="s">
        <v>95</v>
      </c>
      <c r="E22" s="164" t="s">
        <v>572</v>
      </c>
      <c r="F22" s="409" t="s">
        <v>351</v>
      </c>
      <c r="G22" s="165"/>
    </row>
    <row r="23" spans="1:7" ht="60.6" customHeight="1" x14ac:dyDescent="0.25">
      <c r="A23" s="166" t="s">
        <v>10</v>
      </c>
      <c r="B23" s="82" t="s">
        <v>369</v>
      </c>
      <c r="C23" s="80" t="s">
        <v>27</v>
      </c>
      <c r="D23" s="80" t="s">
        <v>27</v>
      </c>
      <c r="E23" s="412" t="s">
        <v>280</v>
      </c>
      <c r="F23" s="410"/>
      <c r="G23" s="147"/>
    </row>
    <row r="24" spans="1:7" ht="60.6" customHeight="1" x14ac:dyDescent="0.25">
      <c r="A24" s="166" t="s">
        <v>10</v>
      </c>
      <c r="B24" s="82" t="s">
        <v>362</v>
      </c>
      <c r="C24" s="80" t="s">
        <v>27</v>
      </c>
      <c r="D24" s="80" t="s">
        <v>27</v>
      </c>
      <c r="E24" s="412"/>
      <c r="F24" s="410"/>
      <c r="G24" s="147"/>
    </row>
    <row r="25" spans="1:7" ht="60.6" customHeight="1" x14ac:dyDescent="0.25">
      <c r="A25" s="166" t="s">
        <v>10</v>
      </c>
      <c r="B25" s="82" t="s">
        <v>363</v>
      </c>
      <c r="C25" s="80" t="s">
        <v>27</v>
      </c>
      <c r="D25" s="80" t="s">
        <v>27</v>
      </c>
      <c r="E25" s="412"/>
      <c r="F25" s="410"/>
      <c r="G25" s="147"/>
    </row>
    <row r="26" spans="1:7" ht="60.6" customHeight="1" x14ac:dyDescent="0.25">
      <c r="A26" s="166" t="s">
        <v>10</v>
      </c>
      <c r="B26" s="82" t="s">
        <v>270</v>
      </c>
      <c r="C26" s="80" t="s">
        <v>27</v>
      </c>
      <c r="D26" s="80" t="s">
        <v>27</v>
      </c>
      <c r="E26" s="412"/>
      <c r="F26" s="410"/>
      <c r="G26" s="147"/>
    </row>
    <row r="27" spans="1:7" ht="71.25" customHeight="1" x14ac:dyDescent="0.25">
      <c r="A27" s="415" t="s">
        <v>10</v>
      </c>
      <c r="B27" s="230" t="s">
        <v>465</v>
      </c>
      <c r="C27" s="80" t="s">
        <v>27</v>
      </c>
      <c r="D27" s="80" t="s">
        <v>27</v>
      </c>
      <c r="E27" s="412"/>
      <c r="F27" s="410"/>
      <c r="G27" s="147"/>
    </row>
    <row r="28" spans="1:7" ht="15" x14ac:dyDescent="0.25">
      <c r="A28" s="350"/>
      <c r="B28" s="111" t="s">
        <v>239</v>
      </c>
      <c r="C28" s="112">
        <v>0</v>
      </c>
      <c r="D28" s="112">
        <v>0</v>
      </c>
      <c r="E28" s="412"/>
      <c r="F28" s="410"/>
      <c r="G28" s="147"/>
    </row>
    <row r="29" spans="1:7" ht="15" x14ac:dyDescent="0.25">
      <c r="A29" s="351"/>
      <c r="B29" s="110" t="s">
        <v>312</v>
      </c>
      <c r="C29" s="112">
        <v>0</v>
      </c>
      <c r="D29" s="112">
        <v>0</v>
      </c>
      <c r="E29" s="413"/>
      <c r="F29" s="411"/>
      <c r="G29" s="148"/>
    </row>
    <row r="30" spans="1:7" s="12" customFormat="1" ht="66" customHeight="1" x14ac:dyDescent="0.2">
      <c r="A30" s="77" t="s">
        <v>11</v>
      </c>
      <c r="B30" s="79" t="s">
        <v>491</v>
      </c>
      <c r="C30" s="76" t="s">
        <v>95</v>
      </c>
      <c r="D30" s="76" t="s">
        <v>95</v>
      </c>
      <c r="E30" s="88"/>
      <c r="F30" s="403" t="s">
        <v>357</v>
      </c>
      <c r="G30" s="344"/>
    </row>
    <row r="31" spans="1:7" s="12" customFormat="1" ht="52.9" customHeight="1" x14ac:dyDescent="0.2">
      <c r="A31" s="78" t="s">
        <v>11</v>
      </c>
      <c r="B31" s="82" t="s">
        <v>139</v>
      </c>
      <c r="C31" s="80" t="s">
        <v>27</v>
      </c>
      <c r="D31" s="80" t="s">
        <v>27</v>
      </c>
      <c r="E31" s="414" t="s">
        <v>356</v>
      </c>
      <c r="F31" s="262"/>
      <c r="G31" s="262"/>
    </row>
    <row r="32" spans="1:7" ht="51" x14ac:dyDescent="0.25">
      <c r="A32" s="78" t="s">
        <v>11</v>
      </c>
      <c r="B32" s="49" t="s">
        <v>283</v>
      </c>
      <c r="C32" s="80" t="s">
        <v>27</v>
      </c>
      <c r="D32" s="80" t="s">
        <v>27</v>
      </c>
      <c r="E32" s="394"/>
      <c r="F32" s="262"/>
      <c r="G32" s="262"/>
    </row>
    <row r="33" spans="1:12" ht="63.75" x14ac:dyDescent="0.25">
      <c r="A33" s="349" t="s">
        <v>11</v>
      </c>
      <c r="B33" s="230" t="s">
        <v>463</v>
      </c>
      <c r="C33" s="80" t="s">
        <v>27</v>
      </c>
      <c r="D33" s="80" t="s">
        <v>27</v>
      </c>
      <c r="E33" s="394"/>
      <c r="F33" s="262"/>
      <c r="G33" s="262"/>
    </row>
    <row r="34" spans="1:12" x14ac:dyDescent="0.25">
      <c r="A34" s="350"/>
      <c r="B34" s="111" t="s">
        <v>239</v>
      </c>
      <c r="C34" s="112">
        <v>0</v>
      </c>
      <c r="D34" s="112">
        <v>0</v>
      </c>
      <c r="E34" s="262"/>
      <c r="F34" s="262"/>
      <c r="G34" s="262"/>
      <c r="H34" s="19"/>
      <c r="I34" s="19"/>
      <c r="J34" s="19"/>
      <c r="K34" s="19"/>
      <c r="L34" s="19"/>
    </row>
    <row r="35" spans="1:12" x14ac:dyDescent="0.25">
      <c r="A35" s="351"/>
      <c r="B35" s="110" t="s">
        <v>312</v>
      </c>
      <c r="C35" s="112">
        <v>0</v>
      </c>
      <c r="D35" s="112">
        <v>0</v>
      </c>
      <c r="E35" s="263"/>
      <c r="F35" s="263"/>
      <c r="G35" s="263"/>
      <c r="H35" s="19"/>
      <c r="I35" s="19"/>
      <c r="J35" s="19"/>
      <c r="K35" s="19"/>
      <c r="L35" s="19"/>
    </row>
    <row r="36" spans="1:12" s="7" customFormat="1" ht="52.9" customHeight="1" x14ac:dyDescent="0.25">
      <c r="A36" s="77" t="s">
        <v>12</v>
      </c>
      <c r="B36" s="79" t="s">
        <v>492</v>
      </c>
      <c r="C36" s="76" t="s">
        <v>95</v>
      </c>
      <c r="D36" s="76" t="s">
        <v>95</v>
      </c>
      <c r="E36" s="139" t="s">
        <v>279</v>
      </c>
      <c r="F36" s="403" t="s">
        <v>353</v>
      </c>
      <c r="G36" s="403"/>
    </row>
    <row r="37" spans="1:12" s="7" customFormat="1" ht="63.75" x14ac:dyDescent="0.25">
      <c r="A37" s="78" t="s">
        <v>12</v>
      </c>
      <c r="B37" s="90" t="s">
        <v>358</v>
      </c>
      <c r="C37" s="80" t="s">
        <v>27</v>
      </c>
      <c r="D37" s="80" t="s">
        <v>27</v>
      </c>
      <c r="E37" s="406" t="s">
        <v>359</v>
      </c>
      <c r="F37" s="404"/>
      <c r="G37" s="404"/>
    </row>
    <row r="38" spans="1:12" s="7" customFormat="1" ht="58.9" customHeight="1" x14ac:dyDescent="0.25">
      <c r="A38" s="78" t="s">
        <v>12</v>
      </c>
      <c r="B38" s="90" t="s">
        <v>499</v>
      </c>
      <c r="C38" s="80" t="s">
        <v>27</v>
      </c>
      <c r="D38" s="80" t="s">
        <v>27</v>
      </c>
      <c r="E38" s="404"/>
      <c r="F38" s="404"/>
      <c r="G38" s="404"/>
    </row>
    <row r="39" spans="1:12" s="7" customFormat="1" ht="58.9" customHeight="1" x14ac:dyDescent="0.25">
      <c r="A39" s="78" t="s">
        <v>12</v>
      </c>
      <c r="B39" s="90" t="s">
        <v>276</v>
      </c>
      <c r="C39" s="80" t="s">
        <v>27</v>
      </c>
      <c r="D39" s="80" t="s">
        <v>27</v>
      </c>
      <c r="E39" s="404"/>
      <c r="F39" s="404"/>
      <c r="G39" s="404"/>
    </row>
    <row r="40" spans="1:12" s="7" customFormat="1" ht="58.9" customHeight="1" x14ac:dyDescent="0.25">
      <c r="A40" s="78" t="s">
        <v>12</v>
      </c>
      <c r="B40" s="90" t="s">
        <v>322</v>
      </c>
      <c r="C40" s="80" t="s">
        <v>27</v>
      </c>
      <c r="D40" s="80" t="s">
        <v>27</v>
      </c>
      <c r="E40" s="404"/>
      <c r="F40" s="404"/>
      <c r="G40" s="404"/>
    </row>
    <row r="41" spans="1:12" s="7" customFormat="1" ht="58.9" customHeight="1" x14ac:dyDescent="0.25">
      <c r="A41" s="78" t="s">
        <v>12</v>
      </c>
      <c r="B41" s="90" t="s">
        <v>277</v>
      </c>
      <c r="C41" s="80" t="s">
        <v>27</v>
      </c>
      <c r="D41" s="80" t="s">
        <v>27</v>
      </c>
      <c r="E41" s="404"/>
      <c r="F41" s="404"/>
      <c r="G41" s="404"/>
    </row>
    <row r="42" spans="1:12" s="7" customFormat="1" ht="58.9" customHeight="1" x14ac:dyDescent="0.25">
      <c r="A42" s="78" t="s">
        <v>12</v>
      </c>
      <c r="B42" s="90" t="s">
        <v>323</v>
      </c>
      <c r="C42" s="80" t="s">
        <v>27</v>
      </c>
      <c r="D42" s="80" t="s">
        <v>27</v>
      </c>
      <c r="E42" s="404"/>
      <c r="F42" s="404"/>
      <c r="G42" s="404"/>
    </row>
    <row r="43" spans="1:12" s="7" customFormat="1" ht="72" customHeight="1" x14ac:dyDescent="0.25">
      <c r="A43" s="349" t="s">
        <v>12</v>
      </c>
      <c r="B43" s="230" t="s">
        <v>461</v>
      </c>
      <c r="C43" s="80" t="s">
        <v>27</v>
      </c>
      <c r="D43" s="80" t="s">
        <v>27</v>
      </c>
      <c r="E43" s="404"/>
      <c r="F43" s="404"/>
      <c r="G43" s="404"/>
    </row>
    <row r="44" spans="1:12" s="7" customFormat="1" ht="14.25" x14ac:dyDescent="0.25">
      <c r="A44" s="407"/>
      <c r="B44" s="111" t="s">
        <v>239</v>
      </c>
      <c r="C44" s="112">
        <v>0</v>
      </c>
      <c r="D44" s="112">
        <v>0</v>
      </c>
      <c r="E44" s="404"/>
      <c r="F44" s="404"/>
      <c r="G44" s="404"/>
    </row>
    <row r="45" spans="1:12" s="7" customFormat="1" ht="14.25" x14ac:dyDescent="0.25">
      <c r="A45" s="408"/>
      <c r="B45" s="110" t="s">
        <v>312</v>
      </c>
      <c r="C45" s="112">
        <v>0</v>
      </c>
      <c r="D45" s="112">
        <v>0</v>
      </c>
      <c r="E45" s="405"/>
      <c r="F45" s="405"/>
      <c r="G45" s="405"/>
    </row>
  </sheetData>
  <mergeCells count="24">
    <mergeCell ref="F36:F45"/>
    <mergeCell ref="G36:G45"/>
    <mergeCell ref="E37:E45"/>
    <mergeCell ref="A43:A45"/>
    <mergeCell ref="F22:F29"/>
    <mergeCell ref="E23:E29"/>
    <mergeCell ref="E31:E35"/>
    <mergeCell ref="F30:F35"/>
    <mergeCell ref="G30:G35"/>
    <mergeCell ref="A33:A35"/>
    <mergeCell ref="A27:A29"/>
    <mergeCell ref="A1:B1"/>
    <mergeCell ref="E7:E11"/>
    <mergeCell ref="F6:F11"/>
    <mergeCell ref="C1:F2"/>
    <mergeCell ref="A2:B2"/>
    <mergeCell ref="C5:D5"/>
    <mergeCell ref="A4:A5"/>
    <mergeCell ref="A9:A11"/>
    <mergeCell ref="A19:A21"/>
    <mergeCell ref="G6:G11"/>
    <mergeCell ref="E13:E21"/>
    <mergeCell ref="F12:F21"/>
    <mergeCell ref="G12:G21"/>
  </mergeCells>
  <conditionalFormatting sqref="C6">
    <cfRule type="cellIs" dxfId="164" priority="200" operator="equal">
      <formula>"Not applicable"</formula>
    </cfRule>
  </conditionalFormatting>
  <conditionalFormatting sqref="D6">
    <cfRule type="cellIs" dxfId="163" priority="199" operator="equal">
      <formula>"Not applicable"</formula>
    </cfRule>
  </conditionalFormatting>
  <conditionalFormatting sqref="C12">
    <cfRule type="cellIs" dxfId="162" priority="198" operator="equal">
      <formula>"Not applicable"</formula>
    </cfRule>
  </conditionalFormatting>
  <conditionalFormatting sqref="D12">
    <cfRule type="cellIs" dxfId="161" priority="197" operator="equal">
      <formula>"Not applicable"</formula>
    </cfRule>
  </conditionalFormatting>
  <conditionalFormatting sqref="C30">
    <cfRule type="cellIs" dxfId="160" priority="192" operator="equal">
      <formula>"Not applicable"</formula>
    </cfRule>
  </conditionalFormatting>
  <conditionalFormatting sqref="D30">
    <cfRule type="cellIs" dxfId="159" priority="191" operator="equal">
      <formula>"Not applicable"</formula>
    </cfRule>
  </conditionalFormatting>
  <conditionalFormatting sqref="C22">
    <cfRule type="cellIs" dxfId="158" priority="165" operator="equal">
      <formula>"Not applicable"</formula>
    </cfRule>
  </conditionalFormatting>
  <conditionalFormatting sqref="D22">
    <cfRule type="cellIs" dxfId="157" priority="164" operator="equal">
      <formula>"Not applicable"</formula>
    </cfRule>
  </conditionalFormatting>
  <conditionalFormatting sqref="C36">
    <cfRule type="cellIs" dxfId="156" priority="147" operator="equal">
      <formula>"Not applicable"</formula>
    </cfRule>
  </conditionalFormatting>
  <conditionalFormatting sqref="D36">
    <cfRule type="cellIs" dxfId="155" priority="146" operator="equal">
      <formula>"Not applicable"</formula>
    </cfRule>
  </conditionalFormatting>
  <dataValidations count="1">
    <dataValidation type="list" allowBlank="1" showInputMessage="1" showErrorMessage="1" sqref="C6:D6 C12:D12 C30:D30 C22:D22 C36:D36">
      <formula1>"Applicable, Not applicable"</formula1>
    </dataValidation>
  </dataValidations>
  <hyperlinks>
    <hyperlink ref="A2:B2" location="Instructions!A1" display="◄◄ Back to instructions"/>
  </hyperlinks>
  <pageMargins left="0.23622047244094491" right="0.23622047244094491" top="0.74803149606299213" bottom="0.74803149606299213" header="0.31496062992125984" footer="0.31496062992125984"/>
  <pageSetup paperSize="8" fitToHeight="0" orientation="landscape" r:id="rId1"/>
  <rowBreaks count="4" manualBreakCount="4">
    <brk id="11" max="16383" man="1"/>
    <brk id="21" max="16383" man="1"/>
    <brk id="29" max="16383" man="1"/>
    <brk id="35" max="16383" man="1"/>
  </rowBreaks>
  <extLst>
    <ext xmlns:x14="http://schemas.microsoft.com/office/spreadsheetml/2009/9/main" uri="{78C0D931-6437-407d-A8EE-F0AAD7539E65}">
      <x14:conditionalFormattings>
        <x14:conditionalFormatting xmlns:xm="http://schemas.microsoft.com/office/excel/2006/main">
          <x14:cfRule type="cellIs" priority="239" operator="equal" id="{E15F6450-B8B1-4077-B68B-9D6AD990F19B}">
            <xm:f>Ratings!$B$7</xm:f>
            <x14:dxf>
              <fill>
                <patternFill>
                  <bgColor theme="3" tint="0.39994506668294322"/>
                </patternFill>
              </fill>
            </x14:dxf>
          </x14:cfRule>
          <x14:cfRule type="cellIs" priority="240" operator="equal" id="{0E6277E5-E755-4969-981E-15D4F93A8216}">
            <xm:f>Ratings!$B$8</xm:f>
            <x14:dxf>
              <fill>
                <patternFill>
                  <bgColor rgb="FF00B050"/>
                </patternFill>
              </fill>
            </x14:dxf>
          </x14:cfRule>
          <x14:cfRule type="cellIs" priority="241" operator="equal" id="{04CB76B4-D34F-495C-AECC-A483C0E1A9E6}">
            <xm:f>Ratings!$B$9</xm:f>
            <x14:dxf>
              <font>
                <color auto="1"/>
              </font>
              <fill>
                <patternFill>
                  <bgColor rgb="FFFFFF00"/>
                </patternFill>
              </fill>
            </x14:dxf>
          </x14:cfRule>
          <x14:cfRule type="cellIs" priority="242" operator="equal" id="{A8AB111C-F4E3-4A8F-9C25-DA431C964A61}">
            <xm:f>Ratings!$B$10</xm:f>
            <x14:dxf>
              <fill>
                <patternFill>
                  <bgColor rgb="FFFFC000"/>
                </patternFill>
              </fill>
            </x14:dxf>
          </x14:cfRule>
          <x14:cfRule type="cellIs" priority="243" operator="equal" id="{5E88EB9D-033F-4E98-90D6-502F851FD8A2}">
            <xm:f>Ratings!$B$11</xm:f>
            <x14:dxf>
              <fill>
                <patternFill>
                  <bgColor rgb="FFFF0000"/>
                </patternFill>
              </fill>
            </x14:dxf>
          </x14:cfRule>
          <xm:sqref>E13</xm:sqref>
        </x14:conditionalFormatting>
        <x14:conditionalFormatting xmlns:xm="http://schemas.microsoft.com/office/excel/2006/main">
          <x14:cfRule type="cellIs" priority="229" operator="equal" id="{32B819B1-3D23-41F0-B94E-95A420FE9D31}">
            <xm:f>Ratings!$B$7</xm:f>
            <x14:dxf>
              <fill>
                <patternFill>
                  <bgColor theme="3" tint="0.39994506668294322"/>
                </patternFill>
              </fill>
            </x14:dxf>
          </x14:cfRule>
          <x14:cfRule type="cellIs" priority="230" operator="equal" id="{076081D9-3D23-44E2-93A4-9AD685F5013C}">
            <xm:f>Ratings!$B$8</xm:f>
            <x14:dxf>
              <fill>
                <patternFill>
                  <bgColor rgb="FF00B050"/>
                </patternFill>
              </fill>
            </x14:dxf>
          </x14:cfRule>
          <x14:cfRule type="cellIs" priority="231" operator="equal" id="{DFC74A17-24AA-4BA7-9B01-C4E1A7577A8B}">
            <xm:f>Ratings!$B$9</xm:f>
            <x14:dxf>
              <font>
                <color auto="1"/>
              </font>
              <fill>
                <patternFill>
                  <bgColor rgb="FFFFFF00"/>
                </patternFill>
              </fill>
            </x14:dxf>
          </x14:cfRule>
          <x14:cfRule type="cellIs" priority="232" operator="equal" id="{ED225F48-0A1B-49F8-A7F5-18484DF7CC94}">
            <xm:f>Ratings!$B$10</xm:f>
            <x14:dxf>
              <fill>
                <patternFill>
                  <bgColor rgb="FFFFC000"/>
                </patternFill>
              </fill>
            </x14:dxf>
          </x14:cfRule>
          <x14:cfRule type="cellIs" priority="233" operator="equal" id="{431982D9-D43F-4D3F-8F37-763F187C617B}">
            <xm:f>Ratings!$B$11</xm:f>
            <x14:dxf>
              <fill>
                <patternFill>
                  <bgColor rgb="FFFF0000"/>
                </patternFill>
              </fill>
            </x14:dxf>
          </x14:cfRule>
          <xm:sqref>F12</xm:sqref>
        </x14:conditionalFormatting>
        <x14:conditionalFormatting xmlns:xm="http://schemas.microsoft.com/office/excel/2006/main">
          <x14:cfRule type="cellIs" priority="66" operator="equal" id="{F5DE7B36-67A9-4C62-8097-EB5622701D96}">
            <xm:f>Ratings!$B$7</xm:f>
            <x14:dxf>
              <fill>
                <patternFill>
                  <bgColor theme="3" tint="0.39994506668294322"/>
                </patternFill>
              </fill>
            </x14:dxf>
          </x14:cfRule>
          <x14:cfRule type="cellIs" priority="67" operator="equal" id="{51B21FB3-94D6-4162-9F71-4708B2D68C59}">
            <xm:f>Ratings!$B$8</xm:f>
            <x14:dxf>
              <fill>
                <patternFill>
                  <bgColor rgb="FF00B050"/>
                </patternFill>
              </fill>
            </x14:dxf>
          </x14:cfRule>
          <x14:cfRule type="cellIs" priority="68" operator="equal" id="{5EEC6648-8ADB-489E-B89E-5773F3A24DAC}">
            <xm:f>Ratings!$B$9</xm:f>
            <x14:dxf>
              <font>
                <color auto="1"/>
              </font>
              <fill>
                <patternFill>
                  <bgColor rgb="FFFFFF00"/>
                </patternFill>
              </fill>
            </x14:dxf>
          </x14:cfRule>
          <x14:cfRule type="cellIs" priority="69" operator="equal" id="{C78563F2-B3E1-4992-B90F-4AABB599E4B4}">
            <xm:f>Ratings!$B$10</xm:f>
            <x14:dxf>
              <fill>
                <patternFill>
                  <bgColor rgb="FFFFC000"/>
                </patternFill>
              </fill>
            </x14:dxf>
          </x14:cfRule>
          <x14:cfRule type="cellIs" priority="70" operator="equal" id="{6EE947D9-BC6F-4C1B-A7F3-C38B21BF28FE}">
            <xm:f>Ratings!$B$11</xm:f>
            <x14:dxf>
              <fill>
                <patternFill>
                  <bgColor rgb="FFFF0000"/>
                </patternFill>
              </fill>
            </x14:dxf>
          </x14:cfRule>
          <xm:sqref>C44:D45</xm:sqref>
        </x14:conditionalFormatting>
        <x14:conditionalFormatting xmlns:xm="http://schemas.microsoft.com/office/excel/2006/main">
          <x14:cfRule type="cellIs" priority="41" operator="equal" id="{AAEB25DA-F3BB-4244-9697-805548BD462F}">
            <xm:f>Ratings!$B$7</xm:f>
            <x14:dxf>
              <fill>
                <patternFill>
                  <bgColor theme="3" tint="0.39994506668294322"/>
                </patternFill>
              </fill>
            </x14:dxf>
          </x14:cfRule>
          <x14:cfRule type="cellIs" priority="42" operator="equal" id="{F0C2D942-990A-4F18-8459-D784D3C44A76}">
            <xm:f>Ratings!$B$8</xm:f>
            <x14:dxf>
              <fill>
                <patternFill>
                  <bgColor rgb="FF00B050"/>
                </patternFill>
              </fill>
            </x14:dxf>
          </x14:cfRule>
          <x14:cfRule type="cellIs" priority="43" operator="equal" id="{EFC725CB-5F2E-4CFB-B6E2-71803CA4B0D2}">
            <xm:f>Ratings!$B$9</xm:f>
            <x14:dxf>
              <font>
                <color auto="1"/>
              </font>
              <fill>
                <patternFill>
                  <bgColor rgb="FFFFFF00"/>
                </patternFill>
              </fill>
            </x14:dxf>
          </x14:cfRule>
          <x14:cfRule type="cellIs" priority="44" operator="equal" id="{37C2498C-EE1E-4000-9AE8-61DA76BA2707}">
            <xm:f>Ratings!$B$10</xm:f>
            <x14:dxf>
              <fill>
                <patternFill>
                  <bgColor rgb="FFFFC000"/>
                </patternFill>
              </fill>
            </x14:dxf>
          </x14:cfRule>
          <x14:cfRule type="cellIs" priority="45" operator="equal" id="{04B43A0D-B092-4550-A23D-C6B722F82EB3}">
            <xm:f>Ratings!$B$11</xm:f>
            <x14:dxf>
              <fill>
                <patternFill>
                  <bgColor rgb="FFFF0000"/>
                </patternFill>
              </fill>
            </x14:dxf>
          </x14:cfRule>
          <xm:sqref>C34:D35</xm:sqref>
        </x14:conditionalFormatting>
        <x14:conditionalFormatting xmlns:xm="http://schemas.microsoft.com/office/excel/2006/main">
          <x14:cfRule type="cellIs" priority="36" operator="equal" id="{A39B5355-CD9C-4C2B-89DB-AB6D7454AF37}">
            <xm:f>Ratings!$B$7</xm:f>
            <x14:dxf>
              <fill>
                <patternFill>
                  <bgColor theme="3" tint="0.39994506668294322"/>
                </patternFill>
              </fill>
            </x14:dxf>
          </x14:cfRule>
          <x14:cfRule type="cellIs" priority="37" operator="equal" id="{7733145C-06BA-43D3-A278-195C6D324C7A}">
            <xm:f>Ratings!$B$8</xm:f>
            <x14:dxf>
              <fill>
                <patternFill>
                  <bgColor rgb="FF00B050"/>
                </patternFill>
              </fill>
            </x14:dxf>
          </x14:cfRule>
          <x14:cfRule type="cellIs" priority="38" operator="equal" id="{23E3625F-CCC4-42D3-BC2C-243CE877DE8B}">
            <xm:f>Ratings!$B$9</xm:f>
            <x14:dxf>
              <font>
                <color auto="1"/>
              </font>
              <fill>
                <patternFill>
                  <bgColor rgb="FFFFFF00"/>
                </patternFill>
              </fill>
            </x14:dxf>
          </x14:cfRule>
          <x14:cfRule type="cellIs" priority="39" operator="equal" id="{626E46BE-5851-4478-90EB-B8446E1E2914}">
            <xm:f>Ratings!$B$10</xm:f>
            <x14:dxf>
              <fill>
                <patternFill>
                  <bgColor rgb="FFFFC000"/>
                </patternFill>
              </fill>
            </x14:dxf>
          </x14:cfRule>
          <x14:cfRule type="cellIs" priority="40" operator="equal" id="{898942B8-FEF4-42A1-96D2-9C20DBBD9FB4}">
            <xm:f>Ratings!$B$11</xm:f>
            <x14:dxf>
              <fill>
                <patternFill>
                  <bgColor rgb="FFFF0000"/>
                </patternFill>
              </fill>
            </x14:dxf>
          </x14:cfRule>
          <xm:sqref>C28:D29</xm:sqref>
        </x14:conditionalFormatting>
        <x14:conditionalFormatting xmlns:xm="http://schemas.microsoft.com/office/excel/2006/main">
          <x14:cfRule type="cellIs" priority="31" operator="equal" id="{D9748E4C-DD3E-4F18-9DD3-8AF06902F4AB}">
            <xm:f>Ratings!$B$7</xm:f>
            <x14:dxf>
              <fill>
                <patternFill>
                  <bgColor theme="3" tint="0.39994506668294322"/>
                </patternFill>
              </fill>
            </x14:dxf>
          </x14:cfRule>
          <x14:cfRule type="cellIs" priority="32" operator="equal" id="{7E9F2CA3-A430-4EB3-969D-ECCEB6747985}">
            <xm:f>Ratings!$B$8</xm:f>
            <x14:dxf>
              <fill>
                <patternFill>
                  <bgColor rgb="FF00B050"/>
                </patternFill>
              </fill>
            </x14:dxf>
          </x14:cfRule>
          <x14:cfRule type="cellIs" priority="33" operator="equal" id="{E4C3340C-AA26-40B1-BD05-E2B591D522D1}">
            <xm:f>Ratings!$B$9</xm:f>
            <x14:dxf>
              <font>
                <color auto="1"/>
              </font>
              <fill>
                <patternFill>
                  <bgColor rgb="FFFFFF00"/>
                </patternFill>
              </fill>
            </x14:dxf>
          </x14:cfRule>
          <x14:cfRule type="cellIs" priority="34" operator="equal" id="{9DF7F641-D75F-40CA-B807-CB7FCABB642E}">
            <xm:f>Ratings!$B$10</xm:f>
            <x14:dxf>
              <fill>
                <patternFill>
                  <bgColor rgb="FFFFC000"/>
                </patternFill>
              </fill>
            </x14:dxf>
          </x14:cfRule>
          <x14:cfRule type="cellIs" priority="35" operator="equal" id="{D813D839-E00C-4282-B914-9B83EFEF7E04}">
            <xm:f>Ratings!$B$11</xm:f>
            <x14:dxf>
              <fill>
                <patternFill>
                  <bgColor rgb="FFFF0000"/>
                </patternFill>
              </fill>
            </x14:dxf>
          </x14:cfRule>
          <xm:sqref>C20:D21</xm:sqref>
        </x14:conditionalFormatting>
        <x14:conditionalFormatting xmlns:xm="http://schemas.microsoft.com/office/excel/2006/main">
          <x14:cfRule type="cellIs" priority="26" operator="equal" id="{0D779F71-E12E-4E91-B13A-A306CE0C294E}">
            <xm:f>Ratings!$B$7</xm:f>
            <x14:dxf>
              <fill>
                <patternFill>
                  <bgColor theme="3" tint="0.39994506668294322"/>
                </patternFill>
              </fill>
            </x14:dxf>
          </x14:cfRule>
          <x14:cfRule type="cellIs" priority="27" operator="equal" id="{809F3B89-5B85-479D-8D76-DD0AAF41B973}">
            <xm:f>Ratings!$B$8</xm:f>
            <x14:dxf>
              <fill>
                <patternFill>
                  <bgColor rgb="FF00B050"/>
                </patternFill>
              </fill>
            </x14:dxf>
          </x14:cfRule>
          <x14:cfRule type="cellIs" priority="28" operator="equal" id="{3A011277-3D30-473A-BA0A-DCCFE24ECE99}">
            <xm:f>Ratings!$B$9</xm:f>
            <x14:dxf>
              <font>
                <color auto="1"/>
              </font>
              <fill>
                <patternFill>
                  <bgColor rgb="FFFFFF00"/>
                </patternFill>
              </fill>
            </x14:dxf>
          </x14:cfRule>
          <x14:cfRule type="cellIs" priority="29" operator="equal" id="{62261FA3-186C-49EC-BB94-4D461B6CC871}">
            <xm:f>Ratings!$B$10</xm:f>
            <x14:dxf>
              <fill>
                <patternFill>
                  <bgColor rgb="FFFFC000"/>
                </patternFill>
              </fill>
            </x14:dxf>
          </x14:cfRule>
          <x14:cfRule type="cellIs" priority="30" operator="equal" id="{5EE118A0-6E4B-4016-B0A1-25D7ECFF4999}">
            <xm:f>Ratings!$B$11</xm:f>
            <x14:dxf>
              <fill>
                <patternFill>
                  <bgColor rgb="FFFF0000"/>
                </patternFill>
              </fill>
            </x14:dxf>
          </x14:cfRule>
          <xm:sqref>C10:D11</xm:sqref>
        </x14:conditionalFormatting>
        <x14:conditionalFormatting xmlns:xm="http://schemas.microsoft.com/office/excel/2006/main">
          <x14:cfRule type="cellIs" priority="21" operator="equal" id="{A4F3F317-3BB7-4E9C-A888-B5369EAB4652}">
            <xm:f>Ratings!$B$7</xm:f>
            <x14:dxf>
              <fill>
                <patternFill>
                  <bgColor theme="3" tint="0.39994506668294322"/>
                </patternFill>
              </fill>
            </x14:dxf>
          </x14:cfRule>
          <x14:cfRule type="cellIs" priority="22" operator="equal" id="{DCFCFC06-ACB5-4F99-A8D7-4812D6C807BB}">
            <xm:f>Ratings!$B$8</xm:f>
            <x14:dxf>
              <fill>
                <patternFill>
                  <bgColor rgb="FF00B050"/>
                </patternFill>
              </fill>
            </x14:dxf>
          </x14:cfRule>
          <x14:cfRule type="cellIs" priority="23" operator="equal" id="{6C0D957E-3120-4E3B-A366-2E15D3C11072}">
            <xm:f>Ratings!$B$9</xm:f>
            <x14:dxf>
              <font>
                <color auto="1"/>
              </font>
              <fill>
                <patternFill>
                  <bgColor rgb="FFFFFF00"/>
                </patternFill>
              </fill>
            </x14:dxf>
          </x14:cfRule>
          <x14:cfRule type="cellIs" priority="24" operator="equal" id="{6B0B2332-4887-4062-9E2F-F4120EF84F1B}">
            <xm:f>Ratings!$B$10</xm:f>
            <x14:dxf>
              <fill>
                <patternFill>
                  <bgColor rgb="FFFFC000"/>
                </patternFill>
              </fill>
            </x14:dxf>
          </x14:cfRule>
          <x14:cfRule type="cellIs" priority="25" operator="equal" id="{74BCAE26-BAB8-40AF-8D83-4373EF5C4643}">
            <xm:f>Ratings!$B$11</xm:f>
            <x14:dxf>
              <fill>
                <patternFill>
                  <bgColor rgb="FFFF0000"/>
                </patternFill>
              </fill>
            </x14:dxf>
          </x14:cfRule>
          <xm:sqref>C7:D9</xm:sqref>
        </x14:conditionalFormatting>
        <x14:conditionalFormatting xmlns:xm="http://schemas.microsoft.com/office/excel/2006/main">
          <x14:cfRule type="cellIs" priority="16" operator="equal" id="{8F2F8D30-BBDD-4615-B018-EB8761C74088}">
            <xm:f>Ratings!$B$7</xm:f>
            <x14:dxf>
              <fill>
                <patternFill>
                  <bgColor theme="3" tint="0.39994506668294322"/>
                </patternFill>
              </fill>
            </x14:dxf>
          </x14:cfRule>
          <x14:cfRule type="cellIs" priority="17" operator="equal" id="{1AC91EF8-CE34-4B85-BD89-F8E502919615}">
            <xm:f>Ratings!$B$8</xm:f>
            <x14:dxf>
              <fill>
                <patternFill>
                  <bgColor rgb="FF00B050"/>
                </patternFill>
              </fill>
            </x14:dxf>
          </x14:cfRule>
          <x14:cfRule type="cellIs" priority="18" operator="equal" id="{85B9BE15-8804-4CA9-9808-1A37D2583E03}">
            <xm:f>Ratings!$B$9</xm:f>
            <x14:dxf>
              <font>
                <color auto="1"/>
              </font>
              <fill>
                <patternFill>
                  <bgColor rgb="FFFFFF00"/>
                </patternFill>
              </fill>
            </x14:dxf>
          </x14:cfRule>
          <x14:cfRule type="cellIs" priority="19" operator="equal" id="{39781B80-C97E-4EC4-99F9-009919043F5B}">
            <xm:f>Ratings!$B$10</xm:f>
            <x14:dxf>
              <fill>
                <patternFill>
                  <bgColor rgb="FFFFC000"/>
                </patternFill>
              </fill>
            </x14:dxf>
          </x14:cfRule>
          <x14:cfRule type="cellIs" priority="20" operator="equal" id="{9C970875-DA51-408A-9B2B-6DB778438410}">
            <xm:f>Ratings!$B$11</xm:f>
            <x14:dxf>
              <fill>
                <patternFill>
                  <bgColor rgb="FFFF0000"/>
                </patternFill>
              </fill>
            </x14:dxf>
          </x14:cfRule>
          <xm:sqref>C13:D19</xm:sqref>
        </x14:conditionalFormatting>
        <x14:conditionalFormatting xmlns:xm="http://schemas.microsoft.com/office/excel/2006/main">
          <x14:cfRule type="cellIs" priority="11" operator="equal" id="{7F240D57-6CC0-4D17-BF6A-B833F2C380BA}">
            <xm:f>Ratings!$B$7</xm:f>
            <x14:dxf>
              <fill>
                <patternFill>
                  <bgColor theme="3" tint="0.39994506668294322"/>
                </patternFill>
              </fill>
            </x14:dxf>
          </x14:cfRule>
          <x14:cfRule type="cellIs" priority="12" operator="equal" id="{54FDD5D2-8013-433E-9443-7F8AFAFB9548}">
            <xm:f>Ratings!$B$8</xm:f>
            <x14:dxf>
              <fill>
                <patternFill>
                  <bgColor rgb="FF00B050"/>
                </patternFill>
              </fill>
            </x14:dxf>
          </x14:cfRule>
          <x14:cfRule type="cellIs" priority="13" operator="equal" id="{E531D68F-5E8E-4E74-907F-9C83D4A1929B}">
            <xm:f>Ratings!$B$9</xm:f>
            <x14:dxf>
              <font>
                <color auto="1"/>
              </font>
              <fill>
                <patternFill>
                  <bgColor rgb="FFFFFF00"/>
                </patternFill>
              </fill>
            </x14:dxf>
          </x14:cfRule>
          <x14:cfRule type="cellIs" priority="14" operator="equal" id="{22ED53F0-3EAA-43E0-8479-2B6C5D24CA89}">
            <xm:f>Ratings!$B$10</xm:f>
            <x14:dxf>
              <fill>
                <patternFill>
                  <bgColor rgb="FFFFC000"/>
                </patternFill>
              </fill>
            </x14:dxf>
          </x14:cfRule>
          <x14:cfRule type="cellIs" priority="15" operator="equal" id="{D9F5A513-2A95-4ADD-9BB8-7BA3E66137EC}">
            <xm:f>Ratings!$B$11</xm:f>
            <x14:dxf>
              <fill>
                <patternFill>
                  <bgColor rgb="FFFF0000"/>
                </patternFill>
              </fill>
            </x14:dxf>
          </x14:cfRule>
          <xm:sqref>C23:D27</xm:sqref>
        </x14:conditionalFormatting>
        <x14:conditionalFormatting xmlns:xm="http://schemas.microsoft.com/office/excel/2006/main">
          <x14:cfRule type="cellIs" priority="6" operator="equal" id="{18270447-A121-4550-8F4E-D18DC824D697}">
            <xm:f>Ratings!$B$7</xm:f>
            <x14:dxf>
              <fill>
                <patternFill>
                  <bgColor theme="3" tint="0.39994506668294322"/>
                </patternFill>
              </fill>
            </x14:dxf>
          </x14:cfRule>
          <x14:cfRule type="cellIs" priority="7" operator="equal" id="{3BE10B40-DB61-42F2-A1DC-7CD7DAE80A39}">
            <xm:f>Ratings!$B$8</xm:f>
            <x14:dxf>
              <fill>
                <patternFill>
                  <bgColor rgb="FF00B050"/>
                </patternFill>
              </fill>
            </x14:dxf>
          </x14:cfRule>
          <x14:cfRule type="cellIs" priority="8" operator="equal" id="{BDA918C8-D789-4F1F-A629-C32635533865}">
            <xm:f>Ratings!$B$9</xm:f>
            <x14:dxf>
              <font>
                <color auto="1"/>
              </font>
              <fill>
                <patternFill>
                  <bgColor rgb="FFFFFF00"/>
                </patternFill>
              </fill>
            </x14:dxf>
          </x14:cfRule>
          <x14:cfRule type="cellIs" priority="9" operator="equal" id="{A7C6325F-FD70-4268-9428-EDFE225EADA9}">
            <xm:f>Ratings!$B$10</xm:f>
            <x14:dxf>
              <fill>
                <patternFill>
                  <bgColor rgb="FFFFC000"/>
                </patternFill>
              </fill>
            </x14:dxf>
          </x14:cfRule>
          <x14:cfRule type="cellIs" priority="10" operator="equal" id="{93529D17-2723-46B9-B080-0B9BC67FE4DF}">
            <xm:f>Ratings!$B$11</xm:f>
            <x14:dxf>
              <fill>
                <patternFill>
                  <bgColor rgb="FFFF0000"/>
                </patternFill>
              </fill>
            </x14:dxf>
          </x14:cfRule>
          <xm:sqref>C31:D33</xm:sqref>
        </x14:conditionalFormatting>
        <x14:conditionalFormatting xmlns:xm="http://schemas.microsoft.com/office/excel/2006/main">
          <x14:cfRule type="cellIs" priority="1" operator="equal" id="{F6B1734D-9B26-472A-82ED-AF3D95CC3D93}">
            <xm:f>Ratings!$B$7</xm:f>
            <x14:dxf>
              <fill>
                <patternFill>
                  <bgColor theme="3" tint="0.39994506668294322"/>
                </patternFill>
              </fill>
            </x14:dxf>
          </x14:cfRule>
          <x14:cfRule type="cellIs" priority="2" operator="equal" id="{32F94B4C-FBF2-4C69-9F1E-622BEF209216}">
            <xm:f>Ratings!$B$8</xm:f>
            <x14:dxf>
              <fill>
                <patternFill>
                  <bgColor rgb="FF00B050"/>
                </patternFill>
              </fill>
            </x14:dxf>
          </x14:cfRule>
          <x14:cfRule type="cellIs" priority="3" operator="equal" id="{5344D795-649D-438E-8B59-7E31E3B8AACF}">
            <xm:f>Ratings!$B$9</xm:f>
            <x14:dxf>
              <font>
                <color auto="1"/>
              </font>
              <fill>
                <patternFill>
                  <bgColor rgb="FFFFFF00"/>
                </patternFill>
              </fill>
            </x14:dxf>
          </x14:cfRule>
          <x14:cfRule type="cellIs" priority="4" operator="equal" id="{13074FE1-ABC4-4C4F-8FCE-7CF768F3F077}">
            <xm:f>Ratings!$B$10</xm:f>
            <x14:dxf>
              <fill>
                <patternFill>
                  <bgColor rgb="FFFFC000"/>
                </patternFill>
              </fill>
            </x14:dxf>
          </x14:cfRule>
          <x14:cfRule type="cellIs" priority="5" operator="equal" id="{3C607C56-EDC5-49DD-9F6E-2987CDFE1129}">
            <xm:f>Ratings!$B$11</xm:f>
            <x14:dxf>
              <fill>
                <patternFill>
                  <bgColor rgb="FFFF0000"/>
                </patternFill>
              </fill>
            </x14:dxf>
          </x14:cfRule>
          <xm:sqref>C37:D43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C31:D33 C13:D19 C7:D9 C23:D27 C37:D43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R41"/>
  <sheetViews>
    <sheetView showGridLines="0" zoomScale="80" zoomScaleNormal="80" zoomScaleSheetLayoutView="80" workbookViewId="0">
      <pane ySplit="5" topLeftCell="A6" activePane="bottomLeft" state="frozen"/>
      <selection activeCell="C1" sqref="C1"/>
      <selection pane="bottomLeft" activeCell="A6" sqref="A6"/>
    </sheetView>
  </sheetViews>
  <sheetFormatPr defaultColWidth="9.140625" defaultRowHeight="15" x14ac:dyDescent="0.25"/>
  <cols>
    <col min="1" max="1" width="4.42578125" style="9" bestFit="1" customWidth="1"/>
    <col min="2" max="2" width="53.42578125" style="9" customWidth="1"/>
    <col min="3" max="4" width="17.85546875" style="51" customWidth="1"/>
    <col min="5" max="5" width="39.7109375" style="9" customWidth="1"/>
    <col min="6" max="6" width="67.42578125" style="9" customWidth="1"/>
    <col min="7" max="7" width="87" style="9" customWidth="1"/>
    <col min="8" max="9" width="8.85546875" style="54" customWidth="1"/>
    <col min="10" max="16384" width="9.140625" style="9"/>
  </cols>
  <sheetData>
    <row r="1" spans="1:18" ht="28.15" customHeight="1" x14ac:dyDescent="0.25">
      <c r="A1" s="396" t="s">
        <v>235</v>
      </c>
      <c r="B1" s="397"/>
      <c r="C1" s="402" t="s">
        <v>62</v>
      </c>
      <c r="D1" s="382"/>
      <c r="E1" s="382"/>
      <c r="F1" s="383"/>
      <c r="G1" s="130"/>
    </row>
    <row r="2" spans="1:18" ht="16.149999999999999" customHeight="1" x14ac:dyDescent="0.25">
      <c r="A2" s="367" t="s">
        <v>381</v>
      </c>
      <c r="B2" s="368"/>
      <c r="C2" s="365"/>
      <c r="D2" s="366"/>
      <c r="E2" s="366"/>
      <c r="F2" s="254"/>
      <c r="G2" s="130"/>
    </row>
    <row r="3" spans="1:18" ht="5.45" customHeight="1" x14ac:dyDescent="0.3">
      <c r="A3" s="103"/>
      <c r="B3" s="115"/>
      <c r="C3" s="94"/>
      <c r="D3" s="129"/>
      <c r="E3" s="129"/>
      <c r="F3" s="129"/>
      <c r="G3" s="53"/>
      <c r="H3" s="143"/>
      <c r="I3" s="144"/>
    </row>
    <row r="4" spans="1:18" x14ac:dyDescent="0.25">
      <c r="A4" s="373" t="s">
        <v>217</v>
      </c>
      <c r="B4" s="55" t="s">
        <v>135</v>
      </c>
      <c r="C4" s="52" t="str">
        <f>Year_1</f>
        <v>2015-16</v>
      </c>
      <c r="D4" s="52" t="str">
        <f>Year_2</f>
        <v>2016-17</v>
      </c>
      <c r="E4" s="118" t="s">
        <v>133</v>
      </c>
      <c r="F4" s="118" t="s">
        <v>138</v>
      </c>
      <c r="G4" s="117" t="s">
        <v>241</v>
      </c>
    </row>
    <row r="5" spans="1:18" ht="63.75" x14ac:dyDescent="0.25">
      <c r="A5" s="351"/>
      <c r="B5" s="206" t="s">
        <v>576</v>
      </c>
      <c r="C5" s="369" t="s">
        <v>240</v>
      </c>
      <c r="D5" s="370"/>
      <c r="E5" s="152" t="s">
        <v>430</v>
      </c>
      <c r="F5" s="89" t="s">
        <v>238</v>
      </c>
      <c r="G5" s="58" t="s">
        <v>242</v>
      </c>
    </row>
    <row r="6" spans="1:18" s="8" customFormat="1" ht="90" customHeight="1" x14ac:dyDescent="0.25">
      <c r="A6" s="77" t="s">
        <v>13</v>
      </c>
      <c r="B6" s="79" t="s">
        <v>493</v>
      </c>
      <c r="C6" s="76" t="s">
        <v>95</v>
      </c>
      <c r="D6" s="76" t="s">
        <v>95</v>
      </c>
      <c r="E6" s="71" t="s">
        <v>320</v>
      </c>
      <c r="F6" s="403" t="s">
        <v>355</v>
      </c>
      <c r="G6" s="416"/>
      <c r="R6" s="7"/>
    </row>
    <row r="7" spans="1:18" s="7" customFormat="1" ht="58.15" customHeight="1" x14ac:dyDescent="0.25">
      <c r="A7" s="78" t="s">
        <v>13</v>
      </c>
      <c r="B7" s="90" t="s">
        <v>364</v>
      </c>
      <c r="C7" s="80" t="s">
        <v>27</v>
      </c>
      <c r="D7" s="80" t="s">
        <v>27</v>
      </c>
      <c r="E7" s="406" t="s">
        <v>555</v>
      </c>
      <c r="F7" s="419"/>
      <c r="G7" s="417"/>
    </row>
    <row r="8" spans="1:18" s="7" customFormat="1" ht="58.15" customHeight="1" x14ac:dyDescent="0.25">
      <c r="A8" s="78" t="s">
        <v>13</v>
      </c>
      <c r="B8" s="90" t="s">
        <v>365</v>
      </c>
      <c r="C8" s="80" t="s">
        <v>27</v>
      </c>
      <c r="D8" s="80" t="s">
        <v>27</v>
      </c>
      <c r="E8" s="406"/>
      <c r="F8" s="419"/>
      <c r="G8" s="417"/>
    </row>
    <row r="9" spans="1:18" s="7" customFormat="1" ht="58.15" customHeight="1" x14ac:dyDescent="0.25">
      <c r="A9" s="78" t="s">
        <v>13</v>
      </c>
      <c r="B9" s="90" t="s">
        <v>366</v>
      </c>
      <c r="C9" s="80" t="s">
        <v>27</v>
      </c>
      <c r="D9" s="80" t="s">
        <v>27</v>
      </c>
      <c r="E9" s="406"/>
      <c r="F9" s="419"/>
      <c r="G9" s="417"/>
    </row>
    <row r="10" spans="1:18" s="7" customFormat="1" ht="58.15" customHeight="1" x14ac:dyDescent="0.25">
      <c r="A10" s="78" t="s">
        <v>13</v>
      </c>
      <c r="B10" s="90" t="s">
        <v>367</v>
      </c>
      <c r="C10" s="80" t="s">
        <v>27</v>
      </c>
      <c r="D10" s="80" t="s">
        <v>27</v>
      </c>
      <c r="E10" s="406"/>
      <c r="F10" s="419"/>
      <c r="G10" s="417"/>
    </row>
    <row r="11" spans="1:18" s="7" customFormat="1" ht="58.15" customHeight="1" x14ac:dyDescent="0.25">
      <c r="A11" s="78" t="s">
        <v>13</v>
      </c>
      <c r="B11" s="90" t="s">
        <v>368</v>
      </c>
      <c r="C11" s="80" t="s">
        <v>27</v>
      </c>
      <c r="D11" s="80" t="s">
        <v>27</v>
      </c>
      <c r="E11" s="406"/>
      <c r="F11" s="419"/>
      <c r="G11" s="417"/>
    </row>
    <row r="12" spans="1:18" s="7" customFormat="1" ht="58.15" customHeight="1" x14ac:dyDescent="0.25">
      <c r="A12" s="78" t="s">
        <v>13</v>
      </c>
      <c r="B12" s="90" t="s">
        <v>512</v>
      </c>
      <c r="C12" s="80" t="s">
        <v>27</v>
      </c>
      <c r="D12" s="80" t="s">
        <v>27</v>
      </c>
      <c r="E12" s="406"/>
      <c r="F12" s="419"/>
      <c r="G12" s="417"/>
    </row>
    <row r="13" spans="1:18" s="7" customFormat="1" ht="71.25" customHeight="1" x14ac:dyDescent="0.25">
      <c r="A13" s="349" t="s">
        <v>13</v>
      </c>
      <c r="B13" s="230" t="s">
        <v>278</v>
      </c>
      <c r="C13" s="80" t="s">
        <v>27</v>
      </c>
      <c r="D13" s="80" t="s">
        <v>27</v>
      </c>
      <c r="E13" s="406"/>
      <c r="F13" s="419"/>
      <c r="G13" s="417"/>
    </row>
    <row r="14" spans="1:18" s="7" customFormat="1" ht="14.25" x14ac:dyDescent="0.25">
      <c r="A14" s="407"/>
      <c r="B14" s="111" t="s">
        <v>239</v>
      </c>
      <c r="C14" s="112">
        <v>0</v>
      </c>
      <c r="D14" s="112">
        <v>0</v>
      </c>
      <c r="E14" s="421"/>
      <c r="F14" s="419"/>
      <c r="G14" s="417"/>
    </row>
    <row r="15" spans="1:18" s="7" customFormat="1" ht="14.25" x14ac:dyDescent="0.25">
      <c r="A15" s="408"/>
      <c r="B15" s="110" t="s">
        <v>312</v>
      </c>
      <c r="C15" s="112">
        <v>0</v>
      </c>
      <c r="D15" s="112">
        <v>0</v>
      </c>
      <c r="E15" s="422"/>
      <c r="F15" s="420"/>
      <c r="G15" s="418"/>
    </row>
    <row r="16" spans="1:18" ht="45.6" customHeight="1" x14ac:dyDescent="0.25">
      <c r="A16" s="77" t="s">
        <v>14</v>
      </c>
      <c r="B16" s="79" t="s">
        <v>494</v>
      </c>
      <c r="C16" s="76" t="s">
        <v>95</v>
      </c>
      <c r="D16" s="76" t="s">
        <v>95</v>
      </c>
      <c r="E16" s="136" t="s">
        <v>261</v>
      </c>
      <c r="F16" s="395" t="s">
        <v>255</v>
      </c>
      <c r="G16" s="395"/>
    </row>
    <row r="17" spans="1:7" ht="58.9" customHeight="1" x14ac:dyDescent="0.25">
      <c r="A17" s="78" t="s">
        <v>14</v>
      </c>
      <c r="B17" s="142" t="s">
        <v>257</v>
      </c>
      <c r="C17" s="80" t="s">
        <v>27</v>
      </c>
      <c r="D17" s="80" t="s">
        <v>27</v>
      </c>
      <c r="E17" s="414" t="s">
        <v>268</v>
      </c>
      <c r="F17" s="345"/>
      <c r="G17" s="345"/>
    </row>
    <row r="18" spans="1:7" ht="58.9" customHeight="1" x14ac:dyDescent="0.25">
      <c r="A18" s="78" t="s">
        <v>14</v>
      </c>
      <c r="B18" s="142" t="s">
        <v>258</v>
      </c>
      <c r="C18" s="80" t="s">
        <v>27</v>
      </c>
      <c r="D18" s="80" t="s">
        <v>27</v>
      </c>
      <c r="E18" s="414"/>
      <c r="F18" s="345"/>
      <c r="G18" s="345"/>
    </row>
    <row r="19" spans="1:7" ht="58.9" customHeight="1" x14ac:dyDescent="0.25">
      <c r="A19" s="78" t="s">
        <v>14</v>
      </c>
      <c r="B19" s="142" t="s">
        <v>259</v>
      </c>
      <c r="C19" s="80" t="s">
        <v>27</v>
      </c>
      <c r="D19" s="80" t="s">
        <v>27</v>
      </c>
      <c r="E19" s="414"/>
      <c r="F19" s="345"/>
      <c r="G19" s="345"/>
    </row>
    <row r="20" spans="1:7" ht="58.9" customHeight="1" x14ac:dyDescent="0.25">
      <c r="A20" s="78" t="s">
        <v>14</v>
      </c>
      <c r="B20" s="142" t="s">
        <v>260</v>
      </c>
      <c r="C20" s="80" t="s">
        <v>27</v>
      </c>
      <c r="D20" s="80" t="s">
        <v>27</v>
      </c>
      <c r="E20" s="414"/>
      <c r="F20" s="345"/>
      <c r="G20" s="345"/>
    </row>
    <row r="21" spans="1:7" ht="58.9" customHeight="1" x14ac:dyDescent="0.25">
      <c r="A21" s="78" t="s">
        <v>14</v>
      </c>
      <c r="B21" s="142" t="s">
        <v>321</v>
      </c>
      <c r="C21" s="80" t="s">
        <v>27</v>
      </c>
      <c r="D21" s="80" t="s">
        <v>27</v>
      </c>
      <c r="E21" s="414"/>
      <c r="F21" s="345"/>
      <c r="G21" s="345"/>
    </row>
    <row r="22" spans="1:7" ht="79.5" customHeight="1" x14ac:dyDescent="0.25">
      <c r="A22" s="349" t="s">
        <v>14</v>
      </c>
      <c r="B22" s="230" t="s">
        <v>256</v>
      </c>
      <c r="C22" s="80" t="s">
        <v>27</v>
      </c>
      <c r="D22" s="80" t="s">
        <v>27</v>
      </c>
      <c r="E22" s="348"/>
      <c r="F22" s="345"/>
      <c r="G22" s="345"/>
    </row>
    <row r="23" spans="1:7" x14ac:dyDescent="0.25">
      <c r="A23" s="350"/>
      <c r="B23" s="111" t="s">
        <v>239</v>
      </c>
      <c r="C23" s="112">
        <v>0</v>
      </c>
      <c r="D23" s="112">
        <v>0</v>
      </c>
      <c r="E23" s="345"/>
      <c r="F23" s="345"/>
      <c r="G23" s="345"/>
    </row>
    <row r="24" spans="1:7" x14ac:dyDescent="0.25">
      <c r="A24" s="351"/>
      <c r="B24" s="110" t="s">
        <v>312</v>
      </c>
      <c r="C24" s="112">
        <v>0</v>
      </c>
      <c r="D24" s="112">
        <v>0</v>
      </c>
      <c r="E24" s="346"/>
      <c r="F24" s="346"/>
      <c r="G24" s="346"/>
    </row>
    <row r="25" spans="1:7" ht="50.45" customHeight="1" x14ac:dyDescent="0.25">
      <c r="A25" s="77" t="s">
        <v>15</v>
      </c>
      <c r="B25" s="79" t="s">
        <v>495</v>
      </c>
      <c r="C25" s="76" t="s">
        <v>95</v>
      </c>
      <c r="D25" s="76" t="s">
        <v>95</v>
      </c>
      <c r="E25" s="136" t="s">
        <v>262</v>
      </c>
      <c r="F25" s="395" t="s">
        <v>517</v>
      </c>
      <c r="G25" s="344"/>
    </row>
    <row r="26" spans="1:7" ht="58.9" customHeight="1" x14ac:dyDescent="0.25">
      <c r="A26" s="78" t="s">
        <v>15</v>
      </c>
      <c r="B26" s="145" t="s">
        <v>263</v>
      </c>
      <c r="C26" s="80" t="s">
        <v>27</v>
      </c>
      <c r="D26" s="80" t="s">
        <v>27</v>
      </c>
      <c r="E26" s="414" t="s">
        <v>269</v>
      </c>
      <c r="F26" s="262"/>
      <c r="G26" s="345"/>
    </row>
    <row r="27" spans="1:7" ht="58.9" customHeight="1" x14ac:dyDescent="0.25">
      <c r="A27" s="78" t="s">
        <v>15</v>
      </c>
      <c r="B27" s="145" t="s">
        <v>264</v>
      </c>
      <c r="C27" s="80" t="s">
        <v>27</v>
      </c>
      <c r="D27" s="80" t="s">
        <v>27</v>
      </c>
      <c r="E27" s="394"/>
      <c r="F27" s="262"/>
      <c r="G27" s="345"/>
    </row>
    <row r="28" spans="1:7" ht="58.9" customHeight="1" x14ac:dyDescent="0.25">
      <c r="A28" s="78" t="s">
        <v>15</v>
      </c>
      <c r="B28" s="145" t="s">
        <v>265</v>
      </c>
      <c r="C28" s="80" t="s">
        <v>27</v>
      </c>
      <c r="D28" s="80" t="s">
        <v>27</v>
      </c>
      <c r="E28" s="394"/>
      <c r="F28" s="262"/>
      <c r="G28" s="345"/>
    </row>
    <row r="29" spans="1:7" ht="58.9" customHeight="1" x14ac:dyDescent="0.25">
      <c r="A29" s="78" t="s">
        <v>15</v>
      </c>
      <c r="B29" s="145" t="s">
        <v>266</v>
      </c>
      <c r="C29" s="80" t="s">
        <v>27</v>
      </c>
      <c r="D29" s="80" t="s">
        <v>27</v>
      </c>
      <c r="E29" s="394"/>
      <c r="F29" s="262"/>
      <c r="G29" s="345"/>
    </row>
    <row r="30" spans="1:7" ht="58.9" customHeight="1" x14ac:dyDescent="0.25">
      <c r="A30" s="78" t="s">
        <v>15</v>
      </c>
      <c r="B30" s="145" t="s">
        <v>267</v>
      </c>
      <c r="C30" s="80" t="s">
        <v>27</v>
      </c>
      <c r="D30" s="80" t="s">
        <v>27</v>
      </c>
      <c r="E30" s="394"/>
      <c r="F30" s="262"/>
      <c r="G30" s="345"/>
    </row>
    <row r="31" spans="1:7" ht="58.9" customHeight="1" x14ac:dyDescent="0.25">
      <c r="A31" s="349" t="s">
        <v>15</v>
      </c>
      <c r="B31" s="87" t="s">
        <v>230</v>
      </c>
      <c r="C31" s="80" t="s">
        <v>27</v>
      </c>
      <c r="D31" s="80" t="s">
        <v>27</v>
      </c>
      <c r="E31" s="394"/>
      <c r="F31" s="262"/>
      <c r="G31" s="345"/>
    </row>
    <row r="32" spans="1:7" x14ac:dyDescent="0.25">
      <c r="A32" s="350"/>
      <c r="B32" s="111" t="s">
        <v>239</v>
      </c>
      <c r="C32" s="112">
        <v>0</v>
      </c>
      <c r="D32" s="112">
        <v>0</v>
      </c>
      <c r="E32" s="262"/>
      <c r="F32" s="262"/>
      <c r="G32" s="345"/>
    </row>
    <row r="33" spans="1:10" x14ac:dyDescent="0.25">
      <c r="A33" s="351"/>
      <c r="B33" s="110" t="s">
        <v>312</v>
      </c>
      <c r="C33" s="112">
        <v>0</v>
      </c>
      <c r="D33" s="112">
        <v>0</v>
      </c>
      <c r="E33" s="263"/>
      <c r="F33" s="263"/>
      <c r="G33" s="346"/>
    </row>
    <row r="34" spans="1:10" s="146" customFormat="1" ht="58.15" customHeight="1" x14ac:dyDescent="0.25">
      <c r="A34" s="77" t="s">
        <v>16</v>
      </c>
      <c r="B34" s="79" t="s">
        <v>496</v>
      </c>
      <c r="C34" s="76" t="s">
        <v>95</v>
      </c>
      <c r="D34" s="76" t="s">
        <v>95</v>
      </c>
      <c r="E34" s="136" t="s">
        <v>275</v>
      </c>
      <c r="F34" s="395" t="s">
        <v>503</v>
      </c>
      <c r="G34" s="344"/>
      <c r="J34" s="9"/>
    </row>
    <row r="35" spans="1:10" s="146" customFormat="1" ht="58.15" customHeight="1" x14ac:dyDescent="0.25">
      <c r="A35" s="78" t="s">
        <v>16</v>
      </c>
      <c r="B35" s="145" t="s">
        <v>272</v>
      </c>
      <c r="C35" s="80" t="s">
        <v>27</v>
      </c>
      <c r="D35" s="80" t="s">
        <v>27</v>
      </c>
      <c r="E35" s="414" t="s">
        <v>502</v>
      </c>
      <c r="F35" s="345"/>
      <c r="G35" s="345"/>
      <c r="J35" s="9"/>
    </row>
    <row r="36" spans="1:10" s="146" customFormat="1" ht="58.15" customHeight="1" x14ac:dyDescent="0.25">
      <c r="A36" s="78" t="s">
        <v>16</v>
      </c>
      <c r="B36" s="142" t="s">
        <v>273</v>
      </c>
      <c r="C36" s="80" t="s">
        <v>27</v>
      </c>
      <c r="D36" s="80" t="s">
        <v>27</v>
      </c>
      <c r="E36" s="348"/>
      <c r="F36" s="345"/>
      <c r="G36" s="345"/>
      <c r="J36" s="9"/>
    </row>
    <row r="37" spans="1:10" s="146" customFormat="1" ht="58.15" customHeight="1" x14ac:dyDescent="0.25">
      <c r="A37" s="78" t="s">
        <v>16</v>
      </c>
      <c r="B37" s="142" t="s">
        <v>504</v>
      </c>
      <c r="C37" s="80" t="s">
        <v>27</v>
      </c>
      <c r="D37" s="80" t="s">
        <v>27</v>
      </c>
      <c r="E37" s="348"/>
      <c r="F37" s="345"/>
      <c r="G37" s="345"/>
      <c r="J37" s="9"/>
    </row>
    <row r="38" spans="1:10" s="146" customFormat="1" ht="58.15" customHeight="1" x14ac:dyDescent="0.25">
      <c r="A38" s="78" t="s">
        <v>16</v>
      </c>
      <c r="B38" s="142" t="s">
        <v>271</v>
      </c>
      <c r="C38" s="80" t="s">
        <v>27</v>
      </c>
      <c r="D38" s="80" t="s">
        <v>27</v>
      </c>
      <c r="E38" s="348"/>
      <c r="F38" s="345"/>
      <c r="G38" s="345"/>
      <c r="J38" s="9"/>
    </row>
    <row r="39" spans="1:10" s="146" customFormat="1" ht="72.75" customHeight="1" x14ac:dyDescent="0.25">
      <c r="A39" s="349" t="s">
        <v>16</v>
      </c>
      <c r="B39" s="230" t="s">
        <v>274</v>
      </c>
      <c r="C39" s="80" t="s">
        <v>27</v>
      </c>
      <c r="D39" s="80" t="s">
        <v>27</v>
      </c>
      <c r="E39" s="348"/>
      <c r="F39" s="345"/>
      <c r="G39" s="345"/>
      <c r="J39" s="9"/>
    </row>
    <row r="40" spans="1:10" x14ac:dyDescent="0.25">
      <c r="A40" s="350"/>
      <c r="B40" s="111" t="s">
        <v>239</v>
      </c>
      <c r="C40" s="112">
        <v>0</v>
      </c>
      <c r="D40" s="112">
        <v>0</v>
      </c>
      <c r="E40" s="345"/>
      <c r="F40" s="345"/>
      <c r="G40" s="345"/>
    </row>
    <row r="41" spans="1:10" x14ac:dyDescent="0.25">
      <c r="A41" s="351"/>
      <c r="B41" s="110" t="s">
        <v>312</v>
      </c>
      <c r="C41" s="112">
        <v>0</v>
      </c>
      <c r="D41" s="112">
        <v>0</v>
      </c>
      <c r="E41" s="346"/>
      <c r="F41" s="346"/>
      <c r="G41" s="346"/>
    </row>
  </sheetData>
  <mergeCells count="21">
    <mergeCell ref="A1:B1"/>
    <mergeCell ref="F6:F15"/>
    <mergeCell ref="E7:E15"/>
    <mergeCell ref="C1:F2"/>
    <mergeCell ref="A2:B2"/>
    <mergeCell ref="E35:E41"/>
    <mergeCell ref="F34:F41"/>
    <mergeCell ref="G34:G41"/>
    <mergeCell ref="A4:A5"/>
    <mergeCell ref="C5:D5"/>
    <mergeCell ref="A22:A24"/>
    <mergeCell ref="A31:A33"/>
    <mergeCell ref="A39:A41"/>
    <mergeCell ref="A13:A15"/>
    <mergeCell ref="F16:F24"/>
    <mergeCell ref="E17:E24"/>
    <mergeCell ref="E26:E33"/>
    <mergeCell ref="G16:G24"/>
    <mergeCell ref="F25:F33"/>
    <mergeCell ref="G25:G33"/>
    <mergeCell ref="G6:G15"/>
  </mergeCells>
  <conditionalFormatting sqref="A26:A30 A35:A38">
    <cfRule type="cellIs" dxfId="94" priority="217" operator="equal">
      <formula>"Not applicable"</formula>
    </cfRule>
  </conditionalFormatting>
  <conditionalFormatting sqref="C16">
    <cfRule type="cellIs" dxfId="93" priority="212" operator="equal">
      <formula>"Not applicable"</formula>
    </cfRule>
  </conditionalFormatting>
  <conditionalFormatting sqref="D16">
    <cfRule type="cellIs" dxfId="92" priority="211" operator="equal">
      <formula>"Not applicable"</formula>
    </cfRule>
  </conditionalFormatting>
  <conditionalFormatting sqref="C6">
    <cfRule type="cellIs" dxfId="91" priority="151" operator="equal">
      <formula>"Not applicable"</formula>
    </cfRule>
  </conditionalFormatting>
  <conditionalFormatting sqref="D6">
    <cfRule type="cellIs" dxfId="90" priority="150" operator="equal">
      <formula>"Not applicable"</formula>
    </cfRule>
  </conditionalFormatting>
  <conditionalFormatting sqref="C25">
    <cfRule type="cellIs" dxfId="89" priority="144" operator="equal">
      <formula>"Not applicable"</formula>
    </cfRule>
  </conditionalFormatting>
  <conditionalFormatting sqref="D25">
    <cfRule type="cellIs" dxfId="88" priority="143" operator="equal">
      <formula>"Not applicable"</formula>
    </cfRule>
  </conditionalFormatting>
  <conditionalFormatting sqref="C34">
    <cfRule type="cellIs" dxfId="87" priority="142" operator="equal">
      <formula>"Not applicable"</formula>
    </cfRule>
  </conditionalFormatting>
  <conditionalFormatting sqref="D34">
    <cfRule type="cellIs" dxfId="86" priority="141" operator="equal">
      <formula>"Not applicable"</formula>
    </cfRule>
  </conditionalFormatting>
  <dataValidations count="1">
    <dataValidation type="list" allowBlank="1" showInputMessage="1" showErrorMessage="1" sqref="C16:D16 C6:D6 C25:D25 C34:D34">
      <formula1>"Applicable, Not applicable"</formula1>
    </dataValidation>
  </dataValidations>
  <hyperlinks>
    <hyperlink ref="A2:B2" location="Instructions!A1" display="◄◄ Back to instructions"/>
  </hyperlinks>
  <pageMargins left="0.23622047244094491" right="0.23622047244094491" top="0.74803149606299213" bottom="0.74803149606299213" header="0.31496062992125984" footer="0.31496062992125984"/>
  <pageSetup paperSize="8" fitToHeight="0" orientation="landscape" r:id="rId1"/>
  <rowBreaks count="3" manualBreakCount="3">
    <brk id="15" max="16383" man="1"/>
    <brk id="24" max="16383" man="1"/>
    <brk id="33" max="16383" man="1"/>
  </rowBreaks>
  <extLst>
    <ext xmlns:x14="http://schemas.microsoft.com/office/spreadsheetml/2009/9/main" uri="{78C0D931-6437-407d-A8EE-F0AAD7539E65}">
      <x14:conditionalFormattings>
        <x14:conditionalFormatting xmlns:xm="http://schemas.microsoft.com/office/excel/2006/main">
          <x14:cfRule type="cellIs" priority="36" operator="equal" id="{89A6CBC5-4808-43B6-B422-2018007D56AA}">
            <xm:f>Ratings!$B$7</xm:f>
            <x14:dxf>
              <fill>
                <patternFill>
                  <bgColor theme="3" tint="0.39994506668294322"/>
                </patternFill>
              </fill>
            </x14:dxf>
          </x14:cfRule>
          <x14:cfRule type="cellIs" priority="37" operator="equal" id="{E95634A3-C471-4BCC-8EB1-6966821A3C6F}">
            <xm:f>Ratings!$B$8</xm:f>
            <x14:dxf>
              <fill>
                <patternFill>
                  <bgColor rgb="FF00B050"/>
                </patternFill>
              </fill>
            </x14:dxf>
          </x14:cfRule>
          <x14:cfRule type="cellIs" priority="38" operator="equal" id="{EDBE7AF7-FCA3-48A4-B027-BD3D9A4712FD}">
            <xm:f>Ratings!$B$9</xm:f>
            <x14:dxf>
              <font>
                <color auto="1"/>
              </font>
              <fill>
                <patternFill>
                  <bgColor rgb="FFFFFF00"/>
                </patternFill>
              </fill>
            </x14:dxf>
          </x14:cfRule>
          <x14:cfRule type="cellIs" priority="39" operator="equal" id="{877EE442-73CF-43CE-8A49-F862ED028A41}">
            <xm:f>Ratings!$B$10</xm:f>
            <x14:dxf>
              <fill>
                <patternFill>
                  <bgColor rgb="FFFFC000"/>
                </patternFill>
              </fill>
            </x14:dxf>
          </x14:cfRule>
          <x14:cfRule type="cellIs" priority="40" operator="equal" id="{2028FF46-73D0-4725-883D-7E2AD521B5A7}">
            <xm:f>Ratings!$B$11</xm:f>
            <x14:dxf>
              <fill>
                <patternFill>
                  <bgColor rgb="FFFF0000"/>
                </patternFill>
              </fill>
            </x14:dxf>
          </x14:cfRule>
          <xm:sqref>C14:D15</xm:sqref>
        </x14:conditionalFormatting>
        <x14:conditionalFormatting xmlns:xm="http://schemas.microsoft.com/office/excel/2006/main">
          <x14:cfRule type="cellIs" priority="31" operator="equal" id="{4F4ADF91-A855-4BFA-84AC-0CBA44E13EC8}">
            <xm:f>Ratings!$B$7</xm:f>
            <x14:dxf>
              <fill>
                <patternFill>
                  <bgColor theme="3" tint="0.39994506668294322"/>
                </patternFill>
              </fill>
            </x14:dxf>
          </x14:cfRule>
          <x14:cfRule type="cellIs" priority="32" operator="equal" id="{8F5C7003-A83D-496A-8E41-AA929A2C16DC}">
            <xm:f>Ratings!$B$8</xm:f>
            <x14:dxf>
              <fill>
                <patternFill>
                  <bgColor rgb="FF00B050"/>
                </patternFill>
              </fill>
            </x14:dxf>
          </x14:cfRule>
          <x14:cfRule type="cellIs" priority="33" operator="equal" id="{CBD90448-76BD-4677-B584-8DD48E671FA8}">
            <xm:f>Ratings!$B$9</xm:f>
            <x14:dxf>
              <font>
                <color auto="1"/>
              </font>
              <fill>
                <patternFill>
                  <bgColor rgb="FFFFFF00"/>
                </patternFill>
              </fill>
            </x14:dxf>
          </x14:cfRule>
          <x14:cfRule type="cellIs" priority="34" operator="equal" id="{2630764D-0BF4-42CE-8DD6-44A840054582}">
            <xm:f>Ratings!$B$10</xm:f>
            <x14:dxf>
              <fill>
                <patternFill>
                  <bgColor rgb="FFFFC000"/>
                </patternFill>
              </fill>
            </x14:dxf>
          </x14:cfRule>
          <x14:cfRule type="cellIs" priority="35" operator="equal" id="{5D9AE3C7-E243-4CAE-A6DB-D6D2341DBF10}">
            <xm:f>Ratings!$B$11</xm:f>
            <x14:dxf>
              <fill>
                <patternFill>
                  <bgColor rgb="FFFF0000"/>
                </patternFill>
              </fill>
            </x14:dxf>
          </x14:cfRule>
          <xm:sqref>C23:D24</xm:sqref>
        </x14:conditionalFormatting>
        <x14:conditionalFormatting xmlns:xm="http://schemas.microsoft.com/office/excel/2006/main">
          <x14:cfRule type="cellIs" priority="26" operator="equal" id="{C78E4759-ADB0-4475-8A36-B0545FA78478}">
            <xm:f>Ratings!$B$7</xm:f>
            <x14:dxf>
              <fill>
                <patternFill>
                  <bgColor theme="3" tint="0.39994506668294322"/>
                </patternFill>
              </fill>
            </x14:dxf>
          </x14:cfRule>
          <x14:cfRule type="cellIs" priority="27" operator="equal" id="{021AB4BF-1460-4752-8E62-A1FF4803C61B}">
            <xm:f>Ratings!$B$8</xm:f>
            <x14:dxf>
              <fill>
                <patternFill>
                  <bgColor rgb="FF00B050"/>
                </patternFill>
              </fill>
            </x14:dxf>
          </x14:cfRule>
          <x14:cfRule type="cellIs" priority="28" operator="equal" id="{C6F1382C-1CB6-4E64-90E4-25BC91AE4285}">
            <xm:f>Ratings!$B$9</xm:f>
            <x14:dxf>
              <font>
                <color auto="1"/>
              </font>
              <fill>
                <patternFill>
                  <bgColor rgb="FFFFFF00"/>
                </patternFill>
              </fill>
            </x14:dxf>
          </x14:cfRule>
          <x14:cfRule type="cellIs" priority="29" operator="equal" id="{C48BD5E3-E39E-4E22-80B1-6267671F4EB7}">
            <xm:f>Ratings!$B$10</xm:f>
            <x14:dxf>
              <fill>
                <patternFill>
                  <bgColor rgb="FFFFC000"/>
                </patternFill>
              </fill>
            </x14:dxf>
          </x14:cfRule>
          <x14:cfRule type="cellIs" priority="30" operator="equal" id="{CAD6EDE8-CAB5-49F3-88E2-931B4C43F34B}">
            <xm:f>Ratings!$B$11</xm:f>
            <x14:dxf>
              <fill>
                <patternFill>
                  <bgColor rgb="FFFF0000"/>
                </patternFill>
              </fill>
            </x14:dxf>
          </x14:cfRule>
          <xm:sqref>C40:D41</xm:sqref>
        </x14:conditionalFormatting>
        <x14:conditionalFormatting xmlns:xm="http://schemas.microsoft.com/office/excel/2006/main">
          <x14:cfRule type="cellIs" priority="21" operator="equal" id="{7EF2E3B4-F302-47C4-878A-9578DE5FC664}">
            <xm:f>Ratings!$B$7</xm:f>
            <x14:dxf>
              <fill>
                <patternFill>
                  <bgColor theme="3" tint="0.39994506668294322"/>
                </patternFill>
              </fill>
            </x14:dxf>
          </x14:cfRule>
          <x14:cfRule type="cellIs" priority="22" operator="equal" id="{29F4742E-B6A4-45C9-9ECB-06BA1C574B5B}">
            <xm:f>Ratings!$B$8</xm:f>
            <x14:dxf>
              <fill>
                <patternFill>
                  <bgColor rgb="FF00B050"/>
                </patternFill>
              </fill>
            </x14:dxf>
          </x14:cfRule>
          <x14:cfRule type="cellIs" priority="23" operator="equal" id="{59CDB423-AD75-4729-893A-C2EA66117E1D}">
            <xm:f>Ratings!$B$9</xm:f>
            <x14:dxf>
              <font>
                <color auto="1"/>
              </font>
              <fill>
                <patternFill>
                  <bgColor rgb="FFFFFF00"/>
                </patternFill>
              </fill>
            </x14:dxf>
          </x14:cfRule>
          <x14:cfRule type="cellIs" priority="24" operator="equal" id="{04F88BDA-8452-4CC0-A638-872127832B06}">
            <xm:f>Ratings!$B$10</xm:f>
            <x14:dxf>
              <fill>
                <patternFill>
                  <bgColor rgb="FFFFC000"/>
                </patternFill>
              </fill>
            </x14:dxf>
          </x14:cfRule>
          <x14:cfRule type="cellIs" priority="25" operator="equal" id="{B47D46DA-148B-4F75-BBC0-20DD2CB36706}">
            <xm:f>Ratings!$B$11</xm:f>
            <x14:dxf>
              <fill>
                <patternFill>
                  <bgColor rgb="FFFF0000"/>
                </patternFill>
              </fill>
            </x14:dxf>
          </x14:cfRule>
          <xm:sqref>C32:D33</xm:sqref>
        </x14:conditionalFormatting>
        <x14:conditionalFormatting xmlns:xm="http://schemas.microsoft.com/office/excel/2006/main">
          <x14:cfRule type="cellIs" priority="16" operator="equal" id="{26C0F0A3-8CBF-4834-933A-74D8FCB34CE2}">
            <xm:f>Ratings!$B$7</xm:f>
            <x14:dxf>
              <fill>
                <patternFill>
                  <bgColor theme="3" tint="0.39994506668294322"/>
                </patternFill>
              </fill>
            </x14:dxf>
          </x14:cfRule>
          <x14:cfRule type="cellIs" priority="17" operator="equal" id="{99AE2025-060F-4E5D-9117-928F1DF36D0A}">
            <xm:f>Ratings!$B$8</xm:f>
            <x14:dxf>
              <fill>
                <patternFill>
                  <bgColor rgb="FF00B050"/>
                </patternFill>
              </fill>
            </x14:dxf>
          </x14:cfRule>
          <x14:cfRule type="cellIs" priority="18" operator="equal" id="{E1A4EB19-E972-49AA-9F88-C25DABAE3387}">
            <xm:f>Ratings!$B$9</xm:f>
            <x14:dxf>
              <font>
                <color auto="1"/>
              </font>
              <fill>
                <patternFill>
                  <bgColor rgb="FFFFFF00"/>
                </patternFill>
              </fill>
            </x14:dxf>
          </x14:cfRule>
          <x14:cfRule type="cellIs" priority="19" operator="equal" id="{3278556D-0284-432B-BE59-A13DD154934F}">
            <xm:f>Ratings!$B$10</xm:f>
            <x14:dxf>
              <fill>
                <patternFill>
                  <bgColor rgb="FFFFC000"/>
                </patternFill>
              </fill>
            </x14:dxf>
          </x14:cfRule>
          <x14:cfRule type="cellIs" priority="20" operator="equal" id="{180BF0CE-BAF7-4042-A570-D59FDFD11F90}">
            <xm:f>Ratings!$B$11</xm:f>
            <x14:dxf>
              <fill>
                <patternFill>
                  <bgColor rgb="FFFF0000"/>
                </patternFill>
              </fill>
            </x14:dxf>
          </x14:cfRule>
          <xm:sqref>C35:D39</xm:sqref>
        </x14:conditionalFormatting>
        <x14:conditionalFormatting xmlns:xm="http://schemas.microsoft.com/office/excel/2006/main">
          <x14:cfRule type="cellIs" priority="11" operator="equal" id="{FF2B25FA-2279-4F59-9D79-03DE6CE87024}">
            <xm:f>Ratings!$B$7</xm:f>
            <x14:dxf>
              <fill>
                <patternFill>
                  <bgColor theme="3" tint="0.39994506668294322"/>
                </patternFill>
              </fill>
            </x14:dxf>
          </x14:cfRule>
          <x14:cfRule type="cellIs" priority="12" operator="equal" id="{60702EE6-1938-4196-B623-5242CDD8087C}">
            <xm:f>Ratings!$B$8</xm:f>
            <x14:dxf>
              <fill>
                <patternFill>
                  <bgColor rgb="FF00B050"/>
                </patternFill>
              </fill>
            </x14:dxf>
          </x14:cfRule>
          <x14:cfRule type="cellIs" priority="13" operator="equal" id="{BCC9345B-377E-43E0-A4A6-E261DFEA88C4}">
            <xm:f>Ratings!$B$9</xm:f>
            <x14:dxf>
              <font>
                <color auto="1"/>
              </font>
              <fill>
                <patternFill>
                  <bgColor rgb="FFFFFF00"/>
                </patternFill>
              </fill>
            </x14:dxf>
          </x14:cfRule>
          <x14:cfRule type="cellIs" priority="14" operator="equal" id="{27CC20F7-3FE9-4096-9800-F6DA8FB4732C}">
            <xm:f>Ratings!$B$10</xm:f>
            <x14:dxf>
              <fill>
                <patternFill>
                  <bgColor rgb="FFFFC000"/>
                </patternFill>
              </fill>
            </x14:dxf>
          </x14:cfRule>
          <x14:cfRule type="cellIs" priority="15" operator="equal" id="{80358B95-BD03-4802-8B61-5CE835A00D04}">
            <xm:f>Ratings!$B$11</xm:f>
            <x14:dxf>
              <fill>
                <patternFill>
                  <bgColor rgb="FFFF0000"/>
                </patternFill>
              </fill>
            </x14:dxf>
          </x14:cfRule>
          <xm:sqref>C26:D31</xm:sqref>
        </x14:conditionalFormatting>
        <x14:conditionalFormatting xmlns:xm="http://schemas.microsoft.com/office/excel/2006/main">
          <x14:cfRule type="cellIs" priority="6" operator="equal" id="{6DF2C760-955B-446E-A669-381EFAE85654}">
            <xm:f>Ratings!$B$7</xm:f>
            <x14:dxf>
              <fill>
                <patternFill>
                  <bgColor theme="3" tint="0.39994506668294322"/>
                </patternFill>
              </fill>
            </x14:dxf>
          </x14:cfRule>
          <x14:cfRule type="cellIs" priority="7" operator="equal" id="{D49B610D-5C19-428E-9C86-4DA6C17B71F7}">
            <xm:f>Ratings!$B$8</xm:f>
            <x14:dxf>
              <fill>
                <patternFill>
                  <bgColor rgb="FF00B050"/>
                </patternFill>
              </fill>
            </x14:dxf>
          </x14:cfRule>
          <x14:cfRule type="cellIs" priority="8" operator="equal" id="{B8FC7D78-C927-4218-AE02-23EB16CDA30D}">
            <xm:f>Ratings!$B$9</xm:f>
            <x14:dxf>
              <font>
                <color auto="1"/>
              </font>
              <fill>
                <patternFill>
                  <bgColor rgb="FFFFFF00"/>
                </patternFill>
              </fill>
            </x14:dxf>
          </x14:cfRule>
          <x14:cfRule type="cellIs" priority="9" operator="equal" id="{003E2D5A-3208-4BAA-9247-BF5529E60CCC}">
            <xm:f>Ratings!$B$10</xm:f>
            <x14:dxf>
              <fill>
                <patternFill>
                  <bgColor rgb="FFFFC000"/>
                </patternFill>
              </fill>
            </x14:dxf>
          </x14:cfRule>
          <x14:cfRule type="cellIs" priority="10" operator="equal" id="{CE801E66-716F-4B39-BA88-A30C25F11AD8}">
            <xm:f>Ratings!$B$11</xm:f>
            <x14:dxf>
              <fill>
                <patternFill>
                  <bgColor rgb="FFFF0000"/>
                </patternFill>
              </fill>
            </x14:dxf>
          </x14:cfRule>
          <xm:sqref>C17:D22</xm:sqref>
        </x14:conditionalFormatting>
        <x14:conditionalFormatting xmlns:xm="http://schemas.microsoft.com/office/excel/2006/main">
          <x14:cfRule type="cellIs" priority="1" operator="equal" id="{6C74C31C-20C5-4624-922A-167A180A7964}">
            <xm:f>Ratings!$B$7</xm:f>
            <x14:dxf>
              <fill>
                <patternFill>
                  <bgColor theme="3" tint="0.39994506668294322"/>
                </patternFill>
              </fill>
            </x14:dxf>
          </x14:cfRule>
          <x14:cfRule type="cellIs" priority="2" operator="equal" id="{88A8D6FC-65A6-42F7-B2C0-1F4F75506CB0}">
            <xm:f>Ratings!$B$8</xm:f>
            <x14:dxf>
              <fill>
                <patternFill>
                  <bgColor rgb="FF00B050"/>
                </patternFill>
              </fill>
            </x14:dxf>
          </x14:cfRule>
          <x14:cfRule type="cellIs" priority="3" operator="equal" id="{93BDCB1D-50B2-49D7-BACD-20A5ED1C354E}">
            <xm:f>Ratings!$B$9</xm:f>
            <x14:dxf>
              <font>
                <color auto="1"/>
              </font>
              <fill>
                <patternFill>
                  <bgColor rgb="FFFFFF00"/>
                </patternFill>
              </fill>
            </x14:dxf>
          </x14:cfRule>
          <x14:cfRule type="cellIs" priority="4" operator="equal" id="{6B11481E-FD45-408E-B1E0-655560460D9F}">
            <xm:f>Ratings!$B$10</xm:f>
            <x14:dxf>
              <fill>
                <patternFill>
                  <bgColor rgb="FFFFC000"/>
                </patternFill>
              </fill>
            </x14:dxf>
          </x14:cfRule>
          <x14:cfRule type="cellIs" priority="5" operator="equal" id="{16C460B5-9021-49ED-ABCA-7E94D63CB896}">
            <xm:f>Ratings!$B$11</xm:f>
            <x14:dxf>
              <fill>
                <patternFill>
                  <bgColor rgb="FFFF0000"/>
                </patternFill>
              </fill>
            </x14:dxf>
          </x14:cfRule>
          <xm:sqref>C7:D13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C26:D31 C35:D39 C17:D22 C7:D13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R42"/>
  <sheetViews>
    <sheetView showGridLines="0" zoomScale="80" zoomScaleNormal="80" workbookViewId="0">
      <pane xSplit="1" ySplit="5" topLeftCell="B6" activePane="bottomRight" state="frozen"/>
      <selection activeCell="D1" sqref="D1"/>
      <selection pane="topRight" activeCell="E1" sqref="E1"/>
      <selection pane="bottomLeft" activeCell="D4" sqref="D4"/>
      <selection pane="bottomRight" activeCell="B6" sqref="B6"/>
    </sheetView>
  </sheetViews>
  <sheetFormatPr defaultColWidth="9.140625" defaultRowHeight="14.25" x14ac:dyDescent="0.25"/>
  <cols>
    <col min="1" max="1" width="4.42578125" style="7" bestFit="1" customWidth="1"/>
    <col min="2" max="2" width="55.7109375" style="9" customWidth="1"/>
    <col min="3" max="4" width="14.7109375" style="83" customWidth="1"/>
    <col min="5" max="5" width="42.7109375" style="7" customWidth="1"/>
    <col min="6" max="6" width="72.42578125" style="7" customWidth="1"/>
    <col min="7" max="7" width="114.7109375" style="7" customWidth="1"/>
    <col min="8" max="16384" width="9.140625" style="7"/>
  </cols>
  <sheetData>
    <row r="1" spans="1:18" ht="27.75" customHeight="1" x14ac:dyDescent="0.25">
      <c r="A1" s="396" t="s">
        <v>431</v>
      </c>
      <c r="B1" s="397"/>
      <c r="C1" s="423" t="s">
        <v>218</v>
      </c>
      <c r="D1" s="424"/>
      <c r="E1" s="424"/>
      <c r="F1" s="425"/>
      <c r="G1" s="105"/>
    </row>
    <row r="2" spans="1:18" ht="34.5" customHeight="1" x14ac:dyDescent="0.25">
      <c r="A2" s="367" t="s">
        <v>381</v>
      </c>
      <c r="B2" s="368"/>
      <c r="C2" s="365"/>
      <c r="D2" s="366"/>
      <c r="E2" s="366"/>
      <c r="F2" s="254"/>
      <c r="G2" s="105"/>
    </row>
    <row r="3" spans="1:18" ht="4.9000000000000004" customHeight="1" x14ac:dyDescent="0.3">
      <c r="A3" s="106"/>
      <c r="B3" s="137"/>
      <c r="C3" s="107"/>
      <c r="D3" s="138"/>
      <c r="E3" s="138"/>
      <c r="F3" s="138"/>
      <c r="G3" s="104"/>
    </row>
    <row r="4" spans="1:18" ht="19.149999999999999" customHeight="1" x14ac:dyDescent="0.25">
      <c r="A4" s="426" t="s">
        <v>217</v>
      </c>
      <c r="B4" s="149" t="s">
        <v>135</v>
      </c>
      <c r="C4" s="150" t="str">
        <f>Year_1</f>
        <v>2015-16</v>
      </c>
      <c r="D4" s="150" t="str">
        <f>Year_2</f>
        <v>2016-17</v>
      </c>
      <c r="E4" s="151" t="s">
        <v>133</v>
      </c>
      <c r="F4" s="151" t="s">
        <v>138</v>
      </c>
      <c r="G4" s="151" t="s">
        <v>241</v>
      </c>
    </row>
    <row r="5" spans="1:18" s="8" customFormat="1" ht="54.6" customHeight="1" x14ac:dyDescent="0.25">
      <c r="A5" s="427"/>
      <c r="B5" s="206" t="s">
        <v>577</v>
      </c>
      <c r="C5" s="369" t="s">
        <v>240</v>
      </c>
      <c r="D5" s="431"/>
      <c r="E5" s="152" t="s">
        <v>430</v>
      </c>
      <c r="F5" s="152" t="s">
        <v>238</v>
      </c>
      <c r="G5" s="152" t="s">
        <v>242</v>
      </c>
      <c r="R5" s="7"/>
    </row>
    <row r="6" spans="1:18" ht="61.15" customHeight="1" x14ac:dyDescent="0.25">
      <c r="A6" s="77" t="s">
        <v>251</v>
      </c>
      <c r="B6" s="79" t="s">
        <v>500</v>
      </c>
      <c r="C6" s="76" t="s">
        <v>95</v>
      </c>
      <c r="D6" s="76" t="s">
        <v>95</v>
      </c>
      <c r="E6" s="132" t="s">
        <v>389</v>
      </c>
      <c r="F6" s="403" t="s">
        <v>580</v>
      </c>
      <c r="G6" s="403"/>
    </row>
    <row r="7" spans="1:18" ht="38.25" x14ac:dyDescent="0.25">
      <c r="A7" s="78" t="s">
        <v>251</v>
      </c>
      <c r="B7" s="90" t="s">
        <v>554</v>
      </c>
      <c r="C7" s="80" t="s">
        <v>27</v>
      </c>
      <c r="D7" s="80" t="s">
        <v>27</v>
      </c>
      <c r="E7" s="406" t="s">
        <v>347</v>
      </c>
      <c r="F7" s="404"/>
      <c r="G7" s="404"/>
    </row>
    <row r="8" spans="1:18" ht="25.5" x14ac:dyDescent="0.25">
      <c r="A8" s="78" t="s">
        <v>251</v>
      </c>
      <c r="B8" s="90" t="s">
        <v>332</v>
      </c>
      <c r="C8" s="80" t="s">
        <v>27</v>
      </c>
      <c r="D8" s="80" t="s">
        <v>27</v>
      </c>
      <c r="E8" s="406"/>
      <c r="F8" s="404"/>
      <c r="G8" s="404"/>
    </row>
    <row r="9" spans="1:18" ht="43.15" customHeight="1" x14ac:dyDescent="0.25">
      <c r="A9" s="78" t="s">
        <v>251</v>
      </c>
      <c r="B9" s="90" t="s">
        <v>333</v>
      </c>
      <c r="C9" s="80" t="s">
        <v>27</v>
      </c>
      <c r="D9" s="80" t="s">
        <v>27</v>
      </c>
      <c r="E9" s="406"/>
      <c r="F9" s="404"/>
      <c r="G9" s="404"/>
    </row>
    <row r="10" spans="1:18" ht="43.15" customHeight="1" x14ac:dyDescent="0.25">
      <c r="A10" s="78" t="s">
        <v>251</v>
      </c>
      <c r="B10" s="90" t="s">
        <v>334</v>
      </c>
      <c r="C10" s="80" t="s">
        <v>27</v>
      </c>
      <c r="D10" s="80" t="s">
        <v>27</v>
      </c>
      <c r="E10" s="406"/>
      <c r="F10" s="404"/>
      <c r="G10" s="404"/>
    </row>
    <row r="11" spans="1:18" ht="43.15" customHeight="1" x14ac:dyDescent="0.25">
      <c r="A11" s="78" t="s">
        <v>251</v>
      </c>
      <c r="B11" s="90" t="s">
        <v>335</v>
      </c>
      <c r="C11" s="80" t="s">
        <v>27</v>
      </c>
      <c r="D11" s="80" t="s">
        <v>27</v>
      </c>
      <c r="E11" s="406"/>
      <c r="F11" s="404"/>
      <c r="G11" s="404"/>
    </row>
    <row r="12" spans="1:18" ht="43.15" customHeight="1" x14ac:dyDescent="0.25">
      <c r="A12" s="78" t="s">
        <v>251</v>
      </c>
      <c r="B12" s="90" t="s">
        <v>336</v>
      </c>
      <c r="C12" s="80" t="s">
        <v>27</v>
      </c>
      <c r="D12" s="80" t="s">
        <v>27</v>
      </c>
      <c r="E12" s="406"/>
      <c r="F12" s="404"/>
      <c r="G12" s="404"/>
    </row>
    <row r="13" spans="1:18" ht="63.75" x14ac:dyDescent="0.25">
      <c r="A13" s="78" t="s">
        <v>251</v>
      </c>
      <c r="B13" s="160" t="s">
        <v>581</v>
      </c>
      <c r="C13" s="80" t="s">
        <v>27</v>
      </c>
      <c r="D13" s="80" t="s">
        <v>27</v>
      </c>
      <c r="E13" s="406"/>
      <c r="F13" s="404"/>
      <c r="G13" s="404"/>
    </row>
    <row r="14" spans="1:18" ht="38.25" x14ac:dyDescent="0.25">
      <c r="A14" s="78" t="s">
        <v>251</v>
      </c>
      <c r="B14" s="90" t="s">
        <v>337</v>
      </c>
      <c r="C14" s="80" t="s">
        <v>27</v>
      </c>
      <c r="D14" s="80" t="s">
        <v>27</v>
      </c>
      <c r="E14" s="406"/>
      <c r="F14" s="404"/>
      <c r="G14" s="404"/>
    </row>
    <row r="15" spans="1:18" ht="25.5" x14ac:dyDescent="0.25">
      <c r="A15" s="78" t="s">
        <v>251</v>
      </c>
      <c r="B15" s="90" t="s">
        <v>338</v>
      </c>
      <c r="C15" s="80" t="s">
        <v>27</v>
      </c>
      <c r="D15" s="80" t="s">
        <v>27</v>
      </c>
      <c r="E15" s="406"/>
      <c r="F15" s="404"/>
      <c r="G15" s="404"/>
    </row>
    <row r="16" spans="1:18" ht="25.5" x14ac:dyDescent="0.25">
      <c r="A16" s="78" t="s">
        <v>251</v>
      </c>
      <c r="B16" s="90" t="s">
        <v>339</v>
      </c>
      <c r="C16" s="80" t="s">
        <v>27</v>
      </c>
      <c r="D16" s="80" t="s">
        <v>27</v>
      </c>
      <c r="E16" s="406"/>
      <c r="F16" s="404"/>
      <c r="G16" s="404"/>
    </row>
    <row r="17" spans="1:7" ht="60.75" customHeight="1" x14ac:dyDescent="0.25">
      <c r="A17" s="349" t="s">
        <v>251</v>
      </c>
      <c r="B17" s="230" t="s">
        <v>253</v>
      </c>
      <c r="C17" s="80" t="s">
        <v>27</v>
      </c>
      <c r="D17" s="80" t="s">
        <v>27</v>
      </c>
      <c r="E17" s="406"/>
      <c r="F17" s="404"/>
      <c r="G17" s="404"/>
    </row>
    <row r="18" spans="1:7" x14ac:dyDescent="0.25">
      <c r="A18" s="407"/>
      <c r="B18" s="111" t="s">
        <v>239</v>
      </c>
      <c r="C18" s="112">
        <v>0</v>
      </c>
      <c r="D18" s="112">
        <v>0</v>
      </c>
      <c r="E18" s="404"/>
      <c r="F18" s="404"/>
      <c r="G18" s="404"/>
    </row>
    <row r="19" spans="1:7" x14ac:dyDescent="0.25">
      <c r="A19" s="408"/>
      <c r="B19" s="110" t="s">
        <v>312</v>
      </c>
      <c r="C19" s="112">
        <v>0</v>
      </c>
      <c r="D19" s="112">
        <v>0</v>
      </c>
      <c r="E19" s="405"/>
      <c r="F19" s="405"/>
      <c r="G19" s="405"/>
    </row>
    <row r="20" spans="1:7" ht="90" x14ac:dyDescent="0.25">
      <c r="A20" s="77" t="s">
        <v>252</v>
      </c>
      <c r="B20" s="79" t="s">
        <v>497</v>
      </c>
      <c r="C20" s="76" t="s">
        <v>95</v>
      </c>
      <c r="D20" s="76" t="s">
        <v>95</v>
      </c>
      <c r="E20" s="133" t="s">
        <v>583</v>
      </c>
      <c r="F20" s="403" t="s">
        <v>579</v>
      </c>
      <c r="G20" s="403"/>
    </row>
    <row r="21" spans="1:7" ht="34.15" customHeight="1" x14ac:dyDescent="0.25">
      <c r="A21" s="78" t="s">
        <v>252</v>
      </c>
      <c r="B21" s="90" t="s">
        <v>341</v>
      </c>
      <c r="C21" s="80" t="s">
        <v>27</v>
      </c>
      <c r="D21" s="80" t="s">
        <v>27</v>
      </c>
      <c r="E21" s="406" t="s">
        <v>346</v>
      </c>
      <c r="F21" s="404"/>
      <c r="G21" s="404"/>
    </row>
    <row r="22" spans="1:7" ht="34.15" customHeight="1" x14ac:dyDescent="0.25">
      <c r="A22" s="78" t="s">
        <v>252</v>
      </c>
      <c r="B22" s="90" t="s">
        <v>340</v>
      </c>
      <c r="C22" s="80" t="s">
        <v>27</v>
      </c>
      <c r="D22" s="80" t="s">
        <v>27</v>
      </c>
      <c r="E22" s="421"/>
      <c r="F22" s="404"/>
      <c r="G22" s="404"/>
    </row>
    <row r="23" spans="1:7" ht="34.15" customHeight="1" x14ac:dyDescent="0.25">
      <c r="A23" s="78" t="s">
        <v>252</v>
      </c>
      <c r="B23" s="90" t="s">
        <v>582</v>
      </c>
      <c r="C23" s="80" t="s">
        <v>27</v>
      </c>
      <c r="D23" s="80" t="s">
        <v>27</v>
      </c>
      <c r="E23" s="421"/>
      <c r="F23" s="404"/>
      <c r="G23" s="404"/>
    </row>
    <row r="24" spans="1:7" ht="34.15" customHeight="1" x14ac:dyDescent="0.25">
      <c r="A24" s="78" t="s">
        <v>252</v>
      </c>
      <c r="B24" s="90" t="s">
        <v>501</v>
      </c>
      <c r="C24" s="80" t="s">
        <v>27</v>
      </c>
      <c r="D24" s="80" t="s">
        <v>27</v>
      </c>
      <c r="E24" s="421"/>
      <c r="F24" s="404"/>
      <c r="G24" s="404"/>
    </row>
    <row r="25" spans="1:7" ht="34.15" customHeight="1" x14ac:dyDescent="0.25">
      <c r="A25" s="78" t="s">
        <v>252</v>
      </c>
      <c r="B25" s="90" t="s">
        <v>342</v>
      </c>
      <c r="C25" s="80" t="s">
        <v>27</v>
      </c>
      <c r="D25" s="80" t="s">
        <v>27</v>
      </c>
      <c r="E25" s="421"/>
      <c r="F25" s="404"/>
      <c r="G25" s="404"/>
    </row>
    <row r="26" spans="1:7" ht="34.15" customHeight="1" x14ac:dyDescent="0.25">
      <c r="A26" s="78" t="s">
        <v>252</v>
      </c>
      <c r="B26" s="90" t="s">
        <v>343</v>
      </c>
      <c r="C26" s="80" t="s">
        <v>27</v>
      </c>
      <c r="D26" s="80" t="s">
        <v>27</v>
      </c>
      <c r="E26" s="421"/>
      <c r="F26" s="404"/>
      <c r="G26" s="404"/>
    </row>
    <row r="27" spans="1:7" ht="34.15" customHeight="1" x14ac:dyDescent="0.25">
      <c r="A27" s="78" t="s">
        <v>252</v>
      </c>
      <c r="B27" s="90" t="s">
        <v>344</v>
      </c>
      <c r="C27" s="80" t="s">
        <v>27</v>
      </c>
      <c r="D27" s="80" t="s">
        <v>27</v>
      </c>
      <c r="E27" s="421"/>
      <c r="F27" s="404"/>
      <c r="G27" s="404"/>
    </row>
    <row r="28" spans="1:7" ht="34.15" customHeight="1" x14ac:dyDescent="0.25">
      <c r="A28" s="78" t="s">
        <v>252</v>
      </c>
      <c r="B28" s="90" t="s">
        <v>254</v>
      </c>
      <c r="C28" s="80" t="s">
        <v>27</v>
      </c>
      <c r="D28" s="80" t="s">
        <v>27</v>
      </c>
      <c r="E28" s="421"/>
      <c r="F28" s="404"/>
      <c r="G28" s="404"/>
    </row>
    <row r="29" spans="1:7" ht="34.15" customHeight="1" x14ac:dyDescent="0.25">
      <c r="A29" s="78" t="s">
        <v>252</v>
      </c>
      <c r="B29" s="90" t="s">
        <v>345</v>
      </c>
      <c r="C29" s="80" t="s">
        <v>27</v>
      </c>
      <c r="D29" s="80" t="s">
        <v>27</v>
      </c>
      <c r="E29" s="421"/>
      <c r="F29" s="404"/>
      <c r="G29" s="404"/>
    </row>
    <row r="30" spans="1:7" ht="34.15" customHeight="1" x14ac:dyDescent="0.25">
      <c r="A30" s="78" t="s">
        <v>252</v>
      </c>
      <c r="B30" s="90" t="s">
        <v>573</v>
      </c>
      <c r="C30" s="80" t="s">
        <v>27</v>
      </c>
      <c r="D30" s="80" t="s">
        <v>27</v>
      </c>
      <c r="E30" s="421"/>
      <c r="F30" s="404"/>
      <c r="G30" s="404"/>
    </row>
    <row r="31" spans="1:7" ht="39" customHeight="1" x14ac:dyDescent="0.25">
      <c r="A31" s="232" t="s">
        <v>252</v>
      </c>
      <c r="B31" s="233" t="s">
        <v>578</v>
      </c>
      <c r="C31" s="80" t="s">
        <v>27</v>
      </c>
      <c r="D31" s="80" t="s">
        <v>27</v>
      </c>
      <c r="E31" s="421"/>
      <c r="F31" s="404"/>
      <c r="G31" s="404"/>
    </row>
    <row r="32" spans="1:7" ht="39" customHeight="1" x14ac:dyDescent="0.25">
      <c r="A32" s="78" t="s">
        <v>252</v>
      </c>
      <c r="B32" s="90" t="s">
        <v>574</v>
      </c>
      <c r="C32" s="80" t="s">
        <v>27</v>
      </c>
      <c r="D32" s="80" t="s">
        <v>27</v>
      </c>
      <c r="E32" s="421"/>
      <c r="F32" s="404"/>
      <c r="G32" s="404"/>
    </row>
    <row r="33" spans="1:7" ht="53.45" customHeight="1" x14ac:dyDescent="0.25">
      <c r="A33" s="349" t="s">
        <v>252</v>
      </c>
      <c r="B33" s="230" t="s">
        <v>575</v>
      </c>
      <c r="C33" s="80" t="s">
        <v>27</v>
      </c>
      <c r="D33" s="80" t="s">
        <v>27</v>
      </c>
      <c r="E33" s="404"/>
      <c r="F33" s="404"/>
      <c r="G33" s="404"/>
    </row>
    <row r="34" spans="1:7" x14ac:dyDescent="0.25">
      <c r="A34" s="407"/>
      <c r="B34" s="111" t="s">
        <v>239</v>
      </c>
      <c r="C34" s="112">
        <v>0</v>
      </c>
      <c r="D34" s="112">
        <v>0</v>
      </c>
      <c r="E34" s="404"/>
      <c r="F34" s="404"/>
      <c r="G34" s="404"/>
    </row>
    <row r="35" spans="1:7" x14ac:dyDescent="0.25">
      <c r="A35" s="408"/>
      <c r="B35" s="110" t="s">
        <v>312</v>
      </c>
      <c r="C35" s="112">
        <v>0</v>
      </c>
      <c r="D35" s="112">
        <v>0</v>
      </c>
      <c r="E35" s="405"/>
      <c r="F35" s="405"/>
      <c r="G35" s="405"/>
    </row>
    <row r="36" spans="1:7" ht="60" x14ac:dyDescent="0.25">
      <c r="A36" s="77" t="s">
        <v>282</v>
      </c>
      <c r="B36" s="79" t="s">
        <v>498</v>
      </c>
      <c r="C36" s="76" t="s">
        <v>95</v>
      </c>
      <c r="D36" s="76" t="s">
        <v>95</v>
      </c>
      <c r="E36" s="134"/>
      <c r="F36" s="403"/>
      <c r="G36" s="403"/>
    </row>
    <row r="37" spans="1:7" ht="71.45" customHeight="1" x14ac:dyDescent="0.25">
      <c r="A37" s="78" t="s">
        <v>282</v>
      </c>
      <c r="B37" s="81" t="s">
        <v>5</v>
      </c>
      <c r="C37" s="80" t="s">
        <v>27</v>
      </c>
      <c r="D37" s="80" t="s">
        <v>27</v>
      </c>
      <c r="E37" s="428" t="s">
        <v>117</v>
      </c>
      <c r="F37" s="419"/>
      <c r="G37" s="404"/>
    </row>
    <row r="38" spans="1:7" ht="71.45" customHeight="1" x14ac:dyDescent="0.25">
      <c r="A38" s="78" t="s">
        <v>282</v>
      </c>
      <c r="B38" s="81" t="s">
        <v>6</v>
      </c>
      <c r="C38" s="80" t="s">
        <v>27</v>
      </c>
      <c r="D38" s="80" t="s">
        <v>27</v>
      </c>
      <c r="E38" s="428"/>
      <c r="F38" s="419"/>
      <c r="G38" s="404"/>
    </row>
    <row r="39" spans="1:7" ht="71.45" customHeight="1" x14ac:dyDescent="0.25">
      <c r="A39" s="78" t="s">
        <v>282</v>
      </c>
      <c r="B39" s="81" t="s">
        <v>7</v>
      </c>
      <c r="C39" s="80" t="s">
        <v>27</v>
      </c>
      <c r="D39" s="80" t="s">
        <v>27</v>
      </c>
      <c r="E39" s="428"/>
      <c r="F39" s="419"/>
      <c r="G39" s="404"/>
    </row>
    <row r="40" spans="1:7" ht="77.25" customHeight="1" x14ac:dyDescent="0.25">
      <c r="A40" s="349" t="s">
        <v>282</v>
      </c>
      <c r="B40" s="230" t="s">
        <v>281</v>
      </c>
      <c r="C40" s="80" t="s">
        <v>27</v>
      </c>
      <c r="D40" s="80" t="s">
        <v>27</v>
      </c>
      <c r="E40" s="428"/>
      <c r="F40" s="419"/>
      <c r="G40" s="404"/>
    </row>
    <row r="41" spans="1:7" x14ac:dyDescent="0.25">
      <c r="A41" s="407"/>
      <c r="B41" s="111" t="s">
        <v>239</v>
      </c>
      <c r="C41" s="112">
        <v>0</v>
      </c>
      <c r="D41" s="112">
        <v>0</v>
      </c>
      <c r="E41" s="429"/>
      <c r="F41" s="419"/>
      <c r="G41" s="404"/>
    </row>
    <row r="42" spans="1:7" x14ac:dyDescent="0.25">
      <c r="A42" s="408"/>
      <c r="B42" s="110" t="s">
        <v>312</v>
      </c>
      <c r="C42" s="112">
        <v>0</v>
      </c>
      <c r="D42" s="112">
        <v>0</v>
      </c>
      <c r="E42" s="430"/>
      <c r="F42" s="420"/>
      <c r="G42" s="405"/>
    </row>
  </sheetData>
  <mergeCells count="17">
    <mergeCell ref="A17:A19"/>
    <mergeCell ref="A33:A35"/>
    <mergeCell ref="G6:G19"/>
    <mergeCell ref="G20:G35"/>
    <mergeCell ref="F36:F42"/>
    <mergeCell ref="C1:F2"/>
    <mergeCell ref="A2:B2"/>
    <mergeCell ref="A1:B1"/>
    <mergeCell ref="G36:G42"/>
    <mergeCell ref="A4:A5"/>
    <mergeCell ref="A40:A42"/>
    <mergeCell ref="F6:F19"/>
    <mergeCell ref="E7:E19"/>
    <mergeCell ref="E21:E35"/>
    <mergeCell ref="F20:F35"/>
    <mergeCell ref="E37:E42"/>
    <mergeCell ref="C5:D5"/>
  </mergeCells>
  <conditionalFormatting sqref="C6">
    <cfRule type="cellIs" dxfId="45" priority="162" operator="equal">
      <formula>"Not applicable"</formula>
    </cfRule>
  </conditionalFormatting>
  <conditionalFormatting sqref="D6">
    <cfRule type="cellIs" dxfId="44" priority="161" operator="equal">
      <formula>"Not applicable"</formula>
    </cfRule>
  </conditionalFormatting>
  <conditionalFormatting sqref="C20">
    <cfRule type="cellIs" dxfId="43" priority="160" operator="equal">
      <formula>"Not applicable"</formula>
    </cfRule>
  </conditionalFormatting>
  <conditionalFormatting sqref="D20">
    <cfRule type="cellIs" dxfId="42" priority="159" operator="equal">
      <formula>"Not applicable"</formula>
    </cfRule>
  </conditionalFormatting>
  <conditionalFormatting sqref="C36">
    <cfRule type="cellIs" dxfId="41" priority="152" operator="equal">
      <formula>"Not applicable"</formula>
    </cfRule>
  </conditionalFormatting>
  <conditionalFormatting sqref="D36">
    <cfRule type="cellIs" dxfId="40" priority="151" operator="equal">
      <formula>"Not applicable"</formula>
    </cfRule>
  </conditionalFormatting>
  <dataValidations count="1">
    <dataValidation type="list" allowBlank="1" showInputMessage="1" showErrorMessage="1" sqref="C6:D6 C20:D20 C36:D36">
      <formula1>"Applicable, Not applicable"</formula1>
    </dataValidation>
  </dataValidations>
  <hyperlinks>
    <hyperlink ref="A2:B2" location="Instructions!A1" display="◄◄ Back to instructions"/>
  </hyperlinks>
  <pageMargins left="0.25" right="0.25" top="0.75" bottom="0.75" header="0.3" footer="0.3"/>
  <pageSetup paperSize="8" fitToHeight="0" orientation="landscape" r:id="rId1"/>
  <rowBreaks count="1" manualBreakCount="1">
    <brk id="19" max="16383" man="1"/>
  </rowBreaks>
  <extLst>
    <ext xmlns:x14="http://schemas.microsoft.com/office/spreadsheetml/2009/9/main" uri="{78C0D931-6437-407d-A8EE-F0AAD7539E65}">
      <x14:conditionalFormattings>
        <x14:conditionalFormatting xmlns:xm="http://schemas.microsoft.com/office/excel/2006/main">
          <x14:cfRule type="cellIs" priority="166" operator="equal" id="{D5942062-ACF4-4BA5-AFB5-175AC52E38D2}">
            <xm:f>Ratings!$B$7</xm:f>
            <x14:dxf>
              <fill>
                <patternFill>
                  <bgColor theme="3" tint="0.39994506668294322"/>
                </patternFill>
              </fill>
            </x14:dxf>
          </x14:cfRule>
          <x14:cfRule type="cellIs" priority="167" operator="equal" id="{C8D58C2F-EC15-488C-B531-4B79000BF257}">
            <xm:f>Ratings!$B$8</xm:f>
            <x14:dxf>
              <fill>
                <patternFill>
                  <bgColor rgb="FF00B050"/>
                </patternFill>
              </fill>
            </x14:dxf>
          </x14:cfRule>
          <x14:cfRule type="cellIs" priority="168" operator="equal" id="{9072B228-53EA-4B28-BDB7-E07F0535C7BC}">
            <xm:f>Ratings!$B$9</xm:f>
            <x14:dxf>
              <font>
                <color auto="1"/>
              </font>
              <fill>
                <patternFill>
                  <bgColor rgb="FFFFFF00"/>
                </patternFill>
              </fill>
            </x14:dxf>
          </x14:cfRule>
          <x14:cfRule type="cellIs" priority="169" operator="equal" id="{AD81D24A-F8C1-4A8E-B2B6-272A208DA560}">
            <xm:f>Ratings!$B$10</xm:f>
            <x14:dxf>
              <fill>
                <patternFill>
                  <bgColor rgb="FFFFC000"/>
                </patternFill>
              </fill>
            </x14:dxf>
          </x14:cfRule>
          <x14:cfRule type="cellIs" priority="170" operator="equal" id="{70267E7F-995F-4AFB-94A4-F7514990028C}">
            <xm:f>Ratings!$B$11</xm:f>
            <x14:dxf>
              <fill>
                <patternFill>
                  <bgColor rgb="FFFF0000"/>
                </patternFill>
              </fill>
            </x14:dxf>
          </x14:cfRule>
          <xm:sqref>C7</xm:sqref>
        </x14:conditionalFormatting>
        <x14:conditionalFormatting xmlns:xm="http://schemas.microsoft.com/office/excel/2006/main">
          <x14:cfRule type="cellIs" priority="31" operator="equal" id="{A3F36A9A-C953-4BCA-AAA7-172D8ECEDB3A}">
            <xm:f>Ratings!$B$7</xm:f>
            <x14:dxf>
              <fill>
                <patternFill>
                  <bgColor theme="3" tint="0.39994506668294322"/>
                </patternFill>
              </fill>
            </x14:dxf>
          </x14:cfRule>
          <x14:cfRule type="cellIs" priority="32" operator="equal" id="{AE01DB59-26DF-4075-84E3-47165F579BAB}">
            <xm:f>Ratings!$B$8</xm:f>
            <x14:dxf>
              <fill>
                <patternFill>
                  <bgColor rgb="FF00B050"/>
                </patternFill>
              </fill>
            </x14:dxf>
          </x14:cfRule>
          <x14:cfRule type="cellIs" priority="33" operator="equal" id="{3B544212-D115-438F-BA4B-77F39CDAB3B1}">
            <xm:f>Ratings!$B$9</xm:f>
            <x14:dxf>
              <font>
                <color auto="1"/>
              </font>
              <fill>
                <patternFill>
                  <bgColor rgb="FFFFFF00"/>
                </patternFill>
              </fill>
            </x14:dxf>
          </x14:cfRule>
          <x14:cfRule type="cellIs" priority="34" operator="equal" id="{72EFEC3A-320F-4CDD-ADCA-C71B98B3348A}">
            <xm:f>Ratings!$B$10</xm:f>
            <x14:dxf>
              <fill>
                <patternFill>
                  <bgColor rgb="FFFFC000"/>
                </patternFill>
              </fill>
            </x14:dxf>
          </x14:cfRule>
          <x14:cfRule type="cellIs" priority="35" operator="equal" id="{8504AB9A-4D36-4003-9531-4430DBE14168}">
            <xm:f>Ratings!$B$11</xm:f>
            <x14:dxf>
              <fill>
                <patternFill>
                  <bgColor rgb="FFFF0000"/>
                </patternFill>
              </fill>
            </x14:dxf>
          </x14:cfRule>
          <xm:sqref>C18:D19</xm:sqref>
        </x14:conditionalFormatting>
        <x14:conditionalFormatting xmlns:xm="http://schemas.microsoft.com/office/excel/2006/main">
          <x14:cfRule type="cellIs" priority="26" operator="equal" id="{D7C3E6B9-4722-4B9C-92A9-BD10A60382DA}">
            <xm:f>Ratings!$B$7</xm:f>
            <x14:dxf>
              <fill>
                <patternFill>
                  <bgColor theme="3" tint="0.39994506668294322"/>
                </patternFill>
              </fill>
            </x14:dxf>
          </x14:cfRule>
          <x14:cfRule type="cellIs" priority="27" operator="equal" id="{066B28B7-491B-4AC7-8B3C-1A75DD6E272B}">
            <xm:f>Ratings!$B$8</xm:f>
            <x14:dxf>
              <fill>
                <patternFill>
                  <bgColor rgb="FF00B050"/>
                </patternFill>
              </fill>
            </x14:dxf>
          </x14:cfRule>
          <x14:cfRule type="cellIs" priority="28" operator="equal" id="{1C3A950A-7A65-4151-BF38-E33299218C4A}">
            <xm:f>Ratings!$B$9</xm:f>
            <x14:dxf>
              <font>
                <color auto="1"/>
              </font>
              <fill>
                <patternFill>
                  <bgColor rgb="FFFFFF00"/>
                </patternFill>
              </fill>
            </x14:dxf>
          </x14:cfRule>
          <x14:cfRule type="cellIs" priority="29" operator="equal" id="{85CDCF4C-6CBF-450B-9B41-E25525920FAE}">
            <xm:f>Ratings!$B$10</xm:f>
            <x14:dxf>
              <fill>
                <patternFill>
                  <bgColor rgb="FFFFC000"/>
                </patternFill>
              </fill>
            </x14:dxf>
          </x14:cfRule>
          <x14:cfRule type="cellIs" priority="30" operator="equal" id="{BC874CDE-9030-42C2-ABA4-4BE99FDC54AA}">
            <xm:f>Ratings!$B$11</xm:f>
            <x14:dxf>
              <fill>
                <patternFill>
                  <bgColor rgb="FFFF0000"/>
                </patternFill>
              </fill>
            </x14:dxf>
          </x14:cfRule>
          <xm:sqref>C34:D35</xm:sqref>
        </x14:conditionalFormatting>
        <x14:conditionalFormatting xmlns:xm="http://schemas.microsoft.com/office/excel/2006/main">
          <x14:cfRule type="cellIs" priority="21" operator="equal" id="{302F178A-47FA-4A7C-8436-0BF8FFE653FA}">
            <xm:f>Ratings!$B$7</xm:f>
            <x14:dxf>
              <fill>
                <patternFill>
                  <bgColor theme="3" tint="0.39994506668294322"/>
                </patternFill>
              </fill>
            </x14:dxf>
          </x14:cfRule>
          <x14:cfRule type="cellIs" priority="22" operator="equal" id="{2BC58C10-5128-459B-8B07-06B16A7D2C99}">
            <xm:f>Ratings!$B$8</xm:f>
            <x14:dxf>
              <fill>
                <patternFill>
                  <bgColor rgb="FF00B050"/>
                </patternFill>
              </fill>
            </x14:dxf>
          </x14:cfRule>
          <x14:cfRule type="cellIs" priority="23" operator="equal" id="{8DC596B0-FC5D-43B5-AC6D-FAEB198FFC1C}">
            <xm:f>Ratings!$B$9</xm:f>
            <x14:dxf>
              <font>
                <color auto="1"/>
              </font>
              <fill>
                <patternFill>
                  <bgColor rgb="FFFFFF00"/>
                </patternFill>
              </fill>
            </x14:dxf>
          </x14:cfRule>
          <x14:cfRule type="cellIs" priority="24" operator="equal" id="{7D41B494-67B5-430F-B070-FD89C9F21D71}">
            <xm:f>Ratings!$B$10</xm:f>
            <x14:dxf>
              <fill>
                <patternFill>
                  <bgColor rgb="FFFFC000"/>
                </patternFill>
              </fill>
            </x14:dxf>
          </x14:cfRule>
          <x14:cfRule type="cellIs" priority="25" operator="equal" id="{A800A414-5652-4786-9F4A-BDFE4DCD62E3}">
            <xm:f>Ratings!$B$11</xm:f>
            <x14:dxf>
              <fill>
                <patternFill>
                  <bgColor rgb="FFFF0000"/>
                </patternFill>
              </fill>
            </x14:dxf>
          </x14:cfRule>
          <xm:sqref>C41:D42</xm:sqref>
        </x14:conditionalFormatting>
        <x14:conditionalFormatting xmlns:xm="http://schemas.microsoft.com/office/excel/2006/main">
          <x14:cfRule type="cellIs" priority="16" operator="equal" id="{BFBA1472-8014-4D0F-BA35-B335EF1131F6}">
            <xm:f>Ratings!$B$7</xm:f>
            <x14:dxf>
              <fill>
                <patternFill>
                  <bgColor theme="3" tint="0.39994506668294322"/>
                </patternFill>
              </fill>
            </x14:dxf>
          </x14:cfRule>
          <x14:cfRule type="cellIs" priority="17" operator="equal" id="{FF0E6730-9355-4F07-B754-B4675009F792}">
            <xm:f>Ratings!$B$8</xm:f>
            <x14:dxf>
              <fill>
                <patternFill>
                  <bgColor rgb="FF00B050"/>
                </patternFill>
              </fill>
            </x14:dxf>
          </x14:cfRule>
          <x14:cfRule type="cellIs" priority="18" operator="equal" id="{9478CBB3-DC88-450D-8502-7C128B8279C8}">
            <xm:f>Ratings!$B$9</xm:f>
            <x14:dxf>
              <font>
                <color auto="1"/>
              </font>
              <fill>
                <patternFill>
                  <bgColor rgb="FFFFFF00"/>
                </patternFill>
              </fill>
            </x14:dxf>
          </x14:cfRule>
          <x14:cfRule type="cellIs" priority="19" operator="equal" id="{8AACB9FD-7576-418F-8EA9-D0D60DAB5CE6}">
            <xm:f>Ratings!$B$10</xm:f>
            <x14:dxf>
              <fill>
                <patternFill>
                  <bgColor rgb="FFFFC000"/>
                </patternFill>
              </fill>
            </x14:dxf>
          </x14:cfRule>
          <x14:cfRule type="cellIs" priority="20" operator="equal" id="{2D3C9284-5F2A-46FF-B603-A35D43A3A31D}">
            <xm:f>Ratings!$B$11</xm:f>
            <x14:dxf>
              <fill>
                <patternFill>
                  <bgColor rgb="FFFF0000"/>
                </patternFill>
              </fill>
            </x14:dxf>
          </x14:cfRule>
          <xm:sqref>C8:D17</xm:sqref>
        </x14:conditionalFormatting>
        <x14:conditionalFormatting xmlns:xm="http://schemas.microsoft.com/office/excel/2006/main">
          <x14:cfRule type="cellIs" priority="11" operator="equal" id="{B13980D7-D70C-4318-A631-F32A7CD5A4D8}">
            <xm:f>Ratings!$B$7</xm:f>
            <x14:dxf>
              <fill>
                <patternFill>
                  <bgColor theme="3" tint="0.39994506668294322"/>
                </patternFill>
              </fill>
            </x14:dxf>
          </x14:cfRule>
          <x14:cfRule type="cellIs" priority="12" operator="equal" id="{F016200E-7AEC-4722-8706-3FE7C1DD7583}">
            <xm:f>Ratings!$B$8</xm:f>
            <x14:dxf>
              <fill>
                <patternFill>
                  <bgColor rgb="FF00B050"/>
                </patternFill>
              </fill>
            </x14:dxf>
          </x14:cfRule>
          <x14:cfRule type="cellIs" priority="13" operator="equal" id="{BEF0F58E-F9FA-42CE-B2F8-556C8E627750}">
            <xm:f>Ratings!$B$9</xm:f>
            <x14:dxf>
              <font>
                <color auto="1"/>
              </font>
              <fill>
                <patternFill>
                  <bgColor rgb="FFFFFF00"/>
                </patternFill>
              </fill>
            </x14:dxf>
          </x14:cfRule>
          <x14:cfRule type="cellIs" priority="14" operator="equal" id="{D0E24D5F-807D-4ADA-BDFC-A1AB8075D485}">
            <xm:f>Ratings!$B$10</xm:f>
            <x14:dxf>
              <fill>
                <patternFill>
                  <bgColor rgb="FFFFC000"/>
                </patternFill>
              </fill>
            </x14:dxf>
          </x14:cfRule>
          <x14:cfRule type="cellIs" priority="15" operator="equal" id="{D5B74B36-CC07-4BC0-A29A-6B3DC7A72578}">
            <xm:f>Ratings!$B$11</xm:f>
            <x14:dxf>
              <fill>
                <patternFill>
                  <bgColor rgb="FFFF0000"/>
                </patternFill>
              </fill>
            </x14:dxf>
          </x14:cfRule>
          <xm:sqref>C21:D33</xm:sqref>
        </x14:conditionalFormatting>
        <x14:conditionalFormatting xmlns:xm="http://schemas.microsoft.com/office/excel/2006/main">
          <x14:cfRule type="cellIs" priority="6" operator="equal" id="{C95C757C-229D-4763-AC9A-1E88166725F8}">
            <xm:f>Ratings!$B$7</xm:f>
            <x14:dxf>
              <fill>
                <patternFill>
                  <bgColor theme="3" tint="0.39994506668294322"/>
                </patternFill>
              </fill>
            </x14:dxf>
          </x14:cfRule>
          <x14:cfRule type="cellIs" priority="7" operator="equal" id="{C047AD56-B66C-4925-9330-2E6CB21A7A63}">
            <xm:f>Ratings!$B$8</xm:f>
            <x14:dxf>
              <fill>
                <patternFill>
                  <bgColor rgb="FF00B050"/>
                </patternFill>
              </fill>
            </x14:dxf>
          </x14:cfRule>
          <x14:cfRule type="cellIs" priority="8" operator="equal" id="{16BE045A-7899-4604-B418-B0A204B38462}">
            <xm:f>Ratings!$B$9</xm:f>
            <x14:dxf>
              <font>
                <color auto="1"/>
              </font>
              <fill>
                <patternFill>
                  <bgColor rgb="FFFFFF00"/>
                </patternFill>
              </fill>
            </x14:dxf>
          </x14:cfRule>
          <x14:cfRule type="cellIs" priority="9" operator="equal" id="{DF3CB175-CFED-4B30-989D-F8E193D0F0C2}">
            <xm:f>Ratings!$B$10</xm:f>
            <x14:dxf>
              <fill>
                <patternFill>
                  <bgColor rgb="FFFFC000"/>
                </patternFill>
              </fill>
            </x14:dxf>
          </x14:cfRule>
          <x14:cfRule type="cellIs" priority="10" operator="equal" id="{FD76239B-BAE1-431D-9EAD-75D0A347717C}">
            <xm:f>Ratings!$B$11</xm:f>
            <x14:dxf>
              <fill>
                <patternFill>
                  <bgColor rgb="FFFF0000"/>
                </patternFill>
              </fill>
            </x14:dxf>
          </x14:cfRule>
          <xm:sqref>C37:D40</xm:sqref>
        </x14:conditionalFormatting>
        <x14:conditionalFormatting xmlns:xm="http://schemas.microsoft.com/office/excel/2006/main">
          <x14:cfRule type="cellIs" priority="1" operator="equal" id="{740A73DF-5A87-418E-BC4B-76399FC9A2D9}">
            <xm:f>Ratings!$B$7</xm:f>
            <x14:dxf>
              <fill>
                <patternFill>
                  <bgColor theme="3" tint="0.39994506668294322"/>
                </patternFill>
              </fill>
            </x14:dxf>
          </x14:cfRule>
          <x14:cfRule type="cellIs" priority="2" operator="equal" id="{B60DA5F9-CEAE-4943-AB80-B3A1228244EA}">
            <xm:f>Ratings!$B$8</xm:f>
            <x14:dxf>
              <fill>
                <patternFill>
                  <bgColor rgb="FF00B050"/>
                </patternFill>
              </fill>
            </x14:dxf>
          </x14:cfRule>
          <x14:cfRule type="cellIs" priority="3" operator="equal" id="{533CB3F7-7319-4849-A0BB-FE90B8527FE1}">
            <xm:f>Ratings!$B$9</xm:f>
            <x14:dxf>
              <font>
                <color auto="1"/>
              </font>
              <fill>
                <patternFill>
                  <bgColor rgb="FFFFFF00"/>
                </patternFill>
              </fill>
            </x14:dxf>
          </x14:cfRule>
          <x14:cfRule type="cellIs" priority="4" operator="equal" id="{D1022197-8F9F-42E0-9D8B-E67255409525}">
            <xm:f>Ratings!$B$10</xm:f>
            <x14:dxf>
              <fill>
                <patternFill>
                  <bgColor rgb="FFFFC000"/>
                </patternFill>
              </fill>
            </x14:dxf>
          </x14:cfRule>
          <x14:cfRule type="cellIs" priority="5" operator="equal" id="{79263451-6F17-43C7-BF37-75BD4038C50D}">
            <xm:f>Ratings!$B$11</xm:f>
            <x14:dxf>
              <fill>
                <patternFill>
                  <bgColor rgb="FFFF0000"/>
                </patternFill>
              </fill>
            </x14:dxf>
          </x14:cfRule>
          <xm:sqref>D7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Ratings!$B$6:$B$11</xm:f>
          </x14:formula1>
          <xm:sqref>C21:D33 C37:D40 C7:D17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82"/>
  <sheetViews>
    <sheetView zoomScale="90" zoomScaleNormal="90" workbookViewId="0">
      <selection activeCell="B1" sqref="B1"/>
    </sheetView>
  </sheetViews>
  <sheetFormatPr defaultColWidth="8.85546875" defaultRowHeight="14.25" x14ac:dyDescent="0.25"/>
  <cols>
    <col min="1" max="1" width="61" style="85" customWidth="1"/>
    <col min="2" max="2" width="67" style="84" customWidth="1"/>
    <col min="3" max="16384" width="8.85546875" style="84"/>
  </cols>
  <sheetData>
    <row r="1" spans="1:2" ht="14.45" customHeight="1" x14ac:dyDescent="0.25">
      <c r="A1" s="218" t="s">
        <v>195</v>
      </c>
      <c r="B1" s="215" t="s">
        <v>381</v>
      </c>
    </row>
    <row r="2" spans="1:2" ht="14.45" x14ac:dyDescent="0.3">
      <c r="A2" s="448" t="s">
        <v>145</v>
      </c>
      <c r="B2" s="433"/>
    </row>
    <row r="3" spans="1:2" ht="81" customHeight="1" x14ac:dyDescent="0.3">
      <c r="A3" s="445" t="s">
        <v>376</v>
      </c>
      <c r="B3" s="447"/>
    </row>
    <row r="4" spans="1:2" ht="68.45" customHeight="1" x14ac:dyDescent="0.3">
      <c r="A4" s="445" t="s">
        <v>377</v>
      </c>
      <c r="B4" s="446"/>
    </row>
    <row r="5" spans="1:2" ht="51" customHeight="1" x14ac:dyDescent="0.3">
      <c r="A5" s="438" t="s">
        <v>146</v>
      </c>
      <c r="B5" s="439"/>
    </row>
    <row r="6" spans="1:2" ht="13.9" x14ac:dyDescent="0.3">
      <c r="A6" s="436" t="s">
        <v>204</v>
      </c>
      <c r="B6" s="443"/>
    </row>
    <row r="7" spans="1:2" ht="35.450000000000003" customHeight="1" x14ac:dyDescent="0.3">
      <c r="A7" s="445" t="s">
        <v>196</v>
      </c>
      <c r="B7" s="446"/>
    </row>
    <row r="8" spans="1:2" ht="14.45" x14ac:dyDescent="0.3">
      <c r="A8" s="436" t="s">
        <v>205</v>
      </c>
      <c r="B8" s="437"/>
    </row>
    <row r="9" spans="1:2" ht="42.6" customHeight="1" x14ac:dyDescent="0.25">
      <c r="A9" s="432" t="s">
        <v>150</v>
      </c>
      <c r="B9" s="441"/>
    </row>
    <row r="10" spans="1:2" ht="52.15" customHeight="1" x14ac:dyDescent="0.25">
      <c r="A10" s="432" t="s">
        <v>151</v>
      </c>
      <c r="B10" s="441"/>
    </row>
    <row r="11" spans="1:2" ht="15" x14ac:dyDescent="0.25">
      <c r="A11" s="212" t="s">
        <v>206</v>
      </c>
      <c r="B11" s="213" t="s">
        <v>147</v>
      </c>
    </row>
    <row r="12" spans="1:2" ht="71.25" x14ac:dyDescent="0.25">
      <c r="A12" s="214" t="s">
        <v>148</v>
      </c>
      <c r="B12" s="214" t="s">
        <v>149</v>
      </c>
    </row>
    <row r="13" spans="1:2" ht="71.25" x14ac:dyDescent="0.25">
      <c r="A13" s="214" t="s">
        <v>152</v>
      </c>
      <c r="B13" s="214" t="s">
        <v>153</v>
      </c>
    </row>
    <row r="14" spans="1:2" ht="85.5" x14ac:dyDescent="0.25">
      <c r="A14" s="214" t="s">
        <v>163</v>
      </c>
      <c r="B14" s="214" t="s">
        <v>153</v>
      </c>
    </row>
    <row r="15" spans="1:2" ht="61.9" customHeight="1" x14ac:dyDescent="0.25">
      <c r="A15" s="438" t="s">
        <v>154</v>
      </c>
      <c r="B15" s="439"/>
    </row>
    <row r="16" spans="1:2" ht="15" x14ac:dyDescent="0.25">
      <c r="A16" s="436" t="s">
        <v>201</v>
      </c>
      <c r="B16" s="437"/>
    </row>
    <row r="17" spans="1:2" ht="105.6" customHeight="1" x14ac:dyDescent="0.25">
      <c r="A17" s="442" t="s">
        <v>198</v>
      </c>
      <c r="B17" s="439"/>
    </row>
    <row r="18" spans="1:2" ht="80.45" customHeight="1" x14ac:dyDescent="0.25">
      <c r="A18" s="442" t="s">
        <v>197</v>
      </c>
      <c r="B18" s="439"/>
    </row>
    <row r="19" spans="1:2" ht="15" x14ac:dyDescent="0.25">
      <c r="A19" s="436" t="s">
        <v>202</v>
      </c>
      <c r="B19" s="437"/>
    </row>
    <row r="20" spans="1:2" ht="46.15" customHeight="1" x14ac:dyDescent="0.25">
      <c r="A20" s="432" t="s">
        <v>155</v>
      </c>
      <c r="B20" s="441"/>
    </row>
    <row r="21" spans="1:2" ht="47.45" customHeight="1" x14ac:dyDescent="0.25">
      <c r="A21" s="432" t="s">
        <v>156</v>
      </c>
      <c r="B21" s="441"/>
    </row>
    <row r="22" spans="1:2" ht="15" x14ac:dyDescent="0.25">
      <c r="A22" s="212" t="s">
        <v>203</v>
      </c>
      <c r="B22" s="213" t="s">
        <v>147</v>
      </c>
    </row>
    <row r="23" spans="1:2" ht="109.15" customHeight="1" x14ac:dyDescent="0.25">
      <c r="A23" s="214" t="s">
        <v>157</v>
      </c>
      <c r="B23" s="214" t="s">
        <v>158</v>
      </c>
    </row>
    <row r="24" spans="1:2" ht="45.6" customHeight="1" x14ac:dyDescent="0.25">
      <c r="A24" s="438" t="s">
        <v>159</v>
      </c>
      <c r="B24" s="439"/>
    </row>
    <row r="25" spans="1:2" ht="13.9" customHeight="1" x14ac:dyDescent="0.25">
      <c r="A25" s="436" t="s">
        <v>208</v>
      </c>
      <c r="B25" s="443"/>
    </row>
    <row r="26" spans="1:2" ht="213.6" customHeight="1" x14ac:dyDescent="0.25">
      <c r="A26" s="444" t="s">
        <v>160</v>
      </c>
      <c r="B26" s="439"/>
    </row>
    <row r="27" spans="1:2" ht="61.15" customHeight="1" x14ac:dyDescent="0.25">
      <c r="A27" s="444" t="s">
        <v>161</v>
      </c>
      <c r="B27" s="439"/>
    </row>
    <row r="28" spans="1:2" ht="41.45" customHeight="1" x14ac:dyDescent="0.25">
      <c r="A28" s="442" t="s">
        <v>199</v>
      </c>
      <c r="B28" s="439"/>
    </row>
    <row r="29" spans="1:2" ht="75.599999999999994" customHeight="1" x14ac:dyDescent="0.25">
      <c r="A29" s="442" t="s">
        <v>200</v>
      </c>
      <c r="B29" s="439"/>
    </row>
    <row r="30" spans="1:2" ht="15" x14ac:dyDescent="0.25">
      <c r="A30" s="436" t="s">
        <v>207</v>
      </c>
      <c r="B30" s="437"/>
    </row>
    <row r="31" spans="1:2" ht="47.45" customHeight="1" x14ac:dyDescent="0.25">
      <c r="A31" s="432" t="s">
        <v>539</v>
      </c>
      <c r="B31" s="434"/>
    </row>
    <row r="32" spans="1:2" ht="48.6" customHeight="1" x14ac:dyDescent="0.25">
      <c r="A32" s="432" t="s">
        <v>164</v>
      </c>
      <c r="B32" s="434"/>
    </row>
    <row r="33" spans="1:2" ht="47.45" customHeight="1" x14ac:dyDescent="0.25">
      <c r="A33" s="432" t="s">
        <v>165</v>
      </c>
      <c r="B33" s="434"/>
    </row>
    <row r="34" spans="1:2" ht="33.6" customHeight="1" x14ac:dyDescent="0.25">
      <c r="A34" s="432" t="s">
        <v>166</v>
      </c>
      <c r="B34" s="434"/>
    </row>
    <row r="35" spans="1:2" ht="75.599999999999994" customHeight="1" x14ac:dyDescent="0.25">
      <c r="A35" s="432" t="s">
        <v>167</v>
      </c>
      <c r="B35" s="434"/>
    </row>
    <row r="36" spans="1:2" ht="52.15" customHeight="1" x14ac:dyDescent="0.25">
      <c r="A36" s="432" t="s">
        <v>168</v>
      </c>
      <c r="B36" s="434"/>
    </row>
    <row r="37" spans="1:2" ht="15" x14ac:dyDescent="0.25">
      <c r="A37" s="212" t="s">
        <v>209</v>
      </c>
      <c r="B37" s="213" t="s">
        <v>147</v>
      </c>
    </row>
    <row r="38" spans="1:2" ht="142.5" x14ac:dyDescent="0.25">
      <c r="A38" s="214" t="s">
        <v>210</v>
      </c>
      <c r="B38" s="214" t="s">
        <v>162</v>
      </c>
    </row>
    <row r="39" spans="1:2" ht="36.6" customHeight="1" x14ac:dyDescent="0.25">
      <c r="A39" s="438" t="s">
        <v>191</v>
      </c>
      <c r="B39" s="439"/>
    </row>
    <row r="40" spans="1:2" ht="15" x14ac:dyDescent="0.25">
      <c r="A40" s="440" t="s">
        <v>211</v>
      </c>
      <c r="B40" s="441"/>
    </row>
    <row r="41" spans="1:2" ht="55.15" customHeight="1" x14ac:dyDescent="0.25">
      <c r="A41" s="432" t="s">
        <v>148</v>
      </c>
      <c r="B41" s="435"/>
    </row>
    <row r="42" spans="1:2" ht="49.15" customHeight="1" x14ac:dyDescent="0.25">
      <c r="A42" s="432" t="s">
        <v>151</v>
      </c>
      <c r="B42" s="435"/>
    </row>
    <row r="43" spans="1:2" ht="49.15" customHeight="1" x14ac:dyDescent="0.25">
      <c r="A43" s="438" t="s">
        <v>192</v>
      </c>
      <c r="B43" s="439"/>
    </row>
    <row r="44" spans="1:2" ht="20.45" customHeight="1" x14ac:dyDescent="0.25">
      <c r="A44" s="436" t="s">
        <v>212</v>
      </c>
      <c r="B44" s="437"/>
    </row>
    <row r="45" spans="1:2" ht="91.9" customHeight="1" x14ac:dyDescent="0.25">
      <c r="A45" s="442" t="s">
        <v>169</v>
      </c>
      <c r="B45" s="439"/>
    </row>
    <row r="46" spans="1:2" ht="25.9" customHeight="1" x14ac:dyDescent="0.25">
      <c r="A46" s="436" t="s">
        <v>207</v>
      </c>
      <c r="B46" s="437"/>
    </row>
    <row r="47" spans="1:2" ht="41.45" customHeight="1" x14ac:dyDescent="0.25">
      <c r="A47" s="432" t="s">
        <v>540</v>
      </c>
      <c r="B47" s="433"/>
    </row>
    <row r="48" spans="1:2" ht="47.45" customHeight="1" x14ac:dyDescent="0.25">
      <c r="A48" s="432" t="s">
        <v>170</v>
      </c>
      <c r="B48" s="433"/>
    </row>
    <row r="49" spans="1:2" ht="31.15" customHeight="1" x14ac:dyDescent="0.25">
      <c r="A49" s="432" t="s">
        <v>173</v>
      </c>
      <c r="B49" s="433"/>
    </row>
    <row r="50" spans="1:2" ht="15" x14ac:dyDescent="0.25">
      <c r="A50" s="432" t="s">
        <v>174</v>
      </c>
      <c r="B50" s="433"/>
    </row>
    <row r="51" spans="1:2" ht="15" x14ac:dyDescent="0.25">
      <c r="A51" s="432" t="s">
        <v>177</v>
      </c>
      <c r="B51" s="433"/>
    </row>
    <row r="52" spans="1:2" ht="31.15" customHeight="1" x14ac:dyDescent="0.25">
      <c r="A52" s="432" t="s">
        <v>178</v>
      </c>
      <c r="B52" s="433"/>
    </row>
    <row r="53" spans="1:2" ht="31.15" customHeight="1" x14ac:dyDescent="0.25">
      <c r="A53" s="432" t="s">
        <v>179</v>
      </c>
      <c r="B53" s="433"/>
    </row>
    <row r="54" spans="1:2" ht="32.450000000000003" customHeight="1" x14ac:dyDescent="0.25">
      <c r="A54" s="432" t="s">
        <v>180</v>
      </c>
      <c r="B54" s="433"/>
    </row>
    <row r="55" spans="1:2" ht="16.899999999999999" customHeight="1" x14ac:dyDescent="0.25">
      <c r="A55" s="432" t="s">
        <v>177</v>
      </c>
      <c r="B55" s="433"/>
    </row>
    <row r="56" spans="1:2" ht="31.9" customHeight="1" x14ac:dyDescent="0.25">
      <c r="A56" s="432" t="s">
        <v>178</v>
      </c>
      <c r="B56" s="433"/>
    </row>
    <row r="57" spans="1:2" ht="33" customHeight="1" x14ac:dyDescent="0.25">
      <c r="A57" s="432" t="s">
        <v>179</v>
      </c>
      <c r="B57" s="433"/>
    </row>
    <row r="58" spans="1:2" ht="26.45" customHeight="1" x14ac:dyDescent="0.25">
      <c r="A58" s="432" t="s">
        <v>180</v>
      </c>
      <c r="B58" s="433"/>
    </row>
    <row r="59" spans="1:2" ht="15" x14ac:dyDescent="0.25">
      <c r="A59" s="432" t="s">
        <v>183</v>
      </c>
      <c r="B59" s="433"/>
    </row>
    <row r="60" spans="1:2" ht="15" x14ac:dyDescent="0.25">
      <c r="A60" s="432" t="s">
        <v>184</v>
      </c>
      <c r="B60" s="433"/>
    </row>
    <row r="61" spans="1:2" ht="15" x14ac:dyDescent="0.25">
      <c r="A61" s="432" t="s">
        <v>185</v>
      </c>
      <c r="B61" s="433"/>
    </row>
    <row r="62" spans="1:2" ht="15" x14ac:dyDescent="0.25">
      <c r="A62" s="432" t="s">
        <v>183</v>
      </c>
      <c r="B62" s="433"/>
    </row>
    <row r="63" spans="1:2" ht="15" x14ac:dyDescent="0.25">
      <c r="A63" s="432" t="s">
        <v>184</v>
      </c>
      <c r="B63" s="433"/>
    </row>
    <row r="64" spans="1:2" ht="15" x14ac:dyDescent="0.25">
      <c r="A64" s="432" t="s">
        <v>185</v>
      </c>
      <c r="B64" s="433"/>
    </row>
    <row r="65" spans="1:2" ht="22.9" customHeight="1" x14ac:dyDescent="0.25">
      <c r="A65" s="212" t="s">
        <v>213</v>
      </c>
      <c r="B65" s="213" t="s">
        <v>147</v>
      </c>
    </row>
    <row r="66" spans="1:2" ht="85.5" x14ac:dyDescent="0.25">
      <c r="A66" s="214" t="s">
        <v>171</v>
      </c>
      <c r="B66" s="214" t="s">
        <v>172</v>
      </c>
    </row>
    <row r="67" spans="1:2" ht="28.5" x14ac:dyDescent="0.25">
      <c r="A67" s="214" t="s">
        <v>175</v>
      </c>
      <c r="B67" s="214" t="s">
        <v>176</v>
      </c>
    </row>
    <row r="68" spans="1:2" ht="71.25" x14ac:dyDescent="0.25">
      <c r="A68" s="214" t="s">
        <v>181</v>
      </c>
      <c r="B68" s="214" t="s">
        <v>182</v>
      </c>
    </row>
    <row r="69" spans="1:2" ht="41.45" customHeight="1" x14ac:dyDescent="0.25">
      <c r="A69" s="438" t="s">
        <v>378</v>
      </c>
      <c r="B69" s="439"/>
    </row>
    <row r="70" spans="1:2" ht="15" x14ac:dyDescent="0.25">
      <c r="A70" s="436" t="s">
        <v>214</v>
      </c>
      <c r="B70" s="437"/>
    </row>
    <row r="71" spans="1:2" ht="37.9" customHeight="1" x14ac:dyDescent="0.25">
      <c r="A71" s="432" t="s">
        <v>130</v>
      </c>
      <c r="B71" s="435"/>
    </row>
    <row r="72" spans="1:2" ht="37.9" customHeight="1" x14ac:dyDescent="0.25">
      <c r="A72" s="432" t="s">
        <v>186</v>
      </c>
      <c r="B72" s="435"/>
    </row>
    <row r="73" spans="1:2" ht="43.9" customHeight="1" x14ac:dyDescent="0.25">
      <c r="A73" s="438" t="s">
        <v>193</v>
      </c>
      <c r="B73" s="439"/>
    </row>
    <row r="74" spans="1:2" ht="15" x14ac:dyDescent="0.25">
      <c r="A74" s="436" t="s">
        <v>215</v>
      </c>
      <c r="B74" s="437"/>
    </row>
    <row r="75" spans="1:2" ht="43.9" customHeight="1" x14ac:dyDescent="0.25">
      <c r="A75" s="432" t="s">
        <v>187</v>
      </c>
      <c r="B75" s="434"/>
    </row>
    <row r="76" spans="1:2" ht="15" x14ac:dyDescent="0.25">
      <c r="A76" s="212" t="s">
        <v>216</v>
      </c>
      <c r="B76" s="213" t="s">
        <v>147</v>
      </c>
    </row>
    <row r="77" spans="1:2" ht="85.5" x14ac:dyDescent="0.25">
      <c r="A77" s="214" t="s">
        <v>163</v>
      </c>
      <c r="B77" s="214" t="s">
        <v>153</v>
      </c>
    </row>
    <row r="78" spans="1:2" ht="60.6" customHeight="1" x14ac:dyDescent="0.25">
      <c r="A78" s="438" t="s">
        <v>194</v>
      </c>
      <c r="B78" s="439"/>
    </row>
    <row r="79" spans="1:2" ht="15" x14ac:dyDescent="0.25">
      <c r="A79" s="432" t="s">
        <v>379</v>
      </c>
      <c r="B79" s="434"/>
    </row>
    <row r="80" spans="1:2" x14ac:dyDescent="0.25">
      <c r="A80" s="84"/>
      <c r="B80" s="86"/>
    </row>
    <row r="81" spans="1:2" x14ac:dyDescent="0.25">
      <c r="A81" s="84"/>
      <c r="B81" s="86"/>
    </row>
    <row r="82" spans="1:2" x14ac:dyDescent="0.25">
      <c r="A82" s="84"/>
    </row>
  </sheetData>
  <mergeCells count="64">
    <mergeCell ref="A3:B3"/>
    <mergeCell ref="A4:B4"/>
    <mergeCell ref="A5:B5"/>
    <mergeCell ref="A2:B2"/>
    <mergeCell ref="A6:B6"/>
    <mergeCell ref="A7:B7"/>
    <mergeCell ref="A15:B15"/>
    <mergeCell ref="A8:B8"/>
    <mergeCell ref="A9:B9"/>
    <mergeCell ref="A10:B10"/>
    <mergeCell ref="A31:B31"/>
    <mergeCell ref="A32:B32"/>
    <mergeCell ref="A33:B33"/>
    <mergeCell ref="A34:B34"/>
    <mergeCell ref="A26:B26"/>
    <mergeCell ref="A27:B27"/>
    <mergeCell ref="A28:B28"/>
    <mergeCell ref="A29:B29"/>
    <mergeCell ref="A16:B16"/>
    <mergeCell ref="A21:B21"/>
    <mergeCell ref="A20:B20"/>
    <mergeCell ref="A19:B19"/>
    <mergeCell ref="A30:B30"/>
    <mergeCell ref="A17:B17"/>
    <mergeCell ref="A18:B18"/>
    <mergeCell ref="A24:B24"/>
    <mergeCell ref="A25:B25"/>
    <mergeCell ref="A51:B51"/>
    <mergeCell ref="A35:B35"/>
    <mergeCell ref="A36:B36"/>
    <mergeCell ref="A40:B40"/>
    <mergeCell ref="A41:B41"/>
    <mergeCell ref="A44:B44"/>
    <mergeCell ref="A46:B46"/>
    <mergeCell ref="A47:B47"/>
    <mergeCell ref="A48:B48"/>
    <mergeCell ref="A49:B49"/>
    <mergeCell ref="A50:B50"/>
    <mergeCell ref="A39:B39"/>
    <mergeCell ref="A42:B42"/>
    <mergeCell ref="A43:B43"/>
    <mergeCell ref="A45:B45"/>
    <mergeCell ref="A57:B57"/>
    <mergeCell ref="A58:B58"/>
    <mergeCell ref="A59:B59"/>
    <mergeCell ref="A60:B60"/>
    <mergeCell ref="A61:B61"/>
    <mergeCell ref="A52:B52"/>
    <mergeCell ref="A53:B53"/>
    <mergeCell ref="A54:B54"/>
    <mergeCell ref="A55:B55"/>
    <mergeCell ref="A56:B56"/>
    <mergeCell ref="A62:B62"/>
    <mergeCell ref="A63:B63"/>
    <mergeCell ref="A64:B64"/>
    <mergeCell ref="A79:B79"/>
    <mergeCell ref="A72:B72"/>
    <mergeCell ref="A71:B71"/>
    <mergeCell ref="A74:B74"/>
    <mergeCell ref="A75:B75"/>
    <mergeCell ref="A78:B78"/>
    <mergeCell ref="A70:B70"/>
    <mergeCell ref="A69:B69"/>
    <mergeCell ref="A73:B73"/>
  </mergeCells>
  <hyperlinks>
    <hyperlink ref="B1" location="Instructions!A1" display="◄◄ Back to instructions"/>
  </hyperlinks>
  <pageMargins left="0.25" right="0.25" top="0.75" bottom="0.75" header="0.3" footer="0.3"/>
  <pageSetup paperSize="9" scale="77" fitToHeight="0" orientation="portrait" r:id="rId1"/>
  <rowBreaks count="4" manualBreakCount="4">
    <brk id="14" max="1" man="1"/>
    <brk id="23" max="1" man="1"/>
    <brk id="42" max="1" man="1"/>
    <brk id="68" max="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zoomScale="80" zoomScaleNormal="80" workbookViewId="0">
      <pane ySplit="4" topLeftCell="A5" activePane="bottomLeft" state="frozen"/>
      <selection pane="bottomLeft" activeCell="E9" sqref="E9"/>
    </sheetView>
  </sheetViews>
  <sheetFormatPr defaultColWidth="8.85546875" defaultRowHeight="14.25" x14ac:dyDescent="0.25"/>
  <cols>
    <col min="1" max="1" width="1" style="234" customWidth="1"/>
    <col min="2" max="2" width="80.28515625" style="97" customWidth="1"/>
    <col min="3" max="3" width="17.5703125" style="85" customWidth="1"/>
    <col min="4" max="16384" width="8.85546875" style="97"/>
  </cols>
  <sheetData>
    <row r="1" spans="1:3" ht="13.9" x14ac:dyDescent="0.3">
      <c r="B1" s="235" t="s">
        <v>584</v>
      </c>
    </row>
    <row r="2" spans="1:3" ht="15" x14ac:dyDescent="0.25">
      <c r="B2" s="449" t="s">
        <v>381</v>
      </c>
      <c r="C2" s="450"/>
    </row>
    <row r="3" spans="1:3" ht="58.9" customHeight="1" x14ac:dyDescent="0.3">
      <c r="B3" s="452" t="s">
        <v>585</v>
      </c>
      <c r="C3" s="453"/>
    </row>
    <row r="4" spans="1:3" ht="13.9" x14ac:dyDescent="0.3">
      <c r="A4" s="236"/>
      <c r="B4" s="237" t="s">
        <v>586</v>
      </c>
      <c r="C4" s="238" t="s">
        <v>587</v>
      </c>
    </row>
    <row r="5" spans="1:3" ht="22.9" customHeight="1" x14ac:dyDescent="0.3">
      <c r="B5" s="237" t="s">
        <v>588</v>
      </c>
      <c r="C5" s="237"/>
    </row>
    <row r="6" spans="1:3" ht="36" customHeight="1" x14ac:dyDescent="0.25">
      <c r="B6" s="239" t="s">
        <v>589</v>
      </c>
      <c r="C6" s="240"/>
    </row>
    <row r="7" spans="1:3" ht="15" x14ac:dyDescent="0.25">
      <c r="B7" s="240" t="s">
        <v>590</v>
      </c>
      <c r="C7" s="454" t="s">
        <v>284</v>
      </c>
    </row>
    <row r="8" spans="1:3" ht="85.5" x14ac:dyDescent="0.25">
      <c r="B8" s="241" t="s">
        <v>591</v>
      </c>
      <c r="C8" s="455"/>
    </row>
    <row r="9" spans="1:3" ht="120" x14ac:dyDescent="0.25">
      <c r="B9" s="240" t="s">
        <v>592</v>
      </c>
      <c r="C9" s="454" t="s">
        <v>284</v>
      </c>
    </row>
    <row r="10" spans="1:3" ht="42.75" x14ac:dyDescent="0.25">
      <c r="B10" s="241" t="s">
        <v>593</v>
      </c>
      <c r="C10" s="455"/>
    </row>
    <row r="11" spans="1:3" ht="60" x14ac:dyDescent="0.25">
      <c r="B11" s="240" t="s">
        <v>594</v>
      </c>
      <c r="C11" s="242" t="s">
        <v>595</v>
      </c>
    </row>
    <row r="12" spans="1:3" ht="27.6" x14ac:dyDescent="0.3">
      <c r="B12" s="240" t="s">
        <v>596</v>
      </c>
      <c r="C12" s="243"/>
    </row>
    <row r="13" spans="1:3" ht="110.45" x14ac:dyDescent="0.3">
      <c r="B13" s="241" t="s">
        <v>597</v>
      </c>
      <c r="C13" s="241" t="s">
        <v>598</v>
      </c>
    </row>
    <row r="14" spans="1:3" ht="85.5" x14ac:dyDescent="0.25">
      <c r="B14" s="241" t="s">
        <v>599</v>
      </c>
      <c r="C14" s="243" t="s">
        <v>284</v>
      </c>
    </row>
    <row r="15" spans="1:3" ht="128.25" x14ac:dyDescent="0.25">
      <c r="B15" s="241" t="s">
        <v>600</v>
      </c>
      <c r="C15" s="243" t="s">
        <v>595</v>
      </c>
    </row>
    <row r="16" spans="1:3" ht="99.75" x14ac:dyDescent="0.25">
      <c r="B16" s="241" t="s">
        <v>601</v>
      </c>
      <c r="C16" s="243" t="s">
        <v>284</v>
      </c>
    </row>
    <row r="17" spans="2:3" ht="30" x14ac:dyDescent="0.25">
      <c r="B17" s="240" t="s">
        <v>602</v>
      </c>
      <c r="C17" s="243" t="s">
        <v>595</v>
      </c>
    </row>
    <row r="18" spans="2:3" ht="45" x14ac:dyDescent="0.25">
      <c r="B18" s="240" t="s">
        <v>603</v>
      </c>
      <c r="C18" s="243"/>
    </row>
    <row r="19" spans="2:3" ht="156.75" x14ac:dyDescent="0.25">
      <c r="B19" s="241" t="s">
        <v>604</v>
      </c>
      <c r="C19" s="243" t="s">
        <v>284</v>
      </c>
    </row>
    <row r="20" spans="2:3" ht="15" x14ac:dyDescent="0.25">
      <c r="B20" s="240" t="s">
        <v>605</v>
      </c>
      <c r="C20" s="242" t="s">
        <v>595</v>
      </c>
    </row>
    <row r="21" spans="2:3" ht="27.6" customHeight="1" x14ac:dyDescent="0.25">
      <c r="B21" s="237" t="s">
        <v>606</v>
      </c>
      <c r="C21" s="244"/>
    </row>
    <row r="22" spans="2:3" ht="30" x14ac:dyDescent="0.25">
      <c r="B22" s="237" t="s">
        <v>607</v>
      </c>
      <c r="C22" s="432" t="s">
        <v>608</v>
      </c>
    </row>
    <row r="23" spans="2:3" x14ac:dyDescent="0.25">
      <c r="B23" s="239" t="s">
        <v>609</v>
      </c>
      <c r="C23" s="432"/>
    </row>
    <row r="24" spans="2:3" ht="28.5" x14ac:dyDescent="0.25">
      <c r="B24" s="241" t="s">
        <v>610</v>
      </c>
      <c r="C24" s="432"/>
    </row>
    <row r="25" spans="2:3" ht="28.5" x14ac:dyDescent="0.25">
      <c r="B25" s="241" t="s">
        <v>611</v>
      </c>
      <c r="C25" s="432"/>
    </row>
    <row r="26" spans="2:3" ht="114" x14ac:dyDescent="0.25">
      <c r="B26" s="241" t="s">
        <v>612</v>
      </c>
      <c r="C26" s="432"/>
    </row>
    <row r="27" spans="2:3" ht="28.5" x14ac:dyDescent="0.25">
      <c r="B27" s="241" t="s">
        <v>613</v>
      </c>
      <c r="C27" s="432" t="s">
        <v>614</v>
      </c>
    </row>
    <row r="28" spans="2:3" ht="57" x14ac:dyDescent="0.25">
      <c r="B28" s="239" t="s">
        <v>615</v>
      </c>
      <c r="C28" s="435"/>
    </row>
    <row r="29" spans="2:3" ht="30" x14ac:dyDescent="0.25">
      <c r="B29" s="237" t="s">
        <v>616</v>
      </c>
      <c r="C29" s="217" t="s">
        <v>617</v>
      </c>
    </row>
    <row r="30" spans="2:3" ht="28.5" x14ac:dyDescent="0.25">
      <c r="B30" s="241" t="s">
        <v>618</v>
      </c>
      <c r="C30" s="432" t="s">
        <v>617</v>
      </c>
    </row>
    <row r="31" spans="2:3" ht="57" x14ac:dyDescent="0.25">
      <c r="B31" s="239" t="s">
        <v>619</v>
      </c>
      <c r="C31" s="435"/>
    </row>
    <row r="32" spans="2:3" ht="71.25" x14ac:dyDescent="0.25">
      <c r="B32" s="241" t="s">
        <v>620</v>
      </c>
      <c r="C32" s="432" t="s">
        <v>617</v>
      </c>
    </row>
    <row r="33" spans="1:3" ht="28.5" x14ac:dyDescent="0.25">
      <c r="B33" s="239" t="s">
        <v>621</v>
      </c>
      <c r="C33" s="435"/>
    </row>
    <row r="34" spans="1:3" x14ac:dyDescent="0.25">
      <c r="B34" s="241" t="s">
        <v>622</v>
      </c>
      <c r="C34" s="432" t="s">
        <v>617</v>
      </c>
    </row>
    <row r="35" spans="1:3" x14ac:dyDescent="0.25">
      <c r="B35" s="241" t="s">
        <v>623</v>
      </c>
      <c r="C35" s="435"/>
    </row>
    <row r="36" spans="1:3" x14ac:dyDescent="0.25">
      <c r="B36" s="241" t="s">
        <v>624</v>
      </c>
      <c r="C36" s="435"/>
    </row>
    <row r="37" spans="1:3" ht="42.75" x14ac:dyDescent="0.25">
      <c r="B37" s="241" t="s">
        <v>625</v>
      </c>
      <c r="C37" s="435"/>
    </row>
    <row r="38" spans="1:3" ht="57" x14ac:dyDescent="0.25">
      <c r="B38" s="241" t="s">
        <v>626</v>
      </c>
      <c r="C38" s="435"/>
    </row>
    <row r="39" spans="1:3" ht="71.25" x14ac:dyDescent="0.25">
      <c r="B39" s="241" t="s">
        <v>627</v>
      </c>
      <c r="C39" s="435"/>
    </row>
    <row r="40" spans="1:3" ht="30" x14ac:dyDescent="0.25">
      <c r="B40" s="237" t="s">
        <v>628</v>
      </c>
      <c r="C40" s="432" t="s">
        <v>629</v>
      </c>
    </row>
    <row r="41" spans="1:3" ht="28.5" x14ac:dyDescent="0.25">
      <c r="B41" s="241" t="s">
        <v>630</v>
      </c>
      <c r="C41" s="432"/>
    </row>
    <row r="42" spans="1:3" ht="28.5" x14ac:dyDescent="0.25">
      <c r="B42" s="239" t="s">
        <v>631</v>
      </c>
      <c r="C42" s="435"/>
    </row>
    <row r="43" spans="1:3" ht="42.75" x14ac:dyDescent="0.25">
      <c r="B43" s="241" t="s">
        <v>632</v>
      </c>
      <c r="C43" s="216" t="s">
        <v>633</v>
      </c>
    </row>
    <row r="44" spans="1:3" ht="57" x14ac:dyDescent="0.25">
      <c r="B44" s="241" t="s">
        <v>634</v>
      </c>
      <c r="C44" s="216" t="s">
        <v>629</v>
      </c>
    </row>
    <row r="45" spans="1:3" ht="42.75" x14ac:dyDescent="0.25">
      <c r="B45" s="241" t="s">
        <v>635</v>
      </c>
      <c r="C45" s="216" t="s">
        <v>636</v>
      </c>
    </row>
    <row r="46" spans="1:3" ht="57" x14ac:dyDescent="0.25">
      <c r="B46" s="241" t="s">
        <v>637</v>
      </c>
      <c r="C46" s="216" t="s">
        <v>638</v>
      </c>
    </row>
    <row r="47" spans="1:3" ht="57" x14ac:dyDescent="0.25">
      <c r="A47" s="245"/>
      <c r="B47" s="241" t="s">
        <v>639</v>
      </c>
      <c r="C47" s="432" t="s">
        <v>629</v>
      </c>
    </row>
    <row r="48" spans="1:3" ht="37.15" customHeight="1" x14ac:dyDescent="0.25">
      <c r="A48" s="245"/>
      <c r="B48" s="239" t="s">
        <v>640</v>
      </c>
      <c r="C48" s="435"/>
    </row>
    <row r="49" spans="1:3" ht="42.75" x14ac:dyDescent="0.25">
      <c r="A49" s="245"/>
      <c r="B49" s="241" t="s">
        <v>641</v>
      </c>
      <c r="C49" s="216" t="s">
        <v>629</v>
      </c>
    </row>
    <row r="50" spans="1:3" ht="28.5" x14ac:dyDescent="0.25">
      <c r="B50" s="241" t="s">
        <v>642</v>
      </c>
      <c r="C50" s="216" t="s">
        <v>643</v>
      </c>
    </row>
    <row r="51" spans="1:3" ht="45" x14ac:dyDescent="0.25">
      <c r="B51" s="237" t="s">
        <v>644</v>
      </c>
      <c r="C51" s="452" t="s">
        <v>645</v>
      </c>
    </row>
    <row r="52" spans="1:3" ht="42.75" x14ac:dyDescent="0.25">
      <c r="B52" s="241" t="s">
        <v>646</v>
      </c>
      <c r="C52" s="452"/>
    </row>
    <row r="53" spans="1:3" ht="42.75" x14ac:dyDescent="0.25">
      <c r="B53" s="239" t="s">
        <v>647</v>
      </c>
      <c r="C53" s="434"/>
    </row>
    <row r="54" spans="1:3" ht="42.75" x14ac:dyDescent="0.25">
      <c r="B54" s="241" t="s">
        <v>648</v>
      </c>
      <c r="C54" s="216" t="s">
        <v>633</v>
      </c>
    </row>
    <row r="55" spans="1:3" ht="85.5" x14ac:dyDescent="0.25">
      <c r="A55" s="245"/>
      <c r="B55" s="241" t="s">
        <v>649</v>
      </c>
      <c r="C55" s="432" t="s">
        <v>629</v>
      </c>
    </row>
    <row r="56" spans="1:3" ht="28.5" x14ac:dyDescent="0.25">
      <c r="A56" s="245"/>
      <c r="B56" s="239" t="s">
        <v>640</v>
      </c>
      <c r="C56" s="435"/>
    </row>
    <row r="57" spans="1:3" ht="57" x14ac:dyDescent="0.25">
      <c r="A57" s="245"/>
      <c r="B57" s="241" t="s">
        <v>650</v>
      </c>
      <c r="C57" s="432" t="s">
        <v>651</v>
      </c>
    </row>
    <row r="58" spans="1:3" ht="28.5" x14ac:dyDescent="0.25">
      <c r="A58" s="245"/>
      <c r="B58" s="239" t="s">
        <v>640</v>
      </c>
      <c r="C58" s="435"/>
    </row>
    <row r="59" spans="1:3" ht="71.25" x14ac:dyDescent="0.25">
      <c r="B59" s="241" t="s">
        <v>652</v>
      </c>
      <c r="C59" s="241" t="s">
        <v>653</v>
      </c>
    </row>
    <row r="60" spans="1:3" ht="57" x14ac:dyDescent="0.25">
      <c r="B60" s="241" t="s">
        <v>654</v>
      </c>
      <c r="C60" s="432" t="s">
        <v>653</v>
      </c>
    </row>
    <row r="61" spans="1:3" x14ac:dyDescent="0.25">
      <c r="B61" s="239" t="s">
        <v>655</v>
      </c>
      <c r="C61" s="435"/>
    </row>
    <row r="62" spans="1:3" ht="42.75" x14ac:dyDescent="0.25">
      <c r="B62" s="241" t="s">
        <v>656</v>
      </c>
      <c r="C62" s="432" t="s">
        <v>643</v>
      </c>
    </row>
    <row r="63" spans="1:3" x14ac:dyDescent="0.25">
      <c r="B63" s="239" t="s">
        <v>655</v>
      </c>
      <c r="C63" s="435"/>
    </row>
    <row r="64" spans="1:3" ht="42.75" x14ac:dyDescent="0.25">
      <c r="B64" s="241" t="s">
        <v>657</v>
      </c>
      <c r="C64" s="216" t="s">
        <v>658</v>
      </c>
    </row>
    <row r="65" spans="1:3" ht="61.9" customHeight="1" x14ac:dyDescent="0.25">
      <c r="B65" s="237" t="s">
        <v>659</v>
      </c>
      <c r="C65" s="216"/>
    </row>
    <row r="66" spans="1:3" ht="42.75" x14ac:dyDescent="0.25">
      <c r="B66" s="241" t="s">
        <v>660</v>
      </c>
      <c r="C66" s="216" t="s">
        <v>636</v>
      </c>
    </row>
    <row r="67" spans="1:3" ht="42.75" x14ac:dyDescent="0.25">
      <c r="B67" s="241" t="s">
        <v>661</v>
      </c>
      <c r="C67" s="216" t="s">
        <v>629</v>
      </c>
    </row>
    <row r="68" spans="1:3" ht="71.25" x14ac:dyDescent="0.25">
      <c r="B68" s="241" t="s">
        <v>662</v>
      </c>
      <c r="C68" s="432" t="s">
        <v>643</v>
      </c>
    </row>
    <row r="69" spans="1:3" x14ac:dyDescent="0.25">
      <c r="B69" s="239" t="s">
        <v>655</v>
      </c>
      <c r="C69" s="435"/>
    </row>
    <row r="70" spans="1:3" ht="45" x14ac:dyDescent="0.25">
      <c r="B70" s="237" t="s">
        <v>663</v>
      </c>
      <c r="C70" s="216"/>
    </row>
    <row r="71" spans="1:3" ht="57" x14ac:dyDescent="0.25">
      <c r="B71" s="241" t="s">
        <v>664</v>
      </c>
      <c r="C71" s="432" t="s">
        <v>608</v>
      </c>
    </row>
    <row r="72" spans="1:3" ht="28.5" x14ac:dyDescent="0.25">
      <c r="B72" s="239" t="s">
        <v>665</v>
      </c>
      <c r="C72" s="435"/>
    </row>
    <row r="73" spans="1:3" ht="71.25" x14ac:dyDescent="0.25">
      <c r="B73" s="241" t="s">
        <v>666</v>
      </c>
      <c r="C73" s="216" t="s">
        <v>608</v>
      </c>
    </row>
    <row r="74" spans="1:3" ht="71.25" x14ac:dyDescent="0.25">
      <c r="B74" s="241" t="s">
        <v>667</v>
      </c>
      <c r="C74" s="432" t="s">
        <v>668</v>
      </c>
    </row>
    <row r="75" spans="1:3" ht="28.5" x14ac:dyDescent="0.25">
      <c r="B75" s="239" t="s">
        <v>669</v>
      </c>
      <c r="C75" s="435"/>
    </row>
    <row r="76" spans="1:3" ht="42.75" x14ac:dyDescent="0.25">
      <c r="A76" s="245"/>
      <c r="B76" s="241" t="s">
        <v>670</v>
      </c>
      <c r="C76" s="432" t="s">
        <v>671</v>
      </c>
    </row>
    <row r="77" spans="1:3" ht="28.5" x14ac:dyDescent="0.25">
      <c r="A77" s="245"/>
      <c r="B77" s="239" t="s">
        <v>669</v>
      </c>
      <c r="C77" s="435"/>
    </row>
    <row r="78" spans="1:3" ht="28.5" x14ac:dyDescent="0.25">
      <c r="B78" s="237" t="s">
        <v>672</v>
      </c>
      <c r="C78" s="246" t="s">
        <v>673</v>
      </c>
    </row>
    <row r="79" spans="1:3" ht="28.5" x14ac:dyDescent="0.25">
      <c r="B79" s="247" t="s">
        <v>674</v>
      </c>
      <c r="C79" s="216"/>
    </row>
    <row r="80" spans="1:3" ht="45" x14ac:dyDescent="0.25">
      <c r="B80" s="240" t="s">
        <v>675</v>
      </c>
      <c r="C80" s="216" t="s">
        <v>221</v>
      </c>
    </row>
    <row r="81" spans="2:3" ht="256.5" x14ac:dyDescent="0.25">
      <c r="B81" s="241" t="s">
        <v>676</v>
      </c>
      <c r="C81" s="216" t="s">
        <v>221</v>
      </c>
    </row>
    <row r="82" spans="2:3" ht="60" x14ac:dyDescent="0.25">
      <c r="B82" s="240" t="s">
        <v>677</v>
      </c>
      <c r="C82" s="216" t="s">
        <v>221</v>
      </c>
    </row>
    <row r="83" spans="2:3" ht="242.25" x14ac:dyDescent="0.25">
      <c r="B83" s="241" t="s">
        <v>678</v>
      </c>
      <c r="C83" s="216" t="s">
        <v>221</v>
      </c>
    </row>
    <row r="84" spans="2:3" ht="256.5" x14ac:dyDescent="0.25">
      <c r="B84" s="241" t="s">
        <v>679</v>
      </c>
      <c r="C84" s="216" t="s">
        <v>221</v>
      </c>
    </row>
    <row r="85" spans="2:3" ht="111.6" customHeight="1" x14ac:dyDescent="0.25">
      <c r="B85" s="240" t="s">
        <v>680</v>
      </c>
      <c r="C85" s="216" t="s">
        <v>221</v>
      </c>
    </row>
    <row r="86" spans="2:3" ht="71.25" x14ac:dyDescent="0.25">
      <c r="B86" s="241" t="s">
        <v>681</v>
      </c>
      <c r="C86" s="216" t="s">
        <v>221</v>
      </c>
    </row>
    <row r="87" spans="2:3" ht="27.6" customHeight="1" x14ac:dyDescent="0.25">
      <c r="B87" s="248" t="s">
        <v>682</v>
      </c>
      <c r="C87" s="249"/>
    </row>
    <row r="88" spans="2:3" ht="99.75" x14ac:dyDescent="0.25">
      <c r="B88" s="239" t="s">
        <v>683</v>
      </c>
      <c r="C88" s="432" t="s">
        <v>684</v>
      </c>
    </row>
    <row r="89" spans="2:3" ht="27.6" customHeight="1" x14ac:dyDescent="0.25">
      <c r="B89" s="240" t="s">
        <v>685</v>
      </c>
      <c r="C89" s="435"/>
    </row>
    <row r="90" spans="2:3" ht="71.25" x14ac:dyDescent="0.25">
      <c r="B90" s="241" t="s">
        <v>686</v>
      </c>
      <c r="C90" s="435"/>
    </row>
    <row r="91" spans="2:3" ht="28.5" x14ac:dyDescent="0.25">
      <c r="B91" s="241" t="s">
        <v>687</v>
      </c>
      <c r="C91" s="216" t="s">
        <v>688</v>
      </c>
    </row>
    <row r="92" spans="2:3" ht="29.25" x14ac:dyDescent="0.25">
      <c r="B92" s="240" t="s">
        <v>689</v>
      </c>
      <c r="C92" s="217"/>
    </row>
    <row r="93" spans="2:3" ht="45" x14ac:dyDescent="0.25">
      <c r="B93" s="240" t="s">
        <v>690</v>
      </c>
      <c r="C93" s="432" t="s">
        <v>684</v>
      </c>
    </row>
    <row r="94" spans="2:3" ht="28.5" x14ac:dyDescent="0.25">
      <c r="B94" s="239" t="s">
        <v>691</v>
      </c>
      <c r="C94" s="432"/>
    </row>
    <row r="95" spans="2:3" ht="156.75" x14ac:dyDescent="0.25">
      <c r="B95" s="241" t="s">
        <v>692</v>
      </c>
      <c r="C95" s="451"/>
    </row>
    <row r="96" spans="2:3" ht="57" x14ac:dyDescent="0.25">
      <c r="B96" s="241" t="s">
        <v>693</v>
      </c>
      <c r="C96" s="432" t="s">
        <v>694</v>
      </c>
    </row>
    <row r="97" spans="1:3" ht="71.25" x14ac:dyDescent="0.25">
      <c r="B97" s="239" t="s">
        <v>695</v>
      </c>
      <c r="C97" s="435"/>
    </row>
    <row r="98" spans="1:3" ht="57" x14ac:dyDescent="0.25">
      <c r="B98" s="241" t="s">
        <v>696</v>
      </c>
      <c r="C98" s="217" t="s">
        <v>595</v>
      </c>
    </row>
    <row r="99" spans="1:3" ht="128.25" x14ac:dyDescent="0.25">
      <c r="A99" s="245"/>
      <c r="B99" s="241" t="s">
        <v>697</v>
      </c>
      <c r="C99" s="432" t="s">
        <v>636</v>
      </c>
    </row>
    <row r="100" spans="1:3" ht="28.5" x14ac:dyDescent="0.25">
      <c r="A100" s="245"/>
      <c r="B100" s="239" t="s">
        <v>698</v>
      </c>
      <c r="C100" s="435"/>
    </row>
    <row r="101" spans="1:3" ht="28.5" x14ac:dyDescent="0.25">
      <c r="B101" s="241" t="s">
        <v>699</v>
      </c>
      <c r="C101" s="216" t="s">
        <v>700</v>
      </c>
    </row>
    <row r="102" spans="1:3" ht="57" x14ac:dyDescent="0.25">
      <c r="B102" s="241" t="s">
        <v>701</v>
      </c>
      <c r="C102" s="216" t="s">
        <v>702</v>
      </c>
    </row>
    <row r="103" spans="1:3" ht="71.25" x14ac:dyDescent="0.25">
      <c r="B103" s="241" t="s">
        <v>703</v>
      </c>
      <c r="C103" s="216" t="s">
        <v>704</v>
      </c>
    </row>
    <row r="104" spans="1:3" ht="57" x14ac:dyDescent="0.25">
      <c r="B104" s="241" t="s">
        <v>163</v>
      </c>
      <c r="C104" s="432" t="s">
        <v>705</v>
      </c>
    </row>
    <row r="105" spans="1:3" ht="57" x14ac:dyDescent="0.25">
      <c r="B105" s="239" t="s">
        <v>153</v>
      </c>
      <c r="C105" s="435"/>
    </row>
    <row r="106" spans="1:3" ht="45" x14ac:dyDescent="0.25">
      <c r="B106" s="237" t="s">
        <v>706</v>
      </c>
      <c r="C106" s="432" t="s">
        <v>707</v>
      </c>
    </row>
    <row r="107" spans="1:3" ht="114" x14ac:dyDescent="0.25">
      <c r="B107" s="239" t="s">
        <v>708</v>
      </c>
      <c r="C107" s="432"/>
    </row>
    <row r="108" spans="1:3" ht="42.75" x14ac:dyDescent="0.25">
      <c r="B108" s="241" t="s">
        <v>164</v>
      </c>
      <c r="C108" s="432"/>
    </row>
    <row r="109" spans="1:3" ht="57" x14ac:dyDescent="0.25">
      <c r="A109" s="245"/>
      <c r="B109" s="241" t="s">
        <v>165</v>
      </c>
      <c r="C109" s="432"/>
    </row>
    <row r="110" spans="1:3" ht="42.75" x14ac:dyDescent="0.25">
      <c r="A110" s="245"/>
      <c r="B110" s="241" t="s">
        <v>166</v>
      </c>
      <c r="C110" s="432"/>
    </row>
    <row r="111" spans="1:3" ht="71.25" x14ac:dyDescent="0.25">
      <c r="A111" s="245"/>
      <c r="B111" s="241" t="s">
        <v>167</v>
      </c>
      <c r="C111" s="432"/>
    </row>
    <row r="112" spans="1:3" ht="42.75" x14ac:dyDescent="0.25">
      <c r="B112" s="241" t="s">
        <v>168</v>
      </c>
      <c r="C112" s="432"/>
    </row>
    <row r="113" spans="1:3" ht="60" x14ac:dyDescent="0.25">
      <c r="B113" s="240" t="s">
        <v>709</v>
      </c>
      <c r="C113" s="216" t="s">
        <v>595</v>
      </c>
    </row>
    <row r="114" spans="1:3" ht="60" x14ac:dyDescent="0.25">
      <c r="B114" s="240" t="s">
        <v>710</v>
      </c>
      <c r="C114" s="217"/>
    </row>
    <row r="115" spans="1:3" ht="42.75" x14ac:dyDescent="0.25">
      <c r="A115" s="245"/>
      <c r="B115" s="241" t="s">
        <v>711</v>
      </c>
      <c r="C115" s="432" t="s">
        <v>712</v>
      </c>
    </row>
    <row r="116" spans="1:3" ht="85.5" x14ac:dyDescent="0.25">
      <c r="A116" s="245"/>
      <c r="B116" s="241" t="s">
        <v>713</v>
      </c>
      <c r="C116" s="432"/>
    </row>
    <row r="117" spans="1:3" ht="71.25" x14ac:dyDescent="0.25">
      <c r="B117" s="241" t="s">
        <v>714</v>
      </c>
      <c r="C117" s="432"/>
    </row>
    <row r="118" spans="1:3" ht="28.5" x14ac:dyDescent="0.25">
      <c r="B118" s="239" t="s">
        <v>669</v>
      </c>
      <c r="C118" s="432"/>
    </row>
    <row r="119" spans="1:3" ht="28.5" x14ac:dyDescent="0.25">
      <c r="B119" s="241" t="s">
        <v>715</v>
      </c>
      <c r="C119" s="432"/>
    </row>
    <row r="120" spans="1:3" ht="28.5" x14ac:dyDescent="0.25">
      <c r="B120" s="241" t="s">
        <v>716</v>
      </c>
      <c r="C120" s="432"/>
    </row>
    <row r="121" spans="1:3" ht="28.5" x14ac:dyDescent="0.25">
      <c r="B121" s="241" t="s">
        <v>717</v>
      </c>
      <c r="C121" s="432"/>
    </row>
    <row r="122" spans="1:3" ht="45" x14ac:dyDescent="0.25">
      <c r="B122" s="240" t="s">
        <v>718</v>
      </c>
      <c r="C122" s="432" t="s">
        <v>719</v>
      </c>
    </row>
    <row r="123" spans="1:3" ht="71.25" x14ac:dyDescent="0.25">
      <c r="B123" s="241" t="s">
        <v>720</v>
      </c>
      <c r="C123" s="451"/>
    </row>
    <row r="124" spans="1:3" ht="57" x14ac:dyDescent="0.25">
      <c r="A124" s="245"/>
      <c r="B124" s="241" t="s">
        <v>721</v>
      </c>
      <c r="C124" s="451"/>
    </row>
    <row r="125" spans="1:3" ht="57" x14ac:dyDescent="0.25">
      <c r="B125" s="241" t="s">
        <v>722</v>
      </c>
      <c r="C125" s="451"/>
    </row>
    <row r="126" spans="1:3" ht="57" x14ac:dyDescent="0.25">
      <c r="A126" s="245"/>
      <c r="B126" s="241" t="s">
        <v>152</v>
      </c>
      <c r="C126" s="451"/>
    </row>
    <row r="127" spans="1:3" ht="30" x14ac:dyDescent="0.25">
      <c r="A127" s="245"/>
      <c r="B127" s="240" t="s">
        <v>723</v>
      </c>
      <c r="C127" s="432" t="s">
        <v>724</v>
      </c>
    </row>
    <row r="128" spans="1:3" ht="28.5" x14ac:dyDescent="0.25">
      <c r="A128" s="245"/>
      <c r="B128" s="241" t="s">
        <v>187</v>
      </c>
      <c r="C128" s="451"/>
    </row>
    <row r="129" spans="2:3" ht="45" x14ac:dyDescent="0.25">
      <c r="B129" s="240" t="s">
        <v>725</v>
      </c>
      <c r="C129" s="216" t="s">
        <v>595</v>
      </c>
    </row>
    <row r="130" spans="2:3" ht="32.450000000000003" customHeight="1" x14ac:dyDescent="0.25">
      <c r="B130" s="237" t="s">
        <v>726</v>
      </c>
      <c r="C130" s="246" t="s">
        <v>727</v>
      </c>
    </row>
    <row r="131" spans="2:3" ht="45" x14ac:dyDescent="0.25">
      <c r="B131" s="240" t="s">
        <v>156</v>
      </c>
      <c r="C131" s="432" t="s">
        <v>728</v>
      </c>
    </row>
    <row r="132" spans="2:3" ht="42.75" x14ac:dyDescent="0.25">
      <c r="B132" s="239" t="s">
        <v>729</v>
      </c>
      <c r="C132" s="435"/>
    </row>
    <row r="133" spans="2:3" ht="45" x14ac:dyDescent="0.25">
      <c r="B133" s="240" t="s">
        <v>730</v>
      </c>
      <c r="C133" s="432" t="s">
        <v>731</v>
      </c>
    </row>
    <row r="134" spans="2:3" ht="13.9" customHeight="1" x14ac:dyDescent="0.25">
      <c r="B134" s="239" t="s">
        <v>176</v>
      </c>
      <c r="C134" s="432"/>
    </row>
    <row r="135" spans="2:3" ht="30" x14ac:dyDescent="0.25">
      <c r="B135" s="240" t="s">
        <v>183</v>
      </c>
      <c r="C135" s="446"/>
    </row>
    <row r="136" spans="2:3" ht="13.9" customHeight="1" x14ac:dyDescent="0.25">
      <c r="B136" s="240" t="s">
        <v>183</v>
      </c>
      <c r="C136" s="446"/>
    </row>
    <row r="137" spans="2:3" ht="13.9" customHeight="1" x14ac:dyDescent="0.25">
      <c r="B137" s="240" t="s">
        <v>732</v>
      </c>
      <c r="C137" s="217" t="s">
        <v>595</v>
      </c>
    </row>
    <row r="138" spans="2:3" ht="28.15" customHeight="1" x14ac:dyDescent="0.25">
      <c r="B138" s="237" t="s">
        <v>733</v>
      </c>
      <c r="C138" s="237" t="s">
        <v>734</v>
      </c>
    </row>
  </sheetData>
  <mergeCells count="31">
    <mergeCell ref="C55:C56"/>
    <mergeCell ref="B3:C3"/>
    <mergeCell ref="C7:C8"/>
    <mergeCell ref="C9:C10"/>
    <mergeCell ref="C22:C26"/>
    <mergeCell ref="C27:C28"/>
    <mergeCell ref="C30:C31"/>
    <mergeCell ref="C131:C132"/>
    <mergeCell ref="C133:C136"/>
    <mergeCell ref="C76:C77"/>
    <mergeCell ref="C88:C90"/>
    <mergeCell ref="C93:C95"/>
    <mergeCell ref="C96:C97"/>
    <mergeCell ref="C99:C100"/>
    <mergeCell ref="C104:C105"/>
    <mergeCell ref="B2:C2"/>
    <mergeCell ref="C106:C112"/>
    <mergeCell ref="C115:C121"/>
    <mergeCell ref="C122:C126"/>
    <mergeCell ref="C127:C128"/>
    <mergeCell ref="C57:C58"/>
    <mergeCell ref="C60:C61"/>
    <mergeCell ref="C62:C63"/>
    <mergeCell ref="C68:C69"/>
    <mergeCell ref="C71:C72"/>
    <mergeCell ref="C74:C75"/>
    <mergeCell ref="C32:C33"/>
    <mergeCell ref="C34:C39"/>
    <mergeCell ref="C40:C42"/>
    <mergeCell ref="C47:C48"/>
    <mergeCell ref="C51:C53"/>
  </mergeCells>
  <hyperlinks>
    <hyperlink ref="B2" location="Instructions!A1" display="◄◄ Back to instructions"/>
  </hyperlinks>
  <pageMargins left="0.25" right="0.25" top="0.75" bottom="0.75" header="0.3" footer="0.3"/>
  <pageSetup paperSize="9" scale="93" orientation="portrait" r:id="rId1"/>
  <rowBreaks count="9" manualBreakCount="9">
    <brk id="11" max="16383" man="1"/>
    <brk id="19" max="16383" man="1"/>
    <brk id="39" max="16383" man="1"/>
    <brk id="50" max="16383" man="1"/>
    <brk id="64" max="16383" man="1"/>
    <brk id="77" max="16383" man="1"/>
    <brk id="86" max="16383" man="1"/>
    <brk id="113" max="2" man="1"/>
    <brk id="1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6"/>
  <sheetViews>
    <sheetView showGridLines="0" topLeftCell="A4" zoomScale="85" zoomScaleNormal="85" workbookViewId="0">
      <selection activeCell="F22" sqref="F22"/>
    </sheetView>
  </sheetViews>
  <sheetFormatPr defaultColWidth="9.140625" defaultRowHeight="14.25" x14ac:dyDescent="0.25"/>
  <cols>
    <col min="1" max="1" width="5" style="1" customWidth="1"/>
    <col min="2" max="4" width="30.28515625" style="1" customWidth="1"/>
    <col min="5" max="16384" width="9.140625" style="1"/>
  </cols>
  <sheetData>
    <row r="1" spans="1:3" s="36" customFormat="1" ht="20.25" x14ac:dyDescent="0.25">
      <c r="A1" s="35"/>
      <c r="B1" s="38" t="s">
        <v>53</v>
      </c>
    </row>
    <row r="2" spans="1:3" ht="21.75" customHeight="1" x14ac:dyDescent="0.25"/>
    <row r="3" spans="1:3" ht="21.75" customHeight="1" x14ac:dyDescent="0.25"/>
    <row r="4" spans="1:3" ht="21.75" customHeight="1" x14ac:dyDescent="0.25">
      <c r="B4" s="22" t="s">
        <v>31</v>
      </c>
      <c r="C4" s="23"/>
    </row>
    <row r="5" spans="1:3" ht="21.75" customHeight="1" x14ac:dyDescent="0.25"/>
    <row r="6" spans="1:3" ht="52.5" customHeight="1" x14ac:dyDescent="0.25">
      <c r="B6" s="17" t="s">
        <v>27</v>
      </c>
      <c r="C6" s="18" t="s">
        <v>28</v>
      </c>
    </row>
    <row r="7" spans="1:3" ht="60" customHeight="1" x14ac:dyDescent="0.25">
      <c r="B7" s="2" t="s">
        <v>22</v>
      </c>
      <c r="C7" s="6" t="s">
        <v>39</v>
      </c>
    </row>
    <row r="8" spans="1:3" ht="61.5" customHeight="1" x14ac:dyDescent="0.25">
      <c r="B8" s="2" t="s">
        <v>24</v>
      </c>
      <c r="C8" s="6" t="s">
        <v>38</v>
      </c>
    </row>
    <row r="9" spans="1:3" ht="56.25" customHeight="1" x14ac:dyDescent="0.25">
      <c r="B9" s="3" t="s">
        <v>29</v>
      </c>
      <c r="C9" s="6" t="s">
        <v>33</v>
      </c>
    </row>
    <row r="10" spans="1:3" ht="42.75" customHeight="1" x14ac:dyDescent="0.25">
      <c r="B10" s="18" t="s">
        <v>23</v>
      </c>
      <c r="C10" s="4" t="s">
        <v>37</v>
      </c>
    </row>
    <row r="11" spans="1:3" ht="59.25" customHeight="1" x14ac:dyDescent="0.3">
      <c r="B11" s="2" t="s">
        <v>21</v>
      </c>
      <c r="C11" s="4" t="s">
        <v>36</v>
      </c>
    </row>
    <row r="12" spans="1:3" ht="58.5" customHeight="1" x14ac:dyDescent="0.3"/>
    <row r="13" spans="1:3" ht="24" customHeight="1" x14ac:dyDescent="0.25"/>
    <row r="24" ht="21" customHeight="1" x14ac:dyDescent="0.25"/>
    <row r="25" ht="14.25" customHeight="1" x14ac:dyDescent="0.25"/>
    <row r="31" ht="28.5" customHeight="1" x14ac:dyDescent="0.25"/>
    <row r="35" spans="4:4" x14ac:dyDescent="0.25">
      <c r="D35" s="5"/>
    </row>
    <row r="36" spans="4:4" x14ac:dyDescent="0.25">
      <c r="D36"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E346"/>
  <sheetViews>
    <sheetView showGridLines="0" zoomScale="70" zoomScaleNormal="70" workbookViewId="0">
      <selection activeCell="I14" sqref="I14"/>
    </sheetView>
  </sheetViews>
  <sheetFormatPr defaultRowHeight="15" x14ac:dyDescent="0.25"/>
  <cols>
    <col min="1" max="1" width="2.7109375" customWidth="1"/>
    <col min="2" max="2" width="24.7109375" customWidth="1"/>
    <col min="3" max="9" width="15.7109375" customWidth="1"/>
    <col min="10" max="10" width="9.140625" customWidth="1"/>
    <col min="12" max="12" width="17.28515625" customWidth="1"/>
    <col min="13" max="16" width="15.7109375" customWidth="1"/>
    <col min="17" max="17" width="14.85546875" customWidth="1"/>
    <col min="18" max="18" width="14.42578125" customWidth="1"/>
    <col min="19" max="19" width="14.5703125" customWidth="1"/>
    <col min="20" max="20" width="4.7109375" customWidth="1"/>
  </cols>
  <sheetData>
    <row r="1" spans="1:20" s="227" customFormat="1" ht="18.75" x14ac:dyDescent="0.3">
      <c r="A1" s="226"/>
      <c r="B1" s="222" t="s">
        <v>68</v>
      </c>
      <c r="C1" s="226"/>
      <c r="D1" s="226"/>
      <c r="E1" s="226"/>
      <c r="F1" s="226"/>
      <c r="G1" s="226"/>
      <c r="H1" s="226"/>
      <c r="I1" s="226"/>
      <c r="J1" s="226"/>
      <c r="K1" s="226"/>
      <c r="L1" s="222"/>
      <c r="M1" s="226"/>
      <c r="N1" s="226"/>
      <c r="O1" s="226"/>
      <c r="P1" s="226"/>
      <c r="Q1" s="226"/>
      <c r="R1" s="226"/>
      <c r="S1" s="226"/>
      <c r="T1" s="226"/>
    </row>
    <row r="2" spans="1:20" s="227" customFormat="1" ht="15" customHeight="1" x14ac:dyDescent="0.3">
      <c r="A2" s="228"/>
      <c r="B2" s="228"/>
      <c r="C2" s="228"/>
      <c r="D2" s="228"/>
      <c r="E2" s="228"/>
      <c r="F2" s="228"/>
      <c r="G2" s="228"/>
      <c r="H2" s="228"/>
      <c r="I2" s="228"/>
      <c r="J2" s="228"/>
      <c r="K2" s="228"/>
      <c r="L2" s="228"/>
      <c r="M2" s="228"/>
      <c r="N2" s="228"/>
      <c r="O2" s="228"/>
      <c r="P2" s="228"/>
      <c r="Q2" s="228"/>
      <c r="R2" s="228"/>
      <c r="S2" s="228"/>
      <c r="T2" s="228"/>
    </row>
    <row r="3" spans="1:20" s="227" customFormat="1" ht="18.75" x14ac:dyDescent="0.3">
      <c r="A3" s="226"/>
      <c r="B3" s="222" t="s">
        <v>102</v>
      </c>
      <c r="C3" s="226"/>
      <c r="D3" s="226"/>
      <c r="E3" s="226"/>
      <c r="F3" s="226"/>
      <c r="G3" s="226"/>
      <c r="H3" s="226"/>
      <c r="I3" s="226"/>
      <c r="J3" s="226"/>
      <c r="K3" s="226"/>
      <c r="L3" s="222"/>
      <c r="M3" s="226"/>
      <c r="N3" s="226"/>
      <c r="O3" s="226"/>
      <c r="P3" s="226"/>
      <c r="Q3" s="226"/>
      <c r="R3" s="226"/>
      <c r="S3" s="226"/>
      <c r="T3" s="226"/>
    </row>
    <row r="4" spans="1:20" s="64" customFormat="1" ht="15" customHeight="1" x14ac:dyDescent="0.25">
      <c r="A4" s="29"/>
      <c r="B4" s="29"/>
      <c r="C4" s="29"/>
      <c r="D4" s="29"/>
      <c r="E4" s="29"/>
      <c r="F4" s="29"/>
      <c r="G4" s="29"/>
      <c r="H4" s="29"/>
      <c r="I4" s="29"/>
      <c r="J4" s="29"/>
      <c r="K4" s="29"/>
      <c r="L4" s="29"/>
      <c r="M4" s="29"/>
      <c r="N4" s="29"/>
      <c r="O4" s="29"/>
      <c r="P4" s="29"/>
      <c r="Q4" s="29"/>
      <c r="R4" s="29"/>
      <c r="S4" s="29"/>
      <c r="T4" s="29"/>
    </row>
    <row r="5" spans="1:20" s="64" customFormat="1" ht="15" customHeight="1" x14ac:dyDescent="0.25">
      <c r="A5" s="29"/>
      <c r="B5" s="29"/>
      <c r="C5" s="29"/>
      <c r="D5" s="29"/>
      <c r="E5" s="29"/>
      <c r="F5" s="29"/>
      <c r="G5" s="29"/>
      <c r="H5" s="29"/>
      <c r="I5" s="29"/>
      <c r="J5" s="29"/>
      <c r="K5" s="29"/>
      <c r="L5" s="29"/>
      <c r="M5" s="29"/>
      <c r="N5" s="29"/>
      <c r="O5" s="29"/>
      <c r="P5" s="29"/>
      <c r="Q5" s="29"/>
      <c r="R5" s="29"/>
      <c r="S5" s="29"/>
      <c r="T5" s="29"/>
    </row>
    <row r="6" spans="1:20" s="64" customFormat="1" ht="15" customHeight="1" x14ac:dyDescent="0.25">
      <c r="A6" s="29"/>
      <c r="B6" s="29"/>
      <c r="C6" s="29"/>
      <c r="D6" s="29"/>
      <c r="E6" s="29"/>
      <c r="F6" s="29"/>
      <c r="G6" s="29"/>
      <c r="H6" s="29"/>
      <c r="I6" s="29"/>
      <c r="J6" s="24" t="s">
        <v>65</v>
      </c>
      <c r="K6" s="29"/>
      <c r="L6" s="29"/>
      <c r="M6" s="29"/>
      <c r="N6" s="29"/>
      <c r="O6" s="29"/>
      <c r="P6" s="29"/>
      <c r="Q6" s="29"/>
      <c r="R6" s="29"/>
      <c r="S6" s="29"/>
      <c r="T6" s="29"/>
    </row>
    <row r="7" spans="1:20" s="64" customFormat="1" ht="15" customHeight="1" x14ac:dyDescent="0.25">
      <c r="A7" s="29"/>
      <c r="B7" s="29"/>
      <c r="C7" s="29"/>
      <c r="D7" s="29"/>
      <c r="E7" s="29"/>
      <c r="F7" s="29"/>
      <c r="G7" s="29"/>
      <c r="H7" s="29"/>
      <c r="I7" s="29"/>
      <c r="J7" s="289" t="s">
        <v>63</v>
      </c>
      <c r="K7" s="291"/>
      <c r="L7" s="289" t="s">
        <v>64</v>
      </c>
      <c r="M7" s="290"/>
      <c r="N7" s="290"/>
      <c r="O7" s="290"/>
      <c r="P7" s="290"/>
      <c r="Q7" s="290"/>
      <c r="R7" s="291"/>
      <c r="S7" s="29"/>
      <c r="T7" s="29"/>
    </row>
    <row r="8" spans="1:20" s="64" customFormat="1" ht="60" customHeight="1" x14ac:dyDescent="0.25">
      <c r="A8" s="29"/>
      <c r="B8" s="29"/>
      <c r="C8" s="29"/>
      <c r="D8" s="29"/>
      <c r="E8" s="29"/>
      <c r="F8" s="29"/>
      <c r="G8" s="29"/>
      <c r="H8" s="29"/>
      <c r="I8" s="29"/>
      <c r="J8" s="284" t="s">
        <v>59</v>
      </c>
      <c r="K8" s="285"/>
      <c r="L8" s="292" t="s">
        <v>143</v>
      </c>
      <c r="M8" s="273"/>
      <c r="N8" s="273"/>
      <c r="O8" s="273"/>
      <c r="P8" s="273"/>
      <c r="Q8" s="273"/>
      <c r="R8" s="293"/>
      <c r="S8" s="29"/>
      <c r="T8" s="29"/>
    </row>
    <row r="9" spans="1:20" s="64" customFormat="1" ht="60.75" customHeight="1" x14ac:dyDescent="0.25">
      <c r="A9" s="29"/>
      <c r="B9" s="29"/>
      <c r="C9" s="29"/>
      <c r="D9" s="29"/>
      <c r="E9" s="29"/>
      <c r="F9" s="29"/>
      <c r="G9" s="29"/>
      <c r="H9" s="29"/>
      <c r="I9" s="29"/>
      <c r="J9" s="294" t="s">
        <v>58</v>
      </c>
      <c r="K9" s="295"/>
      <c r="L9" s="292" t="s">
        <v>219</v>
      </c>
      <c r="M9" s="273"/>
      <c r="N9" s="273"/>
      <c r="O9" s="273"/>
      <c r="P9" s="273"/>
      <c r="Q9" s="273"/>
      <c r="R9" s="293"/>
      <c r="S9" s="29"/>
      <c r="T9" s="29"/>
    </row>
    <row r="10" spans="1:20" s="64" customFormat="1" ht="44.25" customHeight="1" x14ac:dyDescent="0.25">
      <c r="A10" s="29"/>
      <c r="B10" s="29"/>
      <c r="C10" s="29"/>
      <c r="D10" s="29"/>
      <c r="E10" s="29"/>
      <c r="F10" s="29"/>
      <c r="G10" s="29"/>
      <c r="H10" s="29"/>
      <c r="I10" s="29"/>
      <c r="J10" s="294" t="s">
        <v>4</v>
      </c>
      <c r="K10" s="295"/>
      <c r="L10" s="292" t="s">
        <v>61</v>
      </c>
      <c r="M10" s="273"/>
      <c r="N10" s="273"/>
      <c r="O10" s="273"/>
      <c r="P10" s="273"/>
      <c r="Q10" s="273"/>
      <c r="R10" s="293"/>
      <c r="S10" s="29"/>
      <c r="T10" s="29"/>
    </row>
    <row r="11" spans="1:20" s="64" customFormat="1" ht="46.5" customHeight="1" x14ac:dyDescent="0.25">
      <c r="A11" s="29"/>
      <c r="B11" s="29"/>
      <c r="C11" s="29"/>
      <c r="D11" s="29"/>
      <c r="E11" s="29"/>
      <c r="F11" s="29"/>
      <c r="G11" s="29"/>
      <c r="H11" s="29"/>
      <c r="I11" s="29"/>
      <c r="J11" s="294" t="s">
        <v>1</v>
      </c>
      <c r="K11" s="295"/>
      <c r="L11" s="292" t="s">
        <v>62</v>
      </c>
      <c r="M11" s="273"/>
      <c r="N11" s="273"/>
      <c r="O11" s="273"/>
      <c r="P11" s="273"/>
      <c r="Q11" s="273"/>
      <c r="R11" s="293"/>
      <c r="S11" s="29"/>
      <c r="T11" s="29"/>
    </row>
    <row r="12" spans="1:20" s="64" customFormat="1" ht="75.75" customHeight="1" x14ac:dyDescent="0.25">
      <c r="A12" s="29"/>
      <c r="B12" s="29"/>
      <c r="C12" s="29"/>
      <c r="D12" s="29"/>
      <c r="E12" s="29"/>
      <c r="F12" s="29"/>
      <c r="G12" s="29"/>
      <c r="H12" s="29"/>
      <c r="I12" s="29"/>
      <c r="J12" s="294" t="s">
        <v>60</v>
      </c>
      <c r="K12" s="295"/>
      <c r="L12" s="292" t="s">
        <v>218</v>
      </c>
      <c r="M12" s="273"/>
      <c r="N12" s="273"/>
      <c r="O12" s="273"/>
      <c r="P12" s="273"/>
      <c r="Q12" s="273"/>
      <c r="R12" s="293"/>
      <c r="S12" s="29"/>
      <c r="T12" s="29"/>
    </row>
    <row r="13" spans="1:20" s="64" customFormat="1" ht="15" customHeight="1" x14ac:dyDescent="0.25">
      <c r="A13" s="29"/>
      <c r="B13" s="29"/>
      <c r="C13" s="29"/>
      <c r="D13" s="29"/>
      <c r="E13" s="29"/>
      <c r="F13" s="29"/>
      <c r="G13" s="29"/>
      <c r="H13" s="29"/>
      <c r="I13" s="29"/>
      <c r="S13" s="29"/>
      <c r="T13" s="29"/>
    </row>
    <row r="14" spans="1:20" s="64" customFormat="1" ht="15" customHeight="1" x14ac:dyDescent="0.25">
      <c r="A14" s="29"/>
      <c r="B14" s="29"/>
      <c r="C14" s="29"/>
      <c r="D14" s="29"/>
      <c r="E14" s="29"/>
      <c r="F14" s="29"/>
      <c r="G14" s="29"/>
      <c r="H14" s="29"/>
      <c r="I14" s="29"/>
      <c r="J14" s="304" t="s">
        <v>552</v>
      </c>
      <c r="K14" s="305"/>
      <c r="L14" s="305"/>
      <c r="M14" s="305"/>
      <c r="N14" s="305"/>
      <c r="O14" s="305"/>
      <c r="P14" s="305"/>
      <c r="Q14" s="305"/>
      <c r="R14" s="305"/>
      <c r="S14" s="29"/>
      <c r="T14" s="29"/>
    </row>
    <row r="15" spans="1:20" s="64" customFormat="1" ht="22.5" customHeight="1" x14ac:dyDescent="0.25">
      <c r="A15" s="29"/>
      <c r="B15" s="29"/>
      <c r="C15" s="29"/>
      <c r="D15" s="29"/>
      <c r="E15" s="29"/>
      <c r="F15" s="29"/>
      <c r="G15" s="29"/>
      <c r="H15" s="29"/>
      <c r="I15" s="29"/>
      <c r="J15" s="305"/>
      <c r="K15" s="305"/>
      <c r="L15" s="305"/>
      <c r="M15" s="305"/>
      <c r="N15" s="305"/>
      <c r="O15" s="305"/>
      <c r="P15" s="305"/>
      <c r="Q15" s="305"/>
      <c r="R15" s="305"/>
      <c r="S15" s="29"/>
      <c r="T15" s="29"/>
    </row>
    <row r="16" spans="1:20" s="64" customFormat="1" ht="15" customHeight="1" x14ac:dyDescent="0.25">
      <c r="A16" s="29"/>
      <c r="B16" s="29"/>
      <c r="C16" s="29"/>
      <c r="D16" s="29"/>
      <c r="E16" s="29"/>
      <c r="F16" s="29"/>
      <c r="G16" s="29"/>
      <c r="H16" s="29"/>
      <c r="I16" s="29"/>
      <c r="J16" s="29"/>
      <c r="K16" s="29"/>
      <c r="L16" s="29"/>
      <c r="M16" s="29"/>
      <c r="N16" s="29"/>
      <c r="O16" s="29"/>
      <c r="P16" s="29"/>
      <c r="Q16" s="29"/>
      <c r="R16" s="29"/>
      <c r="S16" s="29"/>
      <c r="T16" s="29"/>
    </row>
    <row r="17" spans="1:20" s="64" customFormat="1" ht="15" customHeight="1" x14ac:dyDescent="0.25">
      <c r="A17" s="29"/>
      <c r="B17" s="29"/>
      <c r="C17" s="29"/>
      <c r="D17" s="29"/>
      <c r="E17" s="29"/>
      <c r="F17" s="29"/>
      <c r="G17" s="29"/>
      <c r="H17" s="29"/>
      <c r="I17" s="29"/>
      <c r="J17" s="29"/>
      <c r="K17" s="29"/>
      <c r="L17" s="29"/>
      <c r="M17" s="29"/>
      <c r="N17" s="29"/>
      <c r="O17" s="29"/>
      <c r="P17" s="29"/>
      <c r="Q17" s="29"/>
      <c r="R17" s="29"/>
      <c r="S17" s="29"/>
      <c r="T17" s="29"/>
    </row>
    <row r="18" spans="1:20" s="64" customFormat="1" ht="18.75" x14ac:dyDescent="0.3">
      <c r="A18" s="223"/>
      <c r="B18" s="222" t="s">
        <v>105</v>
      </c>
      <c r="C18" s="223"/>
      <c r="D18" s="223"/>
      <c r="E18" s="223"/>
      <c r="F18" s="223"/>
      <c r="G18" s="223"/>
      <c r="H18" s="223"/>
      <c r="I18" s="223"/>
      <c r="J18" s="223"/>
      <c r="K18" s="223" t="s">
        <v>105</v>
      </c>
      <c r="L18" s="222"/>
      <c r="M18" s="223"/>
      <c r="N18" s="223"/>
      <c r="O18" s="223"/>
      <c r="P18" s="223"/>
      <c r="Q18" s="223"/>
      <c r="R18" s="223"/>
      <c r="S18" s="223"/>
      <c r="T18" s="223"/>
    </row>
    <row r="19" spans="1:20" s="64" customFormat="1" ht="15" customHeight="1" x14ac:dyDescent="0.25">
      <c r="A19" s="29"/>
      <c r="B19" s="29"/>
      <c r="C19" s="29"/>
      <c r="D19" s="29"/>
      <c r="E19" s="29"/>
      <c r="F19" s="29"/>
      <c r="G19" s="29"/>
      <c r="H19" s="29"/>
      <c r="I19" s="29"/>
      <c r="J19" s="29"/>
      <c r="K19" s="29"/>
      <c r="L19" s="29"/>
      <c r="M19" s="29"/>
      <c r="N19" s="29"/>
      <c r="O19" s="29"/>
      <c r="P19" s="29"/>
      <c r="Q19" s="29"/>
      <c r="R19" s="29"/>
      <c r="S19" s="29"/>
      <c r="T19" s="29"/>
    </row>
    <row r="20" spans="1:20" s="64" customFormat="1" x14ac:dyDescent="0.25">
      <c r="A20"/>
      <c r="B20" s="70" t="s">
        <v>101</v>
      </c>
      <c r="C20" s="70"/>
      <c r="D20" s="70"/>
      <c r="E20" s="70"/>
      <c r="F20" s="70"/>
      <c r="G20" s="70"/>
      <c r="H20" s="70"/>
      <c r="I20"/>
      <c r="J20"/>
      <c r="K20"/>
      <c r="L20"/>
      <c r="M20"/>
      <c r="N20"/>
      <c r="O20"/>
      <c r="P20"/>
      <c r="Q20"/>
      <c r="R20"/>
      <c r="S20"/>
      <c r="T20"/>
    </row>
    <row r="21" spans="1:20" s="64" customFormat="1" x14ac:dyDescent="0.25">
      <c r="A21" s="29"/>
      <c r="B21" s="70"/>
      <c r="C21" s="70"/>
      <c r="D21" s="70"/>
      <c r="E21" s="70"/>
      <c r="F21" s="70"/>
      <c r="G21" s="70"/>
      <c r="H21" s="70"/>
      <c r="I21" s="29"/>
      <c r="J21" s="29"/>
      <c r="K21" s="29"/>
      <c r="L21" s="29"/>
      <c r="M21" s="29"/>
      <c r="N21" s="29"/>
      <c r="O21" s="29"/>
      <c r="P21" s="29"/>
      <c r="Q21" s="29"/>
      <c r="R21" s="29"/>
      <c r="S21" s="29"/>
      <c r="T21" s="29"/>
    </row>
    <row r="22" spans="1:20" s="64" customFormat="1" x14ac:dyDescent="0.25">
      <c r="A22"/>
      <c r="B22" s="29"/>
      <c r="C22"/>
      <c r="D22"/>
      <c r="E22"/>
      <c r="F22"/>
      <c r="G22"/>
      <c r="H22"/>
      <c r="I22"/>
      <c r="J22"/>
      <c r="K22"/>
      <c r="L22"/>
      <c r="M22"/>
      <c r="N22"/>
      <c r="O22"/>
      <c r="P22"/>
      <c r="Q22"/>
      <c r="R22"/>
      <c r="S22"/>
      <c r="T22"/>
    </row>
    <row r="23" spans="1:20" s="64" customFormat="1" x14ac:dyDescent="0.25">
      <c r="A23"/>
      <c r="B23"/>
      <c r="C23"/>
      <c r="D23"/>
      <c r="E23"/>
      <c r="F23"/>
      <c r="G23"/>
      <c r="H23"/>
      <c r="I23"/>
      <c r="J23"/>
      <c r="K23"/>
      <c r="L23"/>
      <c r="M23"/>
      <c r="N23"/>
      <c r="O23"/>
      <c r="P23"/>
      <c r="Q23"/>
      <c r="R23"/>
      <c r="S23"/>
      <c r="T23"/>
    </row>
    <row r="24" spans="1:20" s="64" customFormat="1" x14ac:dyDescent="0.25">
      <c r="A24"/>
      <c r="B24"/>
      <c r="C24"/>
      <c r="D24"/>
      <c r="E24"/>
      <c r="F24"/>
      <c r="G24"/>
      <c r="H24"/>
      <c r="I24"/>
      <c r="J24"/>
      <c r="K24"/>
      <c r="L24"/>
      <c r="M24"/>
      <c r="N24"/>
      <c r="O24"/>
      <c r="P24"/>
      <c r="Q24"/>
      <c r="R24"/>
      <c r="S24"/>
      <c r="T24"/>
    </row>
    <row r="25" spans="1:20" s="64" customFormat="1" x14ac:dyDescent="0.25">
      <c r="A25"/>
      <c r="B25"/>
      <c r="C25"/>
      <c r="D25"/>
      <c r="E25"/>
      <c r="F25"/>
      <c r="G25"/>
      <c r="H25"/>
      <c r="I25"/>
      <c r="J25"/>
      <c r="K25"/>
      <c r="L25"/>
      <c r="M25"/>
      <c r="N25"/>
      <c r="O25"/>
      <c r="P25"/>
      <c r="Q25"/>
      <c r="R25"/>
      <c r="S25"/>
      <c r="T25"/>
    </row>
    <row r="26" spans="1:20" s="64" customFormat="1" x14ac:dyDescent="0.25">
      <c r="A26"/>
      <c r="B26"/>
      <c r="C26"/>
      <c r="D26"/>
      <c r="E26"/>
      <c r="F26"/>
      <c r="G26"/>
      <c r="H26"/>
      <c r="I26"/>
      <c r="J26"/>
      <c r="K26"/>
      <c r="L26"/>
      <c r="M26"/>
      <c r="N26"/>
      <c r="O26"/>
      <c r="P26"/>
      <c r="Q26"/>
      <c r="R26"/>
      <c r="S26"/>
      <c r="T26"/>
    </row>
    <row r="27" spans="1:20" s="64" customFormat="1" x14ac:dyDescent="0.25">
      <c r="A27"/>
      <c r="B27"/>
      <c r="C27"/>
      <c r="D27"/>
      <c r="E27"/>
      <c r="F27"/>
      <c r="G27"/>
      <c r="H27"/>
      <c r="I27"/>
      <c r="J27"/>
      <c r="K27"/>
      <c r="L27"/>
      <c r="M27"/>
      <c r="N27"/>
      <c r="O27"/>
      <c r="P27"/>
      <c r="Q27"/>
      <c r="R27"/>
      <c r="S27"/>
      <c r="T27"/>
    </row>
    <row r="28" spans="1:20" s="64" customFormat="1" x14ac:dyDescent="0.25">
      <c r="A28"/>
      <c r="B28"/>
      <c r="C28"/>
      <c r="D28"/>
      <c r="E28"/>
      <c r="F28"/>
      <c r="G28"/>
      <c r="H28"/>
      <c r="I28"/>
      <c r="J28"/>
      <c r="K28"/>
      <c r="L28"/>
      <c r="M28"/>
      <c r="N28"/>
      <c r="O28"/>
      <c r="P28"/>
      <c r="Q28"/>
      <c r="R28"/>
      <c r="S28"/>
      <c r="T28"/>
    </row>
    <row r="29" spans="1:20" s="64" customFormat="1" x14ac:dyDescent="0.25">
      <c r="A29"/>
      <c r="B29"/>
      <c r="C29"/>
      <c r="D29"/>
      <c r="E29"/>
      <c r="F29"/>
      <c r="G29"/>
      <c r="H29"/>
      <c r="I29"/>
      <c r="J29"/>
      <c r="K29"/>
      <c r="L29"/>
      <c r="M29"/>
      <c r="N29"/>
      <c r="O29"/>
      <c r="P29"/>
      <c r="Q29"/>
      <c r="R29"/>
      <c r="S29"/>
      <c r="T29"/>
    </row>
    <row r="30" spans="1:20" s="64" customFormat="1" x14ac:dyDescent="0.25">
      <c r="A30"/>
      <c r="B30"/>
      <c r="C30"/>
      <c r="D30"/>
      <c r="E30"/>
      <c r="F30"/>
      <c r="G30"/>
      <c r="H30"/>
      <c r="I30"/>
      <c r="J30"/>
      <c r="K30"/>
      <c r="L30"/>
      <c r="M30"/>
      <c r="N30"/>
      <c r="O30"/>
      <c r="P30"/>
      <c r="Q30"/>
      <c r="R30"/>
      <c r="S30"/>
      <c r="T30"/>
    </row>
    <row r="31" spans="1:20" s="64" customFormat="1" x14ac:dyDescent="0.25">
      <c r="A31"/>
      <c r="B31"/>
      <c r="C31"/>
      <c r="D31"/>
      <c r="E31"/>
      <c r="F31"/>
      <c r="G31"/>
      <c r="H31"/>
      <c r="I31"/>
      <c r="J31"/>
      <c r="K31"/>
      <c r="L31"/>
      <c r="M31"/>
      <c r="N31"/>
      <c r="O31"/>
      <c r="P31"/>
      <c r="Q31"/>
      <c r="R31"/>
      <c r="S31"/>
      <c r="T31"/>
    </row>
    <row r="32" spans="1:20" s="64" customFormat="1" x14ac:dyDescent="0.25">
      <c r="A32" s="29"/>
      <c r="B32" s="29"/>
      <c r="C32" s="29"/>
      <c r="D32" s="29"/>
      <c r="E32" s="29"/>
      <c r="F32" s="29"/>
      <c r="G32" s="29"/>
      <c r="H32" s="29"/>
      <c r="I32" s="29"/>
      <c r="J32" s="29"/>
      <c r="K32" s="29"/>
      <c r="L32" s="29"/>
      <c r="M32" s="29"/>
      <c r="N32" s="29"/>
      <c r="O32" s="29"/>
      <c r="P32" s="29"/>
      <c r="Q32" s="29"/>
      <c r="R32" s="29"/>
      <c r="S32" s="29"/>
      <c r="T32" s="29"/>
    </row>
    <row r="33" spans="1:20" s="64" customFormat="1" x14ac:dyDescent="0.25">
      <c r="A33" s="29"/>
      <c r="B33" s="29"/>
      <c r="C33" s="29"/>
      <c r="D33" s="29"/>
      <c r="E33" s="29"/>
      <c r="F33" s="29"/>
      <c r="G33" s="29"/>
      <c r="H33" s="29"/>
      <c r="I33" s="29"/>
      <c r="J33" s="29"/>
      <c r="K33" s="29"/>
      <c r="L33" s="29"/>
      <c r="M33" s="29"/>
      <c r="N33" s="29"/>
      <c r="O33" s="29"/>
      <c r="P33" s="29"/>
      <c r="Q33" s="29"/>
      <c r="R33" s="29"/>
      <c r="S33" s="29"/>
      <c r="T33" s="29"/>
    </row>
    <row r="34" spans="1:20" s="64" customFormat="1" x14ac:dyDescent="0.25">
      <c r="A34"/>
      <c r="B34"/>
      <c r="C34"/>
      <c r="D34"/>
      <c r="E34"/>
      <c r="F34"/>
      <c r="G34"/>
      <c r="H34"/>
      <c r="I34"/>
      <c r="J34"/>
      <c r="K34"/>
      <c r="L34"/>
      <c r="M34"/>
      <c r="N34"/>
      <c r="O34"/>
      <c r="P34"/>
      <c r="Q34"/>
      <c r="R34"/>
      <c r="S34"/>
      <c r="T34"/>
    </row>
    <row r="35" spans="1:20" s="64" customFormat="1" x14ac:dyDescent="0.25">
      <c r="A35"/>
      <c r="B35"/>
      <c r="C35"/>
      <c r="D35"/>
      <c r="E35"/>
      <c r="F35"/>
      <c r="G35"/>
      <c r="H35"/>
      <c r="I35"/>
      <c r="J35"/>
      <c r="K35"/>
      <c r="L35"/>
      <c r="M35"/>
      <c r="N35"/>
      <c r="O35"/>
      <c r="P35"/>
      <c r="Q35"/>
      <c r="R35"/>
      <c r="S35"/>
      <c r="T35"/>
    </row>
    <row r="36" spans="1:20" s="64" customFormat="1" x14ac:dyDescent="0.25">
      <c r="A36" s="29"/>
      <c r="B36" s="29"/>
      <c r="C36" s="29"/>
      <c r="D36" s="29"/>
      <c r="E36" s="29"/>
      <c r="F36" s="29"/>
      <c r="G36" s="29"/>
      <c r="H36" s="29"/>
      <c r="I36" s="29"/>
      <c r="J36" s="29"/>
      <c r="K36" s="29"/>
      <c r="L36" s="29"/>
      <c r="M36" s="29"/>
      <c r="N36" s="29"/>
      <c r="O36" s="29"/>
      <c r="P36" s="29"/>
      <c r="Q36" s="29"/>
      <c r="R36" s="29"/>
      <c r="S36" s="29"/>
      <c r="T36" s="29"/>
    </row>
    <row r="37" spans="1:20" s="64" customFormat="1" x14ac:dyDescent="0.25">
      <c r="A37" s="29"/>
      <c r="B37" s="29"/>
      <c r="C37" s="29"/>
      <c r="D37" s="29"/>
      <c r="E37" s="29"/>
      <c r="F37" s="29"/>
      <c r="G37" s="29"/>
      <c r="H37" s="29"/>
      <c r="I37" s="29"/>
      <c r="J37" s="29"/>
      <c r="K37" s="29"/>
      <c r="L37" s="29"/>
      <c r="M37" s="29"/>
      <c r="N37" s="29"/>
      <c r="O37" s="29"/>
      <c r="P37" s="29"/>
      <c r="Q37" s="29"/>
      <c r="R37" s="29"/>
      <c r="S37" s="29"/>
      <c r="T37" s="29"/>
    </row>
    <row r="38" spans="1:20" s="64" customFormat="1" x14ac:dyDescent="0.25">
      <c r="A38" s="29"/>
      <c r="B38" s="29"/>
      <c r="C38" s="29"/>
      <c r="D38" s="29"/>
      <c r="E38" s="29"/>
      <c r="F38" s="29"/>
      <c r="G38" s="29"/>
      <c r="H38" s="29"/>
      <c r="I38" s="29"/>
      <c r="J38" s="29"/>
      <c r="K38" s="29"/>
      <c r="L38" s="29"/>
      <c r="M38" s="29"/>
      <c r="N38" s="29"/>
      <c r="O38" s="29"/>
      <c r="P38" s="29"/>
      <c r="Q38" s="29"/>
      <c r="R38" s="29"/>
      <c r="S38" s="29"/>
      <c r="T38" s="29"/>
    </row>
    <row r="39" spans="1:20" s="64" customFormat="1" x14ac:dyDescent="0.25">
      <c r="A39"/>
      <c r="B39"/>
      <c r="C39"/>
      <c r="D39"/>
      <c r="E39"/>
      <c r="F39"/>
      <c r="G39"/>
      <c r="H39"/>
      <c r="I39"/>
      <c r="J39"/>
      <c r="K39"/>
      <c r="L39"/>
      <c r="M39"/>
      <c r="N39"/>
      <c r="O39"/>
      <c r="P39"/>
      <c r="Q39"/>
      <c r="R39"/>
      <c r="S39"/>
      <c r="T39"/>
    </row>
    <row r="40" spans="1:20" s="64" customFormat="1" x14ac:dyDescent="0.25">
      <c r="A40"/>
      <c r="B40"/>
      <c r="C40"/>
      <c r="D40"/>
      <c r="E40"/>
      <c r="F40"/>
      <c r="G40"/>
      <c r="H40"/>
      <c r="I40"/>
      <c r="J40"/>
      <c r="K40"/>
      <c r="L40"/>
      <c r="M40"/>
      <c r="N40"/>
      <c r="O40"/>
      <c r="P40"/>
      <c r="Q40"/>
      <c r="R40"/>
      <c r="S40"/>
      <c r="T40"/>
    </row>
    <row r="41" spans="1:20" s="64" customFormat="1" x14ac:dyDescent="0.25">
      <c r="A41"/>
      <c r="B41"/>
      <c r="C41"/>
      <c r="D41"/>
      <c r="E41"/>
      <c r="F41"/>
      <c r="G41"/>
      <c r="H41"/>
      <c r="I41"/>
      <c r="J41"/>
      <c r="K41"/>
      <c r="L41"/>
      <c r="M41"/>
      <c r="N41"/>
      <c r="O41"/>
      <c r="P41"/>
      <c r="Q41"/>
      <c r="R41"/>
      <c r="S41"/>
      <c r="T41"/>
    </row>
    <row r="42" spans="1:20" s="64" customFormat="1" x14ac:dyDescent="0.25">
      <c r="A42"/>
      <c r="B42"/>
      <c r="C42"/>
      <c r="D42"/>
      <c r="E42"/>
      <c r="F42"/>
      <c r="G42"/>
      <c r="H42"/>
      <c r="I42"/>
      <c r="J42"/>
      <c r="K42"/>
      <c r="L42"/>
      <c r="M42"/>
      <c r="N42"/>
      <c r="O42"/>
      <c r="P42"/>
      <c r="Q42"/>
      <c r="R42"/>
      <c r="S42"/>
      <c r="T42"/>
    </row>
    <row r="43" spans="1:20" s="64" customFormat="1" x14ac:dyDescent="0.25">
      <c r="A43"/>
      <c r="B43"/>
      <c r="C43"/>
      <c r="D43"/>
      <c r="E43"/>
      <c r="F43"/>
      <c r="G43"/>
      <c r="H43"/>
      <c r="I43"/>
      <c r="J43"/>
      <c r="K43"/>
      <c r="L43"/>
      <c r="M43"/>
      <c r="N43"/>
      <c r="O43"/>
      <c r="P43"/>
      <c r="Q43"/>
      <c r="R43"/>
      <c r="S43"/>
      <c r="T43"/>
    </row>
    <row r="44" spans="1:20" s="64" customFormat="1" x14ac:dyDescent="0.25">
      <c r="A44"/>
      <c r="B44"/>
      <c r="C44"/>
      <c r="D44"/>
      <c r="E44"/>
      <c r="F44"/>
      <c r="G44"/>
      <c r="H44"/>
      <c r="I44"/>
      <c r="J44"/>
      <c r="K44"/>
      <c r="L44"/>
      <c r="M44"/>
      <c r="N44"/>
      <c r="O44"/>
      <c r="P44"/>
      <c r="Q44"/>
      <c r="R44"/>
      <c r="S44"/>
      <c r="T44"/>
    </row>
    <row r="45" spans="1:20" s="64" customFormat="1" x14ac:dyDescent="0.25">
      <c r="A45"/>
      <c r="B45"/>
      <c r="C45"/>
      <c r="D45"/>
      <c r="E45"/>
      <c r="F45"/>
      <c r="G45"/>
      <c r="H45"/>
      <c r="I45"/>
      <c r="J45"/>
      <c r="K45"/>
      <c r="L45"/>
      <c r="M45"/>
      <c r="N45"/>
      <c r="O45"/>
      <c r="P45"/>
      <c r="Q45"/>
      <c r="R45"/>
      <c r="S45"/>
      <c r="T45"/>
    </row>
    <row r="46" spans="1:20" s="64" customFormat="1" x14ac:dyDescent="0.25">
      <c r="A46" s="29"/>
      <c r="B46" s="29"/>
      <c r="C46" s="29"/>
      <c r="D46" s="29"/>
      <c r="E46" s="29"/>
      <c r="F46" s="29"/>
      <c r="G46" s="29"/>
      <c r="H46" s="29"/>
      <c r="I46" s="29"/>
      <c r="J46" s="29"/>
      <c r="K46" s="29"/>
      <c r="L46" s="29"/>
      <c r="M46" s="29"/>
      <c r="N46" s="29"/>
      <c r="O46" s="29"/>
      <c r="P46" s="29"/>
      <c r="Q46" s="29"/>
      <c r="R46" s="29"/>
      <c r="S46" s="29"/>
      <c r="T46" s="29"/>
    </row>
    <row r="47" spans="1:20" s="64" customFormat="1" ht="18.75" x14ac:dyDescent="0.3">
      <c r="A47" s="219"/>
      <c r="B47" s="222" t="s">
        <v>423</v>
      </c>
      <c r="C47" s="219"/>
      <c r="D47" s="219"/>
      <c r="E47" s="219"/>
      <c r="F47" s="219"/>
      <c r="G47" s="219"/>
      <c r="H47" s="219"/>
      <c r="I47" s="219"/>
      <c r="J47" s="219"/>
      <c r="K47" s="219"/>
      <c r="L47" s="222"/>
      <c r="M47" s="219"/>
      <c r="N47" s="219"/>
      <c r="O47" s="219"/>
      <c r="P47" s="219"/>
      <c r="Q47" s="219"/>
      <c r="R47" s="219"/>
      <c r="S47" s="219"/>
      <c r="T47" s="219"/>
    </row>
    <row r="48" spans="1:20" s="64" customFormat="1" x14ac:dyDescent="0.25">
      <c r="A48" s="29"/>
      <c r="B48" s="29"/>
      <c r="C48" s="29"/>
      <c r="D48" s="29"/>
      <c r="E48" s="29"/>
      <c r="F48" s="29"/>
      <c r="G48" s="29"/>
      <c r="H48" s="29"/>
      <c r="I48" s="29"/>
      <c r="J48" s="29"/>
      <c r="K48" s="29"/>
      <c r="L48" s="29"/>
      <c r="M48" s="29"/>
      <c r="N48" s="29"/>
      <c r="O48" s="29"/>
      <c r="P48" s="29"/>
      <c r="Q48" s="29"/>
      <c r="R48" s="29"/>
      <c r="S48" s="29"/>
      <c r="T48" s="29"/>
    </row>
    <row r="49" spans="1:22" s="64" customFormat="1" x14ac:dyDescent="0.25">
      <c r="A49" s="29"/>
      <c r="B49" s="29" t="s">
        <v>425</v>
      </c>
      <c r="C49" s="29"/>
      <c r="D49" s="29"/>
      <c r="E49" s="29"/>
      <c r="F49" s="29"/>
      <c r="G49" s="29"/>
      <c r="H49" s="29"/>
      <c r="I49" s="29"/>
      <c r="J49" s="29"/>
      <c r="K49" s="29"/>
      <c r="L49" s="29"/>
      <c r="M49" s="29"/>
      <c r="N49" s="29"/>
      <c r="O49" s="29"/>
      <c r="P49" s="29"/>
      <c r="Q49" s="29"/>
      <c r="R49" s="29"/>
      <c r="S49" s="29"/>
      <c r="T49" s="29"/>
    </row>
    <row r="50" spans="1:22" s="64" customFormat="1" x14ac:dyDescent="0.25">
      <c r="A50" s="29"/>
      <c r="B50" s="29"/>
      <c r="C50" s="29"/>
      <c r="D50" s="29"/>
      <c r="E50" s="29"/>
      <c r="F50" s="29"/>
      <c r="G50" s="29"/>
      <c r="H50" s="29"/>
      <c r="I50" s="29"/>
      <c r="J50" s="29"/>
      <c r="K50" s="29"/>
      <c r="L50" s="29"/>
      <c r="M50" s="29"/>
      <c r="N50" s="29"/>
      <c r="O50" s="29"/>
      <c r="P50" s="29"/>
      <c r="Q50" s="29"/>
      <c r="R50" s="29"/>
      <c r="S50" s="29"/>
      <c r="T50" s="29"/>
    </row>
    <row r="51" spans="1:22" s="64" customFormat="1" ht="25.5" x14ac:dyDescent="0.25">
      <c r="A51" s="29"/>
      <c r="B51" s="298"/>
      <c r="C51" s="299"/>
      <c r="D51" s="300"/>
      <c r="E51" s="203" t="s">
        <v>2</v>
      </c>
      <c r="F51" s="203" t="s">
        <v>32</v>
      </c>
      <c r="G51" s="203" t="s">
        <v>4</v>
      </c>
      <c r="H51" s="203" t="s">
        <v>1</v>
      </c>
      <c r="I51" s="203" t="s">
        <v>3</v>
      </c>
      <c r="J51" s="29"/>
      <c r="K51" s="29"/>
      <c r="L51" s="298"/>
      <c r="M51" s="299"/>
      <c r="N51" s="300"/>
      <c r="O51" s="203" t="s">
        <v>2</v>
      </c>
      <c r="P51" s="203" t="s">
        <v>32</v>
      </c>
      <c r="Q51" s="203" t="s">
        <v>4</v>
      </c>
      <c r="R51" s="203" t="s">
        <v>1</v>
      </c>
      <c r="S51" s="203" t="s">
        <v>3</v>
      </c>
      <c r="T51" s="29"/>
      <c r="U51" s="29"/>
      <c r="V51" s="29"/>
    </row>
    <row r="52" spans="1:22" s="64" customFormat="1" x14ac:dyDescent="0.25">
      <c r="A52" s="29"/>
      <c r="B52" s="301"/>
      <c r="C52" s="302"/>
      <c r="D52" s="303"/>
      <c r="E52" s="203" t="s">
        <v>424</v>
      </c>
      <c r="F52" s="203" t="s">
        <v>424</v>
      </c>
      <c r="G52" s="203" t="s">
        <v>424</v>
      </c>
      <c r="H52" s="203" t="s">
        <v>424</v>
      </c>
      <c r="I52" s="203" t="s">
        <v>424</v>
      </c>
      <c r="J52" s="29"/>
      <c r="K52" s="29"/>
      <c r="L52" s="301"/>
      <c r="M52" s="302"/>
      <c r="N52" s="303"/>
      <c r="O52" s="203" t="s">
        <v>424</v>
      </c>
      <c r="P52" s="203" t="s">
        <v>424</v>
      </c>
      <c r="Q52" s="203" t="s">
        <v>424</v>
      </c>
      <c r="R52" s="203" t="s">
        <v>424</v>
      </c>
      <c r="S52" s="203" t="s">
        <v>424</v>
      </c>
      <c r="T52" s="29"/>
      <c r="U52" s="29"/>
      <c r="V52" s="29"/>
    </row>
    <row r="53" spans="1:22" s="64" customFormat="1" ht="49.5" customHeight="1" x14ac:dyDescent="0.25">
      <c r="A53" s="29"/>
      <c r="B53" s="296" t="str">
        <f>B60</f>
        <v>2015-16</v>
      </c>
      <c r="C53" s="306" t="s">
        <v>239</v>
      </c>
      <c r="D53" s="307"/>
      <c r="E53" s="204">
        <f>Costs!B57</f>
        <v>0</v>
      </c>
      <c r="F53" s="204">
        <f>Costs!B58</f>
        <v>0</v>
      </c>
      <c r="G53" s="204">
        <f>Costs!B59</f>
        <v>0</v>
      </c>
      <c r="H53" s="204">
        <f>Costs!B60</f>
        <v>0</v>
      </c>
      <c r="I53" s="204">
        <f>Costs!B61</f>
        <v>0</v>
      </c>
      <c r="J53" s="29"/>
      <c r="K53" s="29"/>
      <c r="L53" s="296" t="str">
        <f>L60</f>
        <v>2016-17</v>
      </c>
      <c r="M53" s="306" t="s">
        <v>239</v>
      </c>
      <c r="N53" s="307"/>
      <c r="O53" s="204">
        <f>Costs!D57</f>
        <v>0</v>
      </c>
      <c r="P53" s="204">
        <f>Costs!D58</f>
        <v>0</v>
      </c>
      <c r="Q53" s="204">
        <f>Costs!D59</f>
        <v>0</v>
      </c>
      <c r="R53" s="204">
        <f>Costs!D60</f>
        <v>0</v>
      </c>
      <c r="S53" s="204">
        <f>Costs!D61</f>
        <v>0</v>
      </c>
      <c r="T53" s="29"/>
      <c r="U53" s="29"/>
      <c r="V53" s="29"/>
    </row>
    <row r="54" spans="1:22" s="64" customFormat="1" ht="49.5" customHeight="1" x14ac:dyDescent="0.25">
      <c r="A54" s="29"/>
      <c r="B54" s="297"/>
      <c r="C54" s="306" t="s">
        <v>312</v>
      </c>
      <c r="D54" s="307"/>
      <c r="E54" s="204">
        <f>Costs!C57</f>
        <v>0</v>
      </c>
      <c r="F54" s="204">
        <f>Costs!C58</f>
        <v>0</v>
      </c>
      <c r="G54" s="204">
        <f>Costs!C59</f>
        <v>0</v>
      </c>
      <c r="H54" s="204">
        <f>Costs!C60</f>
        <v>0</v>
      </c>
      <c r="I54" s="204">
        <f>Costs!C61</f>
        <v>0</v>
      </c>
      <c r="J54" s="29"/>
      <c r="K54" s="29"/>
      <c r="L54" s="297"/>
      <c r="M54" s="306" t="s">
        <v>312</v>
      </c>
      <c r="N54" s="307"/>
      <c r="O54" s="204">
        <f>Costs!E57</f>
        <v>0</v>
      </c>
      <c r="P54" s="204">
        <f>Costs!E58</f>
        <v>0</v>
      </c>
      <c r="Q54" s="204">
        <f>Costs!E59</f>
        <v>0</v>
      </c>
      <c r="R54" s="204">
        <f>Costs!E60</f>
        <v>0</v>
      </c>
      <c r="S54" s="204">
        <f>Costs!E61</f>
        <v>0</v>
      </c>
      <c r="T54" s="29"/>
      <c r="U54" s="29"/>
      <c r="V54" s="29"/>
    </row>
    <row r="55" spans="1:22" s="64" customFormat="1" x14ac:dyDescent="0.25">
      <c r="A55" s="29"/>
      <c r="B55" s="29"/>
      <c r="C55" s="29"/>
      <c r="D55" s="29"/>
      <c r="E55" s="29"/>
      <c r="F55" s="29"/>
      <c r="G55" s="29"/>
      <c r="H55" s="29"/>
      <c r="I55" s="29"/>
      <c r="J55" s="29"/>
      <c r="K55" s="29"/>
      <c r="L55" s="29"/>
      <c r="M55" s="29"/>
      <c r="N55" s="29"/>
      <c r="O55" s="29"/>
      <c r="P55" s="29"/>
      <c r="Q55" s="29"/>
      <c r="R55" s="29"/>
      <c r="S55" s="29"/>
      <c r="T55" s="29"/>
    </row>
    <row r="56" spans="1:22" s="64" customFormat="1" ht="18.75" x14ac:dyDescent="0.3">
      <c r="A56" s="219"/>
      <c r="B56" s="222" t="s">
        <v>104</v>
      </c>
      <c r="C56" s="219"/>
      <c r="D56" s="219"/>
      <c r="E56" s="219"/>
      <c r="F56" s="219"/>
      <c r="G56" s="219"/>
      <c r="H56" s="219"/>
      <c r="I56" s="219"/>
      <c r="J56" s="219"/>
      <c r="K56" s="219"/>
      <c r="L56" s="222"/>
      <c r="M56" s="219"/>
      <c r="N56" s="219"/>
      <c r="O56" s="219"/>
      <c r="P56" s="219"/>
      <c r="Q56" s="219"/>
      <c r="R56" s="219"/>
      <c r="S56" s="219"/>
      <c r="T56" s="219"/>
    </row>
    <row r="57" spans="1:22" s="29" customFormat="1" ht="15" customHeight="1" x14ac:dyDescent="0.25"/>
    <row r="58" spans="1:22" s="29" customFormat="1" x14ac:dyDescent="0.25">
      <c r="B58" s="29" t="s">
        <v>110</v>
      </c>
      <c r="L58" s="29" t="s">
        <v>109</v>
      </c>
    </row>
    <row r="59" spans="1:22" s="29" customFormat="1" x14ac:dyDescent="0.25"/>
    <row r="60" spans="1:22" s="29" customFormat="1" x14ac:dyDescent="0.25">
      <c r="B60" s="286" t="str">
        <f>Instructions!D14</f>
        <v>2015-16</v>
      </c>
      <c r="C60" s="287"/>
      <c r="D60" s="287"/>
      <c r="E60" s="287"/>
      <c r="F60" s="287"/>
      <c r="G60" s="287"/>
      <c r="H60" s="287"/>
      <c r="I60" s="288"/>
      <c r="L60" s="286" t="str">
        <f>+Instructions!E14</f>
        <v>2016-17</v>
      </c>
      <c r="M60" s="287"/>
      <c r="N60" s="287"/>
      <c r="O60" s="287"/>
      <c r="P60" s="287"/>
      <c r="Q60" s="287"/>
      <c r="R60" s="287"/>
      <c r="S60" s="288"/>
    </row>
    <row r="61" spans="1:22" ht="42" customHeight="1" x14ac:dyDescent="0.25">
      <c r="B61" s="50" t="s">
        <v>0</v>
      </c>
      <c r="C61" s="21" t="s">
        <v>96</v>
      </c>
      <c r="D61" s="21" t="s">
        <v>22</v>
      </c>
      <c r="E61" s="21" t="s">
        <v>24</v>
      </c>
      <c r="F61" s="21" t="s">
        <v>29</v>
      </c>
      <c r="G61" s="21" t="s">
        <v>23</v>
      </c>
      <c r="H61" s="28" t="s">
        <v>21</v>
      </c>
      <c r="I61" s="27" t="s">
        <v>40</v>
      </c>
      <c r="J61" s="29"/>
      <c r="L61" s="50" t="s">
        <v>0</v>
      </c>
      <c r="M61" s="21" t="s">
        <v>96</v>
      </c>
      <c r="N61" s="21" t="s">
        <v>22</v>
      </c>
      <c r="O61" s="21" t="s">
        <v>24</v>
      </c>
      <c r="P61" s="21" t="s">
        <v>29</v>
      </c>
      <c r="Q61" s="21" t="s">
        <v>23</v>
      </c>
      <c r="R61" s="21" t="s">
        <v>21</v>
      </c>
      <c r="S61" s="27" t="s">
        <v>40</v>
      </c>
    </row>
    <row r="62" spans="1:22" x14ac:dyDescent="0.25">
      <c r="B62" s="31" t="s">
        <v>2</v>
      </c>
      <c r="C62" s="31">
        <f>'Overall Summary'!B4</f>
        <v>232</v>
      </c>
      <c r="D62" s="31">
        <f>'Overall Summary'!C4</f>
        <v>0</v>
      </c>
      <c r="E62" s="31">
        <f>'Overall Summary'!D4</f>
        <v>0</v>
      </c>
      <c r="F62" s="31">
        <f>'Overall Summary'!E4</f>
        <v>0</v>
      </c>
      <c r="G62" s="31">
        <f>'Overall Summary'!F4</f>
        <v>0</v>
      </c>
      <c r="H62" s="31">
        <f>'Overall Summary'!G4</f>
        <v>0</v>
      </c>
      <c r="I62" s="31">
        <f>SUM(C62:H62)</f>
        <v>232</v>
      </c>
      <c r="L62" s="31" t="s">
        <v>2</v>
      </c>
      <c r="M62" s="31">
        <f>'Overall Summary'!K4</f>
        <v>232</v>
      </c>
      <c r="N62" s="31">
        <f>'Overall Summary'!L4</f>
        <v>0</v>
      </c>
      <c r="O62" s="31">
        <f>'Overall Summary'!M4</f>
        <v>0</v>
      </c>
      <c r="P62" s="31">
        <f>'Overall Summary'!N4</f>
        <v>0</v>
      </c>
      <c r="Q62" s="31">
        <f>'Overall Summary'!O4</f>
        <v>0</v>
      </c>
      <c r="R62" s="31">
        <f>'Overall Summary'!P4</f>
        <v>0</v>
      </c>
      <c r="S62" s="31">
        <f>SUM(M62:R62)</f>
        <v>232</v>
      </c>
    </row>
    <row r="63" spans="1:22" x14ac:dyDescent="0.25">
      <c r="B63" s="31" t="s">
        <v>32</v>
      </c>
      <c r="C63" s="31">
        <f>'Overall Summary'!B5</f>
        <v>24</v>
      </c>
      <c r="D63" s="31">
        <f>'Overall Summary'!C5</f>
        <v>0</v>
      </c>
      <c r="E63" s="31">
        <f>'Overall Summary'!D5</f>
        <v>0</v>
      </c>
      <c r="F63" s="31">
        <f>'Overall Summary'!E5</f>
        <v>0</v>
      </c>
      <c r="G63" s="31">
        <f>'Overall Summary'!F5</f>
        <v>0</v>
      </c>
      <c r="H63" s="31">
        <f>'Overall Summary'!G5</f>
        <v>0</v>
      </c>
      <c r="I63" s="31">
        <f t="shared" ref="I63:I66" si="0">SUM(C63:H63)</f>
        <v>24</v>
      </c>
      <c r="L63" s="31" t="s">
        <v>32</v>
      </c>
      <c r="M63" s="31">
        <f>'Overall Summary'!K5</f>
        <v>24</v>
      </c>
      <c r="N63" s="31">
        <f>'Overall Summary'!L5</f>
        <v>0</v>
      </c>
      <c r="O63" s="31">
        <f>'Overall Summary'!M5</f>
        <v>0</v>
      </c>
      <c r="P63" s="31">
        <f>'Overall Summary'!N5</f>
        <v>0</v>
      </c>
      <c r="Q63" s="31">
        <f>'Overall Summary'!O5</f>
        <v>0</v>
      </c>
      <c r="R63" s="31">
        <f>'Overall Summary'!P5</f>
        <v>0</v>
      </c>
      <c r="S63" s="31">
        <f t="shared" ref="S63:S66" si="1">SUM(M63:R63)</f>
        <v>24</v>
      </c>
    </row>
    <row r="64" spans="1:22" x14ac:dyDescent="0.25">
      <c r="B64" s="31" t="s">
        <v>4</v>
      </c>
      <c r="C64" s="31">
        <f>'Overall Summary'!B6</f>
        <v>25</v>
      </c>
      <c r="D64" s="31">
        <f>'Overall Summary'!C6</f>
        <v>0</v>
      </c>
      <c r="E64" s="31">
        <f>'Overall Summary'!D6</f>
        <v>0</v>
      </c>
      <c r="F64" s="31">
        <f>'Overall Summary'!E6</f>
        <v>0</v>
      </c>
      <c r="G64" s="31">
        <f>'Overall Summary'!F6</f>
        <v>0</v>
      </c>
      <c r="H64" s="31">
        <f>'Overall Summary'!G6</f>
        <v>0</v>
      </c>
      <c r="I64" s="31">
        <f t="shared" si="0"/>
        <v>25</v>
      </c>
      <c r="L64" s="31" t="s">
        <v>4</v>
      </c>
      <c r="M64" s="31">
        <f>'Overall Summary'!K6</f>
        <v>25</v>
      </c>
      <c r="N64" s="31">
        <f>'Overall Summary'!L6</f>
        <v>0</v>
      </c>
      <c r="O64" s="31">
        <f>'Overall Summary'!M6</f>
        <v>0</v>
      </c>
      <c r="P64" s="31">
        <f>'Overall Summary'!N6</f>
        <v>0</v>
      </c>
      <c r="Q64" s="31">
        <f>'Overall Summary'!O6</f>
        <v>0</v>
      </c>
      <c r="R64" s="31">
        <f>'Overall Summary'!P6</f>
        <v>0</v>
      </c>
      <c r="S64" s="31">
        <f t="shared" si="1"/>
        <v>25</v>
      </c>
    </row>
    <row r="65" spans="2:19" s="29" customFormat="1" x14ac:dyDescent="0.25">
      <c r="B65" s="31" t="s">
        <v>1</v>
      </c>
      <c r="C65" s="31">
        <f>'Overall Summary'!B7</f>
        <v>24</v>
      </c>
      <c r="D65" s="31">
        <f>'Overall Summary'!C7</f>
        <v>0</v>
      </c>
      <c r="E65" s="31">
        <f>'Overall Summary'!D7</f>
        <v>0</v>
      </c>
      <c r="F65" s="31">
        <f>'Overall Summary'!E7</f>
        <v>0</v>
      </c>
      <c r="G65" s="31">
        <f>'Overall Summary'!F7</f>
        <v>0</v>
      </c>
      <c r="H65" s="31">
        <f>'Overall Summary'!G7</f>
        <v>0</v>
      </c>
      <c r="I65" s="31">
        <f t="shared" si="0"/>
        <v>24</v>
      </c>
      <c r="L65" s="31" t="s">
        <v>1</v>
      </c>
      <c r="M65" s="31">
        <f>'Overall Summary'!K7</f>
        <v>24</v>
      </c>
      <c r="N65" s="31">
        <f>'Overall Summary'!L7</f>
        <v>0</v>
      </c>
      <c r="O65" s="31">
        <f>'Overall Summary'!M7</f>
        <v>0</v>
      </c>
      <c r="P65" s="31">
        <f>'Overall Summary'!N7</f>
        <v>0</v>
      </c>
      <c r="Q65" s="31">
        <f>'Overall Summary'!O7</f>
        <v>0</v>
      </c>
      <c r="R65" s="31">
        <f>'Overall Summary'!P7</f>
        <v>0</v>
      </c>
      <c r="S65" s="31">
        <f t="shared" si="1"/>
        <v>24</v>
      </c>
    </row>
    <row r="66" spans="2:19" x14ac:dyDescent="0.25">
      <c r="B66" s="31" t="s">
        <v>3</v>
      </c>
      <c r="C66" s="31">
        <f>'Overall Summary'!B8</f>
        <v>28</v>
      </c>
      <c r="D66" s="31">
        <f>'Overall Summary'!C8</f>
        <v>0</v>
      </c>
      <c r="E66" s="31">
        <f>'Overall Summary'!D8</f>
        <v>0</v>
      </c>
      <c r="F66" s="31">
        <f>'Overall Summary'!E8</f>
        <v>0</v>
      </c>
      <c r="G66" s="31">
        <f>'Overall Summary'!F8</f>
        <v>0</v>
      </c>
      <c r="H66" s="31">
        <f>'Overall Summary'!G8</f>
        <v>0</v>
      </c>
      <c r="I66" s="31">
        <f t="shared" si="0"/>
        <v>28</v>
      </c>
      <c r="L66" s="31" t="s">
        <v>3</v>
      </c>
      <c r="M66" s="31">
        <f>'Overall Summary'!K8</f>
        <v>28</v>
      </c>
      <c r="N66" s="31">
        <f>'Overall Summary'!L8</f>
        <v>0</v>
      </c>
      <c r="O66" s="31">
        <f>'Overall Summary'!M8</f>
        <v>0</v>
      </c>
      <c r="P66" s="31">
        <f>'Overall Summary'!N8</f>
        <v>0</v>
      </c>
      <c r="Q66" s="31">
        <f>'Overall Summary'!O8</f>
        <v>0</v>
      </c>
      <c r="R66" s="31">
        <f>'Overall Summary'!P8</f>
        <v>0</v>
      </c>
      <c r="S66" s="31">
        <f t="shared" si="1"/>
        <v>28</v>
      </c>
    </row>
    <row r="346" spans="31:31" x14ac:dyDescent="0.25">
      <c r="AE346" s="29" t="str">
        <f>"Average scores "&amp;Year_1</f>
        <v>Average scores 2015-16</v>
      </c>
    </row>
  </sheetData>
  <mergeCells count="23">
    <mergeCell ref="J14:R15"/>
    <mergeCell ref="C53:D53"/>
    <mergeCell ref="C54:D54"/>
    <mergeCell ref="L51:N52"/>
    <mergeCell ref="L53:L54"/>
    <mergeCell ref="M53:N53"/>
    <mergeCell ref="M54:N54"/>
    <mergeCell ref="J8:K8"/>
    <mergeCell ref="B60:I60"/>
    <mergeCell ref="L7:R7"/>
    <mergeCell ref="L11:R11"/>
    <mergeCell ref="L10:R10"/>
    <mergeCell ref="L9:R9"/>
    <mergeCell ref="L8:R8"/>
    <mergeCell ref="L12:R12"/>
    <mergeCell ref="L60:S60"/>
    <mergeCell ref="J7:K7"/>
    <mergeCell ref="J11:K11"/>
    <mergeCell ref="J10:K10"/>
    <mergeCell ref="J9:K9"/>
    <mergeCell ref="J12:K12"/>
    <mergeCell ref="B53:B54"/>
    <mergeCell ref="B51:D52"/>
  </mergeCells>
  <pageMargins left="0.25" right="0.25" top="0.75" bottom="0.75" header="0.3" footer="0.3"/>
  <pageSetup paperSize="8"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T150"/>
  <sheetViews>
    <sheetView showGridLines="0" topLeftCell="A56" zoomScale="70" zoomScaleNormal="70" workbookViewId="0"/>
  </sheetViews>
  <sheetFormatPr defaultColWidth="9.140625" defaultRowHeight="15" x14ac:dyDescent="0.25"/>
  <cols>
    <col min="1" max="1" width="2.7109375" style="29" customWidth="1"/>
    <col min="2" max="9" width="15.7109375" style="29" customWidth="1"/>
    <col min="10" max="11" width="9.140625" style="29"/>
    <col min="12" max="19" width="15.7109375" style="29" customWidth="1"/>
    <col min="20" max="20" width="12.5703125" style="29" customWidth="1"/>
    <col min="21" max="16384" width="9.140625" style="29"/>
  </cols>
  <sheetData>
    <row r="1" spans="1:20" s="64" customFormat="1" ht="21.75" customHeight="1" x14ac:dyDescent="0.3">
      <c r="A1" s="25"/>
      <c r="B1" s="62" t="s">
        <v>70</v>
      </c>
      <c r="C1" s="25"/>
      <c r="D1" s="25"/>
      <c r="E1" s="25"/>
      <c r="F1" s="25"/>
      <c r="G1" s="25"/>
      <c r="H1" s="25"/>
      <c r="I1" s="25"/>
      <c r="J1" s="25"/>
      <c r="K1" s="25"/>
      <c r="L1" s="25"/>
      <c r="M1" s="25"/>
      <c r="N1" s="25"/>
      <c r="O1" s="25"/>
      <c r="P1" s="25"/>
      <c r="Q1" s="25"/>
      <c r="R1" s="25"/>
      <c r="S1" s="25"/>
      <c r="T1" s="25"/>
    </row>
    <row r="2" spans="1:20" ht="15" customHeight="1" x14ac:dyDescent="0.25"/>
    <row r="3" spans="1:20" s="64" customFormat="1" ht="21.75" customHeight="1" x14ac:dyDescent="0.3">
      <c r="A3" s="25"/>
      <c r="B3" s="62" t="s">
        <v>102</v>
      </c>
      <c r="C3" s="25"/>
      <c r="D3" s="25"/>
      <c r="E3" s="25"/>
      <c r="F3" s="25"/>
      <c r="G3" s="25"/>
      <c r="H3" s="25"/>
      <c r="I3" s="25"/>
      <c r="J3" s="25"/>
      <c r="K3" s="25"/>
      <c r="L3" s="25"/>
      <c r="M3" s="25"/>
      <c r="N3" s="25"/>
      <c r="O3" s="25"/>
      <c r="P3" s="25"/>
      <c r="Q3" s="25"/>
      <c r="R3" s="25"/>
      <c r="S3" s="25"/>
      <c r="T3" s="25"/>
    </row>
    <row r="4" spans="1:20" ht="15" customHeight="1" x14ac:dyDescent="0.25"/>
    <row r="5" spans="1:20" ht="15" customHeight="1" x14ac:dyDescent="0.25">
      <c r="L5" s="24" t="s">
        <v>65</v>
      </c>
    </row>
    <row r="6" spans="1:20" ht="30" customHeight="1" x14ac:dyDescent="0.25">
      <c r="L6" s="69" t="s">
        <v>83</v>
      </c>
      <c r="M6" s="316" t="s">
        <v>82</v>
      </c>
      <c r="N6" s="317"/>
      <c r="O6" s="317"/>
      <c r="P6" s="317"/>
      <c r="Q6" s="317"/>
      <c r="R6" s="318"/>
    </row>
    <row r="7" spans="1:20" ht="15" customHeight="1" x14ac:dyDescent="0.25">
      <c r="L7" s="32" t="s">
        <v>294</v>
      </c>
      <c r="M7" s="310" t="s">
        <v>393</v>
      </c>
      <c r="N7" s="311"/>
      <c r="O7" s="311"/>
      <c r="P7" s="311"/>
      <c r="Q7" s="311"/>
      <c r="R7" s="312"/>
    </row>
    <row r="8" spans="1:20" ht="15" customHeight="1" x14ac:dyDescent="0.25">
      <c r="L8" s="32" t="s">
        <v>295</v>
      </c>
      <c r="M8" s="319" t="s">
        <v>394</v>
      </c>
      <c r="N8" s="320"/>
      <c r="O8" s="320"/>
      <c r="P8" s="320"/>
      <c r="Q8" s="320"/>
      <c r="R8" s="321"/>
    </row>
    <row r="9" spans="1:20" ht="15" customHeight="1" x14ac:dyDescent="0.25">
      <c r="L9" s="32" t="s">
        <v>296</v>
      </c>
      <c r="M9" s="310" t="s">
        <v>395</v>
      </c>
      <c r="N9" s="311"/>
      <c r="O9" s="311"/>
      <c r="P9" s="311"/>
      <c r="Q9" s="311"/>
      <c r="R9" s="312"/>
    </row>
    <row r="10" spans="1:20" ht="15" customHeight="1" x14ac:dyDescent="0.25">
      <c r="L10" s="32" t="s">
        <v>297</v>
      </c>
      <c r="M10" s="310" t="s">
        <v>72</v>
      </c>
      <c r="N10" s="311"/>
      <c r="O10" s="311"/>
      <c r="P10" s="311"/>
      <c r="Q10" s="311"/>
      <c r="R10" s="312"/>
    </row>
    <row r="11" spans="1:20" ht="15" customHeight="1" x14ac:dyDescent="0.3">
      <c r="L11" s="32" t="s">
        <v>298</v>
      </c>
      <c r="M11" s="310" t="s">
        <v>429</v>
      </c>
      <c r="N11" s="311"/>
      <c r="O11" s="311"/>
      <c r="P11" s="311"/>
      <c r="Q11" s="311"/>
      <c r="R11" s="312"/>
    </row>
    <row r="12" spans="1:20" ht="15" customHeight="1" x14ac:dyDescent="0.25">
      <c r="L12" s="32" t="s">
        <v>299</v>
      </c>
      <c r="M12" s="310" t="s">
        <v>74</v>
      </c>
      <c r="N12" s="311"/>
      <c r="O12" s="311"/>
      <c r="P12" s="311"/>
      <c r="Q12" s="311"/>
      <c r="R12" s="312"/>
    </row>
    <row r="13" spans="1:20" ht="15" customHeight="1" x14ac:dyDescent="0.25">
      <c r="L13" s="32" t="s">
        <v>300</v>
      </c>
      <c r="M13" s="310" t="s">
        <v>396</v>
      </c>
      <c r="N13" s="311"/>
      <c r="O13" s="311"/>
      <c r="P13" s="311"/>
      <c r="Q13" s="311"/>
      <c r="R13" s="312"/>
    </row>
    <row r="14" spans="1:20" ht="15" customHeight="1" x14ac:dyDescent="0.25">
      <c r="L14" s="32" t="s">
        <v>301</v>
      </c>
      <c r="M14" s="310" t="s">
        <v>75</v>
      </c>
      <c r="N14" s="311"/>
      <c r="O14" s="311"/>
      <c r="P14" s="311"/>
      <c r="Q14" s="311"/>
      <c r="R14" s="312"/>
    </row>
    <row r="15" spans="1:20" ht="15" customHeight="1" x14ac:dyDescent="0.25">
      <c r="L15" s="32" t="s">
        <v>302</v>
      </c>
      <c r="M15" s="310" t="s">
        <v>76</v>
      </c>
      <c r="N15" s="311"/>
      <c r="O15" s="311"/>
      <c r="P15" s="311"/>
      <c r="Q15" s="311"/>
      <c r="R15" s="312"/>
    </row>
    <row r="16" spans="1:20" ht="15" customHeight="1" x14ac:dyDescent="0.25">
      <c r="L16" s="32" t="s">
        <v>390</v>
      </c>
      <c r="M16" s="310" t="s">
        <v>397</v>
      </c>
      <c r="N16" s="311"/>
      <c r="O16" s="311"/>
      <c r="P16" s="311"/>
      <c r="Q16" s="311"/>
      <c r="R16" s="312"/>
    </row>
    <row r="17" spans="12:18" ht="15" customHeight="1" x14ac:dyDescent="0.25">
      <c r="L17" s="32" t="s">
        <v>303</v>
      </c>
      <c r="M17" s="310" t="s">
        <v>398</v>
      </c>
      <c r="N17" s="311"/>
      <c r="O17" s="311"/>
      <c r="P17" s="311"/>
      <c r="Q17" s="311"/>
      <c r="R17" s="312"/>
    </row>
    <row r="18" spans="12:18" ht="15" customHeight="1" x14ac:dyDescent="0.25">
      <c r="L18" s="32" t="s">
        <v>304</v>
      </c>
      <c r="M18" s="310" t="s">
        <v>399</v>
      </c>
      <c r="N18" s="311"/>
      <c r="O18" s="311"/>
      <c r="P18" s="311"/>
      <c r="Q18" s="311"/>
      <c r="R18" s="312"/>
    </row>
    <row r="19" spans="12:18" ht="15" customHeight="1" x14ac:dyDescent="0.25">
      <c r="L19" s="32" t="s">
        <v>305</v>
      </c>
      <c r="M19" s="310" t="s">
        <v>77</v>
      </c>
      <c r="N19" s="311"/>
      <c r="O19" s="311"/>
      <c r="P19" s="311"/>
      <c r="Q19" s="311"/>
      <c r="R19" s="312"/>
    </row>
    <row r="20" spans="12:18" ht="15" customHeight="1" x14ac:dyDescent="0.25">
      <c r="L20" s="32" t="s">
        <v>306</v>
      </c>
      <c r="M20" s="310" t="s">
        <v>79</v>
      </c>
      <c r="N20" s="311"/>
      <c r="O20" s="311"/>
      <c r="P20" s="311"/>
      <c r="Q20" s="311"/>
      <c r="R20" s="312"/>
    </row>
    <row r="21" spans="12:18" ht="15" customHeight="1" x14ac:dyDescent="0.25">
      <c r="L21" s="32" t="s">
        <v>307</v>
      </c>
      <c r="M21" s="310" t="s">
        <v>400</v>
      </c>
      <c r="N21" s="311"/>
      <c r="O21" s="311"/>
      <c r="P21" s="311"/>
      <c r="Q21" s="311"/>
      <c r="R21" s="312"/>
    </row>
    <row r="22" spans="12:18" ht="15" customHeight="1" x14ac:dyDescent="0.25">
      <c r="L22" s="32" t="s">
        <v>308</v>
      </c>
      <c r="M22" s="310" t="s">
        <v>401</v>
      </c>
      <c r="N22" s="311"/>
      <c r="O22" s="311"/>
      <c r="P22" s="311"/>
      <c r="Q22" s="311"/>
      <c r="R22" s="312"/>
    </row>
    <row r="23" spans="12:18" ht="15" customHeight="1" x14ac:dyDescent="0.25">
      <c r="L23" s="32" t="s">
        <v>309</v>
      </c>
      <c r="M23" s="310" t="s">
        <v>402</v>
      </c>
      <c r="N23" s="311"/>
      <c r="O23" s="311"/>
      <c r="P23" s="311"/>
      <c r="Q23" s="311"/>
      <c r="R23" s="312"/>
    </row>
    <row r="24" spans="12:18" ht="15" customHeight="1" x14ac:dyDescent="0.3">
      <c r="L24" s="32" t="s">
        <v>310</v>
      </c>
      <c r="M24" s="310" t="s">
        <v>403</v>
      </c>
      <c r="N24" s="311"/>
      <c r="O24" s="311"/>
      <c r="P24" s="311"/>
      <c r="Q24" s="311"/>
      <c r="R24" s="312"/>
    </row>
    <row r="25" spans="12:18" ht="15" customHeight="1" x14ac:dyDescent="0.3">
      <c r="L25" s="32" t="s">
        <v>311</v>
      </c>
      <c r="M25" s="310" t="s">
        <v>404</v>
      </c>
      <c r="N25" s="311"/>
      <c r="O25" s="311"/>
      <c r="P25" s="311"/>
      <c r="Q25" s="311"/>
      <c r="R25" s="312"/>
    </row>
    <row r="26" spans="12:18" ht="15" customHeight="1" x14ac:dyDescent="0.3"/>
    <row r="27" spans="12:18" ht="15" customHeight="1" x14ac:dyDescent="0.3"/>
    <row r="28" spans="12:18" ht="15" customHeight="1" x14ac:dyDescent="0.3"/>
    <row r="29" spans="12:18" ht="15" customHeight="1" x14ac:dyDescent="0.3"/>
    <row r="30" spans="12:18" ht="28.5" customHeight="1" x14ac:dyDescent="0.3">
      <c r="L30" s="24" t="s">
        <v>65</v>
      </c>
    </row>
    <row r="31" spans="12:18" ht="23.25" customHeight="1" x14ac:dyDescent="0.25">
      <c r="L31" s="69" t="s">
        <v>83</v>
      </c>
      <c r="M31" s="316" t="s">
        <v>82</v>
      </c>
      <c r="N31" s="317"/>
      <c r="O31" s="317"/>
      <c r="P31" s="317"/>
      <c r="Q31" s="317"/>
      <c r="R31" s="318"/>
    </row>
    <row r="32" spans="12:18" ht="15" customHeight="1" x14ac:dyDescent="0.25">
      <c r="L32" s="32" t="s">
        <v>284</v>
      </c>
      <c r="M32" s="310" t="s">
        <v>73</v>
      </c>
      <c r="N32" s="311"/>
      <c r="O32" s="311"/>
      <c r="P32" s="311"/>
      <c r="Q32" s="311"/>
      <c r="R32" s="312"/>
    </row>
    <row r="33" spans="12:18" ht="17.25" customHeight="1" x14ac:dyDescent="0.25">
      <c r="L33" s="32" t="s">
        <v>285</v>
      </c>
      <c r="M33" s="319" t="s">
        <v>78</v>
      </c>
      <c r="N33" s="320"/>
      <c r="O33" s="320"/>
      <c r="P33" s="320"/>
      <c r="Q33" s="320"/>
      <c r="R33" s="321"/>
    </row>
    <row r="34" spans="12:18" ht="15" customHeight="1" x14ac:dyDescent="0.25">
      <c r="L34" s="32" t="s">
        <v>286</v>
      </c>
      <c r="M34" s="310" t="s">
        <v>405</v>
      </c>
      <c r="N34" s="311"/>
      <c r="O34" s="311"/>
      <c r="P34" s="311"/>
      <c r="Q34" s="311"/>
      <c r="R34" s="312"/>
    </row>
    <row r="35" spans="12:18" ht="15" customHeight="1" x14ac:dyDescent="0.25">
      <c r="L35" s="32" t="s">
        <v>287</v>
      </c>
      <c r="M35" s="310" t="s">
        <v>406</v>
      </c>
      <c r="N35" s="311"/>
      <c r="O35" s="311"/>
      <c r="P35" s="311"/>
      <c r="Q35" s="311"/>
      <c r="R35" s="312"/>
    </row>
    <row r="36" spans="12:18" ht="15" customHeight="1" x14ac:dyDescent="0.25">
      <c r="L36" s="32" t="s">
        <v>288</v>
      </c>
      <c r="M36" s="310" t="s">
        <v>407</v>
      </c>
      <c r="N36" s="311"/>
      <c r="O36" s="311"/>
      <c r="P36" s="311"/>
      <c r="Q36" s="311"/>
      <c r="R36" s="312"/>
    </row>
    <row r="37" spans="12:18" ht="15" customHeight="1" x14ac:dyDescent="0.25">
      <c r="L37" s="32" t="s">
        <v>289</v>
      </c>
      <c r="M37" s="310" t="s">
        <v>80</v>
      </c>
      <c r="N37" s="311"/>
      <c r="O37" s="311"/>
      <c r="P37" s="311"/>
      <c r="Q37" s="311"/>
      <c r="R37" s="312"/>
    </row>
    <row r="38" spans="12:18" ht="15" customHeight="1" x14ac:dyDescent="0.25">
      <c r="L38" s="32" t="s">
        <v>290</v>
      </c>
      <c r="M38" s="310" t="s">
        <v>408</v>
      </c>
      <c r="N38" s="311"/>
      <c r="O38" s="311"/>
      <c r="P38" s="311"/>
      <c r="Q38" s="311"/>
      <c r="R38" s="312"/>
    </row>
    <row r="39" spans="12:18" ht="15" customHeight="1" x14ac:dyDescent="0.25">
      <c r="L39" s="32" t="s">
        <v>291</v>
      </c>
      <c r="M39" s="310" t="s">
        <v>81</v>
      </c>
      <c r="N39" s="311"/>
      <c r="O39" s="311"/>
      <c r="P39" s="311"/>
      <c r="Q39" s="311"/>
      <c r="R39" s="312"/>
    </row>
    <row r="40" spans="12:18" ht="15" customHeight="1" x14ac:dyDescent="0.25">
      <c r="L40" s="32" t="s">
        <v>292</v>
      </c>
      <c r="M40" s="310" t="s">
        <v>409</v>
      </c>
      <c r="N40" s="311"/>
      <c r="O40" s="311"/>
      <c r="P40" s="311"/>
      <c r="Q40" s="311"/>
      <c r="R40" s="312"/>
    </row>
    <row r="41" spans="12:18" ht="15" customHeight="1" x14ac:dyDescent="0.25">
      <c r="L41" s="32" t="s">
        <v>293</v>
      </c>
      <c r="M41" s="310" t="s">
        <v>410</v>
      </c>
      <c r="N41" s="311"/>
      <c r="O41" s="311"/>
      <c r="P41" s="311"/>
      <c r="Q41" s="311"/>
      <c r="R41" s="312"/>
    </row>
    <row r="42" spans="12:18" ht="15" customHeight="1" x14ac:dyDescent="0.25"/>
    <row r="43" spans="12:18" ht="15" customHeight="1" x14ac:dyDescent="0.25"/>
    <row r="44" spans="12:18" ht="15" customHeight="1" x14ac:dyDescent="0.25"/>
    <row r="45" spans="12:18" ht="15" customHeight="1" x14ac:dyDescent="0.25"/>
    <row r="46" spans="12:18" ht="15" customHeight="1" x14ac:dyDescent="0.25"/>
    <row r="47" spans="12:18" ht="15" customHeight="1" x14ac:dyDescent="0.25"/>
    <row r="48" spans="12:18" ht="15" customHeight="1" x14ac:dyDescent="0.25"/>
    <row r="49" spans="1:20" ht="15" customHeight="1" x14ac:dyDescent="0.25"/>
    <row r="50" spans="1:20" ht="15" customHeight="1" x14ac:dyDescent="0.25"/>
    <row r="51" spans="1:20" ht="15" customHeight="1" x14ac:dyDescent="0.25"/>
    <row r="52" spans="1:20" ht="15" customHeight="1" x14ac:dyDescent="0.25"/>
    <row r="53" spans="1:20" ht="15" customHeight="1" x14ac:dyDescent="0.25"/>
    <row r="54" spans="1:20" ht="15" customHeight="1" x14ac:dyDescent="0.25"/>
    <row r="55" spans="1:20" ht="15" customHeight="1" x14ac:dyDescent="0.25"/>
    <row r="56" spans="1:20" ht="15" customHeight="1" x14ac:dyDescent="0.25"/>
    <row r="57" spans="1:20" s="64" customFormat="1" ht="21.75" customHeight="1" x14ac:dyDescent="0.3">
      <c r="A57" s="25"/>
      <c r="B57" s="62" t="s">
        <v>106</v>
      </c>
      <c r="C57" s="25"/>
      <c r="D57" s="25"/>
      <c r="E57" s="25"/>
      <c r="F57" s="25"/>
      <c r="G57" s="25"/>
      <c r="H57" s="25"/>
      <c r="I57" s="25"/>
      <c r="J57" s="25"/>
      <c r="K57" s="25"/>
      <c r="L57" s="25"/>
      <c r="M57" s="25"/>
      <c r="N57" s="25"/>
      <c r="O57" s="25"/>
      <c r="P57" s="25"/>
      <c r="Q57" s="25"/>
      <c r="R57" s="25"/>
      <c r="S57" s="25"/>
      <c r="T57" s="25"/>
    </row>
    <row r="58" spans="1:20" ht="15" customHeight="1" x14ac:dyDescent="0.25"/>
    <row r="59" spans="1:20" ht="33" customHeight="1" x14ac:dyDescent="0.25">
      <c r="B59" s="308" t="s">
        <v>92</v>
      </c>
      <c r="C59" s="308"/>
      <c r="D59" s="308"/>
      <c r="E59" s="308"/>
      <c r="F59" s="308"/>
      <c r="G59" s="308"/>
      <c r="H59" s="308"/>
    </row>
    <row r="60" spans="1:20" ht="26.25" customHeight="1" x14ac:dyDescent="0.25">
      <c r="B60" s="182"/>
      <c r="C60" s="182"/>
      <c r="D60" s="182"/>
      <c r="E60" s="182"/>
      <c r="F60" s="182"/>
      <c r="G60" s="182"/>
      <c r="H60" s="313" t="s">
        <v>391</v>
      </c>
      <c r="I60" s="314"/>
      <c r="J60" s="314"/>
      <c r="K60" s="314"/>
      <c r="L60" s="314"/>
      <c r="M60" s="314"/>
      <c r="N60" s="314"/>
    </row>
    <row r="61" spans="1:20" ht="26.25" customHeight="1" x14ac:dyDescent="0.25">
      <c r="B61" s="182"/>
      <c r="C61" s="182"/>
      <c r="D61" s="182"/>
      <c r="E61" s="182"/>
      <c r="F61" s="182"/>
      <c r="G61" s="182"/>
      <c r="H61" s="182"/>
    </row>
    <row r="62" spans="1:20" ht="20.25" customHeight="1" x14ac:dyDescent="0.25">
      <c r="B62" s="63"/>
      <c r="C62" s="63"/>
    </row>
    <row r="63" spans="1:20" x14ac:dyDescent="0.25">
      <c r="B63" s="309"/>
      <c r="C63" s="309"/>
    </row>
    <row r="86" spans="2:14" ht="26.25" customHeight="1" x14ac:dyDescent="0.25">
      <c r="B86" s="182"/>
      <c r="C86" s="182"/>
      <c r="D86" s="182"/>
      <c r="E86" s="182"/>
      <c r="F86" s="182"/>
      <c r="G86" s="182"/>
      <c r="H86" s="313" t="s">
        <v>392</v>
      </c>
      <c r="I86" s="314"/>
      <c r="J86" s="314"/>
      <c r="K86" s="314"/>
      <c r="L86" s="314"/>
      <c r="M86" s="314"/>
      <c r="N86" s="314"/>
    </row>
    <row r="114" spans="1:20" s="64" customFormat="1" ht="21.75" customHeight="1" x14ac:dyDescent="0.3">
      <c r="A114" s="25"/>
      <c r="B114" s="62" t="s">
        <v>107</v>
      </c>
      <c r="C114" s="25"/>
      <c r="D114" s="25"/>
      <c r="E114" s="25"/>
      <c r="F114" s="25"/>
      <c r="G114" s="25"/>
      <c r="H114" s="25"/>
      <c r="I114" s="25"/>
      <c r="J114" s="25"/>
      <c r="K114" s="25"/>
      <c r="L114" s="62"/>
      <c r="M114" s="25"/>
      <c r="N114" s="25"/>
      <c r="O114" s="25"/>
      <c r="P114" s="25"/>
      <c r="Q114" s="25"/>
      <c r="R114" s="25"/>
      <c r="S114" s="25"/>
      <c r="T114" s="25"/>
    </row>
    <row r="115" spans="1:20" ht="15" customHeight="1" x14ac:dyDescent="0.25"/>
    <row r="116" spans="1:20" x14ac:dyDescent="0.25">
      <c r="B116" s="286" t="str">
        <f>Instructions!D14</f>
        <v>2015-16</v>
      </c>
      <c r="C116" s="287"/>
      <c r="D116" s="287"/>
      <c r="E116" s="287"/>
      <c r="F116" s="287"/>
      <c r="G116" s="287"/>
      <c r="H116" s="287"/>
      <c r="I116" s="288"/>
      <c r="L116" s="286" t="str">
        <f>Instructions!E14</f>
        <v>2016-17</v>
      </c>
      <c r="M116" s="287"/>
      <c r="N116" s="287"/>
      <c r="O116" s="287"/>
      <c r="P116" s="287"/>
      <c r="Q116" s="287"/>
      <c r="R116" s="287"/>
      <c r="S116" s="288"/>
    </row>
    <row r="117" spans="1:20" s="188" customFormat="1" ht="42" customHeight="1" x14ac:dyDescent="0.25">
      <c r="B117" s="187" t="s">
        <v>50</v>
      </c>
      <c r="C117" s="173" t="s">
        <v>27</v>
      </c>
      <c r="D117" s="173" t="s">
        <v>22</v>
      </c>
      <c r="E117" s="173" t="s">
        <v>24</v>
      </c>
      <c r="F117" s="173" t="s">
        <v>29</v>
      </c>
      <c r="G117" s="173" t="s">
        <v>23</v>
      </c>
      <c r="H117" s="174" t="s">
        <v>21</v>
      </c>
      <c r="I117" s="175" t="s">
        <v>40</v>
      </c>
      <c r="L117" s="187" t="s">
        <v>50</v>
      </c>
      <c r="M117" s="173" t="s">
        <v>27</v>
      </c>
      <c r="N117" s="173" t="s">
        <v>22</v>
      </c>
      <c r="O117" s="173" t="s">
        <v>24</v>
      </c>
      <c r="P117" s="173" t="s">
        <v>29</v>
      </c>
      <c r="Q117" s="173" t="s">
        <v>23</v>
      </c>
      <c r="R117" s="174" t="s">
        <v>21</v>
      </c>
      <c r="S117" s="175" t="s">
        <v>40</v>
      </c>
    </row>
    <row r="118" spans="1:20" x14ac:dyDescent="0.25">
      <c r="B118" s="32" t="s">
        <v>294</v>
      </c>
      <c r="C118" s="65">
        <f>'PQ Ratings'!D72</f>
        <v>8</v>
      </c>
      <c r="D118" s="65">
        <f>'PQ Ratings'!E72</f>
        <v>0</v>
      </c>
      <c r="E118" s="65">
        <f>'PQ Ratings'!F72</f>
        <v>0</v>
      </c>
      <c r="F118" s="65">
        <f>'PQ Ratings'!G72</f>
        <v>0</v>
      </c>
      <c r="G118" s="65">
        <f>'PQ Ratings'!H72</f>
        <v>0</v>
      </c>
      <c r="H118" s="220">
        <f>'PQ Ratings'!I72</f>
        <v>0</v>
      </c>
      <c r="I118" s="66">
        <f>SUM(C118:H118)</f>
        <v>8</v>
      </c>
      <c r="L118" s="32" t="s">
        <v>294</v>
      </c>
      <c r="M118" s="65">
        <f>'PQ Ratings'!P72</f>
        <v>8</v>
      </c>
      <c r="N118" s="65">
        <f>'PQ Ratings'!Q72</f>
        <v>0</v>
      </c>
      <c r="O118" s="65">
        <f>'PQ Ratings'!R72</f>
        <v>0</v>
      </c>
      <c r="P118" s="65">
        <f>'PQ Ratings'!S72</f>
        <v>0</v>
      </c>
      <c r="Q118" s="65">
        <f>'PQ Ratings'!T72</f>
        <v>0</v>
      </c>
      <c r="R118" s="65">
        <f>'PQ Ratings'!U72</f>
        <v>0</v>
      </c>
      <c r="S118" s="66">
        <f t="shared" ref="S118:S146" si="0">SUM(M118:R118)</f>
        <v>8</v>
      </c>
    </row>
    <row r="119" spans="1:20" x14ac:dyDescent="0.25">
      <c r="B119" s="32" t="s">
        <v>295</v>
      </c>
      <c r="C119" s="65">
        <f>'PQ Ratings'!D73</f>
        <v>8</v>
      </c>
      <c r="D119" s="65">
        <f>'PQ Ratings'!E73</f>
        <v>0</v>
      </c>
      <c r="E119" s="65">
        <f>'PQ Ratings'!F73</f>
        <v>0</v>
      </c>
      <c r="F119" s="65">
        <f>'PQ Ratings'!G73</f>
        <v>0</v>
      </c>
      <c r="G119" s="65">
        <f>'PQ Ratings'!H73</f>
        <v>0</v>
      </c>
      <c r="H119" s="220">
        <f>'PQ Ratings'!I73</f>
        <v>0</v>
      </c>
      <c r="I119" s="66">
        <f t="shared" ref="I119:I146" si="1">SUM(C119:H119)</f>
        <v>8</v>
      </c>
      <c r="L119" s="32" t="s">
        <v>295</v>
      </c>
      <c r="M119" s="65">
        <f>'PQ Ratings'!P73</f>
        <v>8</v>
      </c>
      <c r="N119" s="65">
        <f>'PQ Ratings'!Q73</f>
        <v>0</v>
      </c>
      <c r="O119" s="65">
        <f>'PQ Ratings'!R73</f>
        <v>0</v>
      </c>
      <c r="P119" s="65">
        <f>'PQ Ratings'!S73</f>
        <v>0</v>
      </c>
      <c r="Q119" s="65">
        <f>'PQ Ratings'!T73</f>
        <v>0</v>
      </c>
      <c r="R119" s="65">
        <f>'PQ Ratings'!U73</f>
        <v>0</v>
      </c>
      <c r="S119" s="66">
        <f t="shared" si="0"/>
        <v>8</v>
      </c>
    </row>
    <row r="120" spans="1:20" x14ac:dyDescent="0.25">
      <c r="B120" s="32" t="s">
        <v>296</v>
      </c>
      <c r="C120" s="65">
        <f>'PQ Ratings'!D74</f>
        <v>8</v>
      </c>
      <c r="D120" s="65">
        <f>'PQ Ratings'!E74</f>
        <v>0</v>
      </c>
      <c r="E120" s="65">
        <f>'PQ Ratings'!F74</f>
        <v>0</v>
      </c>
      <c r="F120" s="65">
        <f>'PQ Ratings'!G74</f>
        <v>0</v>
      </c>
      <c r="G120" s="65">
        <f>'PQ Ratings'!H74</f>
        <v>0</v>
      </c>
      <c r="H120" s="65">
        <f>'PQ Ratings'!I74</f>
        <v>0</v>
      </c>
      <c r="I120" s="66">
        <f t="shared" si="1"/>
        <v>8</v>
      </c>
      <c r="L120" s="32" t="s">
        <v>296</v>
      </c>
      <c r="M120" s="65">
        <f>'PQ Ratings'!P74</f>
        <v>8</v>
      </c>
      <c r="N120" s="65">
        <f>'PQ Ratings'!Q74</f>
        <v>0</v>
      </c>
      <c r="O120" s="65">
        <f>'PQ Ratings'!R74</f>
        <v>0</v>
      </c>
      <c r="P120" s="65">
        <f>'PQ Ratings'!S74</f>
        <v>0</v>
      </c>
      <c r="Q120" s="65">
        <f>'PQ Ratings'!T74</f>
        <v>0</v>
      </c>
      <c r="R120" s="65">
        <f>'PQ Ratings'!U74</f>
        <v>0</v>
      </c>
      <c r="S120" s="66">
        <f t="shared" si="0"/>
        <v>8</v>
      </c>
    </row>
    <row r="121" spans="1:20" x14ac:dyDescent="0.25">
      <c r="B121" s="32" t="s">
        <v>297</v>
      </c>
      <c r="C121" s="65">
        <f>'PQ Ratings'!D75</f>
        <v>8</v>
      </c>
      <c r="D121" s="65">
        <f>'PQ Ratings'!E75</f>
        <v>0</v>
      </c>
      <c r="E121" s="65">
        <f>'PQ Ratings'!F75</f>
        <v>0</v>
      </c>
      <c r="F121" s="65">
        <f>'PQ Ratings'!G75</f>
        <v>0</v>
      </c>
      <c r="G121" s="65">
        <f>'PQ Ratings'!H75</f>
        <v>0</v>
      </c>
      <c r="H121" s="220">
        <f>'PQ Ratings'!I75</f>
        <v>0</v>
      </c>
      <c r="I121" s="66">
        <f t="shared" si="1"/>
        <v>8</v>
      </c>
      <c r="L121" s="32" t="s">
        <v>297</v>
      </c>
      <c r="M121" s="65">
        <f>'PQ Ratings'!P75</f>
        <v>8</v>
      </c>
      <c r="N121" s="65">
        <f>'PQ Ratings'!Q75</f>
        <v>0</v>
      </c>
      <c r="O121" s="65">
        <f>'PQ Ratings'!R75</f>
        <v>0</v>
      </c>
      <c r="P121" s="65">
        <f>'PQ Ratings'!S75</f>
        <v>0</v>
      </c>
      <c r="Q121" s="65">
        <f>'PQ Ratings'!T75</f>
        <v>0</v>
      </c>
      <c r="R121" s="65">
        <f>'PQ Ratings'!U75</f>
        <v>0</v>
      </c>
      <c r="S121" s="66">
        <f t="shared" si="0"/>
        <v>8</v>
      </c>
    </row>
    <row r="122" spans="1:20" x14ac:dyDescent="0.25">
      <c r="B122" s="32" t="s">
        <v>298</v>
      </c>
      <c r="C122" s="65">
        <f>'PQ Ratings'!D76</f>
        <v>8</v>
      </c>
      <c r="D122" s="65">
        <f>'PQ Ratings'!E76</f>
        <v>0</v>
      </c>
      <c r="E122" s="65">
        <f>'PQ Ratings'!F76</f>
        <v>0</v>
      </c>
      <c r="F122" s="65">
        <f>'PQ Ratings'!G76</f>
        <v>0</v>
      </c>
      <c r="G122" s="65">
        <f>'PQ Ratings'!H76</f>
        <v>0</v>
      </c>
      <c r="H122" s="220">
        <f>'PQ Ratings'!I76</f>
        <v>0</v>
      </c>
      <c r="I122" s="66">
        <f t="shared" si="1"/>
        <v>8</v>
      </c>
      <c r="L122" s="32" t="s">
        <v>298</v>
      </c>
      <c r="M122" s="65">
        <f>'PQ Ratings'!P76</f>
        <v>8</v>
      </c>
      <c r="N122" s="65">
        <f>'PQ Ratings'!Q76</f>
        <v>0</v>
      </c>
      <c r="O122" s="65">
        <f>'PQ Ratings'!R76</f>
        <v>0</v>
      </c>
      <c r="P122" s="65">
        <f>'PQ Ratings'!S76</f>
        <v>0</v>
      </c>
      <c r="Q122" s="65">
        <f>'PQ Ratings'!T76</f>
        <v>0</v>
      </c>
      <c r="R122" s="65">
        <f>'PQ Ratings'!U76</f>
        <v>0</v>
      </c>
      <c r="S122" s="66">
        <f t="shared" si="0"/>
        <v>8</v>
      </c>
    </row>
    <row r="123" spans="1:20" x14ac:dyDescent="0.25">
      <c r="B123" s="32" t="s">
        <v>299</v>
      </c>
      <c r="C123" s="65">
        <f>'PQ Ratings'!D77</f>
        <v>8</v>
      </c>
      <c r="D123" s="65">
        <f>'PQ Ratings'!E77</f>
        <v>0</v>
      </c>
      <c r="E123" s="65">
        <f>'PQ Ratings'!F77</f>
        <v>0</v>
      </c>
      <c r="F123" s="65">
        <f>'PQ Ratings'!G77</f>
        <v>0</v>
      </c>
      <c r="G123" s="65">
        <f>'PQ Ratings'!H77</f>
        <v>0</v>
      </c>
      <c r="H123" s="65">
        <f>'PQ Ratings'!I77</f>
        <v>0</v>
      </c>
      <c r="I123" s="66">
        <f t="shared" si="1"/>
        <v>8</v>
      </c>
      <c r="L123" s="32" t="s">
        <v>299</v>
      </c>
      <c r="M123" s="65">
        <f>'PQ Ratings'!P77</f>
        <v>8</v>
      </c>
      <c r="N123" s="65">
        <f>'PQ Ratings'!Q77</f>
        <v>0</v>
      </c>
      <c r="O123" s="65">
        <f>'PQ Ratings'!R77</f>
        <v>0</v>
      </c>
      <c r="P123" s="65">
        <f>'PQ Ratings'!S77</f>
        <v>0</v>
      </c>
      <c r="Q123" s="65">
        <f>'PQ Ratings'!T77</f>
        <v>0</v>
      </c>
      <c r="R123" s="65">
        <f>'PQ Ratings'!U77</f>
        <v>0</v>
      </c>
      <c r="S123" s="66">
        <f t="shared" si="0"/>
        <v>8</v>
      </c>
    </row>
    <row r="124" spans="1:20" x14ac:dyDescent="0.25">
      <c r="B124" s="32" t="s">
        <v>300</v>
      </c>
      <c r="C124" s="65">
        <f>'PQ Ratings'!D78</f>
        <v>8</v>
      </c>
      <c r="D124" s="65">
        <f>'PQ Ratings'!E78</f>
        <v>0</v>
      </c>
      <c r="E124" s="65">
        <f>'PQ Ratings'!F78</f>
        <v>0</v>
      </c>
      <c r="F124" s="65">
        <f>'PQ Ratings'!G78</f>
        <v>0</v>
      </c>
      <c r="G124" s="65">
        <f>'PQ Ratings'!H78</f>
        <v>0</v>
      </c>
      <c r="H124" s="65">
        <f>'PQ Ratings'!I78</f>
        <v>0</v>
      </c>
      <c r="I124" s="66">
        <f t="shared" si="1"/>
        <v>8</v>
      </c>
      <c r="L124" s="32" t="s">
        <v>300</v>
      </c>
      <c r="M124" s="65">
        <f>'PQ Ratings'!P78</f>
        <v>8</v>
      </c>
      <c r="N124" s="65">
        <f>'PQ Ratings'!Q78</f>
        <v>0</v>
      </c>
      <c r="O124" s="65">
        <f>'PQ Ratings'!R78</f>
        <v>0</v>
      </c>
      <c r="P124" s="65">
        <f>'PQ Ratings'!S78</f>
        <v>0</v>
      </c>
      <c r="Q124" s="65">
        <f>'PQ Ratings'!T78</f>
        <v>0</v>
      </c>
      <c r="R124" s="65">
        <f>'PQ Ratings'!U78</f>
        <v>0</v>
      </c>
      <c r="S124" s="66">
        <f t="shared" si="0"/>
        <v>8</v>
      </c>
    </row>
    <row r="125" spans="1:20" x14ac:dyDescent="0.25">
      <c r="B125" s="32" t="s">
        <v>301</v>
      </c>
      <c r="C125" s="65">
        <f>'PQ Ratings'!D79</f>
        <v>8</v>
      </c>
      <c r="D125" s="65">
        <f>'PQ Ratings'!E79</f>
        <v>0</v>
      </c>
      <c r="E125" s="65">
        <f>'PQ Ratings'!F79</f>
        <v>0</v>
      </c>
      <c r="F125" s="65">
        <f>'PQ Ratings'!G79</f>
        <v>0</v>
      </c>
      <c r="G125" s="65">
        <f>'PQ Ratings'!H79</f>
        <v>0</v>
      </c>
      <c r="H125" s="220">
        <f>'PQ Ratings'!I79</f>
        <v>0</v>
      </c>
      <c r="I125" s="66">
        <f t="shared" si="1"/>
        <v>8</v>
      </c>
      <c r="L125" s="32" t="s">
        <v>301</v>
      </c>
      <c r="M125" s="65">
        <f>'PQ Ratings'!P79</f>
        <v>8</v>
      </c>
      <c r="N125" s="65">
        <f>'PQ Ratings'!Q79</f>
        <v>0</v>
      </c>
      <c r="O125" s="65">
        <f>'PQ Ratings'!R79</f>
        <v>0</v>
      </c>
      <c r="P125" s="65">
        <f>'PQ Ratings'!S79</f>
        <v>0</v>
      </c>
      <c r="Q125" s="65">
        <f>'PQ Ratings'!T79</f>
        <v>0</v>
      </c>
      <c r="R125" s="65">
        <f>'PQ Ratings'!U79</f>
        <v>0</v>
      </c>
      <c r="S125" s="66">
        <f t="shared" si="0"/>
        <v>8</v>
      </c>
    </row>
    <row r="126" spans="1:20" x14ac:dyDescent="0.25">
      <c r="B126" s="32" t="s">
        <v>302</v>
      </c>
      <c r="C126" s="65">
        <f>'PQ Ratings'!D80</f>
        <v>8</v>
      </c>
      <c r="D126" s="65">
        <f>'PQ Ratings'!E80</f>
        <v>0</v>
      </c>
      <c r="E126" s="65">
        <f>'PQ Ratings'!F80</f>
        <v>0</v>
      </c>
      <c r="F126" s="65">
        <f>'PQ Ratings'!G80</f>
        <v>0</v>
      </c>
      <c r="G126" s="65">
        <f>'PQ Ratings'!H80</f>
        <v>0</v>
      </c>
      <c r="H126" s="65">
        <f>'PQ Ratings'!I80</f>
        <v>0</v>
      </c>
      <c r="I126" s="66">
        <f t="shared" si="1"/>
        <v>8</v>
      </c>
      <c r="L126" s="32" t="s">
        <v>302</v>
      </c>
      <c r="M126" s="65">
        <f>'PQ Ratings'!P80</f>
        <v>8</v>
      </c>
      <c r="N126" s="65">
        <f>'PQ Ratings'!Q80</f>
        <v>0</v>
      </c>
      <c r="O126" s="65">
        <f>'PQ Ratings'!R80</f>
        <v>0</v>
      </c>
      <c r="P126" s="65">
        <f>'PQ Ratings'!S80</f>
        <v>0</v>
      </c>
      <c r="Q126" s="65">
        <f>'PQ Ratings'!T80</f>
        <v>0</v>
      </c>
      <c r="R126" s="65">
        <f>'PQ Ratings'!U80</f>
        <v>0</v>
      </c>
      <c r="S126" s="66">
        <f t="shared" si="0"/>
        <v>8</v>
      </c>
    </row>
    <row r="127" spans="1:20" x14ac:dyDescent="0.25">
      <c r="B127" s="32" t="s">
        <v>390</v>
      </c>
      <c r="C127" s="65">
        <f>'PQ Ratings'!D81</f>
        <v>8</v>
      </c>
      <c r="D127" s="65">
        <f>'PQ Ratings'!E81</f>
        <v>0</v>
      </c>
      <c r="E127" s="65">
        <f>'PQ Ratings'!F81</f>
        <v>0</v>
      </c>
      <c r="F127" s="65">
        <f>'PQ Ratings'!G81</f>
        <v>0</v>
      </c>
      <c r="G127" s="65">
        <f>'PQ Ratings'!H81</f>
        <v>0</v>
      </c>
      <c r="H127" s="220">
        <f>'PQ Ratings'!I81</f>
        <v>0</v>
      </c>
      <c r="I127" s="66">
        <f t="shared" si="1"/>
        <v>8</v>
      </c>
      <c r="L127" s="32" t="s">
        <v>390</v>
      </c>
      <c r="M127" s="65">
        <f>'PQ Ratings'!P81</f>
        <v>8</v>
      </c>
      <c r="N127" s="65">
        <f>'PQ Ratings'!Q81</f>
        <v>0</v>
      </c>
      <c r="O127" s="65">
        <f>'PQ Ratings'!R81</f>
        <v>0</v>
      </c>
      <c r="P127" s="65">
        <f>'PQ Ratings'!S81</f>
        <v>0</v>
      </c>
      <c r="Q127" s="65">
        <f>'PQ Ratings'!T81</f>
        <v>0</v>
      </c>
      <c r="R127" s="65">
        <f>'PQ Ratings'!U81</f>
        <v>0</v>
      </c>
      <c r="S127" s="66">
        <f t="shared" si="0"/>
        <v>8</v>
      </c>
    </row>
    <row r="128" spans="1:20" x14ac:dyDescent="0.25">
      <c r="B128" s="32" t="s">
        <v>303</v>
      </c>
      <c r="C128" s="65">
        <f>'PQ Ratings'!D82</f>
        <v>8</v>
      </c>
      <c r="D128" s="65">
        <f>'PQ Ratings'!E82</f>
        <v>0</v>
      </c>
      <c r="E128" s="65">
        <f>'PQ Ratings'!F82</f>
        <v>0</v>
      </c>
      <c r="F128" s="65">
        <f>'PQ Ratings'!G82</f>
        <v>0</v>
      </c>
      <c r="G128" s="65">
        <f>'PQ Ratings'!H82</f>
        <v>0</v>
      </c>
      <c r="H128" s="65">
        <f>'PQ Ratings'!I82</f>
        <v>0</v>
      </c>
      <c r="I128" s="66">
        <f t="shared" si="1"/>
        <v>8</v>
      </c>
      <c r="L128" s="32" t="s">
        <v>303</v>
      </c>
      <c r="M128" s="65">
        <f>'PQ Ratings'!P82</f>
        <v>8</v>
      </c>
      <c r="N128" s="65">
        <f>'PQ Ratings'!Q82</f>
        <v>0</v>
      </c>
      <c r="O128" s="65">
        <f>'PQ Ratings'!R82</f>
        <v>0</v>
      </c>
      <c r="P128" s="65">
        <f>'PQ Ratings'!S82</f>
        <v>0</v>
      </c>
      <c r="Q128" s="65">
        <f>'PQ Ratings'!T82</f>
        <v>0</v>
      </c>
      <c r="R128" s="65">
        <f>'PQ Ratings'!U82</f>
        <v>0</v>
      </c>
      <c r="S128" s="66">
        <f t="shared" si="0"/>
        <v>8</v>
      </c>
    </row>
    <row r="129" spans="2:19" x14ac:dyDescent="0.25">
      <c r="B129" s="32" t="s">
        <v>304</v>
      </c>
      <c r="C129" s="65">
        <f>'PQ Ratings'!D83</f>
        <v>8</v>
      </c>
      <c r="D129" s="65">
        <f>'PQ Ratings'!E83</f>
        <v>0</v>
      </c>
      <c r="E129" s="65">
        <f>'PQ Ratings'!F83</f>
        <v>0</v>
      </c>
      <c r="F129" s="65">
        <f>'PQ Ratings'!G83</f>
        <v>0</v>
      </c>
      <c r="G129" s="65">
        <f>'PQ Ratings'!H83</f>
        <v>0</v>
      </c>
      <c r="H129" s="220">
        <f>'PQ Ratings'!I83</f>
        <v>0</v>
      </c>
      <c r="I129" s="66">
        <f t="shared" si="1"/>
        <v>8</v>
      </c>
      <c r="L129" s="32" t="s">
        <v>304</v>
      </c>
      <c r="M129" s="65">
        <f>'PQ Ratings'!P83</f>
        <v>8</v>
      </c>
      <c r="N129" s="65">
        <f>'PQ Ratings'!Q83</f>
        <v>0</v>
      </c>
      <c r="O129" s="65">
        <f>'PQ Ratings'!R83</f>
        <v>0</v>
      </c>
      <c r="P129" s="65">
        <f>'PQ Ratings'!S83</f>
        <v>0</v>
      </c>
      <c r="Q129" s="65">
        <f>'PQ Ratings'!T83</f>
        <v>0</v>
      </c>
      <c r="R129" s="65">
        <f>'PQ Ratings'!U83</f>
        <v>0</v>
      </c>
      <c r="S129" s="66">
        <f t="shared" si="0"/>
        <v>8</v>
      </c>
    </row>
    <row r="130" spans="2:19" x14ac:dyDescent="0.25">
      <c r="B130" s="32" t="s">
        <v>305</v>
      </c>
      <c r="C130" s="65">
        <f>'PQ Ratings'!D84</f>
        <v>8</v>
      </c>
      <c r="D130" s="65">
        <f>'PQ Ratings'!E84</f>
        <v>0</v>
      </c>
      <c r="E130" s="65">
        <f>'PQ Ratings'!F84</f>
        <v>0</v>
      </c>
      <c r="F130" s="65">
        <f>'PQ Ratings'!G84</f>
        <v>0</v>
      </c>
      <c r="G130" s="65">
        <f>'PQ Ratings'!H84</f>
        <v>0</v>
      </c>
      <c r="H130" s="220">
        <f>'PQ Ratings'!I84</f>
        <v>0</v>
      </c>
      <c r="I130" s="66">
        <f t="shared" si="1"/>
        <v>8</v>
      </c>
      <c r="L130" s="32" t="s">
        <v>305</v>
      </c>
      <c r="M130" s="65">
        <f>'PQ Ratings'!P84</f>
        <v>8</v>
      </c>
      <c r="N130" s="65">
        <f>'PQ Ratings'!Q84</f>
        <v>0</v>
      </c>
      <c r="O130" s="65">
        <f>'PQ Ratings'!R84</f>
        <v>0</v>
      </c>
      <c r="P130" s="65">
        <f>'PQ Ratings'!S84</f>
        <v>0</v>
      </c>
      <c r="Q130" s="65">
        <f>'PQ Ratings'!T84</f>
        <v>0</v>
      </c>
      <c r="R130" s="65">
        <f>'PQ Ratings'!U84</f>
        <v>0</v>
      </c>
      <c r="S130" s="66">
        <f t="shared" si="0"/>
        <v>8</v>
      </c>
    </row>
    <row r="131" spans="2:19" x14ac:dyDescent="0.25">
      <c r="B131" s="32" t="s">
        <v>306</v>
      </c>
      <c r="C131" s="65">
        <f>'PQ Ratings'!D85</f>
        <v>8</v>
      </c>
      <c r="D131" s="65">
        <f>'PQ Ratings'!E85</f>
        <v>0</v>
      </c>
      <c r="E131" s="65">
        <f>'PQ Ratings'!F85</f>
        <v>0</v>
      </c>
      <c r="F131" s="65">
        <f>'PQ Ratings'!G85</f>
        <v>0</v>
      </c>
      <c r="G131" s="65">
        <f>'PQ Ratings'!H85</f>
        <v>0</v>
      </c>
      <c r="H131" s="220">
        <f>'PQ Ratings'!I85</f>
        <v>0</v>
      </c>
      <c r="I131" s="66">
        <f t="shared" si="1"/>
        <v>8</v>
      </c>
      <c r="L131" s="32" t="s">
        <v>306</v>
      </c>
      <c r="M131" s="65">
        <f>'PQ Ratings'!P85</f>
        <v>8</v>
      </c>
      <c r="N131" s="65">
        <f>'PQ Ratings'!Q85</f>
        <v>0</v>
      </c>
      <c r="O131" s="65">
        <f>'PQ Ratings'!R85</f>
        <v>0</v>
      </c>
      <c r="P131" s="65">
        <f>'PQ Ratings'!S85</f>
        <v>0</v>
      </c>
      <c r="Q131" s="65">
        <f>'PQ Ratings'!T85</f>
        <v>0</v>
      </c>
      <c r="R131" s="65">
        <f>'PQ Ratings'!U85</f>
        <v>0</v>
      </c>
      <c r="S131" s="66">
        <f t="shared" si="0"/>
        <v>8</v>
      </c>
    </row>
    <row r="132" spans="2:19" x14ac:dyDescent="0.25">
      <c r="B132" s="32" t="s">
        <v>307</v>
      </c>
      <c r="C132" s="65">
        <f>'PQ Ratings'!D86</f>
        <v>8</v>
      </c>
      <c r="D132" s="65">
        <f>'PQ Ratings'!E86</f>
        <v>0</v>
      </c>
      <c r="E132" s="65">
        <f>'PQ Ratings'!F86</f>
        <v>0</v>
      </c>
      <c r="F132" s="65">
        <f>'PQ Ratings'!G86</f>
        <v>0</v>
      </c>
      <c r="G132" s="65">
        <f>'PQ Ratings'!H86</f>
        <v>0</v>
      </c>
      <c r="H132" s="65">
        <f>'PQ Ratings'!I86</f>
        <v>0</v>
      </c>
      <c r="I132" s="66">
        <f t="shared" si="1"/>
        <v>8</v>
      </c>
      <c r="L132" s="32" t="s">
        <v>307</v>
      </c>
      <c r="M132" s="65">
        <f>'PQ Ratings'!P86</f>
        <v>8</v>
      </c>
      <c r="N132" s="65">
        <f>'PQ Ratings'!Q86</f>
        <v>0</v>
      </c>
      <c r="O132" s="65">
        <f>'PQ Ratings'!R86</f>
        <v>0</v>
      </c>
      <c r="P132" s="65">
        <f>'PQ Ratings'!S86</f>
        <v>0</v>
      </c>
      <c r="Q132" s="65">
        <f>'PQ Ratings'!T86</f>
        <v>0</v>
      </c>
      <c r="R132" s="65">
        <f>'PQ Ratings'!U86</f>
        <v>0</v>
      </c>
      <c r="S132" s="66">
        <f t="shared" si="0"/>
        <v>8</v>
      </c>
    </row>
    <row r="133" spans="2:19" x14ac:dyDescent="0.25">
      <c r="B133" s="32" t="s">
        <v>308</v>
      </c>
      <c r="C133" s="65">
        <f>'PQ Ratings'!D87</f>
        <v>8</v>
      </c>
      <c r="D133" s="65">
        <f>'PQ Ratings'!E87</f>
        <v>0</v>
      </c>
      <c r="E133" s="65">
        <f>'PQ Ratings'!F87</f>
        <v>0</v>
      </c>
      <c r="F133" s="65">
        <f>'PQ Ratings'!G87</f>
        <v>0</v>
      </c>
      <c r="G133" s="65">
        <f>'PQ Ratings'!H87</f>
        <v>0</v>
      </c>
      <c r="H133" s="65">
        <f>'PQ Ratings'!I87</f>
        <v>0</v>
      </c>
      <c r="I133" s="66">
        <f t="shared" si="1"/>
        <v>8</v>
      </c>
      <c r="L133" s="32" t="s">
        <v>308</v>
      </c>
      <c r="M133" s="65">
        <f>'PQ Ratings'!P87</f>
        <v>8</v>
      </c>
      <c r="N133" s="65">
        <f>'PQ Ratings'!Q87</f>
        <v>0</v>
      </c>
      <c r="O133" s="65">
        <f>'PQ Ratings'!R87</f>
        <v>0</v>
      </c>
      <c r="P133" s="65">
        <f>'PQ Ratings'!S87</f>
        <v>0</v>
      </c>
      <c r="Q133" s="65">
        <f>'PQ Ratings'!T87</f>
        <v>0</v>
      </c>
      <c r="R133" s="65">
        <f>'PQ Ratings'!U87</f>
        <v>0</v>
      </c>
      <c r="S133" s="66">
        <f t="shared" si="0"/>
        <v>8</v>
      </c>
    </row>
    <row r="134" spans="2:19" x14ac:dyDescent="0.25">
      <c r="B134" s="32" t="s">
        <v>309</v>
      </c>
      <c r="C134" s="65">
        <f>'PQ Ratings'!D88</f>
        <v>8</v>
      </c>
      <c r="D134" s="65">
        <f>'PQ Ratings'!E88</f>
        <v>0</v>
      </c>
      <c r="E134" s="65">
        <f>'PQ Ratings'!F88</f>
        <v>0</v>
      </c>
      <c r="F134" s="65">
        <f>'PQ Ratings'!G88</f>
        <v>0</v>
      </c>
      <c r="G134" s="65">
        <f>'PQ Ratings'!H88</f>
        <v>0</v>
      </c>
      <c r="H134" s="65">
        <f>'PQ Ratings'!I88</f>
        <v>0</v>
      </c>
      <c r="I134" s="66">
        <f t="shared" si="1"/>
        <v>8</v>
      </c>
      <c r="L134" s="32" t="s">
        <v>309</v>
      </c>
      <c r="M134" s="65">
        <f>'PQ Ratings'!P88</f>
        <v>8</v>
      </c>
      <c r="N134" s="65">
        <f>'PQ Ratings'!Q88</f>
        <v>0</v>
      </c>
      <c r="O134" s="65">
        <f>'PQ Ratings'!R88</f>
        <v>0</v>
      </c>
      <c r="P134" s="65">
        <f>'PQ Ratings'!S88</f>
        <v>0</v>
      </c>
      <c r="Q134" s="65">
        <f>'PQ Ratings'!T88</f>
        <v>0</v>
      </c>
      <c r="R134" s="65">
        <f>'PQ Ratings'!U88</f>
        <v>0</v>
      </c>
      <c r="S134" s="66">
        <f t="shared" si="0"/>
        <v>8</v>
      </c>
    </row>
    <row r="135" spans="2:19" x14ac:dyDescent="0.25">
      <c r="B135" s="32" t="s">
        <v>310</v>
      </c>
      <c r="C135" s="65">
        <f>'PQ Ratings'!D89</f>
        <v>8</v>
      </c>
      <c r="D135" s="65">
        <f>'PQ Ratings'!E89</f>
        <v>0</v>
      </c>
      <c r="E135" s="65">
        <f>'PQ Ratings'!F89</f>
        <v>0</v>
      </c>
      <c r="F135" s="65">
        <f>'PQ Ratings'!G89</f>
        <v>0</v>
      </c>
      <c r="G135" s="65">
        <f>'PQ Ratings'!H89</f>
        <v>0</v>
      </c>
      <c r="H135" s="65">
        <f>'PQ Ratings'!I89</f>
        <v>0</v>
      </c>
      <c r="I135" s="66">
        <f t="shared" si="1"/>
        <v>8</v>
      </c>
      <c r="L135" s="32" t="s">
        <v>310</v>
      </c>
      <c r="M135" s="65">
        <f>'PQ Ratings'!P89</f>
        <v>8</v>
      </c>
      <c r="N135" s="65">
        <f>'PQ Ratings'!Q89</f>
        <v>0</v>
      </c>
      <c r="O135" s="65">
        <f>'PQ Ratings'!R89</f>
        <v>0</v>
      </c>
      <c r="P135" s="65">
        <f>'PQ Ratings'!S89</f>
        <v>0</v>
      </c>
      <c r="Q135" s="65">
        <f>'PQ Ratings'!T89</f>
        <v>0</v>
      </c>
      <c r="R135" s="65">
        <f>'PQ Ratings'!U89</f>
        <v>0</v>
      </c>
      <c r="S135" s="66">
        <f t="shared" si="0"/>
        <v>8</v>
      </c>
    </row>
    <row r="136" spans="2:19" x14ac:dyDescent="0.25">
      <c r="B136" s="32" t="s">
        <v>311</v>
      </c>
      <c r="C136" s="65">
        <f>'PQ Ratings'!D90</f>
        <v>8</v>
      </c>
      <c r="D136" s="65">
        <f>'PQ Ratings'!E90</f>
        <v>0</v>
      </c>
      <c r="E136" s="65">
        <f>'PQ Ratings'!F90</f>
        <v>0</v>
      </c>
      <c r="F136" s="65">
        <f>'PQ Ratings'!G90</f>
        <v>0</v>
      </c>
      <c r="G136" s="65">
        <f>'PQ Ratings'!H90</f>
        <v>0</v>
      </c>
      <c r="H136" s="220">
        <f>'PQ Ratings'!I90</f>
        <v>0</v>
      </c>
      <c r="I136" s="66">
        <f t="shared" si="1"/>
        <v>8</v>
      </c>
      <c r="L136" s="32" t="s">
        <v>311</v>
      </c>
      <c r="M136" s="65">
        <f>'PQ Ratings'!P90</f>
        <v>8</v>
      </c>
      <c r="N136" s="65">
        <f>'PQ Ratings'!Q90</f>
        <v>0</v>
      </c>
      <c r="O136" s="65">
        <f>'PQ Ratings'!R90</f>
        <v>0</v>
      </c>
      <c r="P136" s="65">
        <f>'PQ Ratings'!S90</f>
        <v>0</v>
      </c>
      <c r="Q136" s="65">
        <f>'PQ Ratings'!T90</f>
        <v>0</v>
      </c>
      <c r="R136" s="65">
        <f>'PQ Ratings'!U90</f>
        <v>0</v>
      </c>
      <c r="S136" s="66">
        <f t="shared" si="0"/>
        <v>8</v>
      </c>
    </row>
    <row r="137" spans="2:19" x14ac:dyDescent="0.25">
      <c r="B137" s="32" t="s">
        <v>284</v>
      </c>
      <c r="C137" s="65">
        <f>'PQ Ratings'!D91</f>
        <v>8</v>
      </c>
      <c r="D137" s="65">
        <f>'PQ Ratings'!E91</f>
        <v>0</v>
      </c>
      <c r="E137" s="65">
        <f>'PQ Ratings'!F91</f>
        <v>0</v>
      </c>
      <c r="F137" s="65">
        <f>'PQ Ratings'!G91</f>
        <v>0</v>
      </c>
      <c r="G137" s="65">
        <f>'PQ Ratings'!H91</f>
        <v>0</v>
      </c>
      <c r="H137" s="65">
        <f>'PQ Ratings'!I91</f>
        <v>0</v>
      </c>
      <c r="I137" s="66">
        <f t="shared" si="1"/>
        <v>8</v>
      </c>
      <c r="L137" s="32" t="s">
        <v>284</v>
      </c>
      <c r="M137" s="65">
        <f>'PQ Ratings'!P91</f>
        <v>8</v>
      </c>
      <c r="N137" s="65">
        <f>'PQ Ratings'!Q91</f>
        <v>0</v>
      </c>
      <c r="O137" s="65">
        <f>'PQ Ratings'!R91</f>
        <v>0</v>
      </c>
      <c r="P137" s="65">
        <f>'PQ Ratings'!S91</f>
        <v>0</v>
      </c>
      <c r="Q137" s="65">
        <f>'PQ Ratings'!T91</f>
        <v>0</v>
      </c>
      <c r="R137" s="65">
        <f>'PQ Ratings'!U91</f>
        <v>0</v>
      </c>
      <c r="S137" s="66">
        <f t="shared" si="0"/>
        <v>8</v>
      </c>
    </row>
    <row r="138" spans="2:19" x14ac:dyDescent="0.25">
      <c r="B138" s="32" t="s">
        <v>285</v>
      </c>
      <c r="C138" s="65">
        <f>'PQ Ratings'!D92</f>
        <v>8</v>
      </c>
      <c r="D138" s="65">
        <f>'PQ Ratings'!E92</f>
        <v>0</v>
      </c>
      <c r="E138" s="65">
        <f>'PQ Ratings'!F92</f>
        <v>0</v>
      </c>
      <c r="F138" s="65">
        <f>'PQ Ratings'!G92</f>
        <v>0</v>
      </c>
      <c r="G138" s="65">
        <f>'PQ Ratings'!H92</f>
        <v>0</v>
      </c>
      <c r="H138" s="65">
        <f>'PQ Ratings'!I92</f>
        <v>0</v>
      </c>
      <c r="I138" s="66">
        <f t="shared" si="1"/>
        <v>8</v>
      </c>
      <c r="L138" s="32" t="s">
        <v>285</v>
      </c>
      <c r="M138" s="65">
        <f>'PQ Ratings'!P92</f>
        <v>8</v>
      </c>
      <c r="N138" s="65">
        <f>'PQ Ratings'!Q92</f>
        <v>0</v>
      </c>
      <c r="O138" s="65">
        <f>'PQ Ratings'!R92</f>
        <v>0</v>
      </c>
      <c r="P138" s="65">
        <f>'PQ Ratings'!S92</f>
        <v>0</v>
      </c>
      <c r="Q138" s="65">
        <f>'PQ Ratings'!T92</f>
        <v>0</v>
      </c>
      <c r="R138" s="65">
        <f>'PQ Ratings'!U92</f>
        <v>0</v>
      </c>
      <c r="S138" s="66">
        <f t="shared" si="0"/>
        <v>8</v>
      </c>
    </row>
    <row r="139" spans="2:19" x14ac:dyDescent="0.25">
      <c r="B139" s="32" t="s">
        <v>286</v>
      </c>
      <c r="C139" s="65">
        <f>'PQ Ratings'!D93</f>
        <v>8</v>
      </c>
      <c r="D139" s="65">
        <f>'PQ Ratings'!E93</f>
        <v>0</v>
      </c>
      <c r="E139" s="65">
        <f>'PQ Ratings'!F93</f>
        <v>0</v>
      </c>
      <c r="F139" s="65">
        <f>'PQ Ratings'!G93</f>
        <v>0</v>
      </c>
      <c r="G139" s="65">
        <f>'PQ Ratings'!H93</f>
        <v>0</v>
      </c>
      <c r="H139" s="65">
        <f>'PQ Ratings'!I93</f>
        <v>0</v>
      </c>
      <c r="I139" s="66">
        <f t="shared" si="1"/>
        <v>8</v>
      </c>
      <c r="L139" s="32" t="s">
        <v>286</v>
      </c>
      <c r="M139" s="65">
        <f>'PQ Ratings'!P93</f>
        <v>8</v>
      </c>
      <c r="N139" s="65">
        <f>'PQ Ratings'!Q93</f>
        <v>0</v>
      </c>
      <c r="O139" s="65">
        <f>'PQ Ratings'!R93</f>
        <v>0</v>
      </c>
      <c r="P139" s="65">
        <f>'PQ Ratings'!S93</f>
        <v>0</v>
      </c>
      <c r="Q139" s="65">
        <f>'PQ Ratings'!T93</f>
        <v>0</v>
      </c>
      <c r="R139" s="65">
        <f>'PQ Ratings'!U93</f>
        <v>0</v>
      </c>
      <c r="S139" s="66">
        <f t="shared" si="0"/>
        <v>8</v>
      </c>
    </row>
    <row r="140" spans="2:19" x14ac:dyDescent="0.25">
      <c r="B140" s="32" t="s">
        <v>287</v>
      </c>
      <c r="C140" s="65">
        <f>'PQ Ratings'!D94</f>
        <v>8</v>
      </c>
      <c r="D140" s="65">
        <f>'PQ Ratings'!E94</f>
        <v>0</v>
      </c>
      <c r="E140" s="65">
        <f>'PQ Ratings'!F94</f>
        <v>0</v>
      </c>
      <c r="F140" s="65">
        <f>'PQ Ratings'!G94</f>
        <v>0</v>
      </c>
      <c r="G140" s="65">
        <f>'PQ Ratings'!H94</f>
        <v>0</v>
      </c>
      <c r="H140" s="65">
        <f>'PQ Ratings'!I94</f>
        <v>0</v>
      </c>
      <c r="I140" s="66">
        <f t="shared" si="1"/>
        <v>8</v>
      </c>
      <c r="L140" s="32" t="s">
        <v>287</v>
      </c>
      <c r="M140" s="65">
        <f>'PQ Ratings'!P94</f>
        <v>8</v>
      </c>
      <c r="N140" s="65">
        <f>'PQ Ratings'!Q94</f>
        <v>0</v>
      </c>
      <c r="O140" s="65">
        <f>'PQ Ratings'!R94</f>
        <v>0</v>
      </c>
      <c r="P140" s="65">
        <f>'PQ Ratings'!S94</f>
        <v>0</v>
      </c>
      <c r="Q140" s="65">
        <f>'PQ Ratings'!T94</f>
        <v>0</v>
      </c>
      <c r="R140" s="65">
        <f>'PQ Ratings'!U94</f>
        <v>0</v>
      </c>
      <c r="S140" s="66">
        <f t="shared" si="0"/>
        <v>8</v>
      </c>
    </row>
    <row r="141" spans="2:19" x14ac:dyDescent="0.25">
      <c r="B141" s="32" t="s">
        <v>288</v>
      </c>
      <c r="C141" s="65">
        <f>'PQ Ratings'!D95</f>
        <v>8</v>
      </c>
      <c r="D141" s="65">
        <f>'PQ Ratings'!E95</f>
        <v>0</v>
      </c>
      <c r="E141" s="65">
        <f>'PQ Ratings'!F95</f>
        <v>0</v>
      </c>
      <c r="F141" s="65">
        <f>'PQ Ratings'!G95</f>
        <v>0</v>
      </c>
      <c r="G141" s="65">
        <f>'PQ Ratings'!H95</f>
        <v>0</v>
      </c>
      <c r="H141" s="65">
        <f>'PQ Ratings'!I95</f>
        <v>0</v>
      </c>
      <c r="I141" s="66">
        <f t="shared" si="1"/>
        <v>8</v>
      </c>
      <c r="L141" s="32" t="s">
        <v>288</v>
      </c>
      <c r="M141" s="65">
        <f>'PQ Ratings'!P95</f>
        <v>8</v>
      </c>
      <c r="N141" s="65">
        <f>'PQ Ratings'!Q95</f>
        <v>0</v>
      </c>
      <c r="O141" s="65">
        <f>'PQ Ratings'!R95</f>
        <v>0</v>
      </c>
      <c r="P141" s="65">
        <f>'PQ Ratings'!S95</f>
        <v>0</v>
      </c>
      <c r="Q141" s="65">
        <f>'PQ Ratings'!T95</f>
        <v>0</v>
      </c>
      <c r="R141" s="65">
        <f>'PQ Ratings'!U95</f>
        <v>0</v>
      </c>
      <c r="S141" s="66">
        <f t="shared" si="0"/>
        <v>8</v>
      </c>
    </row>
    <row r="142" spans="2:19" x14ac:dyDescent="0.25">
      <c r="B142" s="32" t="s">
        <v>289</v>
      </c>
      <c r="C142" s="65">
        <f>'PQ Ratings'!D96</f>
        <v>8</v>
      </c>
      <c r="D142" s="65">
        <f>'PQ Ratings'!E96</f>
        <v>0</v>
      </c>
      <c r="E142" s="65">
        <f>'PQ Ratings'!F96</f>
        <v>0</v>
      </c>
      <c r="F142" s="65">
        <f>'PQ Ratings'!G96</f>
        <v>0</v>
      </c>
      <c r="G142" s="65">
        <f>'PQ Ratings'!H96</f>
        <v>0</v>
      </c>
      <c r="H142" s="65">
        <f>'PQ Ratings'!I96</f>
        <v>0</v>
      </c>
      <c r="I142" s="66">
        <f t="shared" si="1"/>
        <v>8</v>
      </c>
      <c r="L142" s="32" t="s">
        <v>289</v>
      </c>
      <c r="M142" s="65">
        <f>'PQ Ratings'!P96</f>
        <v>8</v>
      </c>
      <c r="N142" s="65">
        <f>'PQ Ratings'!Q96</f>
        <v>0</v>
      </c>
      <c r="O142" s="65">
        <f>'PQ Ratings'!R96</f>
        <v>0</v>
      </c>
      <c r="P142" s="65">
        <f>'PQ Ratings'!S96</f>
        <v>0</v>
      </c>
      <c r="Q142" s="65">
        <f>'PQ Ratings'!T96</f>
        <v>0</v>
      </c>
      <c r="R142" s="65">
        <f>'PQ Ratings'!U96</f>
        <v>0</v>
      </c>
      <c r="S142" s="66">
        <f t="shared" si="0"/>
        <v>8</v>
      </c>
    </row>
    <row r="143" spans="2:19" x14ac:dyDescent="0.25">
      <c r="B143" s="32" t="s">
        <v>290</v>
      </c>
      <c r="C143" s="65">
        <f>'PQ Ratings'!D97</f>
        <v>8</v>
      </c>
      <c r="D143" s="65">
        <f>'PQ Ratings'!E97</f>
        <v>0</v>
      </c>
      <c r="E143" s="65">
        <f>'PQ Ratings'!F97</f>
        <v>0</v>
      </c>
      <c r="F143" s="65">
        <f>'PQ Ratings'!G97</f>
        <v>0</v>
      </c>
      <c r="G143" s="65">
        <f>'PQ Ratings'!H97</f>
        <v>0</v>
      </c>
      <c r="H143" s="65">
        <f>'PQ Ratings'!I97</f>
        <v>0</v>
      </c>
      <c r="I143" s="66">
        <f t="shared" si="1"/>
        <v>8</v>
      </c>
      <c r="L143" s="32" t="s">
        <v>290</v>
      </c>
      <c r="M143" s="65">
        <f>'PQ Ratings'!P97</f>
        <v>8</v>
      </c>
      <c r="N143" s="65">
        <f>'PQ Ratings'!Q97</f>
        <v>0</v>
      </c>
      <c r="O143" s="65">
        <f>'PQ Ratings'!R97</f>
        <v>0</v>
      </c>
      <c r="P143" s="65">
        <f>'PQ Ratings'!S97</f>
        <v>0</v>
      </c>
      <c r="Q143" s="65">
        <f>'PQ Ratings'!T97</f>
        <v>0</v>
      </c>
      <c r="R143" s="65">
        <f>'PQ Ratings'!U97</f>
        <v>0</v>
      </c>
      <c r="S143" s="66">
        <f t="shared" si="0"/>
        <v>8</v>
      </c>
    </row>
    <row r="144" spans="2:19" x14ac:dyDescent="0.25">
      <c r="B144" s="32" t="s">
        <v>291</v>
      </c>
      <c r="C144" s="65">
        <f>'PQ Ratings'!D98</f>
        <v>8</v>
      </c>
      <c r="D144" s="65">
        <f>'PQ Ratings'!E98</f>
        <v>0</v>
      </c>
      <c r="E144" s="65">
        <f>'PQ Ratings'!F98</f>
        <v>0</v>
      </c>
      <c r="F144" s="65">
        <f>'PQ Ratings'!G98</f>
        <v>0</v>
      </c>
      <c r="G144" s="65">
        <f>'PQ Ratings'!H98</f>
        <v>0</v>
      </c>
      <c r="H144" s="65">
        <f>'PQ Ratings'!I98</f>
        <v>0</v>
      </c>
      <c r="I144" s="66">
        <f t="shared" si="1"/>
        <v>8</v>
      </c>
      <c r="L144" s="32" t="s">
        <v>291</v>
      </c>
      <c r="M144" s="65">
        <f>'PQ Ratings'!P98</f>
        <v>8</v>
      </c>
      <c r="N144" s="65">
        <f>'PQ Ratings'!Q98</f>
        <v>0</v>
      </c>
      <c r="O144" s="65">
        <f>'PQ Ratings'!R98</f>
        <v>0</v>
      </c>
      <c r="P144" s="65">
        <f>'PQ Ratings'!S98</f>
        <v>0</v>
      </c>
      <c r="Q144" s="65">
        <f>'PQ Ratings'!T98</f>
        <v>0</v>
      </c>
      <c r="R144" s="65">
        <f>'PQ Ratings'!U98</f>
        <v>0</v>
      </c>
      <c r="S144" s="66">
        <f t="shared" si="0"/>
        <v>8</v>
      </c>
    </row>
    <row r="145" spans="2:19" x14ac:dyDescent="0.25">
      <c r="B145" s="32" t="s">
        <v>292</v>
      </c>
      <c r="C145" s="65">
        <f>'PQ Ratings'!D99</f>
        <v>8</v>
      </c>
      <c r="D145" s="65">
        <f>'PQ Ratings'!E99</f>
        <v>0</v>
      </c>
      <c r="E145" s="65">
        <f>'PQ Ratings'!F99</f>
        <v>0</v>
      </c>
      <c r="F145" s="65">
        <f>'PQ Ratings'!G99</f>
        <v>0</v>
      </c>
      <c r="G145" s="65">
        <f>'PQ Ratings'!H99</f>
        <v>0</v>
      </c>
      <c r="H145" s="65">
        <f>'PQ Ratings'!I99</f>
        <v>0</v>
      </c>
      <c r="I145" s="66">
        <f t="shared" si="1"/>
        <v>8</v>
      </c>
      <c r="L145" s="32" t="s">
        <v>292</v>
      </c>
      <c r="M145" s="65">
        <f>'PQ Ratings'!P99</f>
        <v>8</v>
      </c>
      <c r="N145" s="65">
        <f>'PQ Ratings'!Q99</f>
        <v>0</v>
      </c>
      <c r="O145" s="65">
        <f>'PQ Ratings'!R99</f>
        <v>0</v>
      </c>
      <c r="P145" s="65">
        <f>'PQ Ratings'!S99</f>
        <v>0</v>
      </c>
      <c r="Q145" s="65">
        <f>'PQ Ratings'!T99</f>
        <v>0</v>
      </c>
      <c r="R145" s="65">
        <f>'PQ Ratings'!U99</f>
        <v>0</v>
      </c>
      <c r="S145" s="66">
        <f t="shared" si="0"/>
        <v>8</v>
      </c>
    </row>
    <row r="146" spans="2:19" x14ac:dyDescent="0.25">
      <c r="B146" s="32" t="s">
        <v>293</v>
      </c>
      <c r="C146" s="65">
        <f>'PQ Ratings'!D100</f>
        <v>8</v>
      </c>
      <c r="D146" s="65">
        <f>'PQ Ratings'!E100</f>
        <v>0</v>
      </c>
      <c r="E146" s="65">
        <f>'PQ Ratings'!F100</f>
        <v>0</v>
      </c>
      <c r="F146" s="65">
        <f>'PQ Ratings'!G100</f>
        <v>0</v>
      </c>
      <c r="G146" s="65">
        <f>'PQ Ratings'!H100</f>
        <v>0</v>
      </c>
      <c r="H146" s="65">
        <f>'PQ Ratings'!I100</f>
        <v>0</v>
      </c>
      <c r="I146" s="66">
        <f t="shared" si="1"/>
        <v>8</v>
      </c>
      <c r="L146" s="32" t="s">
        <v>293</v>
      </c>
      <c r="M146" s="65">
        <f>'PQ Ratings'!P100</f>
        <v>8</v>
      </c>
      <c r="N146" s="65">
        <f>'PQ Ratings'!Q100</f>
        <v>0</v>
      </c>
      <c r="O146" s="65">
        <f>'PQ Ratings'!R100</f>
        <v>0</v>
      </c>
      <c r="P146" s="65">
        <f>'PQ Ratings'!S100</f>
        <v>0</v>
      </c>
      <c r="Q146" s="65">
        <f>'PQ Ratings'!T100</f>
        <v>0</v>
      </c>
      <c r="R146" s="65">
        <f>'PQ Ratings'!U100</f>
        <v>0</v>
      </c>
      <c r="S146" s="66">
        <f t="shared" si="0"/>
        <v>8</v>
      </c>
    </row>
    <row r="148" spans="2:19" x14ac:dyDescent="0.25">
      <c r="B148" s="315" t="s">
        <v>552</v>
      </c>
      <c r="C148" s="315"/>
      <c r="D148" s="315"/>
      <c r="E148" s="315"/>
      <c r="F148" s="315"/>
      <c r="G148" s="315"/>
      <c r="H148" s="315"/>
      <c r="I148" s="315"/>
      <c r="J148" s="315"/>
      <c r="K148" s="315"/>
      <c r="L148" s="315"/>
      <c r="M148" s="315"/>
      <c r="N148" s="315"/>
      <c r="O148" s="315"/>
      <c r="P148" s="315"/>
      <c r="Q148" s="315"/>
      <c r="R148" s="315"/>
      <c r="S148" s="315"/>
    </row>
    <row r="150" spans="2:19" x14ac:dyDescent="0.25">
      <c r="H150" s="221">
        <f>H136+H131+H130+H129+H127+H125+H122+H121+H119+H118</f>
        <v>0</v>
      </c>
      <c r="R150" s="221">
        <f>R136+R131+R130+R129+R127+R125+R122+R121+R119+R118</f>
        <v>0</v>
      </c>
    </row>
  </sheetData>
  <mergeCells count="38">
    <mergeCell ref="M33:R33"/>
    <mergeCell ref="M16:R16"/>
    <mergeCell ref="M17:R17"/>
    <mergeCell ref="M23:R23"/>
    <mergeCell ref="M24:R24"/>
    <mergeCell ref="M25:R25"/>
    <mergeCell ref="M21:R21"/>
    <mergeCell ref="M22:R22"/>
    <mergeCell ref="B148:S148"/>
    <mergeCell ref="M6:R6"/>
    <mergeCell ref="M7:R7"/>
    <mergeCell ref="M8:R8"/>
    <mergeCell ref="M9:R9"/>
    <mergeCell ref="M10:R10"/>
    <mergeCell ref="M11:R11"/>
    <mergeCell ref="M12:R12"/>
    <mergeCell ref="M13:R13"/>
    <mergeCell ref="M14:R14"/>
    <mergeCell ref="M15:R15"/>
    <mergeCell ref="M31:R31"/>
    <mergeCell ref="M32:R32"/>
    <mergeCell ref="M18:R18"/>
    <mergeCell ref="M19:R19"/>
    <mergeCell ref="M20:R20"/>
    <mergeCell ref="B116:I116"/>
    <mergeCell ref="L116:S116"/>
    <mergeCell ref="B59:H59"/>
    <mergeCell ref="B63:C63"/>
    <mergeCell ref="M34:R34"/>
    <mergeCell ref="M35:R35"/>
    <mergeCell ref="M36:R36"/>
    <mergeCell ref="M37:R37"/>
    <mergeCell ref="M38:R38"/>
    <mergeCell ref="M39:R39"/>
    <mergeCell ref="M40:R40"/>
    <mergeCell ref="H60:N60"/>
    <mergeCell ref="H86:N86"/>
    <mergeCell ref="M41:R41"/>
  </mergeCells>
  <pageMargins left="0.25" right="0.25" top="0.75" bottom="0.75" header="0.3" footer="0.3"/>
  <pageSetup paperSize="8"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T52"/>
  <sheetViews>
    <sheetView showGridLines="0" zoomScale="70" zoomScaleNormal="70" workbookViewId="0"/>
  </sheetViews>
  <sheetFormatPr defaultColWidth="9.140625" defaultRowHeight="15" x14ac:dyDescent="0.25"/>
  <cols>
    <col min="1" max="1" width="2.42578125" style="29" customWidth="1"/>
    <col min="2" max="8" width="15.7109375" style="29" customWidth="1"/>
    <col min="9" max="9" width="17.28515625" style="29" customWidth="1"/>
    <col min="10" max="11" width="9.140625" style="29"/>
    <col min="12" max="18" width="15.7109375" style="29" customWidth="1"/>
    <col min="19" max="19" width="17.28515625" style="29" customWidth="1"/>
    <col min="20" max="20" width="9.140625" style="29"/>
    <col min="21" max="21" width="63.42578125" style="29" customWidth="1"/>
    <col min="22" max="16384" width="9.140625" style="29"/>
  </cols>
  <sheetData>
    <row r="1" spans="1:20" s="64" customFormat="1" ht="21" x14ac:dyDescent="0.35">
      <c r="A1" s="25"/>
      <c r="B1" s="37" t="s">
        <v>69</v>
      </c>
      <c r="C1" s="25"/>
      <c r="D1" s="25"/>
      <c r="E1" s="25"/>
      <c r="F1" s="25"/>
      <c r="G1" s="25"/>
      <c r="H1" s="25"/>
      <c r="I1" s="25"/>
      <c r="J1" s="25"/>
      <c r="K1" s="25"/>
      <c r="L1" s="25"/>
      <c r="M1" s="25"/>
      <c r="N1" s="25"/>
      <c r="O1" s="25"/>
      <c r="P1" s="25"/>
      <c r="Q1" s="25"/>
      <c r="R1" s="25"/>
      <c r="S1" s="25"/>
      <c r="T1" s="25"/>
    </row>
    <row r="2" spans="1:20" ht="15" customHeight="1" x14ac:dyDescent="0.25"/>
    <row r="3" spans="1:20" s="64" customFormat="1" ht="21" x14ac:dyDescent="0.35">
      <c r="A3" s="25"/>
      <c r="B3" s="37" t="s">
        <v>102</v>
      </c>
      <c r="C3" s="25"/>
      <c r="D3" s="25"/>
      <c r="E3" s="25"/>
      <c r="F3" s="25"/>
      <c r="G3" s="25"/>
      <c r="H3" s="25"/>
      <c r="I3" s="25"/>
      <c r="J3" s="25"/>
      <c r="K3" s="25"/>
      <c r="L3" s="25"/>
      <c r="M3" s="25"/>
      <c r="N3" s="25"/>
      <c r="O3" s="25"/>
      <c r="P3" s="25"/>
      <c r="Q3" s="25"/>
      <c r="R3" s="25"/>
      <c r="S3" s="25"/>
      <c r="T3" s="25"/>
    </row>
    <row r="4" spans="1:20" ht="15" customHeight="1" x14ac:dyDescent="0.25"/>
    <row r="5" spans="1:20" ht="15" customHeight="1" x14ac:dyDescent="0.25">
      <c r="L5" s="24" t="s">
        <v>65</v>
      </c>
    </row>
    <row r="6" spans="1:20" ht="28.5" customHeight="1" x14ac:dyDescent="0.25">
      <c r="L6" s="69" t="s">
        <v>83</v>
      </c>
      <c r="M6" s="322" t="s">
        <v>71</v>
      </c>
      <c r="N6" s="323"/>
      <c r="O6" s="323"/>
      <c r="P6" s="323"/>
      <c r="Q6" s="323"/>
      <c r="R6" s="324"/>
    </row>
    <row r="7" spans="1:20" ht="28.5" customHeight="1" x14ac:dyDescent="0.25">
      <c r="L7" s="68" t="s">
        <v>221</v>
      </c>
      <c r="M7" s="292" t="s">
        <v>411</v>
      </c>
      <c r="N7" s="273"/>
      <c r="O7" s="273"/>
      <c r="P7" s="273"/>
      <c r="Q7" s="273"/>
      <c r="R7" s="293"/>
    </row>
    <row r="8" spans="1:20" ht="28.5" customHeight="1" x14ac:dyDescent="0.25">
      <c r="L8" s="68" t="s">
        <v>222</v>
      </c>
      <c r="M8" s="292" t="s">
        <v>84</v>
      </c>
      <c r="N8" s="273"/>
      <c r="O8" s="273"/>
      <c r="P8" s="273"/>
      <c r="Q8" s="273"/>
      <c r="R8" s="293"/>
    </row>
    <row r="9" spans="1:20" ht="28.5" customHeight="1" x14ac:dyDescent="0.25">
      <c r="L9" s="68" t="s">
        <v>225</v>
      </c>
      <c r="M9" s="325" t="s">
        <v>85</v>
      </c>
      <c r="N9" s="326"/>
      <c r="O9" s="326"/>
      <c r="P9" s="326"/>
      <c r="Q9" s="326"/>
      <c r="R9" s="327"/>
    </row>
    <row r="10" spans="1:20" ht="28.5" customHeight="1" x14ac:dyDescent="0.25">
      <c r="L10" s="68" t="s">
        <v>229</v>
      </c>
      <c r="M10" s="325" t="s">
        <v>86</v>
      </c>
      <c r="N10" s="326"/>
      <c r="O10" s="326"/>
      <c r="P10" s="326"/>
      <c r="Q10" s="326"/>
      <c r="R10" s="327"/>
    </row>
    <row r="11" spans="1:20" ht="28.5" customHeight="1" x14ac:dyDescent="0.25">
      <c r="L11" s="68" t="s">
        <v>231</v>
      </c>
      <c r="M11" s="325" t="s">
        <v>87</v>
      </c>
      <c r="N11" s="326"/>
      <c r="O11" s="326"/>
      <c r="P11" s="326"/>
      <c r="Q11" s="326"/>
      <c r="R11" s="327"/>
    </row>
    <row r="12" spans="1:20" ht="28.5" customHeight="1" x14ac:dyDescent="0.25"/>
    <row r="13" spans="1:20" ht="28.5" customHeight="1" x14ac:dyDescent="0.25"/>
    <row r="14" spans="1:20" ht="15" customHeight="1" x14ac:dyDescent="0.25"/>
    <row r="15" spans="1:20" ht="15" customHeight="1" x14ac:dyDescent="0.25"/>
    <row r="16" spans="1:20" ht="15" customHeight="1" x14ac:dyDescent="0.25"/>
    <row r="17" spans="1:20" ht="15" customHeight="1" x14ac:dyDescent="0.25"/>
    <row r="18" spans="1:20" ht="15" customHeight="1" x14ac:dyDescent="0.25"/>
    <row r="19" spans="1:20" ht="15" customHeight="1" x14ac:dyDescent="0.25"/>
    <row r="20" spans="1:20" ht="15" customHeight="1" x14ac:dyDescent="0.25"/>
    <row r="21" spans="1:20" ht="15" customHeight="1" x14ac:dyDescent="0.25"/>
    <row r="22" spans="1:20" ht="15" customHeight="1" x14ac:dyDescent="0.25"/>
    <row r="23" spans="1:20" ht="15" customHeight="1" x14ac:dyDescent="0.25"/>
    <row r="24" spans="1:20" ht="15" customHeight="1" x14ac:dyDescent="0.25"/>
    <row r="25" spans="1:20" s="64" customFormat="1" ht="21" x14ac:dyDescent="0.35">
      <c r="A25" s="25"/>
      <c r="B25" s="37" t="s">
        <v>106</v>
      </c>
      <c r="C25" s="25"/>
      <c r="D25" s="25"/>
      <c r="E25" s="25"/>
      <c r="F25" s="25"/>
      <c r="G25" s="25"/>
      <c r="H25" s="25"/>
      <c r="I25" s="25"/>
      <c r="J25" s="25"/>
      <c r="K25" s="25"/>
      <c r="L25" s="25"/>
      <c r="M25" s="25"/>
      <c r="N25" s="25"/>
      <c r="O25" s="25"/>
      <c r="P25" s="25"/>
      <c r="Q25" s="25"/>
      <c r="R25" s="25"/>
      <c r="S25" s="25"/>
      <c r="T25" s="25"/>
    </row>
    <row r="26" spans="1:20" ht="15" customHeight="1" x14ac:dyDescent="0.25"/>
    <row r="27" spans="1:20" ht="30.75" customHeight="1" x14ac:dyDescent="0.25">
      <c r="B27" s="308" t="s">
        <v>93</v>
      </c>
      <c r="C27" s="308"/>
      <c r="D27" s="308"/>
      <c r="E27" s="308"/>
      <c r="F27" s="308"/>
      <c r="G27" s="308"/>
      <c r="H27" s="308"/>
    </row>
    <row r="28" spans="1:20" ht="17.25" customHeight="1" x14ac:dyDescent="0.25">
      <c r="B28" s="63"/>
      <c r="C28" s="63"/>
    </row>
    <row r="29" spans="1:20" x14ac:dyDescent="0.25">
      <c r="B29" s="309"/>
      <c r="C29" s="309"/>
    </row>
    <row r="31" spans="1:20" ht="45" customHeight="1" x14ac:dyDescent="0.25"/>
    <row r="32" spans="1:20" ht="45" customHeight="1" x14ac:dyDescent="0.25"/>
    <row r="33" spans="1:20" ht="30" customHeight="1" x14ac:dyDescent="0.25"/>
    <row r="34" spans="1:20" ht="45" customHeight="1" x14ac:dyDescent="0.25"/>
    <row r="35" spans="1:20" ht="45" customHeight="1" x14ac:dyDescent="0.25"/>
    <row r="36" spans="1:20" ht="45" customHeight="1" x14ac:dyDescent="0.25"/>
    <row r="37" spans="1:20" ht="45" customHeight="1" x14ac:dyDescent="0.25"/>
    <row r="42" spans="1:20" s="225" customFormat="1" ht="21" x14ac:dyDescent="0.35">
      <c r="A42" s="224"/>
      <c r="B42" s="37" t="s">
        <v>107</v>
      </c>
      <c r="C42" s="224"/>
      <c r="D42" s="224"/>
      <c r="E42" s="224"/>
      <c r="F42" s="224"/>
      <c r="G42" s="224"/>
      <c r="H42" s="224"/>
      <c r="I42" s="224"/>
      <c r="J42" s="224"/>
      <c r="K42" s="224"/>
      <c r="L42" s="224"/>
      <c r="M42" s="224"/>
      <c r="N42" s="224"/>
      <c r="O42" s="224"/>
      <c r="P42" s="224"/>
      <c r="Q42" s="224"/>
      <c r="R42" s="224"/>
      <c r="S42" s="224"/>
      <c r="T42" s="224"/>
    </row>
    <row r="43" spans="1:20" ht="15" customHeight="1" x14ac:dyDescent="0.25"/>
    <row r="44" spans="1:20" x14ac:dyDescent="0.25">
      <c r="B44" s="29" t="s">
        <v>108</v>
      </c>
      <c r="L44" s="29" t="s">
        <v>108</v>
      </c>
    </row>
    <row r="46" spans="1:20" x14ac:dyDescent="0.25">
      <c r="B46" s="286" t="str">
        <f>+Instructions!D14</f>
        <v>2015-16</v>
      </c>
      <c r="C46" s="287"/>
      <c r="D46" s="287"/>
      <c r="E46" s="287"/>
      <c r="F46" s="287"/>
      <c r="G46" s="287"/>
      <c r="H46" s="287"/>
      <c r="I46" s="288"/>
      <c r="L46" s="286" t="str">
        <f>+Instructions!E14</f>
        <v>2016-17</v>
      </c>
      <c r="M46" s="287"/>
      <c r="N46" s="287"/>
      <c r="O46" s="287"/>
      <c r="P46" s="287"/>
      <c r="Q46" s="287"/>
      <c r="R46" s="287"/>
      <c r="S46" s="288"/>
    </row>
    <row r="47" spans="1:20" ht="42" customHeight="1" x14ac:dyDescent="0.25">
      <c r="B47" s="50" t="s">
        <v>50</v>
      </c>
      <c r="C47" s="21" t="s">
        <v>27</v>
      </c>
      <c r="D47" s="21" t="s">
        <v>22</v>
      </c>
      <c r="E47" s="21" t="s">
        <v>24</v>
      </c>
      <c r="F47" s="21" t="s">
        <v>29</v>
      </c>
      <c r="G47" s="21" t="s">
        <v>23</v>
      </c>
      <c r="H47" s="28" t="s">
        <v>21</v>
      </c>
      <c r="I47" s="27" t="s">
        <v>40</v>
      </c>
      <c r="L47" s="50" t="s">
        <v>50</v>
      </c>
      <c r="M47" s="21" t="s">
        <v>27</v>
      </c>
      <c r="N47" s="21" t="s">
        <v>22</v>
      </c>
      <c r="O47" s="21" t="s">
        <v>24</v>
      </c>
      <c r="P47" s="21" t="s">
        <v>29</v>
      </c>
      <c r="Q47" s="21" t="s">
        <v>23</v>
      </c>
      <c r="R47" s="28" t="s">
        <v>21</v>
      </c>
      <c r="S47" s="27" t="s">
        <v>40</v>
      </c>
    </row>
    <row r="48" spans="1:20" x14ac:dyDescent="0.25">
      <c r="B48" s="48" t="s">
        <v>221</v>
      </c>
      <c r="C48" s="65">
        <f>'PQ Ratings'!D52</f>
        <v>6</v>
      </c>
      <c r="D48" s="65">
        <f>'PQ Ratings'!E52</f>
        <v>0</v>
      </c>
      <c r="E48" s="65">
        <f>'PQ Ratings'!F52</f>
        <v>0</v>
      </c>
      <c r="F48" s="65">
        <f>'PQ Ratings'!G52</f>
        <v>0</v>
      </c>
      <c r="G48" s="65">
        <f>'PQ Ratings'!H52</f>
        <v>0</v>
      </c>
      <c r="H48" s="65">
        <f>'PQ Ratings'!I52</f>
        <v>0</v>
      </c>
      <c r="I48" s="66">
        <f>SUM(C48:H48)</f>
        <v>6</v>
      </c>
      <c r="L48" s="48" t="s">
        <v>221</v>
      </c>
      <c r="M48" s="65">
        <f>'PQ Ratings'!P52</f>
        <v>6</v>
      </c>
      <c r="N48" s="65">
        <f>'PQ Ratings'!Q52</f>
        <v>0</v>
      </c>
      <c r="O48" s="65">
        <f>'PQ Ratings'!R52</f>
        <v>0</v>
      </c>
      <c r="P48" s="65">
        <f>'PQ Ratings'!S52</f>
        <v>0</v>
      </c>
      <c r="Q48" s="65">
        <f>'PQ Ratings'!T52</f>
        <v>0</v>
      </c>
      <c r="R48" s="65">
        <f>'PQ Ratings'!U52</f>
        <v>0</v>
      </c>
      <c r="S48" s="66">
        <f>SUM(M48:R48)</f>
        <v>6</v>
      </c>
    </row>
    <row r="49" spans="2:19" x14ac:dyDescent="0.25">
      <c r="B49" s="48" t="s">
        <v>222</v>
      </c>
      <c r="C49" s="65">
        <f>'PQ Ratings'!D53</f>
        <v>3</v>
      </c>
      <c r="D49" s="65">
        <f>'PQ Ratings'!E53</f>
        <v>0</v>
      </c>
      <c r="E49" s="65">
        <f>'PQ Ratings'!F53</f>
        <v>0</v>
      </c>
      <c r="F49" s="65">
        <f>'PQ Ratings'!G53</f>
        <v>0</v>
      </c>
      <c r="G49" s="65">
        <f>'PQ Ratings'!H53</f>
        <v>0</v>
      </c>
      <c r="H49" s="65">
        <f>'PQ Ratings'!I53</f>
        <v>0</v>
      </c>
      <c r="I49" s="66">
        <f t="shared" ref="I49:I52" si="0">SUM(C49:H49)</f>
        <v>3</v>
      </c>
      <c r="L49" s="48" t="s">
        <v>222</v>
      </c>
      <c r="M49" s="65">
        <f>'PQ Ratings'!P53</f>
        <v>3</v>
      </c>
      <c r="N49" s="65">
        <f>'PQ Ratings'!Q53</f>
        <v>0</v>
      </c>
      <c r="O49" s="65">
        <f>'PQ Ratings'!R53</f>
        <v>0</v>
      </c>
      <c r="P49" s="65">
        <f>'PQ Ratings'!S53</f>
        <v>0</v>
      </c>
      <c r="Q49" s="65">
        <f>'PQ Ratings'!T53</f>
        <v>0</v>
      </c>
      <c r="R49" s="65">
        <f>'PQ Ratings'!U53</f>
        <v>0</v>
      </c>
      <c r="S49" s="66">
        <f t="shared" ref="S49:S52" si="1">SUM(M49:R49)</f>
        <v>3</v>
      </c>
    </row>
    <row r="50" spans="2:19" x14ac:dyDescent="0.25">
      <c r="B50" s="48" t="s">
        <v>225</v>
      </c>
      <c r="C50" s="65">
        <f>'PQ Ratings'!D54</f>
        <v>4</v>
      </c>
      <c r="D50" s="65">
        <f>'PQ Ratings'!E54</f>
        <v>0</v>
      </c>
      <c r="E50" s="65">
        <f>'PQ Ratings'!F54</f>
        <v>0</v>
      </c>
      <c r="F50" s="65">
        <f>'PQ Ratings'!G54</f>
        <v>0</v>
      </c>
      <c r="G50" s="65">
        <f>'PQ Ratings'!H54</f>
        <v>0</v>
      </c>
      <c r="H50" s="65">
        <f>'PQ Ratings'!I54</f>
        <v>0</v>
      </c>
      <c r="I50" s="66">
        <f t="shared" si="0"/>
        <v>4</v>
      </c>
      <c r="L50" s="48" t="s">
        <v>225</v>
      </c>
      <c r="M50" s="65">
        <f>'PQ Ratings'!P54</f>
        <v>4</v>
      </c>
      <c r="N50" s="65">
        <f>'PQ Ratings'!Q54</f>
        <v>0</v>
      </c>
      <c r="O50" s="65">
        <f>'PQ Ratings'!R54</f>
        <v>0</v>
      </c>
      <c r="P50" s="65">
        <f>'PQ Ratings'!S54</f>
        <v>0</v>
      </c>
      <c r="Q50" s="65">
        <f>'PQ Ratings'!T54</f>
        <v>0</v>
      </c>
      <c r="R50" s="65">
        <f>'PQ Ratings'!U54</f>
        <v>0</v>
      </c>
      <c r="S50" s="66">
        <f t="shared" si="1"/>
        <v>4</v>
      </c>
    </row>
    <row r="51" spans="2:19" x14ac:dyDescent="0.25">
      <c r="B51" s="48" t="s">
        <v>229</v>
      </c>
      <c r="C51" s="65">
        <f>'PQ Ratings'!D55</f>
        <v>8</v>
      </c>
      <c r="D51" s="65">
        <f>'PQ Ratings'!E55</f>
        <v>0</v>
      </c>
      <c r="E51" s="65">
        <f>'PQ Ratings'!F55</f>
        <v>0</v>
      </c>
      <c r="F51" s="65">
        <f>'PQ Ratings'!G55</f>
        <v>0</v>
      </c>
      <c r="G51" s="65">
        <f>'PQ Ratings'!H55</f>
        <v>0</v>
      </c>
      <c r="H51" s="65">
        <f>'PQ Ratings'!I55</f>
        <v>0</v>
      </c>
      <c r="I51" s="66">
        <f t="shared" si="0"/>
        <v>8</v>
      </c>
      <c r="L51" s="48" t="s">
        <v>229</v>
      </c>
      <c r="M51" s="65">
        <f>'PQ Ratings'!P55</f>
        <v>8</v>
      </c>
      <c r="N51" s="65">
        <f>'PQ Ratings'!Q55</f>
        <v>0</v>
      </c>
      <c r="O51" s="65">
        <f>'PQ Ratings'!R55</f>
        <v>0</v>
      </c>
      <c r="P51" s="65">
        <f>'PQ Ratings'!S55</f>
        <v>0</v>
      </c>
      <c r="Q51" s="65">
        <f>'PQ Ratings'!T55</f>
        <v>0</v>
      </c>
      <c r="R51" s="65">
        <f>'PQ Ratings'!U55</f>
        <v>0</v>
      </c>
      <c r="S51" s="66">
        <f t="shared" si="1"/>
        <v>8</v>
      </c>
    </row>
    <row r="52" spans="2:19" x14ac:dyDescent="0.25">
      <c r="B52" s="48" t="s">
        <v>231</v>
      </c>
      <c r="C52" s="65">
        <f>'PQ Ratings'!D56</f>
        <v>3</v>
      </c>
      <c r="D52" s="65">
        <f>'PQ Ratings'!E56</f>
        <v>0</v>
      </c>
      <c r="E52" s="65">
        <f>'PQ Ratings'!F56</f>
        <v>0</v>
      </c>
      <c r="F52" s="65">
        <f>'PQ Ratings'!G56</f>
        <v>0</v>
      </c>
      <c r="G52" s="65">
        <f>'PQ Ratings'!H56</f>
        <v>0</v>
      </c>
      <c r="H52" s="65">
        <f>'PQ Ratings'!I56</f>
        <v>0</v>
      </c>
      <c r="I52" s="66">
        <f t="shared" si="0"/>
        <v>3</v>
      </c>
      <c r="L52" s="48" t="s">
        <v>231</v>
      </c>
      <c r="M52" s="65">
        <f>'PQ Ratings'!P56</f>
        <v>3</v>
      </c>
      <c r="N52" s="65">
        <f>'PQ Ratings'!Q56</f>
        <v>0</v>
      </c>
      <c r="O52" s="65">
        <f>'PQ Ratings'!R56</f>
        <v>0</v>
      </c>
      <c r="P52" s="65">
        <f>'PQ Ratings'!S56</f>
        <v>0</v>
      </c>
      <c r="Q52" s="65">
        <f>'PQ Ratings'!T56</f>
        <v>0</v>
      </c>
      <c r="R52" s="65">
        <f>'PQ Ratings'!U56</f>
        <v>0</v>
      </c>
      <c r="S52" s="66">
        <f t="shared" si="1"/>
        <v>3</v>
      </c>
    </row>
  </sheetData>
  <mergeCells count="10">
    <mergeCell ref="B29:C29"/>
    <mergeCell ref="B46:I46"/>
    <mergeCell ref="M6:R6"/>
    <mergeCell ref="M7:R7"/>
    <mergeCell ref="M8:R8"/>
    <mergeCell ref="M9:R9"/>
    <mergeCell ref="M10:R10"/>
    <mergeCell ref="M11:R11"/>
    <mergeCell ref="L46:S46"/>
    <mergeCell ref="B27:H27"/>
  </mergeCells>
  <pageMargins left="0.25" right="0.25" top="0.75" bottom="0.75" header="0.3" footer="0.3"/>
  <pageSetup paperSize="8"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T61"/>
  <sheetViews>
    <sheetView showGridLines="0" zoomScale="70" zoomScaleNormal="70" workbookViewId="0"/>
  </sheetViews>
  <sheetFormatPr defaultColWidth="9.140625" defaultRowHeight="15" x14ac:dyDescent="0.25"/>
  <cols>
    <col min="1" max="1" width="2.42578125" style="29" customWidth="1"/>
    <col min="2" max="8" width="15.7109375" style="29" customWidth="1"/>
    <col min="9" max="9" width="18" style="29" customWidth="1"/>
    <col min="10" max="11" width="9.140625" style="29"/>
    <col min="12" max="18" width="15.7109375" style="29" customWidth="1"/>
    <col min="19" max="19" width="17.28515625" style="29" customWidth="1"/>
    <col min="20" max="20" width="10.7109375" style="29" customWidth="1"/>
    <col min="21" max="21" width="65.42578125" style="29" customWidth="1"/>
    <col min="22" max="16384" width="9.140625" style="29"/>
  </cols>
  <sheetData>
    <row r="1" spans="1:20" s="64" customFormat="1" ht="18.75" x14ac:dyDescent="0.3">
      <c r="A1" s="229"/>
      <c r="B1" s="62" t="s">
        <v>67</v>
      </c>
      <c r="C1" s="229"/>
      <c r="D1" s="229"/>
      <c r="E1" s="229"/>
      <c r="F1" s="229"/>
      <c r="G1" s="229"/>
      <c r="H1" s="229"/>
      <c r="I1" s="229"/>
      <c r="J1" s="229"/>
      <c r="K1" s="229"/>
      <c r="L1" s="229"/>
      <c r="M1" s="229"/>
      <c r="N1" s="229"/>
      <c r="O1" s="229"/>
      <c r="P1" s="229"/>
      <c r="Q1" s="229"/>
      <c r="R1" s="229"/>
      <c r="S1" s="229"/>
      <c r="T1" s="25"/>
    </row>
    <row r="2" spans="1:20" ht="15" customHeight="1" x14ac:dyDescent="0.25"/>
    <row r="3" spans="1:20" s="64" customFormat="1" ht="18.75" x14ac:dyDescent="0.3">
      <c r="A3" s="229"/>
      <c r="B3" s="62" t="s">
        <v>102</v>
      </c>
      <c r="C3" s="229"/>
      <c r="D3" s="229"/>
      <c r="E3" s="229"/>
      <c r="F3" s="229"/>
      <c r="G3" s="229"/>
      <c r="H3" s="229"/>
      <c r="I3" s="229"/>
      <c r="J3" s="229"/>
      <c r="K3" s="229"/>
      <c r="L3" s="229"/>
      <c r="M3" s="229"/>
      <c r="N3" s="229"/>
      <c r="O3" s="229"/>
      <c r="P3" s="229"/>
      <c r="Q3" s="229"/>
      <c r="R3" s="229"/>
      <c r="S3" s="229"/>
      <c r="T3" s="25"/>
    </row>
    <row r="4" spans="1:20" ht="15" customHeight="1" x14ac:dyDescent="0.25"/>
    <row r="5" spans="1:20" ht="15" customHeight="1" x14ac:dyDescent="0.25">
      <c r="L5" s="24" t="s">
        <v>65</v>
      </c>
    </row>
    <row r="6" spans="1:20" ht="28.5" customHeight="1" x14ac:dyDescent="0.25">
      <c r="L6" s="47" t="s">
        <v>83</v>
      </c>
      <c r="M6" s="328" t="s">
        <v>89</v>
      </c>
      <c r="N6" s="329"/>
      <c r="O6" s="329"/>
      <c r="P6" s="329"/>
      <c r="Q6" s="329"/>
      <c r="R6" s="330"/>
    </row>
    <row r="7" spans="1:20" ht="29.25" customHeight="1" x14ac:dyDescent="0.25">
      <c r="L7" s="68" t="s">
        <v>8</v>
      </c>
      <c r="M7" s="331" t="s">
        <v>413</v>
      </c>
      <c r="N7" s="332"/>
      <c r="O7" s="332"/>
      <c r="P7" s="332"/>
      <c r="Q7" s="332"/>
      <c r="R7" s="333"/>
    </row>
    <row r="8" spans="1:20" ht="29.25" customHeight="1" x14ac:dyDescent="0.25">
      <c r="L8" s="68" t="s">
        <v>9</v>
      </c>
      <c r="M8" s="331" t="s">
        <v>412</v>
      </c>
      <c r="N8" s="332"/>
      <c r="O8" s="332"/>
      <c r="P8" s="332"/>
      <c r="Q8" s="332"/>
      <c r="R8" s="333"/>
    </row>
    <row r="9" spans="1:20" ht="36.75" customHeight="1" x14ac:dyDescent="0.25">
      <c r="L9" s="68" t="s">
        <v>10</v>
      </c>
      <c r="M9" s="334" t="s">
        <v>414</v>
      </c>
      <c r="N9" s="335"/>
      <c r="O9" s="335"/>
      <c r="P9" s="335"/>
      <c r="Q9" s="335"/>
      <c r="R9" s="336"/>
    </row>
    <row r="10" spans="1:20" ht="28.5" customHeight="1" x14ac:dyDescent="0.25">
      <c r="L10" s="68" t="s">
        <v>11</v>
      </c>
      <c r="M10" s="325" t="s">
        <v>415</v>
      </c>
      <c r="N10" s="326"/>
      <c r="O10" s="326"/>
      <c r="P10" s="326"/>
      <c r="Q10" s="326"/>
      <c r="R10" s="327"/>
    </row>
    <row r="11" spans="1:20" ht="32.25" customHeight="1" x14ac:dyDescent="0.25">
      <c r="L11" s="68" t="s">
        <v>12</v>
      </c>
      <c r="M11" s="325" t="s">
        <v>416</v>
      </c>
      <c r="N11" s="326"/>
      <c r="O11" s="326"/>
      <c r="P11" s="326"/>
      <c r="Q11" s="326"/>
      <c r="R11" s="327"/>
    </row>
    <row r="12" spans="1:20" ht="15" customHeight="1" x14ac:dyDescent="0.25"/>
    <row r="13" spans="1:20" ht="15" customHeight="1" x14ac:dyDescent="0.25"/>
    <row r="14" spans="1:20" ht="15" customHeight="1" x14ac:dyDescent="0.25"/>
    <row r="15" spans="1:20" ht="15" customHeight="1" x14ac:dyDescent="0.25"/>
    <row r="16" spans="1:20" ht="15" customHeight="1" x14ac:dyDescent="0.25"/>
    <row r="17" spans="1:20" ht="15" customHeight="1" x14ac:dyDescent="0.25"/>
    <row r="18" spans="1:20" ht="15" customHeight="1" x14ac:dyDescent="0.25"/>
    <row r="19" spans="1:20" ht="15" customHeight="1" x14ac:dyDescent="0.25"/>
    <row r="20" spans="1:20" ht="15" customHeight="1" x14ac:dyDescent="0.25"/>
    <row r="21" spans="1:20" ht="15" customHeight="1" x14ac:dyDescent="0.25"/>
    <row r="22" spans="1:20" ht="15" customHeight="1" x14ac:dyDescent="0.25"/>
    <row r="23" spans="1:20" ht="15" customHeight="1" x14ac:dyDescent="0.25"/>
    <row r="24" spans="1:20" ht="15" customHeight="1" x14ac:dyDescent="0.25"/>
    <row r="25" spans="1:20" s="64" customFormat="1" ht="18.75" x14ac:dyDescent="0.3">
      <c r="A25" s="229"/>
      <c r="B25" s="62" t="s">
        <v>106</v>
      </c>
      <c r="C25" s="229"/>
      <c r="D25" s="229"/>
      <c r="E25" s="229"/>
      <c r="F25" s="229"/>
      <c r="G25" s="229"/>
      <c r="H25" s="229"/>
      <c r="I25" s="229"/>
      <c r="J25" s="229"/>
      <c r="K25" s="229"/>
      <c r="L25" s="229"/>
      <c r="M25" s="229"/>
      <c r="N25" s="229"/>
      <c r="O25" s="229"/>
      <c r="P25" s="229"/>
      <c r="Q25" s="229"/>
      <c r="R25" s="229"/>
      <c r="S25" s="229"/>
      <c r="T25" s="25"/>
    </row>
    <row r="26" spans="1:20" ht="15" customHeight="1" x14ac:dyDescent="0.25"/>
    <row r="27" spans="1:20" ht="28.5" customHeight="1" x14ac:dyDescent="0.25">
      <c r="B27" s="308" t="s">
        <v>90</v>
      </c>
      <c r="C27" s="308"/>
      <c r="D27" s="308"/>
      <c r="E27" s="308"/>
      <c r="F27" s="308"/>
      <c r="G27" s="308"/>
      <c r="H27" s="308"/>
    </row>
    <row r="28" spans="1:20" ht="43.5" customHeight="1" x14ac:dyDescent="0.25">
      <c r="B28" s="309"/>
      <c r="C28" s="309"/>
    </row>
    <row r="51" spans="1:20" s="64" customFormat="1" ht="18.75" x14ac:dyDescent="0.3">
      <c r="A51" s="229"/>
      <c r="B51" s="62" t="s">
        <v>107</v>
      </c>
      <c r="C51" s="229"/>
      <c r="D51" s="229"/>
      <c r="E51" s="229"/>
      <c r="F51" s="229"/>
      <c r="G51" s="229"/>
      <c r="H51" s="229"/>
      <c r="I51" s="229"/>
      <c r="J51" s="229"/>
      <c r="K51" s="229"/>
      <c r="L51" s="229"/>
      <c r="M51" s="229"/>
      <c r="N51" s="229"/>
      <c r="O51" s="229"/>
      <c r="P51" s="229"/>
      <c r="Q51" s="229"/>
      <c r="R51" s="229"/>
      <c r="S51" s="229"/>
      <c r="T51" s="25"/>
    </row>
    <row r="52" spans="1:20" ht="15" customHeight="1" x14ac:dyDescent="0.25"/>
    <row r="53" spans="1:20" x14ac:dyDescent="0.25">
      <c r="B53" s="29" t="s">
        <v>108</v>
      </c>
      <c r="L53" s="29" t="s">
        <v>108</v>
      </c>
    </row>
    <row r="55" spans="1:20" x14ac:dyDescent="0.25">
      <c r="B55" s="286" t="str">
        <f>Instructions!D14</f>
        <v>2015-16</v>
      </c>
      <c r="C55" s="287"/>
      <c r="D55" s="287"/>
      <c r="E55" s="287"/>
      <c r="F55" s="287"/>
      <c r="G55" s="287"/>
      <c r="H55" s="287"/>
      <c r="I55" s="288"/>
      <c r="L55" s="286" t="str">
        <f>Instructions!E14</f>
        <v>2016-17</v>
      </c>
      <c r="M55" s="287"/>
      <c r="N55" s="287"/>
      <c r="O55" s="287"/>
      <c r="P55" s="287"/>
      <c r="Q55" s="287"/>
      <c r="R55" s="287"/>
      <c r="S55" s="288"/>
    </row>
    <row r="56" spans="1:20" ht="42" customHeight="1" x14ac:dyDescent="0.25">
      <c r="B56" s="50" t="s">
        <v>50</v>
      </c>
      <c r="C56" s="21" t="s">
        <v>27</v>
      </c>
      <c r="D56" s="21" t="s">
        <v>22</v>
      </c>
      <c r="E56" s="21" t="s">
        <v>24</v>
      </c>
      <c r="F56" s="21" t="s">
        <v>29</v>
      </c>
      <c r="G56" s="21" t="s">
        <v>23</v>
      </c>
      <c r="H56" s="28" t="s">
        <v>21</v>
      </c>
      <c r="I56" s="27" t="s">
        <v>40</v>
      </c>
      <c r="L56" s="50" t="s">
        <v>50</v>
      </c>
      <c r="M56" s="21" t="s">
        <v>27</v>
      </c>
      <c r="N56" s="21" t="s">
        <v>22</v>
      </c>
      <c r="O56" s="21" t="s">
        <v>24</v>
      </c>
      <c r="P56" s="21" t="s">
        <v>29</v>
      </c>
      <c r="Q56" s="21" t="s">
        <v>23</v>
      </c>
      <c r="R56" s="28" t="s">
        <v>21</v>
      </c>
      <c r="S56" s="27" t="s">
        <v>40</v>
      </c>
    </row>
    <row r="57" spans="1:20" x14ac:dyDescent="0.25">
      <c r="B57" s="32" t="s">
        <v>8</v>
      </c>
      <c r="C57" s="65">
        <f>'PQ Ratings'!D32</f>
        <v>3</v>
      </c>
      <c r="D57" s="65">
        <f>'PQ Ratings'!E32</f>
        <v>0</v>
      </c>
      <c r="E57" s="65">
        <f>'PQ Ratings'!F32</f>
        <v>0</v>
      </c>
      <c r="F57" s="65">
        <f>'PQ Ratings'!G32</f>
        <v>0</v>
      </c>
      <c r="G57" s="65">
        <f>'PQ Ratings'!H32</f>
        <v>0</v>
      </c>
      <c r="H57" s="65">
        <f>'PQ Ratings'!I32</f>
        <v>0</v>
      </c>
      <c r="I57" s="66">
        <f>SUM(C57:H57)</f>
        <v>3</v>
      </c>
      <c r="L57" s="32" t="s">
        <v>8</v>
      </c>
      <c r="M57" s="65">
        <f>'PQ Ratings'!P32</f>
        <v>3</v>
      </c>
      <c r="N57" s="65">
        <f>'PQ Ratings'!Q32</f>
        <v>0</v>
      </c>
      <c r="O57" s="65">
        <f>'PQ Ratings'!R32</f>
        <v>0</v>
      </c>
      <c r="P57" s="65">
        <f>'PQ Ratings'!S32</f>
        <v>0</v>
      </c>
      <c r="Q57" s="65">
        <f>'PQ Ratings'!T32</f>
        <v>0</v>
      </c>
      <c r="R57" s="65">
        <f>'PQ Ratings'!U32</f>
        <v>0</v>
      </c>
      <c r="S57" s="66">
        <f>SUM(M57:R57)</f>
        <v>3</v>
      </c>
    </row>
    <row r="58" spans="1:20" x14ac:dyDescent="0.25">
      <c r="B58" s="32" t="s">
        <v>9</v>
      </c>
      <c r="C58" s="65">
        <f>'PQ Ratings'!D33</f>
        <v>7</v>
      </c>
      <c r="D58" s="65">
        <f>'PQ Ratings'!E33</f>
        <v>0</v>
      </c>
      <c r="E58" s="65">
        <f>'PQ Ratings'!F33</f>
        <v>0</v>
      </c>
      <c r="F58" s="65">
        <f>'PQ Ratings'!G33</f>
        <v>0</v>
      </c>
      <c r="G58" s="65">
        <f>'PQ Ratings'!H33</f>
        <v>0</v>
      </c>
      <c r="H58" s="65">
        <f>'PQ Ratings'!I33</f>
        <v>0</v>
      </c>
      <c r="I58" s="66">
        <f t="shared" ref="I58:I61" si="0">SUM(C58:H58)</f>
        <v>7</v>
      </c>
      <c r="L58" s="32" t="s">
        <v>9</v>
      </c>
      <c r="M58" s="65">
        <f>'PQ Ratings'!P33</f>
        <v>7</v>
      </c>
      <c r="N58" s="65">
        <f>'PQ Ratings'!Q33</f>
        <v>0</v>
      </c>
      <c r="O58" s="65">
        <f>'PQ Ratings'!R33</f>
        <v>0</v>
      </c>
      <c r="P58" s="65">
        <f>'PQ Ratings'!S33</f>
        <v>0</v>
      </c>
      <c r="Q58" s="65">
        <f>'PQ Ratings'!T33</f>
        <v>0</v>
      </c>
      <c r="R58" s="65">
        <f>'PQ Ratings'!U33</f>
        <v>0</v>
      </c>
      <c r="S58" s="66">
        <f t="shared" ref="S58:S61" si="1">SUM(M58:R58)</f>
        <v>7</v>
      </c>
    </row>
    <row r="59" spans="1:20" x14ac:dyDescent="0.25">
      <c r="B59" s="32" t="s">
        <v>10</v>
      </c>
      <c r="C59" s="65">
        <f>'PQ Ratings'!D34</f>
        <v>5</v>
      </c>
      <c r="D59" s="65">
        <f>'PQ Ratings'!E34</f>
        <v>0</v>
      </c>
      <c r="E59" s="65">
        <f>'PQ Ratings'!F34</f>
        <v>0</v>
      </c>
      <c r="F59" s="65">
        <f>'PQ Ratings'!G34</f>
        <v>0</v>
      </c>
      <c r="G59" s="65">
        <f>'PQ Ratings'!H34</f>
        <v>0</v>
      </c>
      <c r="H59" s="65">
        <f>'PQ Ratings'!I34</f>
        <v>0</v>
      </c>
      <c r="I59" s="66">
        <f t="shared" si="0"/>
        <v>5</v>
      </c>
      <c r="L59" s="32" t="s">
        <v>10</v>
      </c>
      <c r="M59" s="65">
        <f>'PQ Ratings'!P34</f>
        <v>5</v>
      </c>
      <c r="N59" s="65">
        <f>'PQ Ratings'!Q34</f>
        <v>0</v>
      </c>
      <c r="O59" s="65">
        <f>'PQ Ratings'!R34</f>
        <v>0</v>
      </c>
      <c r="P59" s="65">
        <f>'PQ Ratings'!S34</f>
        <v>0</v>
      </c>
      <c r="Q59" s="65">
        <f>'PQ Ratings'!T34</f>
        <v>0</v>
      </c>
      <c r="R59" s="65">
        <f>'PQ Ratings'!U34</f>
        <v>0</v>
      </c>
      <c r="S59" s="66">
        <f t="shared" si="1"/>
        <v>5</v>
      </c>
    </row>
    <row r="60" spans="1:20" x14ac:dyDescent="0.25">
      <c r="B60" s="32" t="s">
        <v>11</v>
      </c>
      <c r="C60" s="65">
        <f>'PQ Ratings'!D35</f>
        <v>3</v>
      </c>
      <c r="D60" s="65">
        <f>'PQ Ratings'!E35</f>
        <v>0</v>
      </c>
      <c r="E60" s="65">
        <f>'PQ Ratings'!F35</f>
        <v>0</v>
      </c>
      <c r="F60" s="65">
        <f>'PQ Ratings'!G35</f>
        <v>0</v>
      </c>
      <c r="G60" s="65">
        <f>'PQ Ratings'!H35</f>
        <v>0</v>
      </c>
      <c r="H60" s="65">
        <f>'PQ Ratings'!I35</f>
        <v>0</v>
      </c>
      <c r="I60" s="66">
        <f t="shared" si="0"/>
        <v>3</v>
      </c>
      <c r="L60" s="32" t="s">
        <v>11</v>
      </c>
      <c r="M60" s="65">
        <f>'PQ Ratings'!P35</f>
        <v>3</v>
      </c>
      <c r="N60" s="65">
        <f>'PQ Ratings'!Q35</f>
        <v>0</v>
      </c>
      <c r="O60" s="65">
        <f>'PQ Ratings'!R35</f>
        <v>0</v>
      </c>
      <c r="P60" s="65">
        <f>'PQ Ratings'!S35</f>
        <v>0</v>
      </c>
      <c r="Q60" s="65">
        <f>'PQ Ratings'!T35</f>
        <v>0</v>
      </c>
      <c r="R60" s="65">
        <f>'PQ Ratings'!U35</f>
        <v>0</v>
      </c>
      <c r="S60" s="66">
        <f t="shared" si="1"/>
        <v>3</v>
      </c>
    </row>
    <row r="61" spans="1:20" x14ac:dyDescent="0.25">
      <c r="B61" s="32" t="s">
        <v>12</v>
      </c>
      <c r="C61" s="65">
        <f>'PQ Ratings'!D36</f>
        <v>7</v>
      </c>
      <c r="D61" s="65">
        <f>'PQ Ratings'!E36</f>
        <v>0</v>
      </c>
      <c r="E61" s="65">
        <f>'PQ Ratings'!F36</f>
        <v>0</v>
      </c>
      <c r="F61" s="65">
        <f>'PQ Ratings'!G36</f>
        <v>0</v>
      </c>
      <c r="G61" s="65">
        <f>'PQ Ratings'!H36</f>
        <v>0</v>
      </c>
      <c r="H61" s="65">
        <f>'PQ Ratings'!I36</f>
        <v>0</v>
      </c>
      <c r="I61" s="66">
        <f t="shared" si="0"/>
        <v>7</v>
      </c>
      <c r="L61" s="32" t="s">
        <v>12</v>
      </c>
      <c r="M61" s="65">
        <f>'PQ Ratings'!P36</f>
        <v>7</v>
      </c>
      <c r="N61" s="65">
        <f>'PQ Ratings'!Q36</f>
        <v>0</v>
      </c>
      <c r="O61" s="65">
        <f>'PQ Ratings'!R36</f>
        <v>0</v>
      </c>
      <c r="P61" s="65">
        <f>'PQ Ratings'!S36</f>
        <v>0</v>
      </c>
      <c r="Q61" s="65">
        <f>'PQ Ratings'!T36</f>
        <v>0</v>
      </c>
      <c r="R61" s="65">
        <f>'PQ Ratings'!U36</f>
        <v>0</v>
      </c>
      <c r="S61" s="66">
        <f t="shared" si="1"/>
        <v>7</v>
      </c>
    </row>
  </sheetData>
  <mergeCells count="10">
    <mergeCell ref="B28:C28"/>
    <mergeCell ref="B55:I55"/>
    <mergeCell ref="B27:H27"/>
    <mergeCell ref="L55:S55"/>
    <mergeCell ref="M6:R6"/>
    <mergeCell ref="M7:R7"/>
    <mergeCell ref="M8:R8"/>
    <mergeCell ref="M9:R9"/>
    <mergeCell ref="M10:R10"/>
    <mergeCell ref="M11:R11"/>
  </mergeCells>
  <pageMargins left="0.25" right="0.25" top="0.75" bottom="0.75" header="0.3" footer="0.3"/>
  <pageSetup paperSize="8" scale="4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54"/>
  <sheetViews>
    <sheetView showGridLines="0" zoomScale="70" zoomScaleNormal="70" workbookViewId="0"/>
  </sheetViews>
  <sheetFormatPr defaultColWidth="9.140625" defaultRowHeight="15" x14ac:dyDescent="0.25"/>
  <cols>
    <col min="1" max="1" width="2.42578125" style="29" customWidth="1"/>
    <col min="2" max="8" width="15.7109375" style="29" customWidth="1"/>
    <col min="9" max="9" width="17" style="29" customWidth="1"/>
    <col min="10" max="11" width="6.5703125" style="29" customWidth="1"/>
    <col min="12" max="18" width="15.7109375" style="29" customWidth="1"/>
    <col min="19" max="19" width="17" style="29" customWidth="1"/>
    <col min="20" max="20" width="18.28515625" style="29" customWidth="1"/>
    <col min="21" max="16384" width="9.140625" style="29"/>
  </cols>
  <sheetData>
    <row r="1" spans="1:19" s="64" customFormat="1" ht="18.75" x14ac:dyDescent="0.3">
      <c r="A1" s="229"/>
      <c r="B1" s="62" t="s">
        <v>66</v>
      </c>
      <c r="C1" s="229"/>
      <c r="D1" s="229"/>
      <c r="E1" s="229"/>
      <c r="F1" s="229"/>
      <c r="G1" s="229"/>
      <c r="H1" s="229"/>
      <c r="I1" s="229"/>
      <c r="J1" s="229"/>
      <c r="K1" s="229"/>
      <c r="L1" s="229"/>
      <c r="M1" s="229"/>
      <c r="N1" s="229"/>
      <c r="O1" s="229"/>
      <c r="P1" s="229"/>
      <c r="Q1" s="229"/>
      <c r="R1" s="229"/>
      <c r="S1" s="229"/>
    </row>
    <row r="2" spans="1:19" ht="15" customHeight="1" x14ac:dyDescent="0.25"/>
    <row r="3" spans="1:19" s="64" customFormat="1" ht="18.75" x14ac:dyDescent="0.3">
      <c r="A3" s="229"/>
      <c r="B3" s="62" t="s">
        <v>102</v>
      </c>
      <c r="C3" s="229"/>
      <c r="D3" s="229"/>
      <c r="E3" s="229"/>
      <c r="F3" s="229"/>
      <c r="G3" s="229"/>
      <c r="H3" s="229"/>
      <c r="I3" s="229"/>
      <c r="J3" s="229"/>
      <c r="K3" s="229"/>
      <c r="L3" s="229"/>
      <c r="M3" s="229"/>
      <c r="N3" s="229"/>
      <c r="O3" s="229"/>
      <c r="P3" s="229"/>
      <c r="Q3" s="229"/>
      <c r="R3" s="229"/>
      <c r="S3" s="229"/>
    </row>
    <row r="4" spans="1:19" ht="15" customHeight="1" x14ac:dyDescent="0.25"/>
    <row r="5" spans="1:19" ht="15" customHeight="1" x14ac:dyDescent="0.25">
      <c r="L5" s="24" t="s">
        <v>65</v>
      </c>
    </row>
    <row r="6" spans="1:19" ht="15" customHeight="1" x14ac:dyDescent="0.25">
      <c r="L6" s="47" t="s">
        <v>83</v>
      </c>
      <c r="M6" s="328" t="s">
        <v>88</v>
      </c>
      <c r="N6" s="329"/>
      <c r="O6" s="329"/>
      <c r="P6" s="329"/>
      <c r="Q6" s="329"/>
      <c r="R6" s="330"/>
    </row>
    <row r="7" spans="1:19" ht="32.25" customHeight="1" x14ac:dyDescent="0.25">
      <c r="L7" s="68" t="s">
        <v>13</v>
      </c>
      <c r="M7" s="292" t="s">
        <v>417</v>
      </c>
      <c r="N7" s="273"/>
      <c r="O7" s="273"/>
      <c r="P7" s="273"/>
      <c r="Q7" s="273"/>
      <c r="R7" s="293"/>
    </row>
    <row r="8" spans="1:19" ht="28.5" customHeight="1" x14ac:dyDescent="0.25">
      <c r="L8" s="68" t="s">
        <v>14</v>
      </c>
      <c r="M8" s="292" t="s">
        <v>418</v>
      </c>
      <c r="N8" s="273"/>
      <c r="O8" s="273"/>
      <c r="P8" s="273"/>
      <c r="Q8" s="273"/>
      <c r="R8" s="293"/>
    </row>
    <row r="9" spans="1:19" ht="34.5" customHeight="1" x14ac:dyDescent="0.25">
      <c r="L9" s="68" t="s">
        <v>15</v>
      </c>
      <c r="M9" s="292" t="s">
        <v>419</v>
      </c>
      <c r="N9" s="273"/>
      <c r="O9" s="273"/>
      <c r="P9" s="273"/>
      <c r="Q9" s="273"/>
      <c r="R9" s="293"/>
    </row>
    <row r="10" spans="1:19" ht="26.25" customHeight="1" x14ac:dyDescent="0.25">
      <c r="L10" s="68" t="s">
        <v>16</v>
      </c>
      <c r="M10" s="292" t="s">
        <v>420</v>
      </c>
      <c r="N10" s="273"/>
      <c r="O10" s="273"/>
      <c r="P10" s="273"/>
      <c r="Q10" s="273"/>
      <c r="R10" s="293"/>
    </row>
    <row r="11" spans="1:19" ht="23.25" customHeight="1" x14ac:dyDescent="0.25"/>
    <row r="12" spans="1:19" ht="30" customHeight="1" x14ac:dyDescent="0.25"/>
    <row r="13" spans="1:19" ht="15" customHeight="1" x14ac:dyDescent="0.25"/>
    <row r="14" spans="1:19" ht="15" customHeight="1" x14ac:dyDescent="0.25"/>
    <row r="15" spans="1:19" ht="15" customHeight="1" x14ac:dyDescent="0.25"/>
    <row r="16" spans="1:19" ht="15" customHeight="1" x14ac:dyDescent="0.25"/>
    <row r="17" spans="1:19" ht="15" customHeight="1" x14ac:dyDescent="0.25"/>
    <row r="18" spans="1:19" ht="15" customHeight="1" x14ac:dyDescent="0.25"/>
    <row r="19" spans="1:19" ht="15" customHeight="1" x14ac:dyDescent="0.25"/>
    <row r="20" spans="1:19" ht="15" customHeight="1" x14ac:dyDescent="0.3"/>
    <row r="21" spans="1:19" ht="15" customHeight="1" x14ac:dyDescent="0.3"/>
    <row r="22" spans="1:19" ht="15" customHeight="1" x14ac:dyDescent="0.3"/>
    <row r="23" spans="1:19" ht="15" customHeight="1" x14ac:dyDescent="0.3"/>
    <row r="24" spans="1:19" ht="15" customHeight="1" x14ac:dyDescent="0.3"/>
    <row r="25" spans="1:19" ht="15" customHeight="1" x14ac:dyDescent="0.3"/>
    <row r="26" spans="1:19" s="64" customFormat="1" ht="18" x14ac:dyDescent="0.35">
      <c r="A26" s="229"/>
      <c r="B26" s="62" t="s">
        <v>106</v>
      </c>
      <c r="C26" s="229"/>
      <c r="D26" s="229"/>
      <c r="E26" s="229"/>
      <c r="F26" s="229"/>
      <c r="G26" s="229"/>
      <c r="H26" s="229"/>
      <c r="I26" s="229"/>
      <c r="J26" s="229"/>
      <c r="K26" s="229"/>
      <c r="L26" s="229"/>
      <c r="M26" s="229"/>
      <c r="N26" s="229"/>
      <c r="O26" s="229"/>
      <c r="P26" s="229"/>
      <c r="Q26" s="229"/>
      <c r="R26" s="229"/>
      <c r="S26" s="229"/>
    </row>
    <row r="27" spans="1:19" ht="15" customHeight="1" x14ac:dyDescent="0.25"/>
    <row r="28" spans="1:19" ht="29.25" customHeight="1" x14ac:dyDescent="0.25">
      <c r="B28" s="309" t="s">
        <v>94</v>
      </c>
      <c r="C28" s="309"/>
      <c r="D28" s="309"/>
      <c r="E28" s="309"/>
      <c r="F28" s="309"/>
      <c r="G28" s="309"/>
      <c r="H28" s="309"/>
    </row>
    <row r="29" spans="1:19" ht="28.5" customHeight="1" x14ac:dyDescent="0.25">
      <c r="B29" s="63"/>
      <c r="C29" s="63"/>
      <c r="D29" s="63"/>
      <c r="E29" s="63"/>
      <c r="F29" s="63"/>
      <c r="G29" s="63"/>
      <c r="H29" s="63"/>
    </row>
    <row r="30" spans="1:19" ht="28.5" customHeight="1" x14ac:dyDescent="0.25">
      <c r="B30" s="63"/>
      <c r="C30" s="63"/>
      <c r="D30" s="63"/>
      <c r="E30" s="63"/>
      <c r="F30" s="63"/>
      <c r="G30" s="63"/>
      <c r="H30" s="63"/>
    </row>
    <row r="31" spans="1:19" ht="28.5" customHeight="1" x14ac:dyDescent="0.25">
      <c r="B31" s="63"/>
      <c r="C31" s="63"/>
      <c r="D31" s="63"/>
      <c r="E31" s="63"/>
      <c r="F31" s="63"/>
      <c r="G31" s="63"/>
      <c r="H31" s="63"/>
    </row>
    <row r="32" spans="1:19" ht="28.5" customHeight="1" x14ac:dyDescent="0.25">
      <c r="B32" s="63"/>
      <c r="C32" s="63"/>
      <c r="D32" s="63"/>
      <c r="E32" s="63"/>
      <c r="F32" s="63"/>
      <c r="G32" s="63"/>
      <c r="H32" s="63"/>
    </row>
    <row r="33" spans="1:19" ht="28.5" customHeight="1" x14ac:dyDescent="0.25">
      <c r="B33" s="63"/>
      <c r="C33" s="63"/>
      <c r="D33" s="63"/>
      <c r="E33" s="63"/>
      <c r="F33" s="63"/>
      <c r="G33" s="63"/>
      <c r="H33" s="63"/>
    </row>
    <row r="34" spans="1:19" ht="28.5" customHeight="1" x14ac:dyDescent="0.25">
      <c r="B34" s="63"/>
      <c r="C34" s="63"/>
      <c r="D34" s="63"/>
      <c r="E34" s="63"/>
      <c r="F34" s="63"/>
      <c r="G34" s="63"/>
      <c r="H34" s="63"/>
    </row>
    <row r="35" spans="1:19" ht="28.5" customHeight="1" x14ac:dyDescent="0.25">
      <c r="B35" s="63"/>
      <c r="C35" s="63"/>
      <c r="D35" s="63"/>
      <c r="E35" s="63"/>
      <c r="F35" s="63"/>
      <c r="G35" s="63"/>
      <c r="H35" s="63"/>
    </row>
    <row r="36" spans="1:19" ht="28.5" customHeight="1" x14ac:dyDescent="0.25">
      <c r="B36" s="63"/>
      <c r="C36" s="63"/>
      <c r="D36" s="63"/>
      <c r="E36" s="63"/>
      <c r="F36" s="63"/>
      <c r="G36" s="63"/>
      <c r="H36" s="63"/>
    </row>
    <row r="37" spans="1:19" ht="28.5" customHeight="1" x14ac:dyDescent="0.25">
      <c r="B37" s="63"/>
      <c r="C37" s="63"/>
      <c r="D37" s="63"/>
      <c r="E37" s="63"/>
      <c r="F37" s="63"/>
      <c r="G37" s="63"/>
      <c r="H37" s="63"/>
    </row>
    <row r="38" spans="1:19" ht="28.5" customHeight="1" x14ac:dyDescent="0.25">
      <c r="B38" s="63"/>
      <c r="C38" s="63"/>
      <c r="D38" s="63"/>
      <c r="E38" s="63"/>
      <c r="F38" s="63"/>
      <c r="G38" s="63"/>
      <c r="H38" s="63"/>
    </row>
    <row r="39" spans="1:19" ht="28.5" customHeight="1" x14ac:dyDescent="0.25">
      <c r="B39" s="63"/>
      <c r="C39" s="63"/>
      <c r="D39" s="63"/>
      <c r="E39" s="63"/>
      <c r="F39" s="63"/>
      <c r="G39" s="63"/>
      <c r="H39" s="63"/>
    </row>
    <row r="40" spans="1:19" ht="28.5" customHeight="1" x14ac:dyDescent="0.25">
      <c r="B40" s="63"/>
      <c r="C40" s="63"/>
      <c r="D40" s="63"/>
      <c r="E40" s="63"/>
      <c r="F40" s="63"/>
      <c r="G40" s="63"/>
      <c r="H40" s="63"/>
    </row>
    <row r="41" spans="1:19" ht="15.75" customHeight="1" x14ac:dyDescent="0.25">
      <c r="B41" s="309"/>
      <c r="C41" s="309"/>
    </row>
    <row r="42" spans="1:19" ht="14.25" customHeight="1" x14ac:dyDescent="0.25"/>
    <row r="45" spans="1:19" s="64" customFormat="1" ht="18.75" x14ac:dyDescent="0.3">
      <c r="A45" s="229"/>
      <c r="B45" s="62" t="s">
        <v>107</v>
      </c>
      <c r="C45" s="229"/>
      <c r="D45" s="229"/>
      <c r="E45" s="229"/>
      <c r="F45" s="229"/>
      <c r="G45" s="229"/>
      <c r="H45" s="229"/>
      <c r="I45" s="229"/>
      <c r="J45" s="229"/>
      <c r="K45" s="229"/>
      <c r="L45" s="229"/>
      <c r="M45" s="229"/>
      <c r="N45" s="229"/>
      <c r="O45" s="229"/>
      <c r="P45" s="229"/>
      <c r="Q45" s="229"/>
      <c r="R45" s="229"/>
      <c r="S45" s="229"/>
    </row>
    <row r="46" spans="1:19" ht="15" customHeight="1" x14ac:dyDescent="0.25"/>
    <row r="47" spans="1:19" x14ac:dyDescent="0.25">
      <c r="B47" s="29" t="s">
        <v>108</v>
      </c>
      <c r="L47" s="29" t="s">
        <v>108</v>
      </c>
    </row>
    <row r="49" spans="2:19" x14ac:dyDescent="0.25">
      <c r="B49" s="286" t="str">
        <f>+Instructions!D14</f>
        <v>2015-16</v>
      </c>
      <c r="C49" s="287"/>
      <c r="D49" s="287"/>
      <c r="E49" s="287"/>
      <c r="F49" s="287"/>
      <c r="G49" s="287"/>
      <c r="H49" s="287"/>
      <c r="I49" s="288"/>
      <c r="L49" s="286" t="str">
        <f>+Instructions!E14</f>
        <v>2016-17</v>
      </c>
      <c r="M49" s="287"/>
      <c r="N49" s="287"/>
      <c r="O49" s="287"/>
      <c r="P49" s="287"/>
      <c r="Q49" s="287"/>
      <c r="R49" s="287"/>
      <c r="S49" s="288"/>
    </row>
    <row r="50" spans="2:19" ht="42" customHeight="1" x14ac:dyDescent="0.25">
      <c r="B50" s="50" t="s">
        <v>50</v>
      </c>
      <c r="C50" s="21" t="s">
        <v>27</v>
      </c>
      <c r="D50" s="21" t="s">
        <v>22</v>
      </c>
      <c r="E50" s="21" t="s">
        <v>24</v>
      </c>
      <c r="F50" s="21" t="s">
        <v>29</v>
      </c>
      <c r="G50" s="21" t="s">
        <v>23</v>
      </c>
      <c r="H50" s="28" t="s">
        <v>21</v>
      </c>
      <c r="I50" s="27" t="s">
        <v>40</v>
      </c>
      <c r="L50" s="50" t="s">
        <v>50</v>
      </c>
      <c r="M50" s="21" t="s">
        <v>27</v>
      </c>
      <c r="N50" s="21" t="s">
        <v>22</v>
      </c>
      <c r="O50" s="21" t="s">
        <v>24</v>
      </c>
      <c r="P50" s="21" t="s">
        <v>29</v>
      </c>
      <c r="Q50" s="21" t="s">
        <v>23</v>
      </c>
      <c r="R50" s="28" t="s">
        <v>21</v>
      </c>
      <c r="S50" s="27" t="s">
        <v>40</v>
      </c>
    </row>
    <row r="51" spans="2:19" x14ac:dyDescent="0.25">
      <c r="B51" s="32" t="s">
        <v>13</v>
      </c>
      <c r="C51" s="65">
        <f>'PQ Ratings'!D13</f>
        <v>7</v>
      </c>
      <c r="D51" s="65">
        <f>'PQ Ratings'!E13</f>
        <v>0</v>
      </c>
      <c r="E51" s="65">
        <f>'PQ Ratings'!F13</f>
        <v>0</v>
      </c>
      <c r="F51" s="65">
        <f>'PQ Ratings'!G13</f>
        <v>0</v>
      </c>
      <c r="G51" s="65">
        <f>'PQ Ratings'!H13</f>
        <v>0</v>
      </c>
      <c r="H51" s="65">
        <f>'PQ Ratings'!I13</f>
        <v>0</v>
      </c>
      <c r="I51" s="66">
        <f>SUM(C51:H51)</f>
        <v>7</v>
      </c>
      <c r="L51" s="32" t="s">
        <v>13</v>
      </c>
      <c r="M51" s="65">
        <f>'PQ Ratings'!P13</f>
        <v>7</v>
      </c>
      <c r="N51" s="65">
        <f>'PQ Ratings'!Q13</f>
        <v>0</v>
      </c>
      <c r="O51" s="65">
        <f>'PQ Ratings'!R13</f>
        <v>0</v>
      </c>
      <c r="P51" s="65">
        <f>'PQ Ratings'!S13</f>
        <v>0</v>
      </c>
      <c r="Q51" s="65">
        <f>'PQ Ratings'!T13</f>
        <v>0</v>
      </c>
      <c r="R51" s="65">
        <f>'PQ Ratings'!U13</f>
        <v>0</v>
      </c>
      <c r="S51" s="66">
        <f>SUM(M51:R51)</f>
        <v>7</v>
      </c>
    </row>
    <row r="52" spans="2:19" x14ac:dyDescent="0.25">
      <c r="B52" s="32" t="s">
        <v>14</v>
      </c>
      <c r="C52" s="65">
        <f>'PQ Ratings'!D14</f>
        <v>6</v>
      </c>
      <c r="D52" s="65">
        <f>'PQ Ratings'!E14</f>
        <v>0</v>
      </c>
      <c r="E52" s="65">
        <f>'PQ Ratings'!F14</f>
        <v>0</v>
      </c>
      <c r="F52" s="65">
        <f>'PQ Ratings'!G14</f>
        <v>0</v>
      </c>
      <c r="G52" s="65">
        <f>'PQ Ratings'!H14</f>
        <v>0</v>
      </c>
      <c r="H52" s="65">
        <f>'PQ Ratings'!I14</f>
        <v>0</v>
      </c>
      <c r="I52" s="66">
        <f t="shared" ref="I52:I54" si="0">SUM(C52:H52)</f>
        <v>6</v>
      </c>
      <c r="L52" s="32" t="s">
        <v>14</v>
      </c>
      <c r="M52" s="65">
        <f>'PQ Ratings'!P14</f>
        <v>6</v>
      </c>
      <c r="N52" s="65">
        <f>'PQ Ratings'!Q14</f>
        <v>0</v>
      </c>
      <c r="O52" s="65">
        <f>'PQ Ratings'!R14</f>
        <v>0</v>
      </c>
      <c r="P52" s="65">
        <f>'PQ Ratings'!S14</f>
        <v>0</v>
      </c>
      <c r="Q52" s="65">
        <f>'PQ Ratings'!T14</f>
        <v>0</v>
      </c>
      <c r="R52" s="65">
        <f>'PQ Ratings'!U14</f>
        <v>0</v>
      </c>
      <c r="S52" s="66">
        <f t="shared" ref="S52:S54" si="1">SUM(M52:R52)</f>
        <v>6</v>
      </c>
    </row>
    <row r="53" spans="2:19" x14ac:dyDescent="0.25">
      <c r="B53" s="32" t="s">
        <v>15</v>
      </c>
      <c r="C53" s="65">
        <f>'PQ Ratings'!D15</f>
        <v>6</v>
      </c>
      <c r="D53" s="65">
        <f>'PQ Ratings'!E15</f>
        <v>0</v>
      </c>
      <c r="E53" s="65">
        <f>'PQ Ratings'!F15</f>
        <v>0</v>
      </c>
      <c r="F53" s="65">
        <f>'PQ Ratings'!G15</f>
        <v>0</v>
      </c>
      <c r="G53" s="65">
        <f>'PQ Ratings'!H15</f>
        <v>0</v>
      </c>
      <c r="H53" s="65">
        <f>'PQ Ratings'!I15</f>
        <v>0</v>
      </c>
      <c r="I53" s="66">
        <f t="shared" si="0"/>
        <v>6</v>
      </c>
      <c r="L53" s="32" t="s">
        <v>15</v>
      </c>
      <c r="M53" s="65">
        <f>'PQ Ratings'!P15</f>
        <v>6</v>
      </c>
      <c r="N53" s="65">
        <f>'PQ Ratings'!Q15</f>
        <v>0</v>
      </c>
      <c r="O53" s="65">
        <f>'PQ Ratings'!R15</f>
        <v>0</v>
      </c>
      <c r="P53" s="65">
        <f>'PQ Ratings'!S15</f>
        <v>0</v>
      </c>
      <c r="Q53" s="65">
        <f>'PQ Ratings'!T15</f>
        <v>0</v>
      </c>
      <c r="R53" s="65">
        <f>'PQ Ratings'!U15</f>
        <v>0</v>
      </c>
      <c r="S53" s="66">
        <f t="shared" si="1"/>
        <v>6</v>
      </c>
    </row>
    <row r="54" spans="2:19" x14ac:dyDescent="0.25">
      <c r="B54" s="32" t="s">
        <v>16</v>
      </c>
      <c r="C54" s="65">
        <f>'PQ Ratings'!D16</f>
        <v>5</v>
      </c>
      <c r="D54" s="65">
        <f>'PQ Ratings'!E16</f>
        <v>0</v>
      </c>
      <c r="E54" s="65">
        <f>'PQ Ratings'!F16</f>
        <v>0</v>
      </c>
      <c r="F54" s="65">
        <f>'PQ Ratings'!G16</f>
        <v>0</v>
      </c>
      <c r="G54" s="65">
        <f>'PQ Ratings'!H16</f>
        <v>0</v>
      </c>
      <c r="H54" s="65">
        <f>'PQ Ratings'!I16</f>
        <v>0</v>
      </c>
      <c r="I54" s="66">
        <f t="shared" si="0"/>
        <v>5</v>
      </c>
      <c r="L54" s="32" t="s">
        <v>16</v>
      </c>
      <c r="M54" s="65">
        <f>'PQ Ratings'!P16</f>
        <v>5</v>
      </c>
      <c r="N54" s="65">
        <f>'PQ Ratings'!Q16</f>
        <v>0</v>
      </c>
      <c r="O54" s="65">
        <f>'PQ Ratings'!R16</f>
        <v>0</v>
      </c>
      <c r="P54" s="65">
        <f>'PQ Ratings'!S16</f>
        <v>0</v>
      </c>
      <c r="Q54" s="65">
        <f>'PQ Ratings'!T16</f>
        <v>0</v>
      </c>
      <c r="R54" s="65">
        <f>'PQ Ratings'!U16</f>
        <v>0</v>
      </c>
      <c r="S54" s="66">
        <f t="shared" si="1"/>
        <v>5</v>
      </c>
    </row>
  </sheetData>
  <mergeCells count="9">
    <mergeCell ref="L49:S49"/>
    <mergeCell ref="B28:H28"/>
    <mergeCell ref="B41:C41"/>
    <mergeCell ref="B49:I49"/>
    <mergeCell ref="M6:R6"/>
    <mergeCell ref="M7:R7"/>
    <mergeCell ref="M8:R8"/>
    <mergeCell ref="M9:R9"/>
    <mergeCell ref="M10:R10"/>
  </mergeCells>
  <pageMargins left="0.25" right="0.25" top="0.75" bottom="0.75" header="0.3" footer="0.3"/>
  <pageSetup paperSize="8"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S55"/>
  <sheetViews>
    <sheetView showGridLines="0" zoomScale="70" zoomScaleNormal="70" workbookViewId="0"/>
  </sheetViews>
  <sheetFormatPr defaultColWidth="9.140625" defaultRowHeight="15" x14ac:dyDescent="0.25"/>
  <cols>
    <col min="1" max="1" width="2.42578125" style="29" customWidth="1"/>
    <col min="2" max="8" width="15.7109375" style="29" customWidth="1"/>
    <col min="9" max="9" width="16.7109375" style="29" customWidth="1"/>
    <col min="10" max="11" width="9.140625" style="29"/>
    <col min="12" max="18" width="15.7109375" style="29" customWidth="1"/>
    <col min="19" max="19" width="16.85546875" style="29" customWidth="1"/>
    <col min="20" max="20" width="9.140625" style="29"/>
    <col min="21" max="21" width="64.85546875" style="29" customWidth="1"/>
    <col min="22" max="16384" width="9.140625" style="29"/>
  </cols>
  <sheetData>
    <row r="1" spans="1:19" s="227" customFormat="1" ht="18.75" x14ac:dyDescent="0.3">
      <c r="A1" s="229"/>
      <c r="B1" s="62" t="s">
        <v>383</v>
      </c>
      <c r="C1" s="229"/>
      <c r="D1" s="229"/>
      <c r="E1" s="229"/>
      <c r="F1" s="229"/>
      <c r="G1" s="229"/>
      <c r="H1" s="229"/>
      <c r="I1" s="229"/>
      <c r="J1" s="229"/>
      <c r="K1" s="229"/>
      <c r="L1" s="229"/>
      <c r="M1" s="229"/>
      <c r="N1" s="229"/>
      <c r="O1" s="229"/>
      <c r="P1" s="229"/>
      <c r="Q1" s="229"/>
      <c r="R1" s="229"/>
      <c r="S1" s="229"/>
    </row>
    <row r="3" spans="1:19" s="227" customFormat="1" ht="18.75" x14ac:dyDescent="0.3">
      <c r="A3" s="229"/>
      <c r="B3" s="62" t="s">
        <v>102</v>
      </c>
      <c r="C3" s="229"/>
      <c r="D3" s="229"/>
      <c r="E3" s="229"/>
      <c r="F3" s="229"/>
      <c r="G3" s="229"/>
      <c r="H3" s="229"/>
      <c r="I3" s="229"/>
      <c r="J3" s="229"/>
      <c r="K3" s="229"/>
      <c r="L3" s="229"/>
      <c r="M3" s="229"/>
      <c r="N3" s="229"/>
      <c r="O3" s="229"/>
      <c r="P3" s="229"/>
      <c r="Q3" s="229"/>
      <c r="R3" s="229"/>
      <c r="S3" s="229"/>
    </row>
    <row r="5" spans="1:19" x14ac:dyDescent="0.25">
      <c r="L5" s="24" t="s">
        <v>65</v>
      </c>
    </row>
    <row r="6" spans="1:19" x14ac:dyDescent="0.25">
      <c r="L6" s="47" t="s">
        <v>83</v>
      </c>
      <c r="M6" s="289" t="s">
        <v>71</v>
      </c>
      <c r="N6" s="290"/>
      <c r="O6" s="290"/>
      <c r="P6" s="290"/>
      <c r="Q6" s="290"/>
      <c r="R6" s="291"/>
    </row>
    <row r="7" spans="1:19" ht="51.75" customHeight="1" x14ac:dyDescent="0.25">
      <c r="L7" s="68" t="s">
        <v>251</v>
      </c>
      <c r="M7" s="292" t="s">
        <v>386</v>
      </c>
      <c r="N7" s="273"/>
      <c r="O7" s="273"/>
      <c r="P7" s="273"/>
      <c r="Q7" s="273"/>
      <c r="R7" s="293"/>
    </row>
    <row r="8" spans="1:19" ht="62.25" customHeight="1" x14ac:dyDescent="0.25">
      <c r="L8" s="68" t="s">
        <v>252</v>
      </c>
      <c r="M8" s="292" t="s">
        <v>387</v>
      </c>
      <c r="N8" s="273"/>
      <c r="O8" s="273"/>
      <c r="P8" s="273"/>
      <c r="Q8" s="273"/>
      <c r="R8" s="293"/>
    </row>
    <row r="9" spans="1:19" ht="56.25" customHeight="1" x14ac:dyDescent="0.25">
      <c r="L9" s="68" t="s">
        <v>282</v>
      </c>
      <c r="M9" s="325" t="s">
        <v>385</v>
      </c>
      <c r="N9" s="326"/>
      <c r="O9" s="326"/>
      <c r="P9" s="326"/>
      <c r="Q9" s="326"/>
      <c r="R9" s="327"/>
    </row>
    <row r="10" spans="1:19" ht="38.25" customHeight="1" x14ac:dyDescent="0.25"/>
    <row r="11" spans="1:19" ht="38.25" customHeight="1" x14ac:dyDescent="0.25"/>
    <row r="12" spans="1:19" ht="30.75" customHeight="1" x14ac:dyDescent="0.25"/>
    <row r="13" spans="1:19" ht="41.25" customHeight="1" x14ac:dyDescent="0.25"/>
    <row r="18" spans="1:19" s="227" customFormat="1" ht="18" x14ac:dyDescent="0.35">
      <c r="A18" s="229"/>
      <c r="B18" s="62" t="s">
        <v>106</v>
      </c>
      <c r="C18" s="229"/>
      <c r="D18" s="229"/>
      <c r="E18" s="229"/>
      <c r="F18" s="229"/>
      <c r="G18" s="229"/>
      <c r="H18" s="229"/>
      <c r="I18" s="229"/>
      <c r="J18" s="229"/>
      <c r="K18" s="229"/>
      <c r="L18" s="229"/>
      <c r="M18" s="229"/>
      <c r="N18" s="229"/>
      <c r="O18" s="229"/>
      <c r="P18" s="229"/>
      <c r="Q18" s="229"/>
      <c r="R18" s="229"/>
      <c r="S18" s="229"/>
    </row>
    <row r="20" spans="1:19" ht="27.75" customHeight="1" x14ac:dyDescent="0.25">
      <c r="B20" s="308" t="s">
        <v>91</v>
      </c>
      <c r="C20" s="308"/>
      <c r="D20" s="308"/>
      <c r="E20" s="308"/>
      <c r="F20" s="308"/>
      <c r="G20" s="308"/>
      <c r="H20" s="308"/>
    </row>
    <row r="21" spans="1:19" ht="20.25" customHeight="1" x14ac:dyDescent="0.25">
      <c r="B21" s="63"/>
      <c r="C21" s="63"/>
    </row>
    <row r="22" spans="1:19" x14ac:dyDescent="0.25">
      <c r="B22" s="309"/>
      <c r="C22" s="309"/>
    </row>
    <row r="47" spans="1:19" s="227" customFormat="1" ht="18.75" x14ac:dyDescent="0.3">
      <c r="A47" s="229"/>
      <c r="B47" s="62" t="s">
        <v>107</v>
      </c>
      <c r="C47" s="229"/>
      <c r="D47" s="229"/>
      <c r="E47" s="229"/>
      <c r="F47" s="229"/>
      <c r="G47" s="229"/>
      <c r="H47" s="229"/>
      <c r="I47" s="229"/>
      <c r="J47" s="229"/>
      <c r="K47" s="229"/>
      <c r="L47" s="229"/>
      <c r="M47" s="229"/>
      <c r="N47" s="229"/>
      <c r="O47" s="229"/>
      <c r="P47" s="229"/>
      <c r="Q47" s="229"/>
      <c r="R47" s="229"/>
      <c r="S47" s="229"/>
    </row>
    <row r="48" spans="1:19" ht="15" customHeight="1" x14ac:dyDescent="0.25"/>
    <row r="49" spans="2:19" x14ac:dyDescent="0.25">
      <c r="B49" s="29" t="s">
        <v>108</v>
      </c>
      <c r="L49" s="29" t="s">
        <v>108</v>
      </c>
    </row>
    <row r="51" spans="2:19" x14ac:dyDescent="0.25">
      <c r="B51" s="286" t="str">
        <f>Instructions!D14</f>
        <v>2015-16</v>
      </c>
      <c r="C51" s="287"/>
      <c r="D51" s="287"/>
      <c r="E51" s="287"/>
      <c r="F51" s="287"/>
      <c r="G51" s="287"/>
      <c r="H51" s="287"/>
      <c r="I51" s="288"/>
      <c r="L51" s="286" t="str">
        <f>Instructions!E14</f>
        <v>2016-17</v>
      </c>
      <c r="M51" s="287"/>
      <c r="N51" s="287"/>
      <c r="O51" s="287"/>
      <c r="P51" s="287"/>
      <c r="Q51" s="287"/>
      <c r="R51" s="287"/>
      <c r="S51" s="288"/>
    </row>
    <row r="52" spans="2:19" ht="42" customHeight="1" x14ac:dyDescent="0.25">
      <c r="B52" s="50" t="s">
        <v>50</v>
      </c>
      <c r="C52" s="21" t="s">
        <v>27</v>
      </c>
      <c r="D52" s="21" t="s">
        <v>22</v>
      </c>
      <c r="E52" s="21" t="s">
        <v>24</v>
      </c>
      <c r="F52" s="21" t="s">
        <v>29</v>
      </c>
      <c r="G52" s="21" t="s">
        <v>23</v>
      </c>
      <c r="H52" s="28" t="s">
        <v>21</v>
      </c>
      <c r="I52" s="27" t="s">
        <v>40</v>
      </c>
      <c r="L52" s="50" t="s">
        <v>50</v>
      </c>
      <c r="M52" s="21" t="s">
        <v>27</v>
      </c>
      <c r="N52" s="21" t="s">
        <v>22</v>
      </c>
      <c r="O52" s="21" t="s">
        <v>24</v>
      </c>
      <c r="P52" s="21" t="s">
        <v>29</v>
      </c>
      <c r="Q52" s="21" t="s">
        <v>23</v>
      </c>
      <c r="R52" s="28" t="s">
        <v>21</v>
      </c>
      <c r="S52" s="27" t="s">
        <v>40</v>
      </c>
    </row>
    <row r="53" spans="2:19" x14ac:dyDescent="0.25">
      <c r="B53" s="68" t="s">
        <v>251</v>
      </c>
      <c r="C53" s="65">
        <f>'PQ Ratings'!D140</f>
        <v>11</v>
      </c>
      <c r="D53" s="65">
        <f>'PQ Ratings'!E140</f>
        <v>0</v>
      </c>
      <c r="E53" s="65">
        <f>'PQ Ratings'!F140</f>
        <v>0</v>
      </c>
      <c r="F53" s="65">
        <f>'PQ Ratings'!G140</f>
        <v>0</v>
      </c>
      <c r="G53" s="65">
        <f>'PQ Ratings'!H140</f>
        <v>0</v>
      </c>
      <c r="H53" s="65">
        <f>'PQ Ratings'!I140</f>
        <v>0</v>
      </c>
      <c r="I53" s="66">
        <f>SUM(C53:H53)</f>
        <v>11</v>
      </c>
      <c r="L53" s="68" t="s">
        <v>251</v>
      </c>
      <c r="M53" s="65">
        <f>'PQ Ratings'!P140</f>
        <v>11</v>
      </c>
      <c r="N53" s="65">
        <f>'PQ Ratings'!Q140</f>
        <v>0</v>
      </c>
      <c r="O53" s="65">
        <f>'PQ Ratings'!R140</f>
        <v>0</v>
      </c>
      <c r="P53" s="65">
        <f>'PQ Ratings'!S140</f>
        <v>0</v>
      </c>
      <c r="Q53" s="65">
        <f>'PQ Ratings'!T140</f>
        <v>0</v>
      </c>
      <c r="R53" s="65">
        <f>'PQ Ratings'!U140</f>
        <v>0</v>
      </c>
      <c r="S53" s="66">
        <f>SUM(M53:R53)</f>
        <v>11</v>
      </c>
    </row>
    <row r="54" spans="2:19" x14ac:dyDescent="0.25">
      <c r="B54" s="68" t="s">
        <v>252</v>
      </c>
      <c r="C54" s="65">
        <f>'PQ Ratings'!D141</f>
        <v>13</v>
      </c>
      <c r="D54" s="65">
        <f>'PQ Ratings'!E141</f>
        <v>0</v>
      </c>
      <c r="E54" s="65">
        <f>'PQ Ratings'!F141</f>
        <v>0</v>
      </c>
      <c r="F54" s="65">
        <f>'PQ Ratings'!G141</f>
        <v>0</v>
      </c>
      <c r="G54" s="65">
        <f>'PQ Ratings'!H141</f>
        <v>0</v>
      </c>
      <c r="H54" s="65">
        <f>'PQ Ratings'!I141</f>
        <v>0</v>
      </c>
      <c r="I54" s="66">
        <f t="shared" ref="I54:I55" si="0">SUM(C54:H54)</f>
        <v>13</v>
      </c>
      <c r="L54" s="68" t="s">
        <v>252</v>
      </c>
      <c r="M54" s="65">
        <f>'PQ Ratings'!P141</f>
        <v>13</v>
      </c>
      <c r="N54" s="65">
        <f>'PQ Ratings'!Q141</f>
        <v>0</v>
      </c>
      <c r="O54" s="65">
        <f>'PQ Ratings'!R141</f>
        <v>0</v>
      </c>
      <c r="P54" s="65">
        <f>'PQ Ratings'!S141</f>
        <v>0</v>
      </c>
      <c r="Q54" s="65">
        <f>'PQ Ratings'!T141</f>
        <v>0</v>
      </c>
      <c r="R54" s="65">
        <f>'PQ Ratings'!U141</f>
        <v>0</v>
      </c>
      <c r="S54" s="66">
        <f t="shared" ref="S54:S55" si="1">SUM(M54:R54)</f>
        <v>13</v>
      </c>
    </row>
    <row r="55" spans="2:19" x14ac:dyDescent="0.25">
      <c r="B55" s="68" t="s">
        <v>282</v>
      </c>
      <c r="C55" s="65">
        <f>'PQ Ratings'!D142</f>
        <v>4</v>
      </c>
      <c r="D55" s="65">
        <f>'PQ Ratings'!E142</f>
        <v>0</v>
      </c>
      <c r="E55" s="65">
        <f>'PQ Ratings'!F142</f>
        <v>0</v>
      </c>
      <c r="F55" s="65">
        <f>'PQ Ratings'!G142</f>
        <v>0</v>
      </c>
      <c r="G55" s="65">
        <f>'PQ Ratings'!H142</f>
        <v>0</v>
      </c>
      <c r="H55" s="65">
        <f>'PQ Ratings'!I142</f>
        <v>0</v>
      </c>
      <c r="I55" s="66">
        <f t="shared" si="0"/>
        <v>4</v>
      </c>
      <c r="L55" s="68" t="s">
        <v>282</v>
      </c>
      <c r="M55" s="65">
        <f>'PQ Ratings'!P142</f>
        <v>4</v>
      </c>
      <c r="N55" s="65">
        <f>'PQ Ratings'!Q142</f>
        <v>0</v>
      </c>
      <c r="O55" s="65">
        <f>'PQ Ratings'!R142</f>
        <v>0</v>
      </c>
      <c r="P55" s="65">
        <f>'PQ Ratings'!S142</f>
        <v>0</v>
      </c>
      <c r="Q55" s="65">
        <f>'PQ Ratings'!T142</f>
        <v>0</v>
      </c>
      <c r="R55" s="65">
        <f>'PQ Ratings'!U142</f>
        <v>0</v>
      </c>
      <c r="S55" s="66">
        <f t="shared" si="1"/>
        <v>4</v>
      </c>
    </row>
  </sheetData>
  <mergeCells count="8">
    <mergeCell ref="M6:R6"/>
    <mergeCell ref="M7:R7"/>
    <mergeCell ref="M8:R8"/>
    <mergeCell ref="M9:R9"/>
    <mergeCell ref="B51:I51"/>
    <mergeCell ref="L51:S51"/>
    <mergeCell ref="B20:H20"/>
    <mergeCell ref="B22:C22"/>
  </mergeCells>
  <pageMargins left="0.70866141732283472" right="0.70866141732283472" top="0.74803149606299213" bottom="0.74803149606299213" header="0.31496062992125984" footer="0.31496062992125984"/>
  <pageSetup paperSize="8"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49"/>
  <sheetViews>
    <sheetView topLeftCell="Q1" workbookViewId="0">
      <selection activeCell="M25" sqref="M25"/>
    </sheetView>
  </sheetViews>
  <sheetFormatPr defaultColWidth="9.140625" defaultRowHeight="15" x14ac:dyDescent="0.25"/>
  <cols>
    <col min="1" max="1" width="5.28515625" style="29" customWidth="1"/>
    <col min="2" max="2" width="9.140625" style="29"/>
    <col min="3" max="3" width="26" style="29" bestFit="1" customWidth="1"/>
    <col min="4" max="13" width="13.5703125" style="29" customWidth="1"/>
    <col min="14" max="14" width="9.140625" style="29"/>
    <col min="15" max="15" width="30.28515625" style="29" bestFit="1" customWidth="1"/>
    <col min="16" max="26" width="13.7109375" style="29" customWidth="1"/>
    <col min="27" max="27" width="16.28515625" style="29" customWidth="1"/>
    <col min="28" max="16384" width="9.140625" style="29"/>
  </cols>
  <sheetData>
    <row r="1" spans="1:29" s="25" customFormat="1" ht="21" x14ac:dyDescent="0.35">
      <c r="A1" s="34"/>
      <c r="B1" s="37" t="s">
        <v>41</v>
      </c>
    </row>
    <row r="3" spans="1:29" x14ac:dyDescent="0.25">
      <c r="B3" s="29" t="s">
        <v>42</v>
      </c>
    </row>
    <row r="6" spans="1:29" x14ac:dyDescent="0.25">
      <c r="C6" s="337" t="str">
        <f>Year_1</f>
        <v>2015-16</v>
      </c>
      <c r="D6" s="337"/>
      <c r="E6" s="337"/>
      <c r="F6" s="337"/>
      <c r="G6" s="337"/>
      <c r="H6" s="337"/>
      <c r="I6" s="337"/>
      <c r="J6" s="337"/>
      <c r="K6" s="177"/>
      <c r="L6" s="177"/>
      <c r="M6" s="177"/>
      <c r="O6" s="338" t="str">
        <f>Year_2</f>
        <v>2016-17</v>
      </c>
      <c r="P6" s="338"/>
      <c r="Q6" s="338"/>
      <c r="R6" s="338"/>
      <c r="S6" s="338"/>
      <c r="T6" s="338"/>
      <c r="U6" s="338"/>
      <c r="V6" s="338"/>
      <c r="W6" s="338"/>
      <c r="X6" s="338"/>
      <c r="Y6" s="338"/>
    </row>
    <row r="8" spans="1:29" x14ac:dyDescent="0.25">
      <c r="C8" s="67" t="s">
        <v>46</v>
      </c>
      <c r="D8" s="67"/>
      <c r="E8" s="67"/>
      <c r="F8" s="67"/>
      <c r="G8" s="67"/>
      <c r="H8" s="67"/>
      <c r="I8" s="67"/>
      <c r="J8" s="67"/>
      <c r="K8" s="67"/>
      <c r="L8" s="67"/>
      <c r="M8" s="67"/>
      <c r="N8" s="67"/>
      <c r="O8" s="67"/>
      <c r="P8" s="67"/>
      <c r="Q8" s="67"/>
      <c r="R8" s="67"/>
      <c r="S8" s="67"/>
      <c r="T8" s="67"/>
      <c r="U8" s="67"/>
      <c r="V8" s="67"/>
      <c r="W8" s="67"/>
      <c r="X8" s="67"/>
      <c r="Y8" s="67"/>
    </row>
    <row r="10" spans="1:29" x14ac:dyDescent="0.25">
      <c r="C10" s="24" t="s">
        <v>34</v>
      </c>
      <c r="D10" s="24"/>
      <c r="O10" s="24" t="s">
        <v>34</v>
      </c>
      <c r="P10" s="24"/>
    </row>
    <row r="11" spans="1:29" s="183" customFormat="1" ht="38.25" x14ac:dyDescent="0.25">
      <c r="C11" s="172" t="s">
        <v>50</v>
      </c>
      <c r="D11" s="173" t="s">
        <v>27</v>
      </c>
      <c r="E11" s="173" t="s">
        <v>22</v>
      </c>
      <c r="F11" s="173" t="s">
        <v>24</v>
      </c>
      <c r="G11" s="173" t="s">
        <v>29</v>
      </c>
      <c r="H11" s="173" t="s">
        <v>23</v>
      </c>
      <c r="I11" s="174" t="s">
        <v>21</v>
      </c>
      <c r="J11" s="175" t="s">
        <v>40</v>
      </c>
      <c r="K11" s="175" t="s">
        <v>51</v>
      </c>
      <c r="L11" s="175" t="s">
        <v>98</v>
      </c>
      <c r="M11" s="175" t="s">
        <v>99</v>
      </c>
      <c r="O11" s="172" t="s">
        <v>50</v>
      </c>
      <c r="P11" s="173" t="s">
        <v>27</v>
      </c>
      <c r="Q11" s="173" t="s">
        <v>22</v>
      </c>
      <c r="R11" s="173" t="s">
        <v>24</v>
      </c>
      <c r="S11" s="173" t="s">
        <v>29</v>
      </c>
      <c r="T11" s="173" t="s">
        <v>23</v>
      </c>
      <c r="U11" s="174" t="s">
        <v>21</v>
      </c>
      <c r="V11" s="175" t="s">
        <v>40</v>
      </c>
      <c r="W11" s="175" t="s">
        <v>51</v>
      </c>
      <c r="X11" s="175" t="s">
        <v>98</v>
      </c>
      <c r="Y11" s="175" t="s">
        <v>99</v>
      </c>
      <c r="Z11" s="184"/>
      <c r="AA11" s="172" t="s">
        <v>50</v>
      </c>
      <c r="AB11" s="189" t="str">
        <f>$C$6</f>
        <v>2015-16</v>
      </c>
      <c r="AC11" s="189" t="str">
        <f>$O$6</f>
        <v>2016-17</v>
      </c>
    </row>
    <row r="12" spans="1:29" x14ac:dyDescent="0.25">
      <c r="C12" s="41" t="s">
        <v>30</v>
      </c>
      <c r="D12" s="41"/>
      <c r="E12" s="176">
        <v>5</v>
      </c>
      <c r="F12" s="176">
        <v>4</v>
      </c>
      <c r="G12" s="176">
        <v>3</v>
      </c>
      <c r="H12" s="176">
        <v>2</v>
      </c>
      <c r="I12" s="176">
        <v>1</v>
      </c>
      <c r="J12" s="32"/>
      <c r="K12" s="45"/>
      <c r="L12" s="178"/>
      <c r="M12" s="60"/>
      <c r="O12" s="41" t="s">
        <v>30</v>
      </c>
      <c r="P12" s="41"/>
      <c r="Q12" s="42">
        <v>5</v>
      </c>
      <c r="R12" s="42">
        <v>4</v>
      </c>
      <c r="S12" s="42">
        <v>3</v>
      </c>
      <c r="T12" s="42">
        <v>2</v>
      </c>
      <c r="U12" s="42">
        <v>1</v>
      </c>
      <c r="V12" s="44"/>
      <c r="W12" s="31"/>
      <c r="X12" s="31"/>
      <c r="Y12" s="31"/>
      <c r="Z12" s="46"/>
      <c r="AA12" s="190"/>
      <c r="AB12" s="189"/>
      <c r="AC12" s="189"/>
    </row>
    <row r="13" spans="1:29" x14ac:dyDescent="0.25">
      <c r="C13" s="32" t="s">
        <v>13</v>
      </c>
      <c r="D13" s="31">
        <f>COUNTIF('Prompt Qs - Effectiveness'!$C$7:$C$13,D$11)</f>
        <v>7</v>
      </c>
      <c r="E13" s="31">
        <f>COUNTIF('Prompt Qs - Effectiveness'!$C$7:$C$13,E$11)</f>
        <v>0</v>
      </c>
      <c r="F13" s="31">
        <f>COUNTIF('Prompt Qs - Effectiveness'!$C$7:$C$13,F$11)</f>
        <v>0</v>
      </c>
      <c r="G13" s="31">
        <f>COUNTIF('Prompt Qs - Effectiveness'!$C$7:$C$13,G$11)</f>
        <v>0</v>
      </c>
      <c r="H13" s="31">
        <f>COUNTIF('Prompt Qs - Effectiveness'!$C$7:$C$13,H$11)</f>
        <v>0</v>
      </c>
      <c r="I13" s="31">
        <f>COUNTIF('Prompt Qs - Effectiveness'!$C$7:$C$13,I$11)</f>
        <v>0</v>
      </c>
      <c r="J13" s="32">
        <f t="shared" ref="J13:J16" si="0">SUM(D13:I13)</f>
        <v>7</v>
      </c>
      <c r="K13" s="45">
        <f t="shared" ref="K13:K16" si="1">IFERROR((ROUND(((SUMPRODUCT(E13:I13,E$12:I$12))/(J13-D13)),0)),0)</f>
        <v>0</v>
      </c>
      <c r="L13" s="178" t="str">
        <f>IF('Prompt Qs - Effectiveness'!$C$6="Applicable","Applicable","Not Applicable")</f>
        <v>Applicable</v>
      </c>
      <c r="M13" s="60">
        <f t="shared" ref="M13:M16" si="2">IF(L13="Not Applicable",0,K13)</f>
        <v>0</v>
      </c>
      <c r="O13" s="32" t="s">
        <v>13</v>
      </c>
      <c r="P13" s="31">
        <f>COUNTIF('Prompt Qs - Effectiveness'!$D$7:$D$13,P$11)</f>
        <v>7</v>
      </c>
      <c r="Q13" s="31">
        <f>COUNTIF('Prompt Qs - Effectiveness'!$D$7:$D$13,Q$11)</f>
        <v>0</v>
      </c>
      <c r="R13" s="31">
        <f>COUNTIF('Prompt Qs - Effectiveness'!$D$7:$D$13,R$11)</f>
        <v>0</v>
      </c>
      <c r="S13" s="31">
        <f>COUNTIF('Prompt Qs - Effectiveness'!$D$7:$D$13,S$11)</f>
        <v>0</v>
      </c>
      <c r="T13" s="31">
        <f>COUNTIF('Prompt Qs - Effectiveness'!$D$7:$D$13,T$11)</f>
        <v>0</v>
      </c>
      <c r="U13" s="31">
        <f>COUNTIF('Prompt Qs - Effectiveness'!$D$7:$D$13,U$11)</f>
        <v>0</v>
      </c>
      <c r="V13" s="32">
        <f t="shared" ref="V13" si="3">SUM(P13:U13)</f>
        <v>7</v>
      </c>
      <c r="W13" s="45">
        <f t="shared" ref="W13" si="4">IFERROR((ROUND(((SUMPRODUCT(Q13:U13,Q$12:U$12))/(V13-P13)),0)),0)</f>
        <v>0</v>
      </c>
      <c r="X13" s="178" t="str">
        <f>IF('Prompt Qs - Effectiveness'!$D$6="Applicable","Applicable","Not Applicable")</f>
        <v>Applicable</v>
      </c>
      <c r="Y13" s="60">
        <f t="shared" ref="Y13:Y16" si="5">IF(X13="Not Applicable",0,W13)</f>
        <v>0</v>
      </c>
      <c r="Z13" s="46"/>
      <c r="AA13" s="32" t="s">
        <v>13</v>
      </c>
      <c r="AB13" s="180">
        <f>M13</f>
        <v>0</v>
      </c>
      <c r="AC13" s="180">
        <f>Y13</f>
        <v>0</v>
      </c>
    </row>
    <row r="14" spans="1:29" x14ac:dyDescent="0.25">
      <c r="C14" s="32" t="s">
        <v>14</v>
      </c>
      <c r="D14" s="31">
        <f>COUNTIF('Prompt Qs - Effectiveness'!$C$17:$C$22,D$11)</f>
        <v>6</v>
      </c>
      <c r="E14" s="31">
        <f>COUNTIF('Prompt Qs - Effectiveness'!$C$17:$C$22,E$11)</f>
        <v>0</v>
      </c>
      <c r="F14" s="31">
        <f>COUNTIF('Prompt Qs - Effectiveness'!$C$17:$C$22,F$11)</f>
        <v>0</v>
      </c>
      <c r="G14" s="31">
        <f>COUNTIF('Prompt Qs - Effectiveness'!$C$17:$C$22,G$11)</f>
        <v>0</v>
      </c>
      <c r="H14" s="31">
        <f>COUNTIF('Prompt Qs - Effectiveness'!$C$17:$C$22,H$11)</f>
        <v>0</v>
      </c>
      <c r="I14" s="31">
        <f>COUNTIF('Prompt Qs - Effectiveness'!$C$17:$C$22,I$11)</f>
        <v>0</v>
      </c>
      <c r="J14" s="32">
        <f t="shared" si="0"/>
        <v>6</v>
      </c>
      <c r="K14" s="45">
        <f t="shared" si="1"/>
        <v>0</v>
      </c>
      <c r="L14" s="178" t="str">
        <f>IF('Prompt Qs - Effectiveness'!$C$16="Applicable","Applicable","Not Applicable")</f>
        <v>Applicable</v>
      </c>
      <c r="M14" s="60">
        <f t="shared" si="2"/>
        <v>0</v>
      </c>
      <c r="O14" s="32" t="s">
        <v>14</v>
      </c>
      <c r="P14" s="31">
        <f>COUNTIF('Prompt Qs - Effectiveness'!$D$17:$D$22,P$11)</f>
        <v>6</v>
      </c>
      <c r="Q14" s="31">
        <f>COUNTIF('Prompt Qs - Effectiveness'!$D$17:$D$22,Q$11)</f>
        <v>0</v>
      </c>
      <c r="R14" s="31">
        <f>COUNTIF('Prompt Qs - Effectiveness'!$D$17:$D$22,R$11)</f>
        <v>0</v>
      </c>
      <c r="S14" s="31">
        <f>COUNTIF('Prompt Qs - Effectiveness'!$D$17:$D$22,S$11)</f>
        <v>0</v>
      </c>
      <c r="T14" s="31">
        <f>COUNTIF('Prompt Qs - Effectiveness'!$D$17:$D$22,T$11)</f>
        <v>0</v>
      </c>
      <c r="U14" s="31">
        <f>COUNTIF('Prompt Qs - Effectiveness'!$D$17:$D$22,U$11)</f>
        <v>0</v>
      </c>
      <c r="V14" s="32">
        <f t="shared" ref="V14:V16" si="6">SUM(P14:U14)</f>
        <v>6</v>
      </c>
      <c r="W14" s="45">
        <f t="shared" ref="W14:W16" si="7">IFERROR((ROUND(((SUMPRODUCT(Q14:U14,Q$12:U$12))/(V14-P14)),0)),0)</f>
        <v>0</v>
      </c>
      <c r="X14" s="178" t="str">
        <f>IF('Prompt Qs - Effectiveness'!$D$16="Applicable","Applicable","Not Applicable")</f>
        <v>Applicable</v>
      </c>
      <c r="Y14" s="60">
        <f t="shared" si="5"/>
        <v>0</v>
      </c>
      <c r="Z14" s="46"/>
      <c r="AA14" s="32" t="s">
        <v>14</v>
      </c>
      <c r="AB14" s="180">
        <f t="shared" ref="AB14:AB16" si="8">M14</f>
        <v>0</v>
      </c>
      <c r="AC14" s="180">
        <f t="shared" ref="AC14:AC16" si="9">Y14</f>
        <v>0</v>
      </c>
    </row>
    <row r="15" spans="1:29" x14ac:dyDescent="0.25">
      <c r="C15" s="32" t="s">
        <v>15</v>
      </c>
      <c r="D15" s="31">
        <f>COUNTIF('Prompt Qs - Effectiveness'!$C$26:$C$31,D$11)</f>
        <v>6</v>
      </c>
      <c r="E15" s="31">
        <f>COUNTIF('Prompt Qs - Effectiveness'!$C$26:$C$31,E$11)</f>
        <v>0</v>
      </c>
      <c r="F15" s="31">
        <f>COUNTIF('Prompt Qs - Effectiveness'!$C$26:$C$31,F$11)</f>
        <v>0</v>
      </c>
      <c r="G15" s="31">
        <f>COUNTIF('Prompt Qs - Effectiveness'!$C$26:$C$31,G$11)</f>
        <v>0</v>
      </c>
      <c r="H15" s="31">
        <f>COUNTIF('Prompt Qs - Effectiveness'!$C$26:$C$31,H$11)</f>
        <v>0</v>
      </c>
      <c r="I15" s="31">
        <f>COUNTIF('Prompt Qs - Effectiveness'!$C$26:$C$31,I$11)</f>
        <v>0</v>
      </c>
      <c r="J15" s="32">
        <f t="shared" si="0"/>
        <v>6</v>
      </c>
      <c r="K15" s="45">
        <f t="shared" si="1"/>
        <v>0</v>
      </c>
      <c r="L15" s="178" t="str">
        <f>IF('Prompt Qs - Effectiveness'!$C$25="Applicable","Applicable","Not Applicable")</f>
        <v>Applicable</v>
      </c>
      <c r="M15" s="60">
        <f t="shared" si="2"/>
        <v>0</v>
      </c>
      <c r="O15" s="32" t="s">
        <v>15</v>
      </c>
      <c r="P15" s="31">
        <f>COUNTIF('Prompt Qs - Effectiveness'!$D$26:$D$31,P$11)</f>
        <v>6</v>
      </c>
      <c r="Q15" s="31">
        <f>COUNTIF('Prompt Qs - Effectiveness'!$D$26:$D$31,Q$11)</f>
        <v>0</v>
      </c>
      <c r="R15" s="31">
        <f>COUNTIF('Prompt Qs - Effectiveness'!$D$26:$D$31,R$11)</f>
        <v>0</v>
      </c>
      <c r="S15" s="31">
        <f>COUNTIF('Prompt Qs - Effectiveness'!$D$26:$D$31,S$11)</f>
        <v>0</v>
      </c>
      <c r="T15" s="31">
        <f>COUNTIF('Prompt Qs - Effectiveness'!$D$26:$D$31,T$11)</f>
        <v>0</v>
      </c>
      <c r="U15" s="31">
        <f>COUNTIF('Prompt Qs - Effectiveness'!$D$26:$D$31,U$11)</f>
        <v>0</v>
      </c>
      <c r="V15" s="32">
        <f t="shared" si="6"/>
        <v>6</v>
      </c>
      <c r="W15" s="45">
        <f t="shared" si="7"/>
        <v>0</v>
      </c>
      <c r="X15" s="178" t="str">
        <f>IF('Prompt Qs - Effectiveness'!$D$25="Applicable","Applicable","Not Applicable")</f>
        <v>Applicable</v>
      </c>
      <c r="Y15" s="60">
        <f t="shared" si="5"/>
        <v>0</v>
      </c>
      <c r="Z15" s="46"/>
      <c r="AA15" s="32" t="s">
        <v>15</v>
      </c>
      <c r="AB15" s="180">
        <f t="shared" si="8"/>
        <v>0</v>
      </c>
      <c r="AC15" s="180">
        <f t="shared" si="9"/>
        <v>0</v>
      </c>
    </row>
    <row r="16" spans="1:29" x14ac:dyDescent="0.25">
      <c r="C16" s="32" t="s">
        <v>16</v>
      </c>
      <c r="D16" s="31">
        <f>COUNTIF('Prompt Qs - Effectiveness'!$C$35:$C$39,D$11)</f>
        <v>5</v>
      </c>
      <c r="E16" s="31">
        <f>COUNTIF('Prompt Qs - Effectiveness'!$C$35:$C$39,E$11)</f>
        <v>0</v>
      </c>
      <c r="F16" s="31">
        <f>COUNTIF('Prompt Qs - Effectiveness'!$C$35:$C$39,F$11)</f>
        <v>0</v>
      </c>
      <c r="G16" s="31">
        <f>COUNTIF('Prompt Qs - Effectiveness'!$C$35:$C$39,G$11)</f>
        <v>0</v>
      </c>
      <c r="H16" s="31">
        <f>COUNTIF('Prompt Qs - Effectiveness'!$C$35:$C$39,H$11)</f>
        <v>0</v>
      </c>
      <c r="I16" s="31">
        <f>COUNTIF('Prompt Qs - Effectiveness'!$C$35:$C$39,I$11)</f>
        <v>0</v>
      </c>
      <c r="J16" s="32">
        <f t="shared" si="0"/>
        <v>5</v>
      </c>
      <c r="K16" s="45">
        <f t="shared" si="1"/>
        <v>0</v>
      </c>
      <c r="L16" s="178" t="str">
        <f>IF('Prompt Qs - Effectiveness'!$C$34="Applicable","Applicable","Not Applicable")</f>
        <v>Applicable</v>
      </c>
      <c r="M16" s="60">
        <f t="shared" si="2"/>
        <v>0</v>
      </c>
      <c r="O16" s="32" t="s">
        <v>16</v>
      </c>
      <c r="P16" s="31">
        <f>COUNTIF('Prompt Qs - Effectiveness'!$D$35:$D$39,P$11)</f>
        <v>5</v>
      </c>
      <c r="Q16" s="31">
        <f>COUNTIF('Prompt Qs - Effectiveness'!$D$35:$D$39,Q$11)</f>
        <v>0</v>
      </c>
      <c r="R16" s="31">
        <f>COUNTIF('Prompt Qs - Effectiveness'!$D$35:$D$39,R$11)</f>
        <v>0</v>
      </c>
      <c r="S16" s="31">
        <f>COUNTIF('Prompt Qs - Effectiveness'!$D$35:$D$39,S$11)</f>
        <v>0</v>
      </c>
      <c r="T16" s="31">
        <f>COUNTIF('Prompt Qs - Effectiveness'!$D$35:$D$39,T$11)</f>
        <v>0</v>
      </c>
      <c r="U16" s="31">
        <f>COUNTIF('Prompt Qs - Effectiveness'!$D$35:$D$39,U$11)</f>
        <v>0</v>
      </c>
      <c r="V16" s="32">
        <f t="shared" si="6"/>
        <v>5</v>
      </c>
      <c r="W16" s="45">
        <f t="shared" si="7"/>
        <v>0</v>
      </c>
      <c r="X16" s="178" t="str">
        <f>IF('Prompt Qs - Effectiveness'!$D$34="Applicable","Applicable","Not Applicable")</f>
        <v>Applicable</v>
      </c>
      <c r="Y16" s="60">
        <f t="shared" si="5"/>
        <v>0</v>
      </c>
      <c r="Z16" s="46"/>
      <c r="AA16" s="32" t="s">
        <v>16</v>
      </c>
      <c r="AB16" s="180">
        <f t="shared" si="8"/>
        <v>0</v>
      </c>
      <c r="AC16" s="180">
        <f t="shared" si="9"/>
        <v>0</v>
      </c>
    </row>
    <row r="20" spans="3:29" x14ac:dyDescent="0.25">
      <c r="C20" s="24" t="s">
        <v>35</v>
      </c>
      <c r="D20" s="24"/>
      <c r="O20" s="24" t="s">
        <v>35</v>
      </c>
      <c r="P20" s="24"/>
    </row>
    <row r="21" spans="3:29" s="183" customFormat="1" ht="38.25" x14ac:dyDescent="0.25">
      <c r="C21" s="172" t="s">
        <v>50</v>
      </c>
      <c r="D21" s="173" t="s">
        <v>27</v>
      </c>
      <c r="E21" s="173" t="s">
        <v>22</v>
      </c>
      <c r="F21" s="173" t="s">
        <v>24</v>
      </c>
      <c r="G21" s="173" t="s">
        <v>29</v>
      </c>
      <c r="H21" s="173" t="s">
        <v>23</v>
      </c>
      <c r="I21" s="174" t="s">
        <v>21</v>
      </c>
      <c r="J21" s="175" t="s">
        <v>40</v>
      </c>
      <c r="O21" s="172" t="s">
        <v>50</v>
      </c>
      <c r="P21" s="173" t="s">
        <v>27</v>
      </c>
      <c r="Q21" s="173" t="s">
        <v>22</v>
      </c>
      <c r="R21" s="173" t="s">
        <v>24</v>
      </c>
      <c r="S21" s="173" t="s">
        <v>29</v>
      </c>
      <c r="T21" s="173" t="s">
        <v>23</v>
      </c>
      <c r="U21" s="174" t="s">
        <v>21</v>
      </c>
      <c r="V21" s="175" t="s">
        <v>40</v>
      </c>
      <c r="AA21" s="29"/>
      <c r="AB21" s="29"/>
      <c r="AC21" s="29"/>
    </row>
    <row r="22" spans="3:29" x14ac:dyDescent="0.25">
      <c r="C22" s="32" t="s">
        <v>13</v>
      </c>
      <c r="D22" s="33">
        <f>D13/$J13</f>
        <v>1</v>
      </c>
      <c r="E22" s="33">
        <f t="shared" ref="E22:I22" si="10">E13/$J13</f>
        <v>0</v>
      </c>
      <c r="F22" s="33">
        <f t="shared" si="10"/>
        <v>0</v>
      </c>
      <c r="G22" s="33">
        <f t="shared" si="10"/>
        <v>0</v>
      </c>
      <c r="H22" s="33">
        <f t="shared" si="10"/>
        <v>0</v>
      </c>
      <c r="I22" s="33">
        <f t="shared" si="10"/>
        <v>0</v>
      </c>
      <c r="J22" s="59">
        <f t="shared" ref="J22" si="11">SUM(D22:I22)</f>
        <v>1</v>
      </c>
      <c r="O22" s="32" t="s">
        <v>13</v>
      </c>
      <c r="P22" s="33">
        <f>P13/$V13</f>
        <v>1</v>
      </c>
      <c r="Q22" s="33">
        <f t="shared" ref="Q22:U22" si="12">Q13/$V13</f>
        <v>0</v>
      </c>
      <c r="R22" s="33">
        <f t="shared" si="12"/>
        <v>0</v>
      </c>
      <c r="S22" s="33">
        <f t="shared" si="12"/>
        <v>0</v>
      </c>
      <c r="T22" s="33">
        <f t="shared" si="12"/>
        <v>0</v>
      </c>
      <c r="U22" s="33">
        <f t="shared" si="12"/>
        <v>0</v>
      </c>
      <c r="V22" s="59">
        <f t="shared" ref="V22:V25" si="13">SUM(P22:U22)</f>
        <v>1</v>
      </c>
      <c r="AA22" s="183"/>
      <c r="AB22" s="183"/>
      <c r="AC22" s="183"/>
    </row>
    <row r="23" spans="3:29" x14ac:dyDescent="0.25">
      <c r="C23" s="32" t="s">
        <v>14</v>
      </c>
      <c r="D23" s="33">
        <f t="shared" ref="D23:I23" si="14">D14/$J14</f>
        <v>1</v>
      </c>
      <c r="E23" s="33">
        <f t="shared" si="14"/>
        <v>0</v>
      </c>
      <c r="F23" s="33">
        <f t="shared" si="14"/>
        <v>0</v>
      </c>
      <c r="G23" s="33">
        <f t="shared" si="14"/>
        <v>0</v>
      </c>
      <c r="H23" s="33">
        <f t="shared" si="14"/>
        <v>0</v>
      </c>
      <c r="I23" s="33">
        <f t="shared" si="14"/>
        <v>0</v>
      </c>
      <c r="J23" s="59">
        <f t="shared" ref="J23:J25" si="15">SUM(D23:I23)</f>
        <v>1</v>
      </c>
      <c r="O23" s="32" t="s">
        <v>14</v>
      </c>
      <c r="P23" s="33">
        <f t="shared" ref="P23:U23" si="16">P14/$V14</f>
        <v>1</v>
      </c>
      <c r="Q23" s="33">
        <f t="shared" si="16"/>
        <v>0</v>
      </c>
      <c r="R23" s="33">
        <f t="shared" si="16"/>
        <v>0</v>
      </c>
      <c r="S23" s="33">
        <f t="shared" si="16"/>
        <v>0</v>
      </c>
      <c r="T23" s="33">
        <f t="shared" si="16"/>
        <v>0</v>
      </c>
      <c r="U23" s="33">
        <f t="shared" si="16"/>
        <v>0</v>
      </c>
      <c r="V23" s="59">
        <f t="shared" si="13"/>
        <v>1</v>
      </c>
    </row>
    <row r="24" spans="3:29" x14ac:dyDescent="0.25">
      <c r="C24" s="32" t="s">
        <v>15</v>
      </c>
      <c r="D24" s="33">
        <f t="shared" ref="D24:I24" si="17">D15/$J15</f>
        <v>1</v>
      </c>
      <c r="E24" s="33">
        <f t="shared" si="17"/>
        <v>0</v>
      </c>
      <c r="F24" s="33">
        <f t="shared" si="17"/>
        <v>0</v>
      </c>
      <c r="G24" s="33">
        <f t="shared" si="17"/>
        <v>0</v>
      </c>
      <c r="H24" s="33">
        <f t="shared" si="17"/>
        <v>0</v>
      </c>
      <c r="I24" s="33">
        <f t="shared" si="17"/>
        <v>0</v>
      </c>
      <c r="J24" s="59">
        <f t="shared" si="15"/>
        <v>1</v>
      </c>
      <c r="O24" s="32" t="s">
        <v>15</v>
      </c>
      <c r="P24" s="33">
        <f t="shared" ref="P24:U24" si="18">P15/$V15</f>
        <v>1</v>
      </c>
      <c r="Q24" s="33">
        <f t="shared" si="18"/>
        <v>0</v>
      </c>
      <c r="R24" s="33">
        <f t="shared" si="18"/>
        <v>0</v>
      </c>
      <c r="S24" s="33">
        <f t="shared" si="18"/>
        <v>0</v>
      </c>
      <c r="T24" s="33">
        <f t="shared" si="18"/>
        <v>0</v>
      </c>
      <c r="U24" s="33">
        <f t="shared" si="18"/>
        <v>0</v>
      </c>
      <c r="V24" s="59">
        <f t="shared" si="13"/>
        <v>1</v>
      </c>
    </row>
    <row r="25" spans="3:29" x14ac:dyDescent="0.25">
      <c r="C25" s="32" t="s">
        <v>16</v>
      </c>
      <c r="D25" s="33">
        <f t="shared" ref="D25:I25" si="19">D16/$J16</f>
        <v>1</v>
      </c>
      <c r="E25" s="33">
        <f t="shared" si="19"/>
        <v>0</v>
      </c>
      <c r="F25" s="33">
        <f t="shared" si="19"/>
        <v>0</v>
      </c>
      <c r="G25" s="33">
        <f t="shared" si="19"/>
        <v>0</v>
      </c>
      <c r="H25" s="33">
        <f t="shared" si="19"/>
        <v>0</v>
      </c>
      <c r="I25" s="33">
        <f t="shared" si="19"/>
        <v>0</v>
      </c>
      <c r="J25" s="59">
        <f t="shared" si="15"/>
        <v>1</v>
      </c>
      <c r="O25" s="32" t="s">
        <v>16</v>
      </c>
      <c r="P25" s="33">
        <f t="shared" ref="P25:U25" si="20">P16/$V16</f>
        <v>1</v>
      </c>
      <c r="Q25" s="33">
        <f t="shared" si="20"/>
        <v>0</v>
      </c>
      <c r="R25" s="33">
        <f t="shared" si="20"/>
        <v>0</v>
      </c>
      <c r="S25" s="33">
        <f t="shared" si="20"/>
        <v>0</v>
      </c>
      <c r="T25" s="33">
        <f t="shared" si="20"/>
        <v>0</v>
      </c>
      <c r="U25" s="33">
        <f t="shared" si="20"/>
        <v>0</v>
      </c>
      <c r="V25" s="59">
        <f t="shared" si="13"/>
        <v>1</v>
      </c>
    </row>
    <row r="28" spans="3:29" x14ac:dyDescent="0.25">
      <c r="C28" s="67" t="s">
        <v>47</v>
      </c>
      <c r="D28" s="67"/>
      <c r="E28" s="67"/>
      <c r="F28" s="67"/>
      <c r="G28" s="67"/>
      <c r="H28" s="67"/>
      <c r="I28" s="67"/>
      <c r="J28" s="67"/>
      <c r="K28" s="67"/>
      <c r="L28" s="67"/>
      <c r="M28" s="67"/>
      <c r="N28" s="67"/>
      <c r="O28" s="67"/>
      <c r="P28" s="67"/>
      <c r="Q28" s="67"/>
      <c r="R28" s="67"/>
      <c r="S28" s="67"/>
      <c r="T28" s="67"/>
      <c r="U28" s="67"/>
      <c r="V28" s="67"/>
      <c r="W28" s="67"/>
      <c r="X28" s="67"/>
      <c r="Y28" s="67"/>
    </row>
    <row r="30" spans="3:29" x14ac:dyDescent="0.25">
      <c r="C30" s="24" t="s">
        <v>34</v>
      </c>
      <c r="D30" s="24"/>
      <c r="O30" s="24" t="s">
        <v>34</v>
      </c>
      <c r="P30" s="24"/>
    </row>
    <row r="31" spans="3:29" s="183" customFormat="1" ht="38.25" x14ac:dyDescent="0.25">
      <c r="C31" s="172" t="s">
        <v>0</v>
      </c>
      <c r="D31" s="173" t="s">
        <v>27</v>
      </c>
      <c r="E31" s="173" t="s">
        <v>22</v>
      </c>
      <c r="F31" s="173" t="s">
        <v>24</v>
      </c>
      <c r="G31" s="173" t="s">
        <v>29</v>
      </c>
      <c r="H31" s="173" t="s">
        <v>23</v>
      </c>
      <c r="I31" s="174" t="s">
        <v>21</v>
      </c>
      <c r="J31" s="175" t="s">
        <v>40</v>
      </c>
      <c r="K31" s="175" t="s">
        <v>51</v>
      </c>
      <c r="L31" s="175" t="s">
        <v>98</v>
      </c>
      <c r="M31" s="175" t="s">
        <v>99</v>
      </c>
      <c r="O31" s="172" t="s">
        <v>0</v>
      </c>
      <c r="P31" s="173" t="s">
        <v>27</v>
      </c>
      <c r="Q31" s="173" t="s">
        <v>22</v>
      </c>
      <c r="R31" s="173" t="s">
        <v>24</v>
      </c>
      <c r="S31" s="173" t="s">
        <v>29</v>
      </c>
      <c r="T31" s="173" t="s">
        <v>23</v>
      </c>
      <c r="U31" s="174" t="s">
        <v>21</v>
      </c>
      <c r="V31" s="175" t="s">
        <v>40</v>
      </c>
      <c r="W31" s="175" t="s">
        <v>51</v>
      </c>
      <c r="X31" s="175" t="s">
        <v>98</v>
      </c>
      <c r="Y31" s="175" t="s">
        <v>99</v>
      </c>
      <c r="AA31" s="172" t="s">
        <v>50</v>
      </c>
      <c r="AB31" s="189" t="str">
        <f>$C$6</f>
        <v>2015-16</v>
      </c>
      <c r="AC31" s="189" t="str">
        <f>$O$6</f>
        <v>2016-17</v>
      </c>
    </row>
    <row r="32" spans="3:29" x14ac:dyDescent="0.25">
      <c r="C32" s="32" t="s">
        <v>8</v>
      </c>
      <c r="D32" s="31">
        <f>COUNTIF('Prompt Qs - Efficiency'!$C$7:$C$9,D$31)</f>
        <v>3</v>
      </c>
      <c r="E32" s="31">
        <f>COUNTIF('Prompt Qs - Efficiency'!$C$7:$C$9,E$31)</f>
        <v>0</v>
      </c>
      <c r="F32" s="31">
        <f>COUNTIF('Prompt Qs - Efficiency'!$C$7:$C$9,F$31)</f>
        <v>0</v>
      </c>
      <c r="G32" s="31">
        <f>COUNTIF('Prompt Qs - Efficiency'!$C$7:$C$9,G$31)</f>
        <v>0</v>
      </c>
      <c r="H32" s="31">
        <f>COUNTIF('Prompt Qs - Efficiency'!$C$7:$C$9,H$31)</f>
        <v>0</v>
      </c>
      <c r="I32" s="31">
        <f>COUNTIF('Prompt Qs - Efficiency'!$C$7:$C$9,I$31)</f>
        <v>0</v>
      </c>
      <c r="J32" s="32">
        <f t="shared" ref="J32" si="21">SUM(D32:I32)</f>
        <v>3</v>
      </c>
      <c r="K32" s="45">
        <f t="shared" ref="K32" si="22">IFERROR((ROUND(((SUMPRODUCT(E32:I32,E$12:I$12))/(J32-D32)),0)),0)</f>
        <v>0</v>
      </c>
      <c r="L32" s="178" t="str">
        <f>IF('Prompt Qs - Efficiency'!$C$6="Applicable","Applicable","Not Applicable")</f>
        <v>Applicable</v>
      </c>
      <c r="M32" s="60">
        <f t="shared" ref="M32" si="23">IF(L32="Not Applicable",0,K32)</f>
        <v>0</v>
      </c>
      <c r="O32" s="32" t="s">
        <v>8</v>
      </c>
      <c r="P32" s="31">
        <f>COUNTIF('Prompt Qs - Efficiency'!$D$7:$D$9,P$31)</f>
        <v>3</v>
      </c>
      <c r="Q32" s="31">
        <f>COUNTIF('Prompt Qs - Efficiency'!$D$7:$D$9,Q$31)</f>
        <v>0</v>
      </c>
      <c r="R32" s="31">
        <f>COUNTIF('Prompt Qs - Efficiency'!$D$7:$D$9,R$31)</f>
        <v>0</v>
      </c>
      <c r="S32" s="31">
        <f>COUNTIF('Prompt Qs - Efficiency'!$D$7:$D$9,S$31)</f>
        <v>0</v>
      </c>
      <c r="T32" s="31">
        <f>COUNTIF('Prompt Qs - Efficiency'!$D$7:$D$9,T$31)</f>
        <v>0</v>
      </c>
      <c r="U32" s="31">
        <f>COUNTIF('Prompt Qs - Efficiency'!$D$7:$D$9,U$31)</f>
        <v>0</v>
      </c>
      <c r="V32" s="32">
        <f t="shared" ref="V32:V36" si="24">SUM(P32:U32)</f>
        <v>3</v>
      </c>
      <c r="W32" s="45">
        <f t="shared" ref="W32:W36" si="25">IFERROR((ROUND(((SUMPRODUCT(Q32:U32,Q$12:U$12))/(V32-P32)),0)),0)</f>
        <v>0</v>
      </c>
      <c r="X32" s="178" t="str">
        <f>IF('Prompt Qs - Efficiency'!$D$6="Applicable","Applicable","Not Applicable")</f>
        <v>Applicable</v>
      </c>
      <c r="Y32" s="60">
        <f t="shared" ref="Y32:Y36" si="26">IF(X32="Not Applicable",0,W32)</f>
        <v>0</v>
      </c>
      <c r="AA32" s="32" t="s">
        <v>8</v>
      </c>
      <c r="AB32" s="180">
        <f>M32</f>
        <v>0</v>
      </c>
      <c r="AC32" s="180">
        <f>Y32</f>
        <v>0</v>
      </c>
    </row>
    <row r="33" spans="3:29" x14ac:dyDescent="0.25">
      <c r="C33" s="32" t="s">
        <v>9</v>
      </c>
      <c r="D33" s="31">
        <f>COUNTIF('Prompt Qs - Efficiency'!$C$13:$C$19,D$31)</f>
        <v>7</v>
      </c>
      <c r="E33" s="31">
        <f>COUNTIF('Prompt Qs - Efficiency'!$C$13:$C$19,E$31)</f>
        <v>0</v>
      </c>
      <c r="F33" s="31">
        <f>COUNTIF('Prompt Qs - Efficiency'!$C$13:$C$19,F$31)</f>
        <v>0</v>
      </c>
      <c r="G33" s="31">
        <f>COUNTIF('Prompt Qs - Efficiency'!$C$13:$C$19,G$31)</f>
        <v>0</v>
      </c>
      <c r="H33" s="31">
        <f>COUNTIF('Prompt Qs - Efficiency'!$C$13:$C$19,H$31)</f>
        <v>0</v>
      </c>
      <c r="I33" s="31">
        <f>COUNTIF('Prompt Qs - Efficiency'!$C$13:$C$19,I$31)</f>
        <v>0</v>
      </c>
      <c r="J33" s="32">
        <f t="shared" ref="J33:J36" si="27">SUM(D33:I33)</f>
        <v>7</v>
      </c>
      <c r="K33" s="45">
        <f t="shared" ref="K33:K36" si="28">IFERROR((ROUND(((SUMPRODUCT(E33:I33,E$12:I$12))/(J33-D33)),0)),0)</f>
        <v>0</v>
      </c>
      <c r="L33" s="178" t="str">
        <f>IF('Prompt Qs - Efficiency'!$C$12="Applicable","Applicable","Not Applicable")</f>
        <v>Applicable</v>
      </c>
      <c r="M33" s="60">
        <f t="shared" ref="M33:M36" si="29">IF(L33="Not Applicable",0,K33)</f>
        <v>0</v>
      </c>
      <c r="O33" s="32" t="s">
        <v>9</v>
      </c>
      <c r="P33" s="31">
        <f>COUNTIF('Prompt Qs - Efficiency'!$D$13:$D$19,P$31)</f>
        <v>7</v>
      </c>
      <c r="Q33" s="31">
        <f>COUNTIF('Prompt Qs - Efficiency'!$D$13:$D$19,Q$31)</f>
        <v>0</v>
      </c>
      <c r="R33" s="31">
        <f>COUNTIF('Prompt Qs - Efficiency'!$D$13:$D$19,R$31)</f>
        <v>0</v>
      </c>
      <c r="S33" s="31">
        <f>COUNTIF('Prompt Qs - Efficiency'!$D$13:$D$19,S$31)</f>
        <v>0</v>
      </c>
      <c r="T33" s="31">
        <f>COUNTIF('Prompt Qs - Efficiency'!$D$13:$D$19,T$31)</f>
        <v>0</v>
      </c>
      <c r="U33" s="31">
        <f>COUNTIF('Prompt Qs - Efficiency'!$D$13:$D$19,U$31)</f>
        <v>0</v>
      </c>
      <c r="V33" s="32">
        <f t="shared" si="24"/>
        <v>7</v>
      </c>
      <c r="W33" s="45">
        <f t="shared" si="25"/>
        <v>0</v>
      </c>
      <c r="X33" s="178" t="str">
        <f>IF('Prompt Qs - Efficiency'!$D$12="Applicable","Applicable","Not Applicable")</f>
        <v>Applicable</v>
      </c>
      <c r="Y33" s="60">
        <f t="shared" si="26"/>
        <v>0</v>
      </c>
      <c r="AA33" s="32" t="s">
        <v>9</v>
      </c>
      <c r="AB33" s="180">
        <f t="shared" ref="AB33:AB36" si="30">M33</f>
        <v>0</v>
      </c>
      <c r="AC33" s="180">
        <f t="shared" ref="AC33:AC36" si="31">Y33</f>
        <v>0</v>
      </c>
    </row>
    <row r="34" spans="3:29" x14ac:dyDescent="0.25">
      <c r="C34" s="32" t="s">
        <v>10</v>
      </c>
      <c r="D34" s="31">
        <f>COUNTIF('Prompt Qs - Efficiency'!$C$23:$C$27,D$31)</f>
        <v>5</v>
      </c>
      <c r="E34" s="31">
        <f>COUNTIF('Prompt Qs - Efficiency'!$C$23:$C$27,E$31)</f>
        <v>0</v>
      </c>
      <c r="F34" s="31">
        <f>COUNTIF('Prompt Qs - Efficiency'!$C$23:$C$27,F$31)</f>
        <v>0</v>
      </c>
      <c r="G34" s="31">
        <f>COUNTIF('Prompt Qs - Efficiency'!$C$23:$C$27,G$31)</f>
        <v>0</v>
      </c>
      <c r="H34" s="31">
        <f>COUNTIF('Prompt Qs - Efficiency'!$C$23:$C$27,H$31)</f>
        <v>0</v>
      </c>
      <c r="I34" s="31">
        <f>COUNTIF('Prompt Qs - Efficiency'!$C$23:$C$27,I$31)</f>
        <v>0</v>
      </c>
      <c r="J34" s="32">
        <f t="shared" si="27"/>
        <v>5</v>
      </c>
      <c r="K34" s="45">
        <f t="shared" si="28"/>
        <v>0</v>
      </c>
      <c r="L34" s="178" t="str">
        <f>IF('Prompt Qs - Efficiency'!$C$22="Applicable","Applicable","Not Applicable")</f>
        <v>Applicable</v>
      </c>
      <c r="M34" s="60">
        <f t="shared" si="29"/>
        <v>0</v>
      </c>
      <c r="O34" s="32" t="s">
        <v>10</v>
      </c>
      <c r="P34" s="31">
        <f>COUNTIF('Prompt Qs - Efficiency'!$D$23:$D$27,P$31)</f>
        <v>5</v>
      </c>
      <c r="Q34" s="31">
        <f>COUNTIF('Prompt Qs - Efficiency'!$D$23:$D$27,Q$31)</f>
        <v>0</v>
      </c>
      <c r="R34" s="31">
        <f>COUNTIF('Prompt Qs - Efficiency'!$D$23:$D$27,R$31)</f>
        <v>0</v>
      </c>
      <c r="S34" s="31">
        <f>COUNTIF('Prompt Qs - Efficiency'!$D$23:$D$27,S$31)</f>
        <v>0</v>
      </c>
      <c r="T34" s="31">
        <f>COUNTIF('Prompt Qs - Efficiency'!$D$23:$D$27,T$31)</f>
        <v>0</v>
      </c>
      <c r="U34" s="31">
        <f>COUNTIF('Prompt Qs - Efficiency'!$D$23:$D$27,U$31)</f>
        <v>0</v>
      </c>
      <c r="V34" s="32">
        <f t="shared" si="24"/>
        <v>5</v>
      </c>
      <c r="W34" s="45">
        <f t="shared" si="25"/>
        <v>0</v>
      </c>
      <c r="X34" s="178" t="str">
        <f>IF('Prompt Qs - Efficiency'!$D$22="Applicable","Applicable","Not Applicable")</f>
        <v>Applicable</v>
      </c>
      <c r="Y34" s="60">
        <f t="shared" si="26"/>
        <v>0</v>
      </c>
      <c r="AA34" s="32" t="s">
        <v>10</v>
      </c>
      <c r="AB34" s="180">
        <f t="shared" si="30"/>
        <v>0</v>
      </c>
      <c r="AC34" s="180">
        <f t="shared" si="31"/>
        <v>0</v>
      </c>
    </row>
    <row r="35" spans="3:29" x14ac:dyDescent="0.25">
      <c r="C35" s="32" t="s">
        <v>11</v>
      </c>
      <c r="D35" s="31">
        <f>COUNTIF('Prompt Qs - Efficiency'!$C$31:$C$33,D$31)</f>
        <v>3</v>
      </c>
      <c r="E35" s="31">
        <f>COUNTIF('Prompt Qs - Efficiency'!$C$31:$C$33,E$31)</f>
        <v>0</v>
      </c>
      <c r="F35" s="31">
        <f>COUNTIF('Prompt Qs - Efficiency'!$C$31:$C$33,F$31)</f>
        <v>0</v>
      </c>
      <c r="G35" s="31">
        <f>COUNTIF('Prompt Qs - Efficiency'!$C$31:$C$33,G$31)</f>
        <v>0</v>
      </c>
      <c r="H35" s="31">
        <f>COUNTIF('Prompt Qs - Efficiency'!$C$31:$C$33,H$31)</f>
        <v>0</v>
      </c>
      <c r="I35" s="31">
        <f>COUNTIF('Prompt Qs - Efficiency'!$C$31:$C$33,I$31)</f>
        <v>0</v>
      </c>
      <c r="J35" s="32">
        <f t="shared" si="27"/>
        <v>3</v>
      </c>
      <c r="K35" s="45">
        <f t="shared" si="28"/>
        <v>0</v>
      </c>
      <c r="L35" s="178" t="str">
        <f>IF('Prompt Qs - Efficiency'!$C$30="Applicable","Applicable","Not Applicable")</f>
        <v>Applicable</v>
      </c>
      <c r="M35" s="60">
        <f t="shared" si="29"/>
        <v>0</v>
      </c>
      <c r="O35" s="32" t="s">
        <v>11</v>
      </c>
      <c r="P35" s="31">
        <f>COUNTIF('Prompt Qs - Efficiency'!$D$31:$D$33,P$31)</f>
        <v>3</v>
      </c>
      <c r="Q35" s="31">
        <f>COUNTIF('Prompt Qs - Efficiency'!$D$31:$D$33,Q$31)</f>
        <v>0</v>
      </c>
      <c r="R35" s="31">
        <f>COUNTIF('Prompt Qs - Efficiency'!$D$31:$D$33,R$31)</f>
        <v>0</v>
      </c>
      <c r="S35" s="31">
        <f>COUNTIF('Prompt Qs - Efficiency'!$D$31:$D$33,S$31)</f>
        <v>0</v>
      </c>
      <c r="T35" s="31">
        <f>COUNTIF('Prompt Qs - Efficiency'!$D$31:$D$33,T$31)</f>
        <v>0</v>
      </c>
      <c r="U35" s="31">
        <f>COUNTIF('Prompt Qs - Efficiency'!$D$31:$D$33,U$31)</f>
        <v>0</v>
      </c>
      <c r="V35" s="32">
        <f t="shared" si="24"/>
        <v>3</v>
      </c>
      <c r="W35" s="45">
        <f t="shared" si="25"/>
        <v>0</v>
      </c>
      <c r="X35" s="178" t="str">
        <f>IF('Prompt Qs - Efficiency'!$D$30="Applicable","Applicable","Not Applicable")</f>
        <v>Applicable</v>
      </c>
      <c r="Y35" s="60">
        <f t="shared" si="26"/>
        <v>0</v>
      </c>
      <c r="AA35" s="32" t="s">
        <v>11</v>
      </c>
      <c r="AB35" s="180">
        <f t="shared" si="30"/>
        <v>0</v>
      </c>
      <c r="AC35" s="180">
        <f t="shared" si="31"/>
        <v>0</v>
      </c>
    </row>
    <row r="36" spans="3:29" x14ac:dyDescent="0.25">
      <c r="C36" s="32" t="s">
        <v>12</v>
      </c>
      <c r="D36" s="31">
        <f>COUNTIF('Prompt Qs - Efficiency'!$C$37:$C$43,D$31)</f>
        <v>7</v>
      </c>
      <c r="E36" s="31">
        <f>COUNTIF('Prompt Qs - Efficiency'!$C$37:$C$43,E$31)</f>
        <v>0</v>
      </c>
      <c r="F36" s="31">
        <f>COUNTIF('Prompt Qs - Efficiency'!$C$37:$C$43,F$31)</f>
        <v>0</v>
      </c>
      <c r="G36" s="31">
        <f>COUNTIF('Prompt Qs - Efficiency'!$C$37:$C$43,G$31)</f>
        <v>0</v>
      </c>
      <c r="H36" s="31">
        <f>COUNTIF('Prompt Qs - Efficiency'!$C$37:$C$43,H$31)</f>
        <v>0</v>
      </c>
      <c r="I36" s="31">
        <f>COUNTIF('Prompt Qs - Efficiency'!$C$37:$C$43,I$31)</f>
        <v>0</v>
      </c>
      <c r="J36" s="32">
        <f t="shared" si="27"/>
        <v>7</v>
      </c>
      <c r="K36" s="45">
        <f t="shared" si="28"/>
        <v>0</v>
      </c>
      <c r="L36" s="178" t="str">
        <f>IF('Prompt Qs - Efficiency'!$C$36="Applicable","Applicable","Not Applicable")</f>
        <v>Applicable</v>
      </c>
      <c r="M36" s="60">
        <f t="shared" si="29"/>
        <v>0</v>
      </c>
      <c r="O36" s="32" t="s">
        <v>12</v>
      </c>
      <c r="P36" s="31">
        <f>COUNTIF('Prompt Qs - Efficiency'!$D$37:$D$43,P$31)</f>
        <v>7</v>
      </c>
      <c r="Q36" s="31">
        <f>COUNTIF('Prompt Qs - Efficiency'!$D$37:$D$43,Q$31)</f>
        <v>0</v>
      </c>
      <c r="R36" s="31">
        <f>COUNTIF('Prompt Qs - Efficiency'!$D$37:$D$43,R$31)</f>
        <v>0</v>
      </c>
      <c r="S36" s="31">
        <f>COUNTIF('Prompt Qs - Efficiency'!$D$37:$D$43,S$31)</f>
        <v>0</v>
      </c>
      <c r="T36" s="31">
        <f>COUNTIF('Prompt Qs - Efficiency'!$D$37:$D$43,T$31)</f>
        <v>0</v>
      </c>
      <c r="U36" s="31">
        <f>COUNTIF('Prompt Qs - Efficiency'!$D$37:$D$43,U$31)</f>
        <v>0</v>
      </c>
      <c r="V36" s="32">
        <f t="shared" si="24"/>
        <v>7</v>
      </c>
      <c r="W36" s="45">
        <f t="shared" si="25"/>
        <v>0</v>
      </c>
      <c r="X36" s="178" t="str">
        <f>IF('Prompt Qs - Efficiency'!$D$36="Applicable","Applicable","Not Applicable")</f>
        <v>Applicable</v>
      </c>
      <c r="Y36" s="60">
        <f t="shared" si="26"/>
        <v>0</v>
      </c>
      <c r="AA36" s="32" t="s">
        <v>12</v>
      </c>
      <c r="AB36" s="180">
        <f t="shared" si="30"/>
        <v>0</v>
      </c>
      <c r="AC36" s="180">
        <f t="shared" si="31"/>
        <v>0</v>
      </c>
    </row>
    <row r="39" spans="3:29" x14ac:dyDescent="0.25">
      <c r="C39" s="24" t="s">
        <v>35</v>
      </c>
      <c r="D39" s="24"/>
      <c r="O39" s="24" t="s">
        <v>35</v>
      </c>
      <c r="P39" s="24"/>
    </row>
    <row r="40" spans="3:29" s="183" customFormat="1" ht="38.25" x14ac:dyDescent="0.25">
      <c r="C40" s="172" t="s">
        <v>0</v>
      </c>
      <c r="D40" s="173" t="s">
        <v>27</v>
      </c>
      <c r="E40" s="173" t="s">
        <v>22</v>
      </c>
      <c r="F40" s="173" t="s">
        <v>24</v>
      </c>
      <c r="G40" s="173" t="s">
        <v>29</v>
      </c>
      <c r="H40" s="173" t="s">
        <v>23</v>
      </c>
      <c r="I40" s="174" t="s">
        <v>21</v>
      </c>
      <c r="J40" s="175" t="s">
        <v>40</v>
      </c>
      <c r="O40" s="172" t="s">
        <v>0</v>
      </c>
      <c r="P40" s="173" t="s">
        <v>27</v>
      </c>
      <c r="Q40" s="173" t="s">
        <v>22</v>
      </c>
      <c r="R40" s="173" t="s">
        <v>24</v>
      </c>
      <c r="S40" s="173" t="s">
        <v>29</v>
      </c>
      <c r="T40" s="173" t="s">
        <v>23</v>
      </c>
      <c r="U40" s="174" t="s">
        <v>21</v>
      </c>
      <c r="V40" s="175" t="s">
        <v>40</v>
      </c>
    </row>
    <row r="41" spans="3:29" x14ac:dyDescent="0.25">
      <c r="C41" s="32" t="s">
        <v>8</v>
      </c>
      <c r="D41" s="33">
        <f>D32/$J32</f>
        <v>1</v>
      </c>
      <c r="E41" s="33">
        <f t="shared" ref="E41:I41" si="32">E32/$J32</f>
        <v>0</v>
      </c>
      <c r="F41" s="33">
        <f t="shared" si="32"/>
        <v>0</v>
      </c>
      <c r="G41" s="33">
        <f t="shared" si="32"/>
        <v>0</v>
      </c>
      <c r="H41" s="33">
        <f t="shared" si="32"/>
        <v>0</v>
      </c>
      <c r="I41" s="33">
        <f t="shared" si="32"/>
        <v>0</v>
      </c>
      <c r="J41" s="59">
        <f t="shared" ref="J41:J45" si="33">SUM(D41:I41)</f>
        <v>1</v>
      </c>
      <c r="O41" s="32" t="s">
        <v>8</v>
      </c>
      <c r="P41" s="33">
        <f t="shared" ref="P41:U41" si="34">P32/$V32</f>
        <v>1</v>
      </c>
      <c r="Q41" s="33">
        <f t="shared" si="34"/>
        <v>0</v>
      </c>
      <c r="R41" s="33">
        <f t="shared" si="34"/>
        <v>0</v>
      </c>
      <c r="S41" s="33">
        <f t="shared" si="34"/>
        <v>0</v>
      </c>
      <c r="T41" s="33">
        <f t="shared" si="34"/>
        <v>0</v>
      </c>
      <c r="U41" s="33">
        <f t="shared" si="34"/>
        <v>0</v>
      </c>
      <c r="V41" s="59">
        <f t="shared" ref="V41:V45" si="35">SUM(P41:U41)</f>
        <v>1</v>
      </c>
    </row>
    <row r="42" spans="3:29" x14ac:dyDescent="0.25">
      <c r="C42" s="32" t="s">
        <v>9</v>
      </c>
      <c r="D42" s="33">
        <f t="shared" ref="D42:I42" si="36">D33/$J33</f>
        <v>1</v>
      </c>
      <c r="E42" s="33">
        <f t="shared" si="36"/>
        <v>0</v>
      </c>
      <c r="F42" s="33">
        <f t="shared" si="36"/>
        <v>0</v>
      </c>
      <c r="G42" s="33">
        <f t="shared" si="36"/>
        <v>0</v>
      </c>
      <c r="H42" s="33">
        <f t="shared" si="36"/>
        <v>0</v>
      </c>
      <c r="I42" s="33">
        <f t="shared" si="36"/>
        <v>0</v>
      </c>
      <c r="J42" s="59">
        <f t="shared" si="33"/>
        <v>1</v>
      </c>
      <c r="O42" s="32" t="s">
        <v>9</v>
      </c>
      <c r="P42" s="33">
        <f t="shared" ref="P42:U42" si="37">P33/$V33</f>
        <v>1</v>
      </c>
      <c r="Q42" s="33">
        <f t="shared" si="37"/>
        <v>0</v>
      </c>
      <c r="R42" s="33">
        <f t="shared" si="37"/>
        <v>0</v>
      </c>
      <c r="S42" s="33">
        <f t="shared" si="37"/>
        <v>0</v>
      </c>
      <c r="T42" s="33">
        <f t="shared" si="37"/>
        <v>0</v>
      </c>
      <c r="U42" s="33">
        <f t="shared" si="37"/>
        <v>0</v>
      </c>
      <c r="V42" s="59">
        <f t="shared" si="35"/>
        <v>1</v>
      </c>
    </row>
    <row r="43" spans="3:29" x14ac:dyDescent="0.25">
      <c r="C43" s="32" t="s">
        <v>10</v>
      </c>
      <c r="D43" s="33">
        <f t="shared" ref="D43:I43" si="38">D34/$J34</f>
        <v>1</v>
      </c>
      <c r="E43" s="33">
        <f t="shared" si="38"/>
        <v>0</v>
      </c>
      <c r="F43" s="33">
        <f t="shared" si="38"/>
        <v>0</v>
      </c>
      <c r="G43" s="33">
        <f t="shared" si="38"/>
        <v>0</v>
      </c>
      <c r="H43" s="33">
        <f t="shared" si="38"/>
        <v>0</v>
      </c>
      <c r="I43" s="33">
        <f t="shared" si="38"/>
        <v>0</v>
      </c>
      <c r="J43" s="59">
        <f t="shared" si="33"/>
        <v>1</v>
      </c>
      <c r="O43" s="32" t="s">
        <v>10</v>
      </c>
      <c r="P43" s="33">
        <f t="shared" ref="P43:U43" si="39">P34/$V34</f>
        <v>1</v>
      </c>
      <c r="Q43" s="33">
        <f t="shared" si="39"/>
        <v>0</v>
      </c>
      <c r="R43" s="33">
        <f t="shared" si="39"/>
        <v>0</v>
      </c>
      <c r="S43" s="33">
        <f t="shared" si="39"/>
        <v>0</v>
      </c>
      <c r="T43" s="33">
        <f t="shared" si="39"/>
        <v>0</v>
      </c>
      <c r="U43" s="33">
        <f t="shared" si="39"/>
        <v>0</v>
      </c>
      <c r="V43" s="59">
        <f t="shared" si="35"/>
        <v>1</v>
      </c>
    </row>
    <row r="44" spans="3:29" x14ac:dyDescent="0.25">
      <c r="C44" s="32" t="s">
        <v>11</v>
      </c>
      <c r="D44" s="33">
        <f t="shared" ref="D44:I44" si="40">D35/$J35</f>
        <v>1</v>
      </c>
      <c r="E44" s="33">
        <f t="shared" si="40"/>
        <v>0</v>
      </c>
      <c r="F44" s="33">
        <f t="shared" si="40"/>
        <v>0</v>
      </c>
      <c r="G44" s="33">
        <f t="shared" si="40"/>
        <v>0</v>
      </c>
      <c r="H44" s="33">
        <f t="shared" si="40"/>
        <v>0</v>
      </c>
      <c r="I44" s="33">
        <f t="shared" si="40"/>
        <v>0</v>
      </c>
      <c r="J44" s="59">
        <f t="shared" si="33"/>
        <v>1</v>
      </c>
      <c r="O44" s="32" t="s">
        <v>11</v>
      </c>
      <c r="P44" s="33">
        <f t="shared" ref="P44:U44" si="41">P35/$V35</f>
        <v>1</v>
      </c>
      <c r="Q44" s="33">
        <f t="shared" si="41"/>
        <v>0</v>
      </c>
      <c r="R44" s="33">
        <f t="shared" si="41"/>
        <v>0</v>
      </c>
      <c r="S44" s="33">
        <f t="shared" si="41"/>
        <v>0</v>
      </c>
      <c r="T44" s="33">
        <f t="shared" si="41"/>
        <v>0</v>
      </c>
      <c r="U44" s="33">
        <f t="shared" si="41"/>
        <v>0</v>
      </c>
      <c r="V44" s="59">
        <f t="shared" si="35"/>
        <v>1</v>
      </c>
    </row>
    <row r="45" spans="3:29" x14ac:dyDescent="0.25">
      <c r="C45" s="32" t="s">
        <v>12</v>
      </c>
      <c r="D45" s="33">
        <f t="shared" ref="D45:I45" si="42">D36/$J36</f>
        <v>1</v>
      </c>
      <c r="E45" s="33">
        <f t="shared" si="42"/>
        <v>0</v>
      </c>
      <c r="F45" s="33">
        <f t="shared" si="42"/>
        <v>0</v>
      </c>
      <c r="G45" s="33">
        <f t="shared" si="42"/>
        <v>0</v>
      </c>
      <c r="H45" s="33">
        <f t="shared" si="42"/>
        <v>0</v>
      </c>
      <c r="I45" s="33">
        <f t="shared" si="42"/>
        <v>0</v>
      </c>
      <c r="J45" s="59">
        <f t="shared" si="33"/>
        <v>1</v>
      </c>
      <c r="O45" s="32" t="s">
        <v>12</v>
      </c>
      <c r="P45" s="33">
        <f t="shared" ref="P45:U45" si="43">P36/$V36</f>
        <v>1</v>
      </c>
      <c r="Q45" s="33">
        <f t="shared" si="43"/>
        <v>0</v>
      </c>
      <c r="R45" s="33">
        <f t="shared" si="43"/>
        <v>0</v>
      </c>
      <c r="S45" s="33">
        <f t="shared" si="43"/>
        <v>0</v>
      </c>
      <c r="T45" s="33">
        <f t="shared" si="43"/>
        <v>0</v>
      </c>
      <c r="U45" s="33">
        <f t="shared" si="43"/>
        <v>0</v>
      </c>
      <c r="V45" s="59">
        <f t="shared" si="35"/>
        <v>1</v>
      </c>
    </row>
    <row r="48" spans="3:29" x14ac:dyDescent="0.25">
      <c r="C48" s="67" t="s">
        <v>48</v>
      </c>
      <c r="D48" s="67"/>
      <c r="E48" s="67"/>
      <c r="F48" s="67"/>
      <c r="G48" s="67"/>
      <c r="H48" s="67"/>
      <c r="I48" s="67"/>
      <c r="J48" s="67"/>
      <c r="K48" s="67"/>
      <c r="L48" s="67"/>
      <c r="M48" s="67"/>
      <c r="N48" s="67"/>
      <c r="O48" s="67"/>
      <c r="P48" s="67"/>
      <c r="Q48" s="67"/>
      <c r="R48" s="67"/>
      <c r="S48" s="67"/>
      <c r="T48" s="67"/>
      <c r="U48" s="67"/>
      <c r="V48" s="67"/>
      <c r="W48" s="67"/>
      <c r="X48" s="67"/>
      <c r="Y48" s="67"/>
    </row>
    <row r="50" spans="3:29" x14ac:dyDescent="0.25">
      <c r="C50" s="24" t="s">
        <v>34</v>
      </c>
      <c r="D50" s="24"/>
      <c r="O50" s="24" t="s">
        <v>34</v>
      </c>
      <c r="P50" s="24"/>
    </row>
    <row r="51" spans="3:29" ht="38.25" x14ac:dyDescent="0.25">
      <c r="C51" s="30" t="s">
        <v>0</v>
      </c>
      <c r="D51" s="173" t="s">
        <v>27</v>
      </c>
      <c r="E51" s="173" t="s">
        <v>22</v>
      </c>
      <c r="F51" s="173" t="s">
        <v>24</v>
      </c>
      <c r="G51" s="173" t="s">
        <v>29</v>
      </c>
      <c r="H51" s="173" t="s">
        <v>23</v>
      </c>
      <c r="I51" s="174" t="s">
        <v>21</v>
      </c>
      <c r="J51" s="175" t="s">
        <v>40</v>
      </c>
      <c r="K51" s="175" t="s">
        <v>51</v>
      </c>
      <c r="L51" s="175" t="s">
        <v>98</v>
      </c>
      <c r="M51" s="175" t="s">
        <v>99</v>
      </c>
      <c r="O51" s="30" t="s">
        <v>0</v>
      </c>
      <c r="P51" s="173" t="s">
        <v>27</v>
      </c>
      <c r="Q51" s="173" t="s">
        <v>22</v>
      </c>
      <c r="R51" s="173" t="s">
        <v>24</v>
      </c>
      <c r="S51" s="173" t="s">
        <v>29</v>
      </c>
      <c r="T51" s="173" t="s">
        <v>23</v>
      </c>
      <c r="U51" s="174" t="s">
        <v>21</v>
      </c>
      <c r="V51" s="175" t="s">
        <v>40</v>
      </c>
      <c r="W51" s="175" t="s">
        <v>51</v>
      </c>
      <c r="X51" s="175" t="s">
        <v>98</v>
      </c>
      <c r="Y51" s="175" t="s">
        <v>99</v>
      </c>
      <c r="AA51" s="172" t="s">
        <v>50</v>
      </c>
      <c r="AB51" s="189" t="str">
        <f>$C$6</f>
        <v>2015-16</v>
      </c>
      <c r="AC51" s="189" t="str">
        <f>$O$6</f>
        <v>2016-17</v>
      </c>
    </row>
    <row r="52" spans="3:29" x14ac:dyDescent="0.25">
      <c r="C52" s="32" t="s">
        <v>221</v>
      </c>
      <c r="D52" s="31">
        <f>COUNTIF('Prompt Qs - Patient experience'!$C$7:$C$12,D$51)</f>
        <v>6</v>
      </c>
      <c r="E52" s="31">
        <f>COUNTIF('Prompt Qs - Patient experience'!$C$7:$C$12,E$51)</f>
        <v>0</v>
      </c>
      <c r="F52" s="31">
        <f>COUNTIF('Prompt Qs - Patient experience'!$C$7:$C$12,F$51)</f>
        <v>0</v>
      </c>
      <c r="G52" s="31">
        <f>COUNTIF('Prompt Qs - Patient experience'!$C$7:$C$12,G$51)</f>
        <v>0</v>
      </c>
      <c r="H52" s="31">
        <f>COUNTIF('Prompt Qs - Patient experience'!$C$7:$C$12,H$51)</f>
        <v>0</v>
      </c>
      <c r="I52" s="31">
        <f>COUNTIF('Prompt Qs - Patient experience'!$C$7:$C$12,I$51)</f>
        <v>0</v>
      </c>
      <c r="J52" s="32">
        <f t="shared" ref="J52:J56" si="44">SUM(D52:I52)</f>
        <v>6</v>
      </c>
      <c r="K52" s="45">
        <f t="shared" ref="K52:K56" si="45">IFERROR((ROUND(((SUMPRODUCT(E52:I52,E$12:I$12))/(J52-D52)),0)),0)</f>
        <v>0</v>
      </c>
      <c r="L52" s="178" t="str">
        <f>IF('Prompt Qs - Patient experience'!$C$6="Applicable","Applicable","Not Applicable")</f>
        <v>Applicable</v>
      </c>
      <c r="M52" s="60">
        <f t="shared" ref="M52:M56" si="46">IF(L52="Not Applicable",0,K52)</f>
        <v>0</v>
      </c>
      <c r="O52" s="32" t="s">
        <v>221</v>
      </c>
      <c r="P52" s="31">
        <f>COUNTIF('Prompt Qs - Patient experience'!$D$7:$D$12,P$51)</f>
        <v>6</v>
      </c>
      <c r="Q52" s="31">
        <f>COUNTIF('Prompt Qs - Patient experience'!$D$7:$D$12,Q$51)</f>
        <v>0</v>
      </c>
      <c r="R52" s="31">
        <f>COUNTIF('Prompt Qs - Patient experience'!$D$7:$D$12,R$51)</f>
        <v>0</v>
      </c>
      <c r="S52" s="31">
        <f>COUNTIF('Prompt Qs - Patient experience'!$D$7:$D$12,S$51)</f>
        <v>0</v>
      </c>
      <c r="T52" s="31">
        <f>COUNTIF('Prompt Qs - Patient experience'!$D$7:$D$12,T$51)</f>
        <v>0</v>
      </c>
      <c r="U52" s="31">
        <f>COUNTIF('Prompt Qs - Patient experience'!$D$7:$D$12,U$51)</f>
        <v>0</v>
      </c>
      <c r="V52" s="32">
        <f t="shared" ref="V52:V56" si="47">SUM(P52:U52)</f>
        <v>6</v>
      </c>
      <c r="W52" s="45">
        <f t="shared" ref="W52:W56" si="48">IFERROR((ROUND(((SUMPRODUCT(Q52:U52,Q$12:U$12))/(V52-P52)),0)),0)</f>
        <v>0</v>
      </c>
      <c r="X52" s="178" t="str">
        <f>IF('Prompt Qs - Patient experience'!$D$6="Applicable","Applicable","Not Applicable")</f>
        <v>Applicable</v>
      </c>
      <c r="Y52" s="60">
        <f t="shared" ref="Y52:Y56" si="49">IF(X52="Not Applicable",0,W52)</f>
        <v>0</v>
      </c>
      <c r="AA52" s="32" t="s">
        <v>221</v>
      </c>
      <c r="AB52" s="180">
        <f>M52</f>
        <v>0</v>
      </c>
      <c r="AC52" s="180">
        <f>Y52</f>
        <v>0</v>
      </c>
    </row>
    <row r="53" spans="3:29" x14ac:dyDescent="0.25">
      <c r="C53" s="32" t="s">
        <v>222</v>
      </c>
      <c r="D53" s="31">
        <f>COUNTIF('Prompt Qs - Patient experience'!$C$16:$C$18,D$51)</f>
        <v>3</v>
      </c>
      <c r="E53" s="31">
        <f>COUNTIF('Prompt Qs - Patient experience'!$C$16:$C$18,E$51)</f>
        <v>0</v>
      </c>
      <c r="F53" s="31">
        <f>COUNTIF('Prompt Qs - Patient experience'!$C$16:$C$18,F$51)</f>
        <v>0</v>
      </c>
      <c r="G53" s="31">
        <f>COUNTIF('Prompt Qs - Patient experience'!$C$16:$C$18,G$51)</f>
        <v>0</v>
      </c>
      <c r="H53" s="31">
        <f>COUNTIF('Prompt Qs - Patient experience'!$C$16:$C$18,H$51)</f>
        <v>0</v>
      </c>
      <c r="I53" s="31">
        <f>COUNTIF('Prompt Qs - Patient experience'!$C$16:$C$18,I$51)</f>
        <v>0</v>
      </c>
      <c r="J53" s="32">
        <f t="shared" si="44"/>
        <v>3</v>
      </c>
      <c r="K53" s="45">
        <f t="shared" si="45"/>
        <v>0</v>
      </c>
      <c r="L53" s="178" t="str">
        <f>IF('Prompt Qs - Patient experience'!$C$15="Applicable","Applicable","Not Applicable")</f>
        <v>Applicable</v>
      </c>
      <c r="M53" s="60">
        <f t="shared" si="46"/>
        <v>0</v>
      </c>
      <c r="O53" s="32" t="s">
        <v>222</v>
      </c>
      <c r="P53" s="31">
        <f>COUNTIF('Prompt Qs - Patient experience'!$D$16:$D$18,P$51)</f>
        <v>3</v>
      </c>
      <c r="Q53" s="31">
        <f>COUNTIF('Prompt Qs - Patient experience'!$D$16:$D$18,Q$51)</f>
        <v>0</v>
      </c>
      <c r="R53" s="31">
        <f>COUNTIF('Prompt Qs - Patient experience'!$D$16:$D$18,R$51)</f>
        <v>0</v>
      </c>
      <c r="S53" s="31">
        <f>COUNTIF('Prompt Qs - Patient experience'!$D$16:$D$18,S$51)</f>
        <v>0</v>
      </c>
      <c r="T53" s="31">
        <f>COUNTIF('Prompt Qs - Patient experience'!$D$16:$D$18,T$51)</f>
        <v>0</v>
      </c>
      <c r="U53" s="31">
        <f>COUNTIF('Prompt Qs - Patient experience'!$D$16:$D$18,U$51)</f>
        <v>0</v>
      </c>
      <c r="V53" s="32">
        <f t="shared" si="47"/>
        <v>3</v>
      </c>
      <c r="W53" s="45">
        <f t="shared" si="48"/>
        <v>0</v>
      </c>
      <c r="X53" s="178" t="str">
        <f>IF('Prompt Qs - Patient experience'!$D$15="Applicable","Applicable","Not Applicable")</f>
        <v>Applicable</v>
      </c>
      <c r="Y53" s="60">
        <f t="shared" si="49"/>
        <v>0</v>
      </c>
      <c r="AA53" s="32" t="s">
        <v>222</v>
      </c>
      <c r="AB53" s="180">
        <f t="shared" ref="AB53:AB56" si="50">M53</f>
        <v>0</v>
      </c>
      <c r="AC53" s="180">
        <f t="shared" ref="AC53:AC56" si="51">Y53</f>
        <v>0</v>
      </c>
    </row>
    <row r="54" spans="3:29" x14ac:dyDescent="0.25">
      <c r="C54" s="32" t="s">
        <v>225</v>
      </c>
      <c r="D54" s="31">
        <f>COUNTIF('Prompt Qs - Patient experience'!$C$22:$C$25,D$51)</f>
        <v>4</v>
      </c>
      <c r="E54" s="31">
        <f>COUNTIF('Prompt Qs - Patient experience'!$C$22:$C$25,E$51)</f>
        <v>0</v>
      </c>
      <c r="F54" s="31">
        <f>COUNTIF('Prompt Qs - Patient experience'!$C$22:$C$25,F$51)</f>
        <v>0</v>
      </c>
      <c r="G54" s="31">
        <f>COUNTIF('Prompt Qs - Patient experience'!$C$22:$C$25,G$51)</f>
        <v>0</v>
      </c>
      <c r="H54" s="31">
        <f>COUNTIF('Prompt Qs - Patient experience'!$C$22:$C$25,H$51)</f>
        <v>0</v>
      </c>
      <c r="I54" s="31">
        <f>COUNTIF('Prompt Qs - Patient experience'!$C$22:$C$25,I$51)</f>
        <v>0</v>
      </c>
      <c r="J54" s="32">
        <f t="shared" si="44"/>
        <v>4</v>
      </c>
      <c r="K54" s="45">
        <f t="shared" si="45"/>
        <v>0</v>
      </c>
      <c r="L54" s="178" t="str">
        <f>IF('Prompt Qs - Patient experience'!$C$21="Applicable","Applicable","Not Applicable")</f>
        <v>Applicable</v>
      </c>
      <c r="M54" s="60">
        <f t="shared" si="46"/>
        <v>0</v>
      </c>
      <c r="O54" s="32" t="s">
        <v>225</v>
      </c>
      <c r="P54" s="31">
        <f>COUNTIF('Prompt Qs - Patient experience'!$D$22:$D$25,P$51)</f>
        <v>4</v>
      </c>
      <c r="Q54" s="31">
        <f>COUNTIF('Prompt Qs - Patient experience'!$D$22:$D$25,Q$51)</f>
        <v>0</v>
      </c>
      <c r="R54" s="31">
        <f>COUNTIF('Prompt Qs - Patient experience'!$D$22:$D$25,R$51)</f>
        <v>0</v>
      </c>
      <c r="S54" s="31">
        <f>COUNTIF('Prompt Qs - Patient experience'!$D$22:$D$25,S$51)</f>
        <v>0</v>
      </c>
      <c r="T54" s="31">
        <f>COUNTIF('Prompt Qs - Patient experience'!$D$22:$D$25,T$51)</f>
        <v>0</v>
      </c>
      <c r="U54" s="31">
        <f>COUNTIF('Prompt Qs - Patient experience'!$D$22:$D$25,U$51)</f>
        <v>0</v>
      </c>
      <c r="V54" s="32">
        <f t="shared" si="47"/>
        <v>4</v>
      </c>
      <c r="W54" s="45">
        <f t="shared" si="48"/>
        <v>0</v>
      </c>
      <c r="X54" s="178" t="str">
        <f>IF('Prompt Qs - Patient experience'!$D$21="Applicable","Applicable","Not Applicable")</f>
        <v>Applicable</v>
      </c>
      <c r="Y54" s="60">
        <f t="shared" si="49"/>
        <v>0</v>
      </c>
      <c r="AA54" s="32" t="s">
        <v>225</v>
      </c>
      <c r="AB54" s="180">
        <f t="shared" si="50"/>
        <v>0</v>
      </c>
      <c r="AC54" s="180">
        <f t="shared" si="51"/>
        <v>0</v>
      </c>
    </row>
    <row r="55" spans="3:29" x14ac:dyDescent="0.25">
      <c r="C55" s="32" t="s">
        <v>229</v>
      </c>
      <c r="D55" s="31">
        <f>COUNTIF('Prompt Qs - Patient experience'!$C$29:$C$36,D$51)</f>
        <v>8</v>
      </c>
      <c r="E55" s="31">
        <f>COUNTIF('Prompt Qs - Patient experience'!$C$29:$C$36,E$51)</f>
        <v>0</v>
      </c>
      <c r="F55" s="31">
        <f>COUNTIF('Prompt Qs - Patient experience'!$C$29:$C$36,F$51)</f>
        <v>0</v>
      </c>
      <c r="G55" s="31">
        <f>COUNTIF('Prompt Qs - Patient experience'!$C$29:$C$36,G$51)</f>
        <v>0</v>
      </c>
      <c r="H55" s="31">
        <f>COUNTIF('Prompt Qs - Patient experience'!$C$29:$C$36,H$51)</f>
        <v>0</v>
      </c>
      <c r="I55" s="31">
        <f>COUNTIF('Prompt Qs - Patient experience'!$C$29:$C$36,I$51)</f>
        <v>0</v>
      </c>
      <c r="J55" s="32">
        <f t="shared" si="44"/>
        <v>8</v>
      </c>
      <c r="K55" s="45">
        <f t="shared" si="45"/>
        <v>0</v>
      </c>
      <c r="L55" s="178" t="str">
        <f>IF('Prompt Qs - Patient experience'!$C$21="Applicable","Applicable","Not Applicable")</f>
        <v>Applicable</v>
      </c>
      <c r="M55" s="60">
        <f t="shared" si="46"/>
        <v>0</v>
      </c>
      <c r="O55" s="32" t="s">
        <v>229</v>
      </c>
      <c r="P55" s="31">
        <f>COUNTIF('Prompt Qs - Patient experience'!$D$29:$D$36,P$51)</f>
        <v>8</v>
      </c>
      <c r="Q55" s="31">
        <f>COUNTIF('Prompt Qs - Patient experience'!$D$29:$D$36,Q$51)</f>
        <v>0</v>
      </c>
      <c r="R55" s="31">
        <f>COUNTIF('Prompt Qs - Patient experience'!$D$29:$D$36,R$51)</f>
        <v>0</v>
      </c>
      <c r="S55" s="31">
        <f>COUNTIF('Prompt Qs - Patient experience'!$D$29:$D$36,S$51)</f>
        <v>0</v>
      </c>
      <c r="T55" s="31">
        <f>COUNTIF('Prompt Qs - Patient experience'!$D$29:$D$36,T$51)</f>
        <v>0</v>
      </c>
      <c r="U55" s="31">
        <f>COUNTIF('Prompt Qs - Patient experience'!$D$29:$D$36,U$51)</f>
        <v>0</v>
      </c>
      <c r="V55" s="32">
        <f t="shared" si="47"/>
        <v>8</v>
      </c>
      <c r="W55" s="45">
        <f t="shared" si="48"/>
        <v>0</v>
      </c>
      <c r="X55" s="178" t="str">
        <f>IF('Prompt Qs - Patient experience'!$D$21="Applicable","Applicable","Not Applicable")</f>
        <v>Applicable</v>
      </c>
      <c r="Y55" s="60">
        <f t="shared" si="49"/>
        <v>0</v>
      </c>
      <c r="AA55" s="32" t="s">
        <v>229</v>
      </c>
      <c r="AB55" s="180">
        <f t="shared" si="50"/>
        <v>0</v>
      </c>
      <c r="AC55" s="180">
        <f t="shared" si="51"/>
        <v>0</v>
      </c>
    </row>
    <row r="56" spans="3:29" x14ac:dyDescent="0.25">
      <c r="C56" s="32" t="s">
        <v>231</v>
      </c>
      <c r="D56" s="31">
        <f>COUNTIF('Prompt Qs - Patient experience'!$C$40:$C$42,D$51)</f>
        <v>3</v>
      </c>
      <c r="E56" s="31">
        <f>COUNTIF('Prompt Qs - Patient experience'!$C$40:$C$42,E$51)</f>
        <v>0</v>
      </c>
      <c r="F56" s="31">
        <f>COUNTIF('Prompt Qs - Patient experience'!$C$40:$C$42,F$51)</f>
        <v>0</v>
      </c>
      <c r="G56" s="31">
        <f>COUNTIF('Prompt Qs - Patient experience'!$C$40:$C$42,G$51)</f>
        <v>0</v>
      </c>
      <c r="H56" s="31">
        <f>COUNTIF('Prompt Qs - Patient experience'!$C$40:$C$42,H$51)</f>
        <v>0</v>
      </c>
      <c r="I56" s="31">
        <f>COUNTIF('Prompt Qs - Patient experience'!$C$40:$C$42,I$51)</f>
        <v>0</v>
      </c>
      <c r="J56" s="32">
        <f t="shared" si="44"/>
        <v>3</v>
      </c>
      <c r="K56" s="45">
        <f t="shared" si="45"/>
        <v>0</v>
      </c>
      <c r="L56" s="178" t="str">
        <f>IF('Prompt Qs - Patient experience'!$C$39="Applicable","Applicable","Not Applicable")</f>
        <v>Applicable</v>
      </c>
      <c r="M56" s="60">
        <f t="shared" si="46"/>
        <v>0</v>
      </c>
      <c r="O56" s="32" t="s">
        <v>231</v>
      </c>
      <c r="P56" s="31">
        <f>COUNTIF('Prompt Qs - Patient experience'!$D$40:$D$42,P$51)</f>
        <v>3</v>
      </c>
      <c r="Q56" s="31">
        <f>COUNTIF('Prompt Qs - Patient experience'!$D$40:$D$42,Q$51)</f>
        <v>0</v>
      </c>
      <c r="R56" s="31">
        <f>COUNTIF('Prompt Qs - Patient experience'!$D$40:$D$42,R$51)</f>
        <v>0</v>
      </c>
      <c r="S56" s="31">
        <f>COUNTIF('Prompt Qs - Patient experience'!$D$40:$D$42,S$51)</f>
        <v>0</v>
      </c>
      <c r="T56" s="31">
        <f>COUNTIF('Prompt Qs - Patient experience'!$D$40:$D$42,T$51)</f>
        <v>0</v>
      </c>
      <c r="U56" s="31">
        <f>COUNTIF('Prompt Qs - Patient experience'!$D$40:$D$42,U$51)</f>
        <v>0</v>
      </c>
      <c r="V56" s="32">
        <f t="shared" si="47"/>
        <v>3</v>
      </c>
      <c r="W56" s="45">
        <f t="shared" si="48"/>
        <v>0</v>
      </c>
      <c r="X56" s="178" t="str">
        <f>IF('Prompt Qs - Patient experience'!$D$39="Applicable","Applicable","Not Applicable")</f>
        <v>Applicable</v>
      </c>
      <c r="Y56" s="60">
        <f t="shared" si="49"/>
        <v>0</v>
      </c>
      <c r="AA56" s="32" t="s">
        <v>231</v>
      </c>
      <c r="AB56" s="180">
        <f t="shared" si="50"/>
        <v>0</v>
      </c>
      <c r="AC56" s="180">
        <f t="shared" si="51"/>
        <v>0</v>
      </c>
    </row>
    <row r="57" spans="3:29" x14ac:dyDescent="0.25">
      <c r="C57" s="39"/>
      <c r="D57" s="39"/>
    </row>
    <row r="58" spans="3:29" x14ac:dyDescent="0.25">
      <c r="C58" s="39"/>
      <c r="D58" s="39"/>
    </row>
    <row r="59" spans="3:29" x14ac:dyDescent="0.25">
      <c r="C59" s="24" t="s">
        <v>35</v>
      </c>
      <c r="D59" s="24"/>
      <c r="O59" s="24" t="s">
        <v>35</v>
      </c>
      <c r="P59" s="24"/>
    </row>
    <row r="60" spans="3:29" ht="38.25" x14ac:dyDescent="0.25">
      <c r="C60" s="30" t="s">
        <v>0</v>
      </c>
      <c r="D60" s="173" t="s">
        <v>27</v>
      </c>
      <c r="E60" s="173" t="s">
        <v>22</v>
      </c>
      <c r="F60" s="173" t="s">
        <v>24</v>
      </c>
      <c r="G60" s="173" t="s">
        <v>29</v>
      </c>
      <c r="H60" s="173" t="s">
        <v>23</v>
      </c>
      <c r="I60" s="174" t="s">
        <v>21</v>
      </c>
      <c r="J60" s="175" t="s">
        <v>40</v>
      </c>
      <c r="O60" s="30" t="s">
        <v>0</v>
      </c>
      <c r="P60" s="173" t="s">
        <v>27</v>
      </c>
      <c r="Q60" s="173" t="s">
        <v>22</v>
      </c>
      <c r="R60" s="173" t="s">
        <v>24</v>
      </c>
      <c r="S60" s="173" t="s">
        <v>29</v>
      </c>
      <c r="T60" s="173" t="s">
        <v>23</v>
      </c>
      <c r="U60" s="174" t="s">
        <v>21</v>
      </c>
      <c r="V60" s="175" t="s">
        <v>40</v>
      </c>
    </row>
    <row r="61" spans="3:29" x14ac:dyDescent="0.25">
      <c r="C61" s="32" t="s">
        <v>221</v>
      </c>
      <c r="D61" s="33">
        <f>D52/$J52</f>
        <v>1</v>
      </c>
      <c r="E61" s="33">
        <f t="shared" ref="E61:I61" si="52">E52/$J52</f>
        <v>0</v>
      </c>
      <c r="F61" s="33">
        <f t="shared" si="52"/>
        <v>0</v>
      </c>
      <c r="G61" s="33">
        <f t="shared" si="52"/>
        <v>0</v>
      </c>
      <c r="H61" s="33">
        <f t="shared" si="52"/>
        <v>0</v>
      </c>
      <c r="I61" s="33">
        <f t="shared" si="52"/>
        <v>0</v>
      </c>
      <c r="J61" s="59">
        <f t="shared" ref="J61:J65" si="53">SUM(D61:I61)</f>
        <v>1</v>
      </c>
      <c r="O61" s="32" t="s">
        <v>221</v>
      </c>
      <c r="P61" s="33">
        <f>P52/$V52</f>
        <v>1</v>
      </c>
      <c r="Q61" s="33">
        <f t="shared" ref="Q61:U61" si="54">Q52/$V52</f>
        <v>0</v>
      </c>
      <c r="R61" s="33">
        <f t="shared" si="54"/>
        <v>0</v>
      </c>
      <c r="S61" s="33">
        <f t="shared" si="54"/>
        <v>0</v>
      </c>
      <c r="T61" s="33">
        <f t="shared" si="54"/>
        <v>0</v>
      </c>
      <c r="U61" s="33">
        <f t="shared" si="54"/>
        <v>0</v>
      </c>
      <c r="V61" s="59">
        <f t="shared" ref="V61:V65" si="55">SUM(P61:U61)</f>
        <v>1</v>
      </c>
    </row>
    <row r="62" spans="3:29" x14ac:dyDescent="0.25">
      <c r="C62" s="32" t="s">
        <v>222</v>
      </c>
      <c r="D62" s="33">
        <f t="shared" ref="D62:I62" si="56">D53/$J53</f>
        <v>1</v>
      </c>
      <c r="E62" s="33">
        <f t="shared" si="56"/>
        <v>0</v>
      </c>
      <c r="F62" s="33">
        <f t="shared" si="56"/>
        <v>0</v>
      </c>
      <c r="G62" s="33">
        <f t="shared" si="56"/>
        <v>0</v>
      </c>
      <c r="H62" s="33">
        <f t="shared" si="56"/>
        <v>0</v>
      </c>
      <c r="I62" s="33">
        <f t="shared" si="56"/>
        <v>0</v>
      </c>
      <c r="J62" s="59">
        <f t="shared" si="53"/>
        <v>1</v>
      </c>
      <c r="K62" s="43"/>
      <c r="L62" s="43"/>
      <c r="M62" s="43"/>
      <c r="O62" s="32" t="s">
        <v>222</v>
      </c>
      <c r="P62" s="33">
        <f t="shared" ref="P62:U62" si="57">P53/$V53</f>
        <v>1</v>
      </c>
      <c r="Q62" s="33">
        <f t="shared" si="57"/>
        <v>0</v>
      </c>
      <c r="R62" s="33">
        <f t="shared" si="57"/>
        <v>0</v>
      </c>
      <c r="S62" s="33">
        <f t="shared" si="57"/>
        <v>0</v>
      </c>
      <c r="T62" s="33">
        <f t="shared" si="57"/>
        <v>0</v>
      </c>
      <c r="U62" s="33">
        <f t="shared" si="57"/>
        <v>0</v>
      </c>
      <c r="V62" s="59">
        <f t="shared" si="55"/>
        <v>1</v>
      </c>
    </row>
    <row r="63" spans="3:29" x14ac:dyDescent="0.25">
      <c r="C63" s="32" t="s">
        <v>225</v>
      </c>
      <c r="D63" s="33">
        <f t="shared" ref="D63:I63" si="58">D54/$J54</f>
        <v>1</v>
      </c>
      <c r="E63" s="33">
        <f t="shared" si="58"/>
        <v>0</v>
      </c>
      <c r="F63" s="33">
        <f t="shared" si="58"/>
        <v>0</v>
      </c>
      <c r="G63" s="33">
        <f t="shared" si="58"/>
        <v>0</v>
      </c>
      <c r="H63" s="33">
        <f t="shared" si="58"/>
        <v>0</v>
      </c>
      <c r="I63" s="33">
        <f t="shared" si="58"/>
        <v>0</v>
      </c>
      <c r="J63" s="59">
        <f t="shared" si="53"/>
        <v>1</v>
      </c>
      <c r="K63" s="43"/>
      <c r="L63" s="43"/>
      <c r="M63" s="43"/>
      <c r="O63" s="32" t="s">
        <v>225</v>
      </c>
      <c r="P63" s="33">
        <f t="shared" ref="P63:U63" si="59">P54/$V54</f>
        <v>1</v>
      </c>
      <c r="Q63" s="33">
        <f t="shared" si="59"/>
        <v>0</v>
      </c>
      <c r="R63" s="33">
        <f t="shared" si="59"/>
        <v>0</v>
      </c>
      <c r="S63" s="33">
        <f t="shared" si="59"/>
        <v>0</v>
      </c>
      <c r="T63" s="33">
        <f t="shared" si="59"/>
        <v>0</v>
      </c>
      <c r="U63" s="33">
        <f t="shared" si="59"/>
        <v>0</v>
      </c>
      <c r="V63" s="59">
        <f t="shared" si="55"/>
        <v>1</v>
      </c>
    </row>
    <row r="64" spans="3:29" x14ac:dyDescent="0.25">
      <c r="C64" s="32" t="s">
        <v>229</v>
      </c>
      <c r="D64" s="33">
        <f t="shared" ref="D64:I64" si="60">D55/$J55</f>
        <v>1</v>
      </c>
      <c r="E64" s="33">
        <f t="shared" si="60"/>
        <v>0</v>
      </c>
      <c r="F64" s="33">
        <f t="shared" si="60"/>
        <v>0</v>
      </c>
      <c r="G64" s="33">
        <f t="shared" si="60"/>
        <v>0</v>
      </c>
      <c r="H64" s="33">
        <f t="shared" si="60"/>
        <v>0</v>
      </c>
      <c r="I64" s="33">
        <f t="shared" si="60"/>
        <v>0</v>
      </c>
      <c r="J64" s="59">
        <f t="shared" si="53"/>
        <v>1</v>
      </c>
      <c r="K64" s="43"/>
      <c r="L64" s="43"/>
      <c r="M64" s="43"/>
      <c r="O64" s="32" t="s">
        <v>229</v>
      </c>
      <c r="P64" s="33">
        <f t="shared" ref="P64:U64" si="61">P55/$V55</f>
        <v>1</v>
      </c>
      <c r="Q64" s="33">
        <f t="shared" si="61"/>
        <v>0</v>
      </c>
      <c r="R64" s="33">
        <f t="shared" si="61"/>
        <v>0</v>
      </c>
      <c r="S64" s="33">
        <f t="shared" si="61"/>
        <v>0</v>
      </c>
      <c r="T64" s="33">
        <f t="shared" si="61"/>
        <v>0</v>
      </c>
      <c r="U64" s="33">
        <f t="shared" si="61"/>
        <v>0</v>
      </c>
      <c r="V64" s="59">
        <f t="shared" si="55"/>
        <v>1</v>
      </c>
    </row>
    <row r="65" spans="3:29" x14ac:dyDescent="0.25">
      <c r="C65" s="32" t="s">
        <v>231</v>
      </c>
      <c r="D65" s="33">
        <f t="shared" ref="D65:I65" si="62">D56/$J56</f>
        <v>1</v>
      </c>
      <c r="E65" s="33">
        <f t="shared" si="62"/>
        <v>0</v>
      </c>
      <c r="F65" s="33">
        <f t="shared" si="62"/>
        <v>0</v>
      </c>
      <c r="G65" s="33">
        <f t="shared" si="62"/>
        <v>0</v>
      </c>
      <c r="H65" s="33">
        <f t="shared" si="62"/>
        <v>0</v>
      </c>
      <c r="I65" s="33">
        <f t="shared" si="62"/>
        <v>0</v>
      </c>
      <c r="J65" s="59">
        <f t="shared" si="53"/>
        <v>1</v>
      </c>
      <c r="K65" s="43"/>
      <c r="L65" s="43"/>
      <c r="M65" s="43"/>
      <c r="O65" s="32" t="s">
        <v>231</v>
      </c>
      <c r="P65" s="33">
        <f t="shared" ref="P65:U65" si="63">P56/$V56</f>
        <v>1</v>
      </c>
      <c r="Q65" s="33">
        <f t="shared" si="63"/>
        <v>0</v>
      </c>
      <c r="R65" s="33">
        <f t="shared" si="63"/>
        <v>0</v>
      </c>
      <c r="S65" s="33">
        <f t="shared" si="63"/>
        <v>0</v>
      </c>
      <c r="T65" s="33">
        <f t="shared" si="63"/>
        <v>0</v>
      </c>
      <c r="U65" s="33">
        <f t="shared" si="63"/>
        <v>0</v>
      </c>
      <c r="V65" s="59">
        <f t="shared" si="55"/>
        <v>1</v>
      </c>
    </row>
    <row r="68" spans="3:29" x14ac:dyDescent="0.25">
      <c r="C68" s="67" t="s">
        <v>49</v>
      </c>
      <c r="D68" s="67"/>
      <c r="E68" s="67"/>
      <c r="F68" s="67"/>
      <c r="G68" s="67"/>
      <c r="H68" s="67"/>
      <c r="I68" s="67"/>
      <c r="J68" s="67"/>
      <c r="K68" s="67"/>
      <c r="L68" s="67"/>
      <c r="M68" s="67"/>
      <c r="N68" s="67"/>
      <c r="O68" s="67"/>
      <c r="P68" s="67"/>
      <c r="Q68" s="67"/>
      <c r="R68" s="67"/>
      <c r="S68" s="67"/>
      <c r="T68" s="67"/>
      <c r="U68" s="67"/>
      <c r="V68" s="67"/>
      <c r="W68" s="67"/>
      <c r="X68" s="67"/>
      <c r="Y68" s="67"/>
    </row>
    <row r="70" spans="3:29" x14ac:dyDescent="0.25">
      <c r="C70" s="24" t="s">
        <v>34</v>
      </c>
      <c r="D70" s="24"/>
      <c r="O70" s="24" t="s">
        <v>34</v>
      </c>
      <c r="P70" s="24"/>
    </row>
    <row r="71" spans="3:29" ht="38.25" x14ac:dyDescent="0.25">
      <c r="C71" s="30" t="s">
        <v>0</v>
      </c>
      <c r="D71" s="173" t="s">
        <v>27</v>
      </c>
      <c r="E71" s="173" t="s">
        <v>22</v>
      </c>
      <c r="F71" s="173" t="s">
        <v>24</v>
      </c>
      <c r="G71" s="173" t="s">
        <v>29</v>
      </c>
      <c r="H71" s="173" t="s">
        <v>23</v>
      </c>
      <c r="I71" s="174" t="s">
        <v>21</v>
      </c>
      <c r="J71" s="175" t="s">
        <v>40</v>
      </c>
      <c r="K71" s="175" t="s">
        <v>51</v>
      </c>
      <c r="L71" s="175" t="s">
        <v>98</v>
      </c>
      <c r="M71" s="175" t="s">
        <v>99</v>
      </c>
      <c r="O71" s="30" t="s">
        <v>0</v>
      </c>
      <c r="P71" s="173" t="s">
        <v>27</v>
      </c>
      <c r="Q71" s="173" t="s">
        <v>22</v>
      </c>
      <c r="R71" s="173" t="s">
        <v>24</v>
      </c>
      <c r="S71" s="173" t="s">
        <v>29</v>
      </c>
      <c r="T71" s="173" t="s">
        <v>23</v>
      </c>
      <c r="U71" s="174" t="s">
        <v>21</v>
      </c>
      <c r="V71" s="175" t="s">
        <v>40</v>
      </c>
      <c r="W71" s="175" t="s">
        <v>51</v>
      </c>
      <c r="X71" s="175" t="s">
        <v>98</v>
      </c>
      <c r="Y71" s="175" t="s">
        <v>99</v>
      </c>
      <c r="AA71" s="172" t="s">
        <v>50</v>
      </c>
      <c r="AB71" s="189" t="str">
        <f>$C$6</f>
        <v>2015-16</v>
      </c>
      <c r="AC71" s="189" t="str">
        <f>$O$6</f>
        <v>2016-17</v>
      </c>
    </row>
    <row r="72" spans="3:29" x14ac:dyDescent="0.25">
      <c r="C72" s="32" t="s">
        <v>294</v>
      </c>
      <c r="D72" s="31">
        <f>COUNTIF('Prompt Qs - Safety hard'!$C$7:$C$14,D$71)</f>
        <v>8</v>
      </c>
      <c r="E72" s="31">
        <f>COUNTIF('Prompt Qs - Safety hard'!$C$7:$C$14,E$71)</f>
        <v>0</v>
      </c>
      <c r="F72" s="31">
        <f>COUNTIF('Prompt Qs - Safety hard'!$C$7:$C$14,F$71)</f>
        <v>0</v>
      </c>
      <c r="G72" s="31">
        <f>COUNTIF('Prompt Qs - Safety hard'!$C$7:$C$14,G$71)</f>
        <v>0</v>
      </c>
      <c r="H72" s="31">
        <f>COUNTIF('Prompt Qs - Safety hard'!$C$7:$C$14,H$71)</f>
        <v>0</v>
      </c>
      <c r="I72" s="31">
        <f>COUNTIF('Prompt Qs - Safety hard'!$C$7:$C$14,I$71)</f>
        <v>0</v>
      </c>
      <c r="J72" s="32">
        <f>SUM(D72:I72)</f>
        <v>8</v>
      </c>
      <c r="K72" s="45">
        <f>IFERROR((ROUND(((SUMPRODUCT(E72:I72,E$12:I$12))/(J72-D72)),0)),0)</f>
        <v>0</v>
      </c>
      <c r="L72" s="178" t="str">
        <f>IF('Prompt Qs - Safety hard'!$C$6="Applicable","Applicable","Not Applicable")</f>
        <v>Applicable</v>
      </c>
      <c r="M72" s="60">
        <f t="shared" ref="M72:M100" si="64">IF(L72="Not Applicable",0,K72)</f>
        <v>0</v>
      </c>
      <c r="O72" s="32" t="s">
        <v>294</v>
      </c>
      <c r="P72" s="31">
        <f>COUNTIF('Prompt Qs - Safety hard'!$D$7:$D$14,P$71)</f>
        <v>8</v>
      </c>
      <c r="Q72" s="31">
        <f>COUNTIF('Prompt Qs - Safety hard'!$D$7:$D$14,Q$71)</f>
        <v>0</v>
      </c>
      <c r="R72" s="31">
        <f>COUNTIF('Prompt Qs - Safety hard'!$D$7:$D$14,R$71)</f>
        <v>0</v>
      </c>
      <c r="S72" s="31">
        <f>COUNTIF('Prompt Qs - Safety hard'!$D$7:$D$14,S$71)</f>
        <v>0</v>
      </c>
      <c r="T72" s="31">
        <f>COUNTIF('Prompt Qs - Safety hard'!$D$7:$D$14,T$71)</f>
        <v>0</v>
      </c>
      <c r="U72" s="31">
        <f>COUNTIF('Prompt Qs - Safety hard'!$D$7:$D$14,U$71)</f>
        <v>0</v>
      </c>
      <c r="V72" s="32">
        <f t="shared" ref="V72:V100" si="65">SUM(P72:U72)</f>
        <v>8</v>
      </c>
      <c r="W72" s="45">
        <f>IFERROR((ROUND(((SUMPRODUCT(Q72:U72,Q$12:U$12))/(V72-P72)),0)),0)</f>
        <v>0</v>
      </c>
      <c r="X72" s="178" t="str">
        <f>IF('Prompt Qs - Safety hard'!$D$6="Applicable","Applicable","Not Applicable")</f>
        <v>Applicable</v>
      </c>
      <c r="Y72" s="60">
        <f t="shared" ref="Y72:Y100" si="66">IF(X72="Not Applicable",0,W72)</f>
        <v>0</v>
      </c>
      <c r="AA72" s="32" t="s">
        <v>294</v>
      </c>
      <c r="AB72" s="180">
        <f>M72</f>
        <v>0</v>
      </c>
      <c r="AC72" s="180">
        <f>Y72</f>
        <v>0</v>
      </c>
    </row>
    <row r="73" spans="3:29" x14ac:dyDescent="0.25">
      <c r="C73" s="32" t="s">
        <v>295</v>
      </c>
      <c r="D73" s="31">
        <f>COUNTIF('Prompt Qs - Safety hard'!$C$18:$C$25,D$71)</f>
        <v>8</v>
      </c>
      <c r="E73" s="31">
        <f>COUNTIF('Prompt Qs - Safety hard'!$C$18:$C$25,E$71)</f>
        <v>0</v>
      </c>
      <c r="F73" s="31">
        <f>COUNTIF('Prompt Qs - Safety hard'!$C$18:$C$25,F$71)</f>
        <v>0</v>
      </c>
      <c r="G73" s="31">
        <f>COUNTIF('Prompt Qs - Safety hard'!$C$18:$C$25,G$71)</f>
        <v>0</v>
      </c>
      <c r="H73" s="31">
        <f>COUNTIF('Prompt Qs - Safety hard'!$C$18:$C$25,H$71)</f>
        <v>0</v>
      </c>
      <c r="I73" s="31">
        <f>COUNTIF('Prompt Qs - Safety hard'!$C$18:$C$25,I$71)</f>
        <v>0</v>
      </c>
      <c r="J73" s="32">
        <f t="shared" ref="J73:J100" si="67">SUM(D73:I73)</f>
        <v>8</v>
      </c>
      <c r="K73" s="45">
        <f t="shared" ref="K73:K100" si="68">IFERROR((ROUND(((SUMPRODUCT(E73:I73,E$12:I$12))/(J73-D73)),0)),0)</f>
        <v>0</v>
      </c>
      <c r="L73" s="178" t="str">
        <f>IF('Prompt Qs - Safety hard'!$C$17="Applicable","Applicable","Not Applicable")</f>
        <v>Applicable</v>
      </c>
      <c r="M73" s="60">
        <f t="shared" si="64"/>
        <v>0</v>
      </c>
      <c r="O73" s="32" t="s">
        <v>295</v>
      </c>
      <c r="P73" s="31">
        <f>COUNTIF('Prompt Qs - Safety hard'!$D$18:$D$25,P$71)</f>
        <v>8</v>
      </c>
      <c r="Q73" s="31">
        <f>COUNTIF('Prompt Qs - Safety hard'!$D$18:$D$25,Q$71)</f>
        <v>0</v>
      </c>
      <c r="R73" s="31">
        <f>COUNTIF('Prompt Qs - Safety hard'!$D$18:$D$25,R$71)</f>
        <v>0</v>
      </c>
      <c r="S73" s="31">
        <f>COUNTIF('Prompt Qs - Safety hard'!$D$18:$D$25,S$71)</f>
        <v>0</v>
      </c>
      <c r="T73" s="31">
        <f>COUNTIF('Prompt Qs - Safety hard'!$D$18:$D$25,T$71)</f>
        <v>0</v>
      </c>
      <c r="U73" s="31">
        <f>COUNTIF('Prompt Qs - Safety hard'!$D$18:$D$25,U$71)</f>
        <v>0</v>
      </c>
      <c r="V73" s="32">
        <f t="shared" si="65"/>
        <v>8</v>
      </c>
      <c r="W73" s="45">
        <f t="shared" ref="W73:W100" si="69">IFERROR((ROUND(((SUMPRODUCT(Q73:U73,Q$12:U$12))/(V73-P73)),0)),0)</f>
        <v>0</v>
      </c>
      <c r="X73" s="178" t="str">
        <f>IF('Prompt Qs - Safety hard'!$D$17="Applicable","Applicable","Not Applicable")</f>
        <v>Applicable</v>
      </c>
      <c r="Y73" s="60">
        <f t="shared" si="66"/>
        <v>0</v>
      </c>
      <c r="AA73" s="32" t="s">
        <v>295</v>
      </c>
      <c r="AB73" s="180">
        <f t="shared" ref="AB73:AB100" si="70">M73</f>
        <v>0</v>
      </c>
      <c r="AC73" s="180">
        <f t="shared" ref="AC73:AC100" si="71">Y73</f>
        <v>0</v>
      </c>
    </row>
    <row r="74" spans="3:29" x14ac:dyDescent="0.25">
      <c r="C74" s="32" t="s">
        <v>296</v>
      </c>
      <c r="D74" s="31">
        <f>COUNTIF('Prompt Qs - Safety hard'!$C$29:$C$36,D$71)</f>
        <v>8</v>
      </c>
      <c r="E74" s="31">
        <f>COUNTIF('Prompt Qs - Safety hard'!$C$29:$C$36,E$71)</f>
        <v>0</v>
      </c>
      <c r="F74" s="31">
        <f>COUNTIF('Prompt Qs - Safety hard'!$C$29:$C$36,F$71)</f>
        <v>0</v>
      </c>
      <c r="G74" s="31">
        <f>COUNTIF('Prompt Qs - Safety hard'!$C$29:$C$36,G$71)</f>
        <v>0</v>
      </c>
      <c r="H74" s="31">
        <f>COUNTIF('Prompt Qs - Safety hard'!$C$29:$C$36,H$71)</f>
        <v>0</v>
      </c>
      <c r="I74" s="31">
        <f>COUNTIF('Prompt Qs - Safety hard'!$C$29:$C$36,I$71)</f>
        <v>0</v>
      </c>
      <c r="J74" s="32">
        <f t="shared" si="67"/>
        <v>8</v>
      </c>
      <c r="K74" s="45">
        <f t="shared" si="68"/>
        <v>0</v>
      </c>
      <c r="L74" s="178" t="str">
        <f>IF('Prompt Qs - Safety hard'!$C$28="Applicable","Applicable","Not Applicable")</f>
        <v>Applicable</v>
      </c>
      <c r="M74" s="60">
        <f t="shared" si="64"/>
        <v>0</v>
      </c>
      <c r="O74" s="32" t="s">
        <v>296</v>
      </c>
      <c r="P74" s="31">
        <f>COUNTIF('Prompt Qs - Safety hard'!$D$29:$D$36,P$71)</f>
        <v>8</v>
      </c>
      <c r="Q74" s="31">
        <f>COUNTIF('Prompt Qs - Safety hard'!$D$29:$D$36,Q$71)</f>
        <v>0</v>
      </c>
      <c r="R74" s="31">
        <f>COUNTIF('Prompt Qs - Safety hard'!$D$29:$D$36,R$71)</f>
        <v>0</v>
      </c>
      <c r="S74" s="31">
        <f>COUNTIF('Prompt Qs - Safety hard'!$D$29:$D$36,S$71)</f>
        <v>0</v>
      </c>
      <c r="T74" s="31">
        <f>COUNTIF('Prompt Qs - Safety hard'!$D$29:$D$36,T$71)</f>
        <v>0</v>
      </c>
      <c r="U74" s="31">
        <f>COUNTIF('Prompt Qs - Safety hard'!$D$29:$D$36,U$71)</f>
        <v>0</v>
      </c>
      <c r="V74" s="32">
        <f t="shared" si="65"/>
        <v>8</v>
      </c>
      <c r="W74" s="45">
        <f t="shared" si="69"/>
        <v>0</v>
      </c>
      <c r="X74" s="178" t="str">
        <f>IF('Prompt Qs - Safety hard'!$D$28="Applicable","Applicable","Not Applicable")</f>
        <v>Applicable</v>
      </c>
      <c r="Y74" s="60">
        <f t="shared" si="66"/>
        <v>0</v>
      </c>
      <c r="AA74" s="32" t="s">
        <v>296</v>
      </c>
      <c r="AB74" s="180">
        <f t="shared" si="70"/>
        <v>0</v>
      </c>
      <c r="AC74" s="180">
        <f t="shared" si="71"/>
        <v>0</v>
      </c>
    </row>
    <row r="75" spans="3:29" x14ac:dyDescent="0.25">
      <c r="C75" s="32" t="s">
        <v>297</v>
      </c>
      <c r="D75" s="31">
        <f>COUNTIF('Prompt Qs - Safety hard'!$C$40:$C$47,D$71)</f>
        <v>8</v>
      </c>
      <c r="E75" s="31">
        <f>COUNTIF('Prompt Qs - Safety hard'!$C$40:$C$47,E$71)</f>
        <v>0</v>
      </c>
      <c r="F75" s="31">
        <f>COUNTIF('Prompt Qs - Safety hard'!$C$40:$C$47,F$71)</f>
        <v>0</v>
      </c>
      <c r="G75" s="31">
        <f>COUNTIF('Prompt Qs - Safety hard'!$C$40:$C$47,G$71)</f>
        <v>0</v>
      </c>
      <c r="H75" s="31">
        <f>COUNTIF('Prompt Qs - Safety hard'!$C$40:$C$47,H$71)</f>
        <v>0</v>
      </c>
      <c r="I75" s="31">
        <f>COUNTIF('Prompt Qs - Safety hard'!$C$40:$C$47,I$71)</f>
        <v>0</v>
      </c>
      <c r="J75" s="32">
        <f t="shared" si="67"/>
        <v>8</v>
      </c>
      <c r="K75" s="45">
        <f t="shared" si="68"/>
        <v>0</v>
      </c>
      <c r="L75" s="178" t="str">
        <f>IF('Prompt Qs - Safety hard'!$C$39="Applicable","Applicable","Not Applicable")</f>
        <v>Applicable</v>
      </c>
      <c r="M75" s="60">
        <f t="shared" si="64"/>
        <v>0</v>
      </c>
      <c r="O75" s="32" t="s">
        <v>297</v>
      </c>
      <c r="P75" s="31">
        <f>COUNTIF('Prompt Qs - Safety hard'!$D$40:$D$47,P$71)</f>
        <v>8</v>
      </c>
      <c r="Q75" s="31">
        <f>COUNTIF('Prompt Qs - Safety hard'!$D$40:$D$47,Q$71)</f>
        <v>0</v>
      </c>
      <c r="R75" s="31">
        <f>COUNTIF('Prompt Qs - Safety hard'!$D$40:$D$47,R$71)</f>
        <v>0</v>
      </c>
      <c r="S75" s="31">
        <f>COUNTIF('Prompt Qs - Safety hard'!$D$40:$D$47,S$71)</f>
        <v>0</v>
      </c>
      <c r="T75" s="31">
        <f>COUNTIF('Prompt Qs - Safety hard'!$D$40:$D$47,T$71)</f>
        <v>0</v>
      </c>
      <c r="U75" s="31">
        <f>COUNTIF('Prompt Qs - Safety hard'!$D$40:$D$47,U$71)</f>
        <v>0</v>
      </c>
      <c r="V75" s="32">
        <f t="shared" si="65"/>
        <v>8</v>
      </c>
      <c r="W75" s="45">
        <f t="shared" si="69"/>
        <v>0</v>
      </c>
      <c r="X75" s="178" t="str">
        <f>IF('Prompt Qs - Safety hard'!$D$39="Applicable","Applicable","Not Applicable")</f>
        <v>Applicable</v>
      </c>
      <c r="Y75" s="60">
        <f t="shared" si="66"/>
        <v>0</v>
      </c>
      <c r="AA75" s="32" t="s">
        <v>297</v>
      </c>
      <c r="AB75" s="180">
        <f t="shared" si="70"/>
        <v>0</v>
      </c>
      <c r="AC75" s="180">
        <f t="shared" si="71"/>
        <v>0</v>
      </c>
    </row>
    <row r="76" spans="3:29" x14ac:dyDescent="0.25">
      <c r="C76" s="32" t="s">
        <v>298</v>
      </c>
      <c r="D76" s="31">
        <f>COUNTIF('Prompt Qs - Safety hard'!$C$51:$C$58,D$71)</f>
        <v>8</v>
      </c>
      <c r="E76" s="31">
        <f>COUNTIF('Prompt Qs - Safety hard'!$C$51:$C$58,E$71)</f>
        <v>0</v>
      </c>
      <c r="F76" s="31">
        <f>COUNTIF('Prompt Qs - Safety hard'!$C$51:$C$58,F$71)</f>
        <v>0</v>
      </c>
      <c r="G76" s="31">
        <f>COUNTIF('Prompt Qs - Safety hard'!$C$51:$C$58,G$71)</f>
        <v>0</v>
      </c>
      <c r="H76" s="31">
        <f>COUNTIF('Prompt Qs - Safety hard'!$C$51:$C$58,H$71)</f>
        <v>0</v>
      </c>
      <c r="I76" s="31">
        <f>COUNTIF('Prompt Qs - Safety hard'!$C$51:$C$58,I$71)</f>
        <v>0</v>
      </c>
      <c r="J76" s="32">
        <f t="shared" si="67"/>
        <v>8</v>
      </c>
      <c r="K76" s="45">
        <f t="shared" si="68"/>
        <v>0</v>
      </c>
      <c r="L76" s="178" t="str">
        <f>IF('Prompt Qs - Safety hard'!$C$50="Applicable","Applicable","Not Applicable")</f>
        <v>Applicable</v>
      </c>
      <c r="M76" s="60">
        <f t="shared" si="64"/>
        <v>0</v>
      </c>
      <c r="O76" s="32" t="s">
        <v>298</v>
      </c>
      <c r="P76" s="31">
        <f>COUNTIF('Prompt Qs - Safety hard'!$D$51:$D$58,P$71)</f>
        <v>8</v>
      </c>
      <c r="Q76" s="31">
        <f>COUNTIF('Prompt Qs - Safety hard'!$D$51:$D$58,Q$71)</f>
        <v>0</v>
      </c>
      <c r="R76" s="31">
        <f>COUNTIF('Prompt Qs - Safety hard'!$D$51:$D$58,R$71)</f>
        <v>0</v>
      </c>
      <c r="S76" s="31">
        <f>COUNTIF('Prompt Qs - Safety hard'!$D$51:$D$58,S$71)</f>
        <v>0</v>
      </c>
      <c r="T76" s="31">
        <f>COUNTIF('Prompt Qs - Safety hard'!$D$51:$D$58,T$71)</f>
        <v>0</v>
      </c>
      <c r="U76" s="31">
        <f>COUNTIF('Prompt Qs - Safety hard'!$D$51:$D$58,U$71)</f>
        <v>0</v>
      </c>
      <c r="V76" s="32">
        <f t="shared" si="65"/>
        <v>8</v>
      </c>
      <c r="W76" s="45">
        <f t="shared" si="69"/>
        <v>0</v>
      </c>
      <c r="X76" s="178" t="str">
        <f>IF('Prompt Qs - Safety hard'!$D$50="Applicable","Applicable","Not Applicable")</f>
        <v>Applicable</v>
      </c>
      <c r="Y76" s="60">
        <f t="shared" si="66"/>
        <v>0</v>
      </c>
      <c r="AA76" s="32" t="s">
        <v>298</v>
      </c>
      <c r="AB76" s="180">
        <f t="shared" si="70"/>
        <v>0</v>
      </c>
      <c r="AC76" s="180">
        <f t="shared" si="71"/>
        <v>0</v>
      </c>
    </row>
    <row r="77" spans="3:29" x14ac:dyDescent="0.25">
      <c r="C77" s="32" t="s">
        <v>299</v>
      </c>
      <c r="D77" s="31">
        <f>COUNTIF('Prompt Qs - Safety hard'!$C$62:$C$69,D$71)</f>
        <v>8</v>
      </c>
      <c r="E77" s="31">
        <f>COUNTIF('Prompt Qs - Safety hard'!$C$62:$C$69,E$71)</f>
        <v>0</v>
      </c>
      <c r="F77" s="31">
        <f>COUNTIF('Prompt Qs - Safety hard'!$C$62:$C$69,F$71)</f>
        <v>0</v>
      </c>
      <c r="G77" s="31">
        <f>COUNTIF('Prompt Qs - Safety hard'!$C$62:$C$69,G$71)</f>
        <v>0</v>
      </c>
      <c r="H77" s="31">
        <f>COUNTIF('Prompt Qs - Safety hard'!$C$62:$C$69,H$71)</f>
        <v>0</v>
      </c>
      <c r="I77" s="31">
        <f>COUNTIF('Prompt Qs - Safety hard'!$C$62:$C$69,I$71)</f>
        <v>0</v>
      </c>
      <c r="J77" s="32">
        <f t="shared" si="67"/>
        <v>8</v>
      </c>
      <c r="K77" s="45">
        <f t="shared" si="68"/>
        <v>0</v>
      </c>
      <c r="L77" s="178" t="str">
        <f>IF('Prompt Qs - Safety hard'!$C$61="Applicable","Applicable","Not Applicable")</f>
        <v>Applicable</v>
      </c>
      <c r="M77" s="60">
        <f t="shared" si="64"/>
        <v>0</v>
      </c>
      <c r="O77" s="32" t="s">
        <v>299</v>
      </c>
      <c r="P77" s="31">
        <f>COUNTIF('Prompt Qs - Safety hard'!$D$62:$D$69,P$71)</f>
        <v>8</v>
      </c>
      <c r="Q77" s="31">
        <f>COUNTIF('Prompt Qs - Safety hard'!$D$62:$D$69,Q$71)</f>
        <v>0</v>
      </c>
      <c r="R77" s="31">
        <f>COUNTIF('Prompt Qs - Safety hard'!$D$62:$D$69,R$71)</f>
        <v>0</v>
      </c>
      <c r="S77" s="31">
        <f>COUNTIF('Prompt Qs - Safety hard'!$D$62:$D$69,S$71)</f>
        <v>0</v>
      </c>
      <c r="T77" s="31">
        <f>COUNTIF('Prompt Qs - Safety hard'!$D$62:$D$69,T$71)</f>
        <v>0</v>
      </c>
      <c r="U77" s="31">
        <f>COUNTIF('Prompt Qs - Safety hard'!$D$62:$D$69,U$71)</f>
        <v>0</v>
      </c>
      <c r="V77" s="32">
        <f t="shared" si="65"/>
        <v>8</v>
      </c>
      <c r="W77" s="45">
        <f t="shared" si="69"/>
        <v>0</v>
      </c>
      <c r="X77" s="178" t="str">
        <f>IF('Prompt Qs - Safety hard'!$D$61="Applicable","Applicable","Not Applicable")</f>
        <v>Applicable</v>
      </c>
      <c r="Y77" s="60">
        <f t="shared" si="66"/>
        <v>0</v>
      </c>
      <c r="AA77" s="32" t="s">
        <v>299</v>
      </c>
      <c r="AB77" s="180">
        <f t="shared" si="70"/>
        <v>0</v>
      </c>
      <c r="AC77" s="180">
        <f t="shared" si="71"/>
        <v>0</v>
      </c>
    </row>
    <row r="78" spans="3:29" x14ac:dyDescent="0.25">
      <c r="C78" s="32" t="s">
        <v>300</v>
      </c>
      <c r="D78" s="31">
        <f>COUNTIF('Prompt Qs - Safety hard'!$C$73:$C$80,D$71)</f>
        <v>8</v>
      </c>
      <c r="E78" s="31">
        <f>COUNTIF('Prompt Qs - Safety hard'!$C$73:$C$80,E$71)</f>
        <v>0</v>
      </c>
      <c r="F78" s="31">
        <f>COUNTIF('Prompt Qs - Safety hard'!$C$73:$C$80,F$71)</f>
        <v>0</v>
      </c>
      <c r="G78" s="31">
        <f>COUNTIF('Prompt Qs - Safety hard'!$C$73:$C$80,G$71)</f>
        <v>0</v>
      </c>
      <c r="H78" s="31">
        <f>COUNTIF('Prompt Qs - Safety hard'!$C$73:$C$80,H$71)</f>
        <v>0</v>
      </c>
      <c r="I78" s="31">
        <f>COUNTIF('Prompt Qs - Safety hard'!$C$73:$C$80,I$71)</f>
        <v>0</v>
      </c>
      <c r="J78" s="32">
        <f t="shared" si="67"/>
        <v>8</v>
      </c>
      <c r="K78" s="45">
        <f t="shared" si="68"/>
        <v>0</v>
      </c>
      <c r="L78" s="178" t="str">
        <f>IF('Prompt Qs - Safety hard'!$C$72="Applicable","Applicable","Not Applicable")</f>
        <v>Applicable</v>
      </c>
      <c r="M78" s="60">
        <f t="shared" si="64"/>
        <v>0</v>
      </c>
      <c r="O78" s="32" t="s">
        <v>300</v>
      </c>
      <c r="P78" s="31">
        <f>COUNTIF('Prompt Qs - Safety hard'!$D$73:$D$80,P$71)</f>
        <v>8</v>
      </c>
      <c r="Q78" s="31">
        <f>COUNTIF('Prompt Qs - Safety hard'!$D$73:$D$80,Q$71)</f>
        <v>0</v>
      </c>
      <c r="R78" s="31">
        <f>COUNTIF('Prompt Qs - Safety hard'!$D$73:$D$80,R$71)</f>
        <v>0</v>
      </c>
      <c r="S78" s="31">
        <f>COUNTIF('Prompt Qs - Safety hard'!$D$73:$D$80,S$71)</f>
        <v>0</v>
      </c>
      <c r="T78" s="31">
        <f>COUNTIF('Prompt Qs - Safety hard'!$D$73:$D$80,T$71)</f>
        <v>0</v>
      </c>
      <c r="U78" s="31">
        <f>COUNTIF('Prompt Qs - Safety hard'!$D$73:$D$80,U$71)</f>
        <v>0</v>
      </c>
      <c r="V78" s="32">
        <f t="shared" si="65"/>
        <v>8</v>
      </c>
      <c r="W78" s="45">
        <f t="shared" si="69"/>
        <v>0</v>
      </c>
      <c r="X78" s="178" t="str">
        <f>IF('Prompt Qs - Safety hard'!$D$72="Applicable","Applicable","Not Applicable")</f>
        <v>Applicable</v>
      </c>
      <c r="Y78" s="60">
        <f t="shared" si="66"/>
        <v>0</v>
      </c>
      <c r="AA78" s="32" t="s">
        <v>300</v>
      </c>
      <c r="AB78" s="180">
        <f t="shared" si="70"/>
        <v>0</v>
      </c>
      <c r="AC78" s="180">
        <f t="shared" si="71"/>
        <v>0</v>
      </c>
    </row>
    <row r="79" spans="3:29" x14ac:dyDescent="0.25">
      <c r="C79" s="32" t="s">
        <v>301</v>
      </c>
      <c r="D79" s="31">
        <f>COUNTIF('Prompt Qs - Safety hard'!$C$84:$C$91,D$71)</f>
        <v>8</v>
      </c>
      <c r="E79" s="31">
        <f>COUNTIF('Prompt Qs - Safety hard'!$C$84:$C$91,E$71)</f>
        <v>0</v>
      </c>
      <c r="F79" s="31">
        <f>COUNTIF('Prompt Qs - Safety hard'!$C$84:$C$91,F$71)</f>
        <v>0</v>
      </c>
      <c r="G79" s="31">
        <f>COUNTIF('Prompt Qs - Safety hard'!$C$84:$C$91,G$71)</f>
        <v>0</v>
      </c>
      <c r="H79" s="31">
        <f>COUNTIF('Prompt Qs - Safety hard'!$C$84:$C$91,H$71)</f>
        <v>0</v>
      </c>
      <c r="I79" s="31">
        <f>COUNTIF('Prompt Qs - Safety hard'!$C$84:$C$91,I$71)</f>
        <v>0</v>
      </c>
      <c r="J79" s="32">
        <f t="shared" si="67"/>
        <v>8</v>
      </c>
      <c r="K79" s="45">
        <f t="shared" si="68"/>
        <v>0</v>
      </c>
      <c r="L79" s="178" t="str">
        <f>IF('Prompt Qs - Safety hard'!$C$83="Applicable","Applicable","Not Applicable")</f>
        <v>Applicable</v>
      </c>
      <c r="M79" s="60">
        <f t="shared" si="64"/>
        <v>0</v>
      </c>
      <c r="O79" s="32" t="s">
        <v>301</v>
      </c>
      <c r="P79" s="31">
        <f>COUNTIF('Prompt Qs - Safety hard'!$D$84:$D$91,P$71)</f>
        <v>8</v>
      </c>
      <c r="Q79" s="31">
        <f>COUNTIF('Prompt Qs - Safety hard'!$D$84:$D$91,Q$71)</f>
        <v>0</v>
      </c>
      <c r="R79" s="31">
        <f>COUNTIF('Prompt Qs - Safety hard'!$D$84:$D$91,R$71)</f>
        <v>0</v>
      </c>
      <c r="S79" s="31">
        <f>COUNTIF('Prompt Qs - Safety hard'!$D$84:$D$91,S$71)</f>
        <v>0</v>
      </c>
      <c r="T79" s="31">
        <f>COUNTIF('Prompt Qs - Safety hard'!$D$84:$D$91,T$71)</f>
        <v>0</v>
      </c>
      <c r="U79" s="31">
        <f>COUNTIF('Prompt Qs - Safety hard'!$D$84:$D$91,U$71)</f>
        <v>0</v>
      </c>
      <c r="V79" s="32">
        <f t="shared" si="65"/>
        <v>8</v>
      </c>
      <c r="W79" s="45">
        <f t="shared" si="69"/>
        <v>0</v>
      </c>
      <c r="X79" s="178" t="str">
        <f>IF('Prompt Qs - Safety hard'!$D$83="Applicable","Applicable","Not Applicable")</f>
        <v>Applicable</v>
      </c>
      <c r="Y79" s="60">
        <f t="shared" si="66"/>
        <v>0</v>
      </c>
      <c r="AA79" s="32" t="s">
        <v>301</v>
      </c>
      <c r="AB79" s="180">
        <f t="shared" si="70"/>
        <v>0</v>
      </c>
      <c r="AC79" s="180">
        <f t="shared" si="71"/>
        <v>0</v>
      </c>
    </row>
    <row r="80" spans="3:29" x14ac:dyDescent="0.25">
      <c r="C80" s="32" t="s">
        <v>302</v>
      </c>
      <c r="D80" s="31">
        <f>COUNTIF('Prompt Qs - Safety hard'!$C$95:$C$102,D$71)</f>
        <v>8</v>
      </c>
      <c r="E80" s="31">
        <f>COUNTIF('Prompt Qs - Safety hard'!$C$95:$C$102,E$71)</f>
        <v>0</v>
      </c>
      <c r="F80" s="31">
        <f>COUNTIF('Prompt Qs - Safety hard'!$C$95:$C$102,F$71)</f>
        <v>0</v>
      </c>
      <c r="G80" s="31">
        <f>COUNTIF('Prompt Qs - Safety hard'!$C$95:$C$102,G$71)</f>
        <v>0</v>
      </c>
      <c r="H80" s="31">
        <f>COUNTIF('Prompt Qs - Safety hard'!$C$95:$C$102,H$71)</f>
        <v>0</v>
      </c>
      <c r="I80" s="31">
        <f>COUNTIF('Prompt Qs - Safety hard'!$C$95:$C$102,I$71)</f>
        <v>0</v>
      </c>
      <c r="J80" s="32">
        <f t="shared" si="67"/>
        <v>8</v>
      </c>
      <c r="K80" s="45">
        <f t="shared" si="68"/>
        <v>0</v>
      </c>
      <c r="L80" s="178" t="str">
        <f>IF('Prompt Qs - Safety hard'!$C$94="Applicable","Applicable","Not Applicable")</f>
        <v>Applicable</v>
      </c>
      <c r="M80" s="60">
        <f t="shared" si="64"/>
        <v>0</v>
      </c>
      <c r="O80" s="32" t="s">
        <v>302</v>
      </c>
      <c r="P80" s="31">
        <f>COUNTIF('Prompt Qs - Safety hard'!$D$95:$D$102,P$71)</f>
        <v>8</v>
      </c>
      <c r="Q80" s="31">
        <f>COUNTIF('Prompt Qs - Safety hard'!$D$95:$D$102,Q$71)</f>
        <v>0</v>
      </c>
      <c r="R80" s="31">
        <f>COUNTIF('Prompt Qs - Safety hard'!$D$95:$D$102,R$71)</f>
        <v>0</v>
      </c>
      <c r="S80" s="31">
        <f>COUNTIF('Prompt Qs - Safety hard'!$D$95:$D$102,S$71)</f>
        <v>0</v>
      </c>
      <c r="T80" s="31">
        <f>COUNTIF('Prompt Qs - Safety hard'!$D$95:$D$102,T$71)</f>
        <v>0</v>
      </c>
      <c r="U80" s="31">
        <f>COUNTIF('Prompt Qs - Safety hard'!$D$95:$D$102,U$71)</f>
        <v>0</v>
      </c>
      <c r="V80" s="32">
        <f t="shared" si="65"/>
        <v>8</v>
      </c>
      <c r="W80" s="45">
        <f t="shared" si="69"/>
        <v>0</v>
      </c>
      <c r="X80" s="178" t="str">
        <f>IF('Prompt Qs - Safety hard'!$D$94="Applicable","Applicable","Not Applicable")</f>
        <v>Applicable</v>
      </c>
      <c r="Y80" s="60">
        <f t="shared" si="66"/>
        <v>0</v>
      </c>
      <c r="AA80" s="32" t="s">
        <v>302</v>
      </c>
      <c r="AB80" s="180">
        <f t="shared" si="70"/>
        <v>0</v>
      </c>
      <c r="AC80" s="180">
        <f t="shared" si="71"/>
        <v>0</v>
      </c>
    </row>
    <row r="81" spans="3:29" x14ac:dyDescent="0.25">
      <c r="C81" s="32" t="s">
        <v>390</v>
      </c>
      <c r="D81" s="31">
        <f>COUNTIF('Prompt Qs - Safety hard'!$C$106:$C$113,D$71)</f>
        <v>8</v>
      </c>
      <c r="E81" s="31">
        <f>COUNTIF('Prompt Qs - Safety hard'!$C$106:$C$113,E$71)</f>
        <v>0</v>
      </c>
      <c r="F81" s="31">
        <f>COUNTIF('Prompt Qs - Safety hard'!$C$106:$C$113,F$71)</f>
        <v>0</v>
      </c>
      <c r="G81" s="31">
        <f>COUNTIF('Prompt Qs - Safety hard'!$C$106:$C$113,G$71)</f>
        <v>0</v>
      </c>
      <c r="H81" s="31">
        <f>COUNTIF('Prompt Qs - Safety hard'!$C$106:$C$113,H$71)</f>
        <v>0</v>
      </c>
      <c r="I81" s="31">
        <f>COUNTIF('Prompt Qs - Safety hard'!$C$106:$C$113,I$71)</f>
        <v>0</v>
      </c>
      <c r="J81" s="32">
        <f t="shared" si="67"/>
        <v>8</v>
      </c>
      <c r="K81" s="45">
        <f t="shared" si="68"/>
        <v>0</v>
      </c>
      <c r="L81" s="178" t="str">
        <f>IF('Prompt Qs - Safety hard'!$C$105="Applicable","Applicable","Not Applicable")</f>
        <v>Applicable</v>
      </c>
      <c r="M81" s="60">
        <f t="shared" si="64"/>
        <v>0</v>
      </c>
      <c r="O81" s="32" t="s">
        <v>390</v>
      </c>
      <c r="P81" s="31">
        <f>COUNTIF('Prompt Qs - Safety hard'!$D$106:$D$113,P$71)</f>
        <v>8</v>
      </c>
      <c r="Q81" s="31">
        <f>COUNTIF('Prompt Qs - Safety hard'!$D$106:$D$113,Q$71)</f>
        <v>0</v>
      </c>
      <c r="R81" s="31">
        <f>COUNTIF('Prompt Qs - Safety hard'!$D$106:$D$113,R$71)</f>
        <v>0</v>
      </c>
      <c r="S81" s="31">
        <f>COUNTIF('Prompt Qs - Safety hard'!$D$106:$D$113,S$71)</f>
        <v>0</v>
      </c>
      <c r="T81" s="31">
        <f>COUNTIF('Prompt Qs - Safety hard'!$D$106:$D$113,T$71)</f>
        <v>0</v>
      </c>
      <c r="U81" s="31">
        <f>COUNTIF('Prompt Qs - Safety hard'!$D$106:$D$113,U$71)</f>
        <v>0</v>
      </c>
      <c r="V81" s="32">
        <f t="shared" si="65"/>
        <v>8</v>
      </c>
      <c r="W81" s="45">
        <f t="shared" si="69"/>
        <v>0</v>
      </c>
      <c r="X81" s="178" t="str">
        <f>IF('Prompt Qs - Safety hard'!$D$105="Applicable","Applicable","Not Applicable")</f>
        <v>Applicable</v>
      </c>
      <c r="Y81" s="60">
        <f t="shared" si="66"/>
        <v>0</v>
      </c>
      <c r="AA81" s="32" t="s">
        <v>390</v>
      </c>
      <c r="AB81" s="180">
        <f t="shared" si="70"/>
        <v>0</v>
      </c>
      <c r="AC81" s="180">
        <f t="shared" si="71"/>
        <v>0</v>
      </c>
    </row>
    <row r="82" spans="3:29" x14ac:dyDescent="0.25">
      <c r="C82" s="32" t="s">
        <v>303</v>
      </c>
      <c r="D82" s="31">
        <f>COUNTIF('Prompt Qs - Safety hard'!$C$106:$C$113,D$71)</f>
        <v>8</v>
      </c>
      <c r="E82" s="31">
        <f>COUNTIF('Prompt Qs - Safety hard'!$C$106:$C$113,E$71)</f>
        <v>0</v>
      </c>
      <c r="F82" s="31">
        <f>COUNTIF('Prompt Qs - Safety hard'!$C$106:$C$113,F$71)</f>
        <v>0</v>
      </c>
      <c r="G82" s="31">
        <f>COUNTIF('Prompt Qs - Safety hard'!$C$106:$C$113,G$71)</f>
        <v>0</v>
      </c>
      <c r="H82" s="31">
        <f>COUNTIF('Prompt Qs - Safety hard'!$C$106:$C$113,H$71)</f>
        <v>0</v>
      </c>
      <c r="I82" s="31">
        <f>COUNTIF('Prompt Qs - Safety hard'!$C$106:$C$113,I$71)</f>
        <v>0</v>
      </c>
      <c r="J82" s="32">
        <f t="shared" si="67"/>
        <v>8</v>
      </c>
      <c r="K82" s="45">
        <f t="shared" si="68"/>
        <v>0</v>
      </c>
      <c r="L82" s="178" t="str">
        <f>IF('Prompt Qs - Safety hard'!$C$116="Applicable","Applicable","Not Applicable")</f>
        <v>Applicable</v>
      </c>
      <c r="M82" s="60">
        <f t="shared" si="64"/>
        <v>0</v>
      </c>
      <c r="O82" s="32" t="s">
        <v>303</v>
      </c>
      <c r="P82" s="31">
        <f>COUNTIF('Prompt Qs - Safety hard'!$D$106:$D$113,P$71)</f>
        <v>8</v>
      </c>
      <c r="Q82" s="31">
        <f>COUNTIF('Prompt Qs - Safety hard'!$D$106:$D$113,Q$71)</f>
        <v>0</v>
      </c>
      <c r="R82" s="31">
        <f>COUNTIF('Prompt Qs - Safety hard'!$D$106:$D$113,R$71)</f>
        <v>0</v>
      </c>
      <c r="S82" s="31">
        <f>COUNTIF('Prompt Qs - Safety hard'!$D$106:$D$113,S$71)</f>
        <v>0</v>
      </c>
      <c r="T82" s="31">
        <f>COUNTIF('Prompt Qs - Safety hard'!$D$106:$D$113,T$71)</f>
        <v>0</v>
      </c>
      <c r="U82" s="31">
        <f>COUNTIF('Prompt Qs - Safety hard'!$D$106:$D$113,U$71)</f>
        <v>0</v>
      </c>
      <c r="V82" s="32">
        <f t="shared" si="65"/>
        <v>8</v>
      </c>
      <c r="W82" s="45">
        <f t="shared" si="69"/>
        <v>0</v>
      </c>
      <c r="X82" s="178" t="str">
        <f>IF('Prompt Qs - Safety hard'!$D$116="Applicable","Applicable","Not Applicable")</f>
        <v>Applicable</v>
      </c>
      <c r="Y82" s="60">
        <f t="shared" si="66"/>
        <v>0</v>
      </c>
      <c r="AA82" s="32" t="s">
        <v>303</v>
      </c>
      <c r="AB82" s="180">
        <f t="shared" si="70"/>
        <v>0</v>
      </c>
      <c r="AC82" s="180">
        <f t="shared" si="71"/>
        <v>0</v>
      </c>
    </row>
    <row r="83" spans="3:29" x14ac:dyDescent="0.25">
      <c r="C83" s="32" t="s">
        <v>304</v>
      </c>
      <c r="D83" s="31">
        <f>COUNTIF('Prompt Qs - Safety hard'!$C$128:$C$135,D$71)</f>
        <v>8</v>
      </c>
      <c r="E83" s="31">
        <f>COUNTIF('Prompt Qs - Safety hard'!$C$128:$C$135,E$71)</f>
        <v>0</v>
      </c>
      <c r="F83" s="31">
        <f>COUNTIF('Prompt Qs - Safety hard'!$C$128:$C$135,F$71)</f>
        <v>0</v>
      </c>
      <c r="G83" s="31">
        <f>COUNTIF('Prompt Qs - Safety hard'!$C$128:$C$135,G$71)</f>
        <v>0</v>
      </c>
      <c r="H83" s="31">
        <f>COUNTIF('Prompt Qs - Safety hard'!$C$128:$C$135,H$71)</f>
        <v>0</v>
      </c>
      <c r="I83" s="31">
        <f>COUNTIF('Prompt Qs - Safety hard'!$C$128:$C$135,I$71)</f>
        <v>0</v>
      </c>
      <c r="J83" s="32">
        <f t="shared" si="67"/>
        <v>8</v>
      </c>
      <c r="K83" s="45">
        <f t="shared" si="68"/>
        <v>0</v>
      </c>
      <c r="L83" s="178" t="str">
        <f>IF('Prompt Qs - Safety hard'!$C$127="Applicable","Applicable","Not Applicable")</f>
        <v>Applicable</v>
      </c>
      <c r="M83" s="60">
        <f t="shared" si="64"/>
        <v>0</v>
      </c>
      <c r="O83" s="32" t="s">
        <v>304</v>
      </c>
      <c r="P83" s="31">
        <f>COUNTIF('Prompt Qs - Safety hard'!$D$128:$D$135,P$71)</f>
        <v>8</v>
      </c>
      <c r="Q83" s="31">
        <f>COUNTIF('Prompt Qs - Safety hard'!$D$128:$D$135,Q$71)</f>
        <v>0</v>
      </c>
      <c r="R83" s="31">
        <f>COUNTIF('Prompt Qs - Safety hard'!$D$128:$D$135,R$71)</f>
        <v>0</v>
      </c>
      <c r="S83" s="31">
        <f>COUNTIF('Prompt Qs - Safety hard'!$D$128:$D$135,S$71)</f>
        <v>0</v>
      </c>
      <c r="T83" s="31">
        <f>COUNTIF('Prompt Qs - Safety hard'!$D$128:$D$135,T$71)</f>
        <v>0</v>
      </c>
      <c r="U83" s="31">
        <f>COUNTIF('Prompt Qs - Safety hard'!$D$128:$D$135,U$71)</f>
        <v>0</v>
      </c>
      <c r="V83" s="32">
        <f t="shared" si="65"/>
        <v>8</v>
      </c>
      <c r="W83" s="45">
        <f t="shared" si="69"/>
        <v>0</v>
      </c>
      <c r="X83" s="178" t="str">
        <f>IF('Prompt Qs - Safety hard'!$D$127="Applicable","Applicable","Not Applicable")</f>
        <v>Applicable</v>
      </c>
      <c r="Y83" s="60">
        <f t="shared" si="66"/>
        <v>0</v>
      </c>
      <c r="AA83" s="32" t="s">
        <v>304</v>
      </c>
      <c r="AB83" s="180">
        <f t="shared" si="70"/>
        <v>0</v>
      </c>
      <c r="AC83" s="180">
        <f t="shared" si="71"/>
        <v>0</v>
      </c>
    </row>
    <row r="84" spans="3:29" x14ac:dyDescent="0.25">
      <c r="C84" s="32" t="s">
        <v>305</v>
      </c>
      <c r="D84" s="31">
        <f>COUNTIF('Prompt Qs - Safety hard'!$C$139:$C$146,D$71)</f>
        <v>8</v>
      </c>
      <c r="E84" s="31">
        <f>COUNTIF('Prompt Qs - Safety hard'!$C$139:$C$146,E$71)</f>
        <v>0</v>
      </c>
      <c r="F84" s="31">
        <f>COUNTIF('Prompt Qs - Safety hard'!$C$139:$C$146,F$71)</f>
        <v>0</v>
      </c>
      <c r="G84" s="31">
        <f>COUNTIF('Prompt Qs - Safety hard'!$C$139:$C$146,G$71)</f>
        <v>0</v>
      </c>
      <c r="H84" s="31">
        <f>COUNTIF('Prompt Qs - Safety hard'!$C$139:$C$146,H$71)</f>
        <v>0</v>
      </c>
      <c r="I84" s="31">
        <f>COUNTIF('Prompt Qs - Safety hard'!$C$139:$C$146,I$71)</f>
        <v>0</v>
      </c>
      <c r="J84" s="32">
        <f t="shared" si="67"/>
        <v>8</v>
      </c>
      <c r="K84" s="45">
        <f t="shared" si="68"/>
        <v>0</v>
      </c>
      <c r="L84" s="178" t="str">
        <f>IF('Prompt Qs - Safety hard'!$C$138="Applicable","Applicable","Not Applicable")</f>
        <v>Applicable</v>
      </c>
      <c r="M84" s="60">
        <f t="shared" si="64"/>
        <v>0</v>
      </c>
      <c r="O84" s="32" t="s">
        <v>305</v>
      </c>
      <c r="P84" s="31">
        <f>COUNTIF('Prompt Qs - Safety hard'!$D$139:$D$146,P$71)</f>
        <v>8</v>
      </c>
      <c r="Q84" s="31">
        <f>COUNTIF('Prompt Qs - Safety hard'!$D$139:$D$146,Q$71)</f>
        <v>0</v>
      </c>
      <c r="R84" s="31">
        <f>COUNTIF('Prompt Qs - Safety hard'!$D$139:$D$146,R$71)</f>
        <v>0</v>
      </c>
      <c r="S84" s="31">
        <f>COUNTIF('Prompt Qs - Safety hard'!$D$139:$D$146,S$71)</f>
        <v>0</v>
      </c>
      <c r="T84" s="31">
        <f>COUNTIF('Prompt Qs - Safety hard'!$D$139:$D$146,T$71)</f>
        <v>0</v>
      </c>
      <c r="U84" s="31">
        <f>COUNTIF('Prompt Qs - Safety hard'!$D$139:$D$146,U$71)</f>
        <v>0</v>
      </c>
      <c r="V84" s="32">
        <f t="shared" si="65"/>
        <v>8</v>
      </c>
      <c r="W84" s="45">
        <f t="shared" si="69"/>
        <v>0</v>
      </c>
      <c r="X84" s="178" t="str">
        <f>IF('Prompt Qs - Safety hard'!$D$138="Applicable","Applicable","Not Applicable")</f>
        <v>Applicable</v>
      </c>
      <c r="Y84" s="60">
        <f t="shared" si="66"/>
        <v>0</v>
      </c>
      <c r="AA84" s="32" t="s">
        <v>305</v>
      </c>
      <c r="AB84" s="180">
        <f t="shared" si="70"/>
        <v>0</v>
      </c>
      <c r="AC84" s="180">
        <f t="shared" si="71"/>
        <v>0</v>
      </c>
    </row>
    <row r="85" spans="3:29" x14ac:dyDescent="0.25">
      <c r="C85" s="32" t="s">
        <v>306</v>
      </c>
      <c r="D85" s="31">
        <f>COUNTIF('Prompt Qs - Safety hard'!$C$150:$C$157,D$71)</f>
        <v>8</v>
      </c>
      <c r="E85" s="31">
        <f>COUNTIF('Prompt Qs - Safety hard'!$C$150:$C$157,E$71)</f>
        <v>0</v>
      </c>
      <c r="F85" s="31">
        <f>COUNTIF('Prompt Qs - Safety hard'!$C$150:$C$157,F$71)</f>
        <v>0</v>
      </c>
      <c r="G85" s="31">
        <f>COUNTIF('Prompt Qs - Safety hard'!$C$150:$C$157,G$71)</f>
        <v>0</v>
      </c>
      <c r="H85" s="31">
        <f>COUNTIF('Prompt Qs - Safety hard'!$C$150:$C$157,H$71)</f>
        <v>0</v>
      </c>
      <c r="I85" s="31">
        <f>COUNTIF('Prompt Qs - Safety hard'!$C$150:$C$157,I$71)</f>
        <v>0</v>
      </c>
      <c r="J85" s="32">
        <f t="shared" si="67"/>
        <v>8</v>
      </c>
      <c r="K85" s="45">
        <f t="shared" si="68"/>
        <v>0</v>
      </c>
      <c r="L85" s="178" t="str">
        <f>IF('Prompt Qs - Safety hard'!$C$149="Applicable","Applicable","Not Applicable")</f>
        <v>Applicable</v>
      </c>
      <c r="M85" s="60">
        <f t="shared" si="64"/>
        <v>0</v>
      </c>
      <c r="O85" s="32" t="s">
        <v>306</v>
      </c>
      <c r="P85" s="31">
        <f>COUNTIF('Prompt Qs - Safety hard'!$D$150:$D$157,P$71)</f>
        <v>8</v>
      </c>
      <c r="Q85" s="31">
        <f>COUNTIF('Prompt Qs - Safety hard'!$D$150:$D$157,Q$71)</f>
        <v>0</v>
      </c>
      <c r="R85" s="31">
        <f>COUNTIF('Prompt Qs - Safety hard'!$D$150:$D$157,R$71)</f>
        <v>0</v>
      </c>
      <c r="S85" s="31">
        <f>COUNTIF('Prompt Qs - Safety hard'!$D$150:$D$157,S$71)</f>
        <v>0</v>
      </c>
      <c r="T85" s="31">
        <f>COUNTIF('Prompt Qs - Safety hard'!$D$150:$D$157,T$71)</f>
        <v>0</v>
      </c>
      <c r="U85" s="31">
        <f>COUNTIF('Prompt Qs - Safety hard'!$D$150:$D$157,U$71)</f>
        <v>0</v>
      </c>
      <c r="V85" s="32">
        <f t="shared" si="65"/>
        <v>8</v>
      </c>
      <c r="W85" s="45">
        <f t="shared" si="69"/>
        <v>0</v>
      </c>
      <c r="X85" s="178" t="str">
        <f>IF('Prompt Qs - Safety hard'!$D$149="Applicable","Applicable","Not Applicable")</f>
        <v>Applicable</v>
      </c>
      <c r="Y85" s="60">
        <f t="shared" si="66"/>
        <v>0</v>
      </c>
      <c r="AA85" s="32" t="s">
        <v>306</v>
      </c>
      <c r="AB85" s="180">
        <f t="shared" si="70"/>
        <v>0</v>
      </c>
      <c r="AC85" s="180">
        <f t="shared" si="71"/>
        <v>0</v>
      </c>
    </row>
    <row r="86" spans="3:29" x14ac:dyDescent="0.25">
      <c r="C86" s="32" t="s">
        <v>307</v>
      </c>
      <c r="D86" s="31">
        <f>COUNTIF('Prompt Qs - Safety hard'!$C$161:$C$168,D$71)</f>
        <v>8</v>
      </c>
      <c r="E86" s="31">
        <f>COUNTIF('Prompt Qs - Safety hard'!$C$161:$C$168,E$71)</f>
        <v>0</v>
      </c>
      <c r="F86" s="31">
        <f>COUNTIF('Prompt Qs - Safety hard'!$C$161:$C$168,F$71)</f>
        <v>0</v>
      </c>
      <c r="G86" s="31">
        <f>COUNTIF('Prompt Qs - Safety hard'!$C$161:$C$168,G$71)</f>
        <v>0</v>
      </c>
      <c r="H86" s="31">
        <f>COUNTIF('Prompt Qs - Safety hard'!$C$161:$C$168,H$71)</f>
        <v>0</v>
      </c>
      <c r="I86" s="31">
        <f>COUNTIF('Prompt Qs - Safety hard'!$C$161:$C$168,I$71)</f>
        <v>0</v>
      </c>
      <c r="J86" s="32">
        <f t="shared" si="67"/>
        <v>8</v>
      </c>
      <c r="K86" s="45">
        <f t="shared" si="68"/>
        <v>0</v>
      </c>
      <c r="L86" s="178" t="str">
        <f>IF('Prompt Qs - Safety hard'!$C$160="Applicable","Applicable","Not Applicable")</f>
        <v>Applicable</v>
      </c>
      <c r="M86" s="60">
        <f t="shared" si="64"/>
        <v>0</v>
      </c>
      <c r="O86" s="32" t="s">
        <v>307</v>
      </c>
      <c r="P86" s="31">
        <f>COUNTIF('Prompt Qs - Safety hard'!$D$161:$D$168,P$71)</f>
        <v>8</v>
      </c>
      <c r="Q86" s="31">
        <f>COUNTIF('Prompt Qs - Safety hard'!$D$161:$D$168,Q$71)</f>
        <v>0</v>
      </c>
      <c r="R86" s="31">
        <f>COUNTIF('Prompt Qs - Safety hard'!$D$161:$D$168,R$71)</f>
        <v>0</v>
      </c>
      <c r="S86" s="31">
        <f>COUNTIF('Prompt Qs - Safety hard'!$D$161:$D$168,S$71)</f>
        <v>0</v>
      </c>
      <c r="T86" s="31">
        <f>COUNTIF('Prompt Qs - Safety hard'!$D$161:$D$168,T$71)</f>
        <v>0</v>
      </c>
      <c r="U86" s="31">
        <f>COUNTIF('Prompt Qs - Safety hard'!$D$161:$D$168,U$71)</f>
        <v>0</v>
      </c>
      <c r="V86" s="32">
        <f t="shared" si="65"/>
        <v>8</v>
      </c>
      <c r="W86" s="45">
        <f t="shared" si="69"/>
        <v>0</v>
      </c>
      <c r="X86" s="178" t="str">
        <f>IF('Prompt Qs - Safety hard'!$D$160="Applicable","Applicable","Not Applicable")</f>
        <v>Applicable</v>
      </c>
      <c r="Y86" s="60">
        <f t="shared" si="66"/>
        <v>0</v>
      </c>
      <c r="AA86" s="32" t="s">
        <v>307</v>
      </c>
      <c r="AB86" s="180">
        <f t="shared" si="70"/>
        <v>0</v>
      </c>
      <c r="AC86" s="180">
        <f t="shared" si="71"/>
        <v>0</v>
      </c>
    </row>
    <row r="87" spans="3:29" x14ac:dyDescent="0.25">
      <c r="C87" s="32" t="s">
        <v>308</v>
      </c>
      <c r="D87" s="31">
        <f>COUNTIF('Prompt Qs - Safety hard'!$C$172:$C$179,D$71)</f>
        <v>8</v>
      </c>
      <c r="E87" s="31">
        <f>COUNTIF('Prompt Qs - Safety hard'!$C$172:$C$179,E$71)</f>
        <v>0</v>
      </c>
      <c r="F87" s="31">
        <f>COUNTIF('Prompt Qs - Safety hard'!$C$172:$C$179,F$71)</f>
        <v>0</v>
      </c>
      <c r="G87" s="31">
        <f>COUNTIF('Prompt Qs - Safety hard'!$C$172:$C$179,G$71)</f>
        <v>0</v>
      </c>
      <c r="H87" s="31">
        <f>COUNTIF('Prompt Qs - Safety hard'!$C$172:$C$179,H$71)</f>
        <v>0</v>
      </c>
      <c r="I87" s="31">
        <f>COUNTIF('Prompt Qs - Safety hard'!$C$172:$C$179,I$71)</f>
        <v>0</v>
      </c>
      <c r="J87" s="32">
        <f t="shared" si="67"/>
        <v>8</v>
      </c>
      <c r="K87" s="45">
        <f t="shared" si="68"/>
        <v>0</v>
      </c>
      <c r="L87" s="178" t="str">
        <f>IF('Prompt Qs - Safety hard'!$C$171="Applicable","Applicable","Not Applicable")</f>
        <v>Applicable</v>
      </c>
      <c r="M87" s="60">
        <f t="shared" si="64"/>
        <v>0</v>
      </c>
      <c r="O87" s="32" t="s">
        <v>308</v>
      </c>
      <c r="P87" s="31">
        <f>COUNTIF('Prompt Qs - Safety hard'!$D$172:$D$179,P$71)</f>
        <v>8</v>
      </c>
      <c r="Q87" s="31">
        <f>COUNTIF('Prompt Qs - Safety hard'!$D$172:$D$179,Q$71)</f>
        <v>0</v>
      </c>
      <c r="R87" s="31">
        <f>COUNTIF('Prompt Qs - Safety hard'!$D$172:$D$179,R$71)</f>
        <v>0</v>
      </c>
      <c r="S87" s="31">
        <f>COUNTIF('Prompt Qs - Safety hard'!$D$172:$D$179,S$71)</f>
        <v>0</v>
      </c>
      <c r="T87" s="31">
        <f>COUNTIF('Prompt Qs - Safety hard'!$D$172:$D$179,T$71)</f>
        <v>0</v>
      </c>
      <c r="U87" s="31">
        <f>COUNTIF('Prompt Qs - Safety hard'!$D$172:$D$179,U$71)</f>
        <v>0</v>
      </c>
      <c r="V87" s="32">
        <f t="shared" si="65"/>
        <v>8</v>
      </c>
      <c r="W87" s="45">
        <f t="shared" si="69"/>
        <v>0</v>
      </c>
      <c r="X87" s="178" t="str">
        <f>IF('Prompt Qs - Safety hard'!$D$171="Applicable","Applicable","Not Applicable")</f>
        <v>Applicable</v>
      </c>
      <c r="Y87" s="60">
        <f t="shared" si="66"/>
        <v>0</v>
      </c>
      <c r="AA87" s="32" t="s">
        <v>308</v>
      </c>
      <c r="AB87" s="180">
        <f t="shared" si="70"/>
        <v>0</v>
      </c>
      <c r="AC87" s="180">
        <f t="shared" si="71"/>
        <v>0</v>
      </c>
    </row>
    <row r="88" spans="3:29" x14ac:dyDescent="0.25">
      <c r="C88" s="32" t="s">
        <v>309</v>
      </c>
      <c r="D88" s="31">
        <f>COUNTIF('Prompt Qs - Safety hard'!$C$183:$C$190,D$71)</f>
        <v>8</v>
      </c>
      <c r="E88" s="31">
        <f>COUNTIF('Prompt Qs - Safety hard'!$C$183:$C$190,E$71)</f>
        <v>0</v>
      </c>
      <c r="F88" s="31">
        <f>COUNTIF('Prompt Qs - Safety hard'!$C$183:$C$190,F$71)</f>
        <v>0</v>
      </c>
      <c r="G88" s="31">
        <f>COUNTIF('Prompt Qs - Safety hard'!$C$183:$C$190,G$71)</f>
        <v>0</v>
      </c>
      <c r="H88" s="31">
        <f>COUNTIF('Prompt Qs - Safety hard'!$C$183:$C$190,H$71)</f>
        <v>0</v>
      </c>
      <c r="I88" s="31">
        <f>COUNTIF('Prompt Qs - Safety hard'!$C$183:$C$190,I$71)</f>
        <v>0</v>
      </c>
      <c r="J88" s="32">
        <f t="shared" si="67"/>
        <v>8</v>
      </c>
      <c r="K88" s="45">
        <f t="shared" si="68"/>
        <v>0</v>
      </c>
      <c r="L88" s="178" t="str">
        <f>IF('Prompt Qs - Safety hard'!$C$182="Applicable","Applicable","Not Applicable")</f>
        <v>Applicable</v>
      </c>
      <c r="M88" s="60">
        <f t="shared" si="64"/>
        <v>0</v>
      </c>
      <c r="O88" s="32" t="s">
        <v>309</v>
      </c>
      <c r="P88" s="31">
        <f>COUNTIF('Prompt Qs - Safety hard'!$D$183:$D$190,P$71)</f>
        <v>8</v>
      </c>
      <c r="Q88" s="31">
        <f>COUNTIF('Prompt Qs - Safety hard'!$D$183:$D$190,Q$71)</f>
        <v>0</v>
      </c>
      <c r="R88" s="31">
        <f>COUNTIF('Prompt Qs - Safety hard'!$D$183:$D$190,R$71)</f>
        <v>0</v>
      </c>
      <c r="S88" s="31">
        <f>COUNTIF('Prompt Qs - Safety hard'!$D$183:$D$190,S$71)</f>
        <v>0</v>
      </c>
      <c r="T88" s="31">
        <f>COUNTIF('Prompt Qs - Safety hard'!$D$183:$D$190,T$71)</f>
        <v>0</v>
      </c>
      <c r="U88" s="31">
        <f>COUNTIF('Prompt Qs - Safety hard'!$D$183:$D$190,U$71)</f>
        <v>0</v>
      </c>
      <c r="V88" s="32">
        <f t="shared" si="65"/>
        <v>8</v>
      </c>
      <c r="W88" s="45">
        <f t="shared" si="69"/>
        <v>0</v>
      </c>
      <c r="X88" s="178" t="str">
        <f>IF('Prompt Qs - Safety hard'!$D$182="Applicable","Applicable","Not Applicable")</f>
        <v>Applicable</v>
      </c>
      <c r="Y88" s="60">
        <f t="shared" si="66"/>
        <v>0</v>
      </c>
      <c r="AA88" s="32" t="s">
        <v>309</v>
      </c>
      <c r="AB88" s="180">
        <f t="shared" si="70"/>
        <v>0</v>
      </c>
      <c r="AC88" s="180">
        <f t="shared" si="71"/>
        <v>0</v>
      </c>
    </row>
    <row r="89" spans="3:29" x14ac:dyDescent="0.25">
      <c r="C89" s="32" t="s">
        <v>310</v>
      </c>
      <c r="D89" s="31">
        <f>COUNTIF('Prompt Qs - Safety hard'!$C$194:$C$201,D$71)</f>
        <v>8</v>
      </c>
      <c r="E89" s="31">
        <f>COUNTIF('Prompt Qs - Safety hard'!$C$194:$C$201,E$71)</f>
        <v>0</v>
      </c>
      <c r="F89" s="31">
        <f>COUNTIF('Prompt Qs - Safety hard'!$C$194:$C$201,F$71)</f>
        <v>0</v>
      </c>
      <c r="G89" s="31">
        <f>COUNTIF('Prompt Qs - Safety hard'!$C$194:$C$201,G$71)</f>
        <v>0</v>
      </c>
      <c r="H89" s="31">
        <f>COUNTIF('Prompt Qs - Safety hard'!$C$194:$C$201,H$71)</f>
        <v>0</v>
      </c>
      <c r="I89" s="31">
        <f>COUNTIF('Prompt Qs - Safety hard'!$C$194:$C$201,I$71)</f>
        <v>0</v>
      </c>
      <c r="J89" s="32">
        <f t="shared" si="67"/>
        <v>8</v>
      </c>
      <c r="K89" s="45">
        <f t="shared" si="68"/>
        <v>0</v>
      </c>
      <c r="L89" s="178" t="str">
        <f>IF('Prompt Qs - Safety hard'!$C$193="Applicable","Applicable","Not Applicable")</f>
        <v>Applicable</v>
      </c>
      <c r="M89" s="60">
        <f t="shared" si="64"/>
        <v>0</v>
      </c>
      <c r="O89" s="32" t="s">
        <v>310</v>
      </c>
      <c r="P89" s="31">
        <f>COUNTIF('Prompt Qs - Safety hard'!$D$194:$D$201,P$71)</f>
        <v>8</v>
      </c>
      <c r="Q89" s="31">
        <f>COUNTIF('Prompt Qs - Safety hard'!$D$194:$D$201,Q$71)</f>
        <v>0</v>
      </c>
      <c r="R89" s="31">
        <f>COUNTIF('Prompt Qs - Safety hard'!$D$194:$D$201,R$71)</f>
        <v>0</v>
      </c>
      <c r="S89" s="31">
        <f>COUNTIF('Prompt Qs - Safety hard'!$D$194:$D$201,S$71)</f>
        <v>0</v>
      </c>
      <c r="T89" s="31">
        <f>COUNTIF('Prompt Qs - Safety hard'!$D$194:$D$201,T$71)</f>
        <v>0</v>
      </c>
      <c r="U89" s="31">
        <f>COUNTIF('Prompt Qs - Safety hard'!$D$194:$D$201,U$71)</f>
        <v>0</v>
      </c>
      <c r="V89" s="32">
        <f t="shared" si="65"/>
        <v>8</v>
      </c>
      <c r="W89" s="45">
        <f t="shared" si="69"/>
        <v>0</v>
      </c>
      <c r="X89" s="178" t="str">
        <f>IF('Prompt Qs - Safety hard'!$D$193="Applicable","Applicable","Not Applicable")</f>
        <v>Applicable</v>
      </c>
      <c r="Y89" s="60">
        <f t="shared" si="66"/>
        <v>0</v>
      </c>
      <c r="AA89" s="32" t="s">
        <v>310</v>
      </c>
      <c r="AB89" s="180">
        <f t="shared" si="70"/>
        <v>0</v>
      </c>
      <c r="AC89" s="180">
        <f t="shared" si="71"/>
        <v>0</v>
      </c>
    </row>
    <row r="90" spans="3:29" x14ac:dyDescent="0.25">
      <c r="C90" s="32" t="s">
        <v>311</v>
      </c>
      <c r="D90" s="31">
        <f>COUNTIF('Prompt Qs - Safety hard'!$C$205:$C$212,D$71)</f>
        <v>8</v>
      </c>
      <c r="E90" s="31">
        <f>COUNTIF('Prompt Qs - Safety hard'!$C$205:$C$212,E$71)</f>
        <v>0</v>
      </c>
      <c r="F90" s="31">
        <f>COUNTIF('Prompt Qs - Safety hard'!$C$205:$C$212,F$71)</f>
        <v>0</v>
      </c>
      <c r="G90" s="31">
        <f>COUNTIF('Prompt Qs - Safety hard'!$C$205:$C$212,G$71)</f>
        <v>0</v>
      </c>
      <c r="H90" s="31">
        <f>COUNTIF('Prompt Qs - Safety hard'!$C$205:$C$212,H$71)</f>
        <v>0</v>
      </c>
      <c r="I90" s="31">
        <f>COUNTIF('Prompt Qs - Safety hard'!$C$205:$C$212,I$71)</f>
        <v>0</v>
      </c>
      <c r="J90" s="32">
        <f t="shared" si="67"/>
        <v>8</v>
      </c>
      <c r="K90" s="45">
        <f t="shared" si="68"/>
        <v>0</v>
      </c>
      <c r="L90" s="178" t="str">
        <f>IF('Prompt Qs - Safety hard'!$C$204="Applicable","Applicable","Not Applicable")</f>
        <v>Applicable</v>
      </c>
      <c r="M90" s="60">
        <f t="shared" si="64"/>
        <v>0</v>
      </c>
      <c r="O90" s="32" t="s">
        <v>311</v>
      </c>
      <c r="P90" s="31">
        <f>COUNTIF('Prompt Qs - Safety hard'!$D$205:$D$212,P$71)</f>
        <v>8</v>
      </c>
      <c r="Q90" s="31">
        <f>COUNTIF('Prompt Qs - Safety hard'!$D$205:$D$212,Q$71)</f>
        <v>0</v>
      </c>
      <c r="R90" s="31">
        <f>COUNTIF('Prompt Qs - Safety hard'!$D$205:$D$212,R$71)</f>
        <v>0</v>
      </c>
      <c r="S90" s="31">
        <f>COUNTIF('Prompt Qs - Safety hard'!$D$205:$D$212,S$71)</f>
        <v>0</v>
      </c>
      <c r="T90" s="31">
        <f>COUNTIF('Prompt Qs - Safety hard'!$D$205:$D$212,T$71)</f>
        <v>0</v>
      </c>
      <c r="U90" s="31">
        <f>COUNTIF('Prompt Qs - Safety hard'!$D$205:$D$212,U$71)</f>
        <v>0</v>
      </c>
      <c r="V90" s="32">
        <f t="shared" si="65"/>
        <v>8</v>
      </c>
      <c r="W90" s="45">
        <f t="shared" si="69"/>
        <v>0</v>
      </c>
      <c r="X90" s="178" t="str">
        <f>IF('Prompt Qs - Safety hard'!$D$204="Applicable","Applicable","Not Applicable")</f>
        <v>Applicable</v>
      </c>
      <c r="Y90" s="60">
        <f t="shared" si="66"/>
        <v>0</v>
      </c>
      <c r="AA90" s="32" t="s">
        <v>311</v>
      </c>
      <c r="AB90" s="180">
        <f t="shared" si="70"/>
        <v>0</v>
      </c>
      <c r="AC90" s="180">
        <f t="shared" si="71"/>
        <v>0</v>
      </c>
    </row>
    <row r="91" spans="3:29" x14ac:dyDescent="0.25">
      <c r="C91" s="32" t="s">
        <v>284</v>
      </c>
      <c r="D91" s="31">
        <f>COUNTIF('Prompt Qs - Safety soft'!$C$7:$C$14,D$71)</f>
        <v>8</v>
      </c>
      <c r="E91" s="31">
        <f>COUNTIF('Prompt Qs - Safety soft'!$C$7:$C$14,E$71)</f>
        <v>0</v>
      </c>
      <c r="F91" s="31">
        <f>COUNTIF('Prompt Qs - Safety soft'!$C$7:$C$14,F$71)</f>
        <v>0</v>
      </c>
      <c r="G91" s="31">
        <f>COUNTIF('Prompt Qs - Safety soft'!$C$7:$C$14,G$71)</f>
        <v>0</v>
      </c>
      <c r="H91" s="31">
        <f>COUNTIF('Prompt Qs - Safety soft'!$C$7:$C$14,H$71)</f>
        <v>0</v>
      </c>
      <c r="I91" s="31">
        <f>COUNTIF('Prompt Qs - Safety soft'!$C$7:$C$14,I$71)</f>
        <v>0</v>
      </c>
      <c r="J91" s="32">
        <f t="shared" si="67"/>
        <v>8</v>
      </c>
      <c r="K91" s="45">
        <f t="shared" si="68"/>
        <v>0</v>
      </c>
      <c r="L91" s="178" t="str">
        <f>IF('Prompt Qs - Safety soft'!$C$6="Applicable","Applicable","Not Applicable")</f>
        <v>Applicable</v>
      </c>
      <c r="M91" s="60">
        <f t="shared" si="64"/>
        <v>0</v>
      </c>
      <c r="O91" s="32" t="s">
        <v>284</v>
      </c>
      <c r="P91" s="31">
        <f>COUNTIF('Prompt Qs - Safety soft'!$D$7:$D$14,P$71)</f>
        <v>8</v>
      </c>
      <c r="Q91" s="31">
        <f>COUNTIF('Prompt Qs - Safety soft'!$D$7:$D$14,Q$71)</f>
        <v>0</v>
      </c>
      <c r="R91" s="31">
        <f>COUNTIF('Prompt Qs - Safety soft'!$D$7:$D$14,R$71)</f>
        <v>0</v>
      </c>
      <c r="S91" s="31">
        <f>COUNTIF('Prompt Qs - Safety soft'!$D$7:$D$14,S$71)</f>
        <v>0</v>
      </c>
      <c r="T91" s="31">
        <f>COUNTIF('Prompt Qs - Safety soft'!$D$7:$D$14,T$71)</f>
        <v>0</v>
      </c>
      <c r="U91" s="31">
        <f>COUNTIF('Prompt Qs - Safety soft'!$D$7:$D$14,U$71)</f>
        <v>0</v>
      </c>
      <c r="V91" s="32">
        <f t="shared" si="65"/>
        <v>8</v>
      </c>
      <c r="W91" s="45">
        <f t="shared" si="69"/>
        <v>0</v>
      </c>
      <c r="X91" s="178" t="str">
        <f>IF('Prompt Qs - Safety soft'!$D$6="Applicable","Applicable","Not Applicable")</f>
        <v>Applicable</v>
      </c>
      <c r="Y91" s="60">
        <f t="shared" si="66"/>
        <v>0</v>
      </c>
      <c r="AA91" s="32" t="s">
        <v>284</v>
      </c>
      <c r="AB91" s="180">
        <f t="shared" si="70"/>
        <v>0</v>
      </c>
      <c r="AC91" s="180">
        <f t="shared" si="71"/>
        <v>0</v>
      </c>
    </row>
    <row r="92" spans="3:29" x14ac:dyDescent="0.25">
      <c r="C92" s="32" t="s">
        <v>285</v>
      </c>
      <c r="D92" s="31">
        <f>COUNTIF('Prompt Qs - Safety soft'!$C$18:$C$25,D$71)</f>
        <v>8</v>
      </c>
      <c r="E92" s="31">
        <f>COUNTIF('Prompt Qs - Safety soft'!$C$18:$C$25,E$71)</f>
        <v>0</v>
      </c>
      <c r="F92" s="31">
        <f>COUNTIF('Prompt Qs - Safety soft'!$C$18:$C$25,F$71)</f>
        <v>0</v>
      </c>
      <c r="G92" s="31">
        <f>COUNTIF('Prompt Qs - Safety soft'!$C$18:$C$25,G$71)</f>
        <v>0</v>
      </c>
      <c r="H92" s="31">
        <f>COUNTIF('Prompt Qs - Safety soft'!$C$18:$C$25,H$71)</f>
        <v>0</v>
      </c>
      <c r="I92" s="31">
        <f>COUNTIF('Prompt Qs - Safety soft'!$C$18:$C$25,I$71)</f>
        <v>0</v>
      </c>
      <c r="J92" s="32">
        <f t="shared" si="67"/>
        <v>8</v>
      </c>
      <c r="K92" s="45">
        <f t="shared" si="68"/>
        <v>0</v>
      </c>
      <c r="L92" s="178" t="str">
        <f>IF('Prompt Qs - Safety soft'!$C$17="Applicable","Applicable","Not Applicable")</f>
        <v>Applicable</v>
      </c>
      <c r="M92" s="60">
        <f t="shared" si="64"/>
        <v>0</v>
      </c>
      <c r="O92" s="32" t="s">
        <v>285</v>
      </c>
      <c r="P92" s="31">
        <f>COUNTIF('Prompt Qs - Safety soft'!$D$18:$D$25,P$71)</f>
        <v>8</v>
      </c>
      <c r="Q92" s="31">
        <f>COUNTIF('Prompt Qs - Safety soft'!$D$18:$D$25,Q$71)</f>
        <v>0</v>
      </c>
      <c r="R92" s="31">
        <f>COUNTIF('Prompt Qs - Safety soft'!$D$18:$D$25,R$71)</f>
        <v>0</v>
      </c>
      <c r="S92" s="31">
        <f>COUNTIF('Prompt Qs - Safety soft'!$D$18:$D$25,S$71)</f>
        <v>0</v>
      </c>
      <c r="T92" s="31">
        <f>COUNTIF('Prompt Qs - Safety soft'!$D$18:$D$25,T$71)</f>
        <v>0</v>
      </c>
      <c r="U92" s="31">
        <f>COUNTIF('Prompt Qs - Safety soft'!$D$18:$D$25,U$71)</f>
        <v>0</v>
      </c>
      <c r="V92" s="32">
        <f t="shared" si="65"/>
        <v>8</v>
      </c>
      <c r="W92" s="45">
        <f t="shared" si="69"/>
        <v>0</v>
      </c>
      <c r="X92" s="178" t="str">
        <f>IF('Prompt Qs - Safety soft'!$D$17="Applicable","Applicable","Not Applicable")</f>
        <v>Applicable</v>
      </c>
      <c r="Y92" s="60">
        <f t="shared" si="66"/>
        <v>0</v>
      </c>
      <c r="AA92" s="32" t="s">
        <v>285</v>
      </c>
      <c r="AB92" s="180">
        <f t="shared" si="70"/>
        <v>0</v>
      </c>
      <c r="AC92" s="180">
        <f t="shared" si="71"/>
        <v>0</v>
      </c>
    </row>
    <row r="93" spans="3:29" x14ac:dyDescent="0.25">
      <c r="C93" s="32" t="s">
        <v>286</v>
      </c>
      <c r="D93" s="31">
        <f>COUNTIF('Prompt Qs - Safety soft'!$C$29:$C$36,D$71)</f>
        <v>8</v>
      </c>
      <c r="E93" s="31">
        <f>COUNTIF('Prompt Qs - Safety soft'!$C$29:$C$36,E$71)</f>
        <v>0</v>
      </c>
      <c r="F93" s="31">
        <f>COUNTIF('Prompt Qs - Safety soft'!$C$29:$C$36,F$71)</f>
        <v>0</v>
      </c>
      <c r="G93" s="31">
        <f>COUNTIF('Prompt Qs - Safety soft'!$C$29:$C$36,G$71)</f>
        <v>0</v>
      </c>
      <c r="H93" s="31">
        <f>COUNTIF('Prompt Qs - Safety soft'!$C$29:$C$36,H$71)</f>
        <v>0</v>
      </c>
      <c r="I93" s="31">
        <f>COUNTIF('Prompt Qs - Safety soft'!$C$29:$C$36,I$71)</f>
        <v>0</v>
      </c>
      <c r="J93" s="32">
        <f t="shared" si="67"/>
        <v>8</v>
      </c>
      <c r="K93" s="45">
        <f t="shared" si="68"/>
        <v>0</v>
      </c>
      <c r="L93" s="178" t="str">
        <f>IF('Prompt Qs - Safety soft'!$C$28="Applicable","Applicable","Not Applicable")</f>
        <v>Applicable</v>
      </c>
      <c r="M93" s="60">
        <f t="shared" si="64"/>
        <v>0</v>
      </c>
      <c r="O93" s="32" t="s">
        <v>286</v>
      </c>
      <c r="P93" s="31">
        <f>COUNTIF('Prompt Qs - Safety soft'!$D$29:$D$36,P$71)</f>
        <v>8</v>
      </c>
      <c r="Q93" s="31">
        <f>COUNTIF('Prompt Qs - Safety soft'!$D$29:$D$36,Q$71)</f>
        <v>0</v>
      </c>
      <c r="R93" s="31">
        <f>COUNTIF('Prompt Qs - Safety soft'!$D$29:$D$36,R$71)</f>
        <v>0</v>
      </c>
      <c r="S93" s="31">
        <f>COUNTIF('Prompt Qs - Safety soft'!$D$29:$D$36,S$71)</f>
        <v>0</v>
      </c>
      <c r="T93" s="31">
        <f>COUNTIF('Prompt Qs - Safety soft'!$D$29:$D$36,T$71)</f>
        <v>0</v>
      </c>
      <c r="U93" s="31">
        <f>COUNTIF('Prompt Qs - Safety soft'!$D$29:$D$36,U$71)</f>
        <v>0</v>
      </c>
      <c r="V93" s="32">
        <f t="shared" si="65"/>
        <v>8</v>
      </c>
      <c r="W93" s="45">
        <f t="shared" si="69"/>
        <v>0</v>
      </c>
      <c r="X93" s="178" t="str">
        <f>IF('Prompt Qs - Safety soft'!$D$28="Applicable","Applicable","Not Applicable")</f>
        <v>Applicable</v>
      </c>
      <c r="Y93" s="60">
        <f t="shared" si="66"/>
        <v>0</v>
      </c>
      <c r="AA93" s="32" t="s">
        <v>286</v>
      </c>
      <c r="AB93" s="180">
        <f t="shared" si="70"/>
        <v>0</v>
      </c>
      <c r="AC93" s="180">
        <f t="shared" si="71"/>
        <v>0</v>
      </c>
    </row>
    <row r="94" spans="3:29" x14ac:dyDescent="0.25">
      <c r="C94" s="32" t="s">
        <v>287</v>
      </c>
      <c r="D94" s="31">
        <f>COUNTIF('Prompt Qs - Safety soft'!$C$40:$C$47,D$71)</f>
        <v>8</v>
      </c>
      <c r="E94" s="31">
        <f>COUNTIF('Prompt Qs - Safety soft'!$C$40:$C$47,E$71)</f>
        <v>0</v>
      </c>
      <c r="F94" s="31">
        <f>COUNTIF('Prompt Qs - Safety soft'!$C$40:$C$47,F$71)</f>
        <v>0</v>
      </c>
      <c r="G94" s="31">
        <f>COUNTIF('Prompt Qs - Safety soft'!$C$40:$C$47,G$71)</f>
        <v>0</v>
      </c>
      <c r="H94" s="31">
        <f>COUNTIF('Prompt Qs - Safety soft'!$C$40:$C$47,H$71)</f>
        <v>0</v>
      </c>
      <c r="I94" s="31">
        <f>COUNTIF('Prompt Qs - Safety soft'!$C$40:$C$47,I$71)</f>
        <v>0</v>
      </c>
      <c r="J94" s="32">
        <f t="shared" si="67"/>
        <v>8</v>
      </c>
      <c r="K94" s="45">
        <f t="shared" si="68"/>
        <v>0</v>
      </c>
      <c r="L94" s="178" t="str">
        <f>IF('Prompt Qs - Safety soft'!$C$39="Applicable","Applicable","Not Applicable")</f>
        <v>Applicable</v>
      </c>
      <c r="M94" s="60">
        <f t="shared" si="64"/>
        <v>0</v>
      </c>
      <c r="O94" s="32" t="s">
        <v>287</v>
      </c>
      <c r="P94" s="31">
        <f>COUNTIF('Prompt Qs - Safety soft'!$D$40:$D$47,P$71)</f>
        <v>8</v>
      </c>
      <c r="Q94" s="31">
        <f>COUNTIF('Prompt Qs - Safety soft'!$D$40:$D$47,Q$71)</f>
        <v>0</v>
      </c>
      <c r="R94" s="31">
        <f>COUNTIF('Prompt Qs - Safety soft'!$D$40:$D$47,R$71)</f>
        <v>0</v>
      </c>
      <c r="S94" s="31">
        <f>COUNTIF('Prompt Qs - Safety soft'!$D$40:$D$47,S$71)</f>
        <v>0</v>
      </c>
      <c r="T94" s="31">
        <f>COUNTIF('Prompt Qs - Safety soft'!$D$40:$D$47,T$71)</f>
        <v>0</v>
      </c>
      <c r="U94" s="31">
        <f>COUNTIF('Prompt Qs - Safety soft'!$D$40:$D$47,U$71)</f>
        <v>0</v>
      </c>
      <c r="V94" s="32">
        <f t="shared" si="65"/>
        <v>8</v>
      </c>
      <c r="W94" s="45">
        <f t="shared" si="69"/>
        <v>0</v>
      </c>
      <c r="X94" s="178" t="str">
        <f>IF('Prompt Qs - Safety soft'!$D$39="Applicable","Applicable","Not Applicable")</f>
        <v>Applicable</v>
      </c>
      <c r="Y94" s="60">
        <f t="shared" si="66"/>
        <v>0</v>
      </c>
      <c r="AA94" s="32" t="s">
        <v>287</v>
      </c>
      <c r="AB94" s="180">
        <f t="shared" si="70"/>
        <v>0</v>
      </c>
      <c r="AC94" s="180">
        <f t="shared" si="71"/>
        <v>0</v>
      </c>
    </row>
    <row r="95" spans="3:29" x14ac:dyDescent="0.25">
      <c r="C95" s="32" t="s">
        <v>288</v>
      </c>
      <c r="D95" s="31">
        <f>COUNTIF('Prompt Qs - Safety soft'!$C$51:$C$58,D$71)</f>
        <v>8</v>
      </c>
      <c r="E95" s="31">
        <f>COUNTIF('Prompt Qs - Safety soft'!$C$51:$C$58,E$71)</f>
        <v>0</v>
      </c>
      <c r="F95" s="31">
        <f>COUNTIF('Prompt Qs - Safety soft'!$C$51:$C$58,F$71)</f>
        <v>0</v>
      </c>
      <c r="G95" s="31">
        <f>COUNTIF('Prompt Qs - Safety soft'!$C$51:$C$58,G$71)</f>
        <v>0</v>
      </c>
      <c r="H95" s="31">
        <f>COUNTIF('Prompt Qs - Safety soft'!$C$51:$C$58,H$71)</f>
        <v>0</v>
      </c>
      <c r="I95" s="31">
        <f>COUNTIF('Prompt Qs - Safety soft'!$C$51:$C$58,I$71)</f>
        <v>0</v>
      </c>
      <c r="J95" s="32">
        <f t="shared" si="67"/>
        <v>8</v>
      </c>
      <c r="K95" s="45">
        <f t="shared" si="68"/>
        <v>0</v>
      </c>
      <c r="L95" s="178" t="str">
        <f>IF('Prompt Qs - Safety soft'!$C$50="Applicable","Applicable","Not Applicable")</f>
        <v>Applicable</v>
      </c>
      <c r="M95" s="60">
        <f t="shared" si="64"/>
        <v>0</v>
      </c>
      <c r="O95" s="32" t="s">
        <v>288</v>
      </c>
      <c r="P95" s="31">
        <f>COUNTIF('Prompt Qs - Safety soft'!$D$51:$D$58,P$71)</f>
        <v>8</v>
      </c>
      <c r="Q95" s="31">
        <f>COUNTIF('Prompt Qs - Safety soft'!$D$51:$D$58,Q$71)</f>
        <v>0</v>
      </c>
      <c r="R95" s="31">
        <f>COUNTIF('Prompt Qs - Safety soft'!$D$51:$D$58,R$71)</f>
        <v>0</v>
      </c>
      <c r="S95" s="31">
        <f>COUNTIF('Prompt Qs - Safety soft'!$D$51:$D$58,S$71)</f>
        <v>0</v>
      </c>
      <c r="T95" s="31">
        <f>COUNTIF('Prompt Qs - Safety soft'!$D$51:$D$58,T$71)</f>
        <v>0</v>
      </c>
      <c r="U95" s="31">
        <f>COUNTIF('Prompt Qs - Safety soft'!$D$51:$D$58,U$71)</f>
        <v>0</v>
      </c>
      <c r="V95" s="32">
        <f t="shared" si="65"/>
        <v>8</v>
      </c>
      <c r="W95" s="45">
        <f t="shared" si="69"/>
        <v>0</v>
      </c>
      <c r="X95" s="178" t="str">
        <f>IF('Prompt Qs - Safety soft'!$D$50="Applicable","Applicable","Not Applicable")</f>
        <v>Applicable</v>
      </c>
      <c r="Y95" s="60">
        <f t="shared" si="66"/>
        <v>0</v>
      </c>
      <c r="AA95" s="32" t="s">
        <v>288</v>
      </c>
      <c r="AB95" s="180">
        <f t="shared" si="70"/>
        <v>0</v>
      </c>
      <c r="AC95" s="180">
        <f t="shared" si="71"/>
        <v>0</v>
      </c>
    </row>
    <row r="96" spans="3:29" x14ac:dyDescent="0.25">
      <c r="C96" s="32" t="s">
        <v>289</v>
      </c>
      <c r="D96" s="31">
        <f>COUNTIF('Prompt Qs - Safety soft'!$C$62:$C$69,D$71)</f>
        <v>8</v>
      </c>
      <c r="E96" s="31">
        <f>COUNTIF('Prompt Qs - Safety soft'!$C$62:$C$69,E$71)</f>
        <v>0</v>
      </c>
      <c r="F96" s="31">
        <f>COUNTIF('Prompt Qs - Safety soft'!$C$62:$C$69,F$71)</f>
        <v>0</v>
      </c>
      <c r="G96" s="31">
        <f>COUNTIF('Prompt Qs - Safety soft'!$C$62:$C$69,G$71)</f>
        <v>0</v>
      </c>
      <c r="H96" s="31">
        <f>COUNTIF('Prompt Qs - Safety soft'!$C$62:$C$69,H$71)</f>
        <v>0</v>
      </c>
      <c r="I96" s="31">
        <f>COUNTIF('Prompt Qs - Safety soft'!$C$62:$C$69,I$71)</f>
        <v>0</v>
      </c>
      <c r="J96" s="32">
        <f t="shared" si="67"/>
        <v>8</v>
      </c>
      <c r="K96" s="45">
        <f t="shared" si="68"/>
        <v>0</v>
      </c>
      <c r="L96" s="178" t="str">
        <f>IF('Prompt Qs - Safety soft'!$C$61="Applicable","Applicable","Not Applicable")</f>
        <v>Applicable</v>
      </c>
      <c r="M96" s="60">
        <f t="shared" si="64"/>
        <v>0</v>
      </c>
      <c r="O96" s="32" t="s">
        <v>289</v>
      </c>
      <c r="P96" s="31">
        <f>COUNTIF('Prompt Qs - Safety soft'!$D$62:$D$69,P$71)</f>
        <v>8</v>
      </c>
      <c r="Q96" s="31">
        <f>COUNTIF('Prompt Qs - Safety soft'!$D$62:$D$69,Q$71)</f>
        <v>0</v>
      </c>
      <c r="R96" s="31">
        <f>COUNTIF('Prompt Qs - Safety soft'!$D$62:$D$69,R$71)</f>
        <v>0</v>
      </c>
      <c r="S96" s="31">
        <f>COUNTIF('Prompt Qs - Safety soft'!$D$62:$D$69,S$71)</f>
        <v>0</v>
      </c>
      <c r="T96" s="31">
        <f>COUNTIF('Prompt Qs - Safety soft'!$D$62:$D$69,T$71)</f>
        <v>0</v>
      </c>
      <c r="U96" s="31">
        <f>COUNTIF('Prompt Qs - Safety soft'!$D$62:$D$69,U$71)</f>
        <v>0</v>
      </c>
      <c r="V96" s="32">
        <f t="shared" si="65"/>
        <v>8</v>
      </c>
      <c r="W96" s="45">
        <f t="shared" si="69"/>
        <v>0</v>
      </c>
      <c r="X96" s="178" t="str">
        <f>IF('Prompt Qs - Safety soft'!$D$61="Applicable","Applicable","Not Applicable")</f>
        <v>Applicable</v>
      </c>
      <c r="Y96" s="60">
        <f t="shared" si="66"/>
        <v>0</v>
      </c>
      <c r="AA96" s="32" t="s">
        <v>289</v>
      </c>
      <c r="AB96" s="180">
        <f t="shared" si="70"/>
        <v>0</v>
      </c>
      <c r="AC96" s="180">
        <f t="shared" si="71"/>
        <v>0</v>
      </c>
    </row>
    <row r="97" spans="3:29" x14ac:dyDescent="0.25">
      <c r="C97" s="32" t="s">
        <v>290</v>
      </c>
      <c r="D97" s="31">
        <f>COUNTIF('Prompt Qs - Safety soft'!$C$73:$C$80,D$71)</f>
        <v>8</v>
      </c>
      <c r="E97" s="31">
        <f>COUNTIF('Prompt Qs - Safety soft'!$C$73:$C$80,E$71)</f>
        <v>0</v>
      </c>
      <c r="F97" s="31">
        <f>COUNTIF('Prompt Qs - Safety soft'!$C$73:$C$80,F$71)</f>
        <v>0</v>
      </c>
      <c r="G97" s="31">
        <f>COUNTIF('Prompt Qs - Safety soft'!$C$73:$C$80,G$71)</f>
        <v>0</v>
      </c>
      <c r="H97" s="31">
        <f>COUNTIF('Prompt Qs - Safety soft'!$C$73:$C$80,H$71)</f>
        <v>0</v>
      </c>
      <c r="I97" s="31">
        <f>COUNTIF('Prompt Qs - Safety soft'!$C$73:$C$80,I$71)</f>
        <v>0</v>
      </c>
      <c r="J97" s="32">
        <f t="shared" si="67"/>
        <v>8</v>
      </c>
      <c r="K97" s="45">
        <f t="shared" si="68"/>
        <v>0</v>
      </c>
      <c r="L97" s="178" t="str">
        <f>IF('Prompt Qs - Safety soft'!$C$72="Applicable","Applicable","Not Applicable")</f>
        <v>Applicable</v>
      </c>
      <c r="M97" s="60">
        <f t="shared" si="64"/>
        <v>0</v>
      </c>
      <c r="O97" s="32" t="s">
        <v>290</v>
      </c>
      <c r="P97" s="31">
        <f>COUNTIF('Prompt Qs - Safety soft'!$D$73:$D$80,P$71)</f>
        <v>8</v>
      </c>
      <c r="Q97" s="31">
        <f>COUNTIF('Prompt Qs - Safety soft'!$D$73:$D$80,Q$71)</f>
        <v>0</v>
      </c>
      <c r="R97" s="31">
        <f>COUNTIF('Prompt Qs - Safety soft'!$D$73:$D$80,R$71)</f>
        <v>0</v>
      </c>
      <c r="S97" s="31">
        <f>COUNTIF('Prompt Qs - Safety soft'!$D$73:$D$80,S$71)</f>
        <v>0</v>
      </c>
      <c r="T97" s="31">
        <f>COUNTIF('Prompt Qs - Safety soft'!$D$73:$D$80,T$71)</f>
        <v>0</v>
      </c>
      <c r="U97" s="31">
        <f>COUNTIF('Prompt Qs - Safety soft'!$D$73:$D$80,U$71)</f>
        <v>0</v>
      </c>
      <c r="V97" s="32">
        <f t="shared" si="65"/>
        <v>8</v>
      </c>
      <c r="W97" s="45">
        <f t="shared" si="69"/>
        <v>0</v>
      </c>
      <c r="X97" s="178" t="str">
        <f>IF('Prompt Qs - Safety soft'!$D$72="Applicable","Applicable","Not Applicable")</f>
        <v>Applicable</v>
      </c>
      <c r="Y97" s="60">
        <f t="shared" si="66"/>
        <v>0</v>
      </c>
      <c r="AA97" s="32" t="s">
        <v>290</v>
      </c>
      <c r="AB97" s="180">
        <f t="shared" si="70"/>
        <v>0</v>
      </c>
      <c r="AC97" s="180">
        <f t="shared" si="71"/>
        <v>0</v>
      </c>
    </row>
    <row r="98" spans="3:29" x14ac:dyDescent="0.25">
      <c r="C98" s="32" t="s">
        <v>291</v>
      </c>
      <c r="D98" s="31">
        <f>COUNTIF('Prompt Qs - Safety soft'!$C$84:$C$91,D$71)</f>
        <v>8</v>
      </c>
      <c r="E98" s="31">
        <f>COUNTIF('Prompt Qs - Safety soft'!$C$84:$C$91,E$71)</f>
        <v>0</v>
      </c>
      <c r="F98" s="31">
        <f>COUNTIF('Prompt Qs - Safety soft'!$C$84:$C$91,F$71)</f>
        <v>0</v>
      </c>
      <c r="G98" s="31">
        <f>COUNTIF('Prompt Qs - Safety soft'!$C$84:$C$91,G$71)</f>
        <v>0</v>
      </c>
      <c r="H98" s="31">
        <f>COUNTIF('Prompt Qs - Safety soft'!$C$84:$C$91,H$71)</f>
        <v>0</v>
      </c>
      <c r="I98" s="31">
        <f>COUNTIF('Prompt Qs - Safety soft'!$C$84:$C$91,I$71)</f>
        <v>0</v>
      </c>
      <c r="J98" s="32">
        <f t="shared" si="67"/>
        <v>8</v>
      </c>
      <c r="K98" s="45">
        <f t="shared" si="68"/>
        <v>0</v>
      </c>
      <c r="L98" s="178" t="str">
        <f>IF('Prompt Qs - Safety soft'!$C$83="Applicable","Applicable","Not Applicable")</f>
        <v>Applicable</v>
      </c>
      <c r="M98" s="60">
        <f t="shared" si="64"/>
        <v>0</v>
      </c>
      <c r="O98" s="32" t="s">
        <v>291</v>
      </c>
      <c r="P98" s="31">
        <f>COUNTIF('Prompt Qs - Safety soft'!$D$84:$D$91,P$71)</f>
        <v>8</v>
      </c>
      <c r="Q98" s="31">
        <f>COUNTIF('Prompt Qs - Safety soft'!$D$84:$D$91,Q$71)</f>
        <v>0</v>
      </c>
      <c r="R98" s="31">
        <f>COUNTIF('Prompt Qs - Safety soft'!$D$84:$D$91,R$71)</f>
        <v>0</v>
      </c>
      <c r="S98" s="31">
        <f>COUNTIF('Prompt Qs - Safety soft'!$D$84:$D$91,S$71)</f>
        <v>0</v>
      </c>
      <c r="T98" s="31">
        <f>COUNTIF('Prompt Qs - Safety soft'!$D$84:$D$91,T$71)</f>
        <v>0</v>
      </c>
      <c r="U98" s="31">
        <f>COUNTIF('Prompt Qs - Safety soft'!$D$84:$D$91,U$71)</f>
        <v>0</v>
      </c>
      <c r="V98" s="32">
        <f t="shared" si="65"/>
        <v>8</v>
      </c>
      <c r="W98" s="45">
        <f t="shared" si="69"/>
        <v>0</v>
      </c>
      <c r="X98" s="178" t="str">
        <f>IF('Prompt Qs - Safety soft'!$D$83="Applicable","Applicable","Not Applicable")</f>
        <v>Applicable</v>
      </c>
      <c r="Y98" s="60">
        <f t="shared" si="66"/>
        <v>0</v>
      </c>
      <c r="AA98" s="32" t="s">
        <v>291</v>
      </c>
      <c r="AB98" s="180">
        <f t="shared" si="70"/>
        <v>0</v>
      </c>
      <c r="AC98" s="180">
        <f t="shared" si="71"/>
        <v>0</v>
      </c>
    </row>
    <row r="99" spans="3:29" x14ac:dyDescent="0.25">
      <c r="C99" s="32" t="s">
        <v>292</v>
      </c>
      <c r="D99" s="31">
        <f>COUNTIF('Prompt Qs - Safety soft'!$C$95:$C$102,D$71)</f>
        <v>8</v>
      </c>
      <c r="E99" s="31">
        <f>COUNTIF('Prompt Qs - Safety soft'!$C$95:$C$102,E$71)</f>
        <v>0</v>
      </c>
      <c r="F99" s="31">
        <f>COUNTIF('Prompt Qs - Safety soft'!$C$95:$C$102,F$71)</f>
        <v>0</v>
      </c>
      <c r="G99" s="31">
        <f>COUNTIF('Prompt Qs - Safety soft'!$C$95:$C$102,G$71)</f>
        <v>0</v>
      </c>
      <c r="H99" s="31">
        <f>COUNTIF('Prompt Qs - Safety soft'!$C$95:$C$102,H$71)</f>
        <v>0</v>
      </c>
      <c r="I99" s="31">
        <f>COUNTIF('Prompt Qs - Safety soft'!$C$95:$C$102,I$71)</f>
        <v>0</v>
      </c>
      <c r="J99" s="32">
        <f t="shared" si="67"/>
        <v>8</v>
      </c>
      <c r="K99" s="45">
        <f t="shared" si="68"/>
        <v>0</v>
      </c>
      <c r="L99" s="178" t="str">
        <f>IF('Prompt Qs - Safety soft'!$C$94="Applicable","Applicable","Not Applicable")</f>
        <v>Applicable</v>
      </c>
      <c r="M99" s="60">
        <f t="shared" si="64"/>
        <v>0</v>
      </c>
      <c r="O99" s="32" t="s">
        <v>292</v>
      </c>
      <c r="P99" s="31">
        <f>COUNTIF('Prompt Qs - Safety soft'!$D$95:$D$102,P$71)</f>
        <v>8</v>
      </c>
      <c r="Q99" s="31">
        <f>COUNTIF('Prompt Qs - Safety soft'!$D$95:$D$102,Q$71)</f>
        <v>0</v>
      </c>
      <c r="R99" s="31">
        <f>COUNTIF('Prompt Qs - Safety soft'!$D$95:$D$102,R$71)</f>
        <v>0</v>
      </c>
      <c r="S99" s="31">
        <f>COUNTIF('Prompt Qs - Safety soft'!$D$95:$D$102,S$71)</f>
        <v>0</v>
      </c>
      <c r="T99" s="31">
        <f>COUNTIF('Prompt Qs - Safety soft'!$D$95:$D$102,T$71)</f>
        <v>0</v>
      </c>
      <c r="U99" s="31">
        <f>COUNTIF('Prompt Qs - Safety soft'!$D$95:$D$102,U$71)</f>
        <v>0</v>
      </c>
      <c r="V99" s="32">
        <f t="shared" si="65"/>
        <v>8</v>
      </c>
      <c r="W99" s="45">
        <f t="shared" si="69"/>
        <v>0</v>
      </c>
      <c r="X99" s="178" t="str">
        <f>IF('Prompt Qs - Safety soft'!$D$94="Applicable","Applicable","Not Applicable")</f>
        <v>Applicable</v>
      </c>
      <c r="Y99" s="60">
        <f t="shared" si="66"/>
        <v>0</v>
      </c>
      <c r="AA99" s="32" t="s">
        <v>292</v>
      </c>
      <c r="AB99" s="180">
        <f t="shared" si="70"/>
        <v>0</v>
      </c>
      <c r="AC99" s="180">
        <f t="shared" si="71"/>
        <v>0</v>
      </c>
    </row>
    <row r="100" spans="3:29" x14ac:dyDescent="0.25">
      <c r="C100" s="32" t="s">
        <v>293</v>
      </c>
      <c r="D100" s="31">
        <f>COUNTIF('Prompt Qs - Safety soft'!$C$106:$C$113,D$71)</f>
        <v>8</v>
      </c>
      <c r="E100" s="31">
        <f>COUNTIF('Prompt Qs - Safety soft'!$C$106:$C$113,E$71)</f>
        <v>0</v>
      </c>
      <c r="F100" s="31">
        <f>COUNTIF('Prompt Qs - Safety soft'!$C$106:$C$113,F$71)</f>
        <v>0</v>
      </c>
      <c r="G100" s="31">
        <f>COUNTIF('Prompt Qs - Safety soft'!$C$106:$C$113,G$71)</f>
        <v>0</v>
      </c>
      <c r="H100" s="31">
        <f>COUNTIF('Prompt Qs - Safety soft'!$C$106:$C$113,H$71)</f>
        <v>0</v>
      </c>
      <c r="I100" s="31">
        <f>COUNTIF('Prompt Qs - Safety soft'!$C$106:$C$113,I$71)</f>
        <v>0</v>
      </c>
      <c r="J100" s="32">
        <f t="shared" si="67"/>
        <v>8</v>
      </c>
      <c r="K100" s="45">
        <f t="shared" si="68"/>
        <v>0</v>
      </c>
      <c r="L100" s="178" t="str">
        <f>IF('Prompt Qs - Safety soft'!$C$105="Applicable","Applicable","Not Applicable")</f>
        <v>Applicable</v>
      </c>
      <c r="M100" s="60">
        <f t="shared" si="64"/>
        <v>0</v>
      </c>
      <c r="O100" s="32" t="s">
        <v>293</v>
      </c>
      <c r="P100" s="31">
        <f>COUNTIF('Prompt Qs - Safety soft'!$D$106:$D$113,P$71)</f>
        <v>8</v>
      </c>
      <c r="Q100" s="31">
        <f>COUNTIF('Prompt Qs - Safety soft'!$D$106:$D$113,Q$71)</f>
        <v>0</v>
      </c>
      <c r="R100" s="31">
        <f>COUNTIF('Prompt Qs - Safety soft'!$D$106:$D$113,R$71)</f>
        <v>0</v>
      </c>
      <c r="S100" s="31">
        <f>COUNTIF('Prompt Qs - Safety soft'!$D$106:$D$113,S$71)</f>
        <v>0</v>
      </c>
      <c r="T100" s="31">
        <f>COUNTIF('Prompt Qs - Safety soft'!$D$106:$D$113,T$71)</f>
        <v>0</v>
      </c>
      <c r="U100" s="31">
        <f>COUNTIF('Prompt Qs - Safety soft'!$D$106:$D$113,U$71)</f>
        <v>0</v>
      </c>
      <c r="V100" s="32">
        <f t="shared" si="65"/>
        <v>8</v>
      </c>
      <c r="W100" s="45">
        <f t="shared" si="69"/>
        <v>0</v>
      </c>
      <c r="X100" s="178" t="str">
        <f>IF('Prompt Qs - Safety soft'!$D$105="Applicable","Applicable","Not Applicable")</f>
        <v>Applicable</v>
      </c>
      <c r="Y100" s="60">
        <f t="shared" si="66"/>
        <v>0</v>
      </c>
      <c r="AA100" s="32" t="s">
        <v>293</v>
      </c>
      <c r="AB100" s="180">
        <f t="shared" si="70"/>
        <v>0</v>
      </c>
      <c r="AC100" s="180">
        <f t="shared" si="71"/>
        <v>0</v>
      </c>
    </row>
    <row r="101" spans="3:29" x14ac:dyDescent="0.25">
      <c r="C101" s="39"/>
      <c r="D101" s="39"/>
      <c r="E101" s="40"/>
      <c r="F101" s="40"/>
      <c r="G101" s="40"/>
      <c r="H101" s="40"/>
      <c r="I101" s="40"/>
      <c r="J101" s="39"/>
      <c r="K101" s="39"/>
      <c r="L101" s="39"/>
      <c r="M101" s="39"/>
      <c r="O101" s="39"/>
      <c r="P101" s="39"/>
      <c r="Q101" s="40"/>
      <c r="R101" s="40"/>
      <c r="S101" s="40"/>
      <c r="T101" s="40"/>
      <c r="U101" s="40"/>
      <c r="V101" s="40"/>
    </row>
    <row r="102" spans="3:29" x14ac:dyDescent="0.25">
      <c r="C102" s="39"/>
      <c r="D102" s="39"/>
      <c r="E102" s="40"/>
      <c r="F102" s="40"/>
      <c r="G102" s="40"/>
      <c r="H102" s="40"/>
      <c r="I102" s="40"/>
      <c r="J102" s="39"/>
      <c r="K102" s="39"/>
      <c r="L102" s="39"/>
      <c r="M102" s="39"/>
      <c r="O102" s="39"/>
      <c r="P102" s="39"/>
      <c r="Q102" s="40"/>
      <c r="R102" s="40"/>
      <c r="S102" s="40"/>
      <c r="T102" s="40"/>
      <c r="U102" s="40"/>
      <c r="V102" s="40"/>
    </row>
    <row r="103" spans="3:29" x14ac:dyDescent="0.25">
      <c r="C103" s="24" t="s">
        <v>35</v>
      </c>
      <c r="D103" s="24"/>
      <c r="O103" s="24" t="s">
        <v>35</v>
      </c>
      <c r="P103" s="24"/>
    </row>
    <row r="104" spans="3:29" ht="38.25" x14ac:dyDescent="0.25">
      <c r="C104" s="30" t="s">
        <v>0</v>
      </c>
      <c r="D104" s="173" t="s">
        <v>27</v>
      </c>
      <c r="E104" s="173" t="s">
        <v>22</v>
      </c>
      <c r="F104" s="173" t="s">
        <v>24</v>
      </c>
      <c r="G104" s="173" t="s">
        <v>29</v>
      </c>
      <c r="H104" s="173" t="s">
        <v>23</v>
      </c>
      <c r="I104" s="174" t="s">
        <v>21</v>
      </c>
      <c r="J104" s="175" t="s">
        <v>40</v>
      </c>
      <c r="O104" s="30" t="s">
        <v>0</v>
      </c>
      <c r="P104" s="173" t="s">
        <v>27</v>
      </c>
      <c r="Q104" s="173" t="s">
        <v>22</v>
      </c>
      <c r="R104" s="173" t="s">
        <v>24</v>
      </c>
      <c r="S104" s="173" t="s">
        <v>29</v>
      </c>
      <c r="T104" s="173" t="s">
        <v>23</v>
      </c>
      <c r="U104" s="174" t="s">
        <v>21</v>
      </c>
      <c r="V104" s="175" t="s">
        <v>40</v>
      </c>
    </row>
    <row r="105" spans="3:29" x14ac:dyDescent="0.25">
      <c r="C105" s="32" t="s">
        <v>294</v>
      </c>
      <c r="D105" s="33">
        <f>D72/$J72</f>
        <v>1</v>
      </c>
      <c r="E105" s="33">
        <f t="shared" ref="E105:I105" si="72">E72/$J72</f>
        <v>0</v>
      </c>
      <c r="F105" s="33">
        <f t="shared" si="72"/>
        <v>0</v>
      </c>
      <c r="G105" s="33">
        <f t="shared" si="72"/>
        <v>0</v>
      </c>
      <c r="H105" s="33">
        <f t="shared" si="72"/>
        <v>0</v>
      </c>
      <c r="I105" s="33">
        <f t="shared" si="72"/>
        <v>0</v>
      </c>
      <c r="J105" s="59">
        <f t="shared" ref="J105:J123" si="73">SUM(D105:I105)</f>
        <v>1</v>
      </c>
      <c r="O105" s="32" t="s">
        <v>294</v>
      </c>
      <c r="P105" s="33">
        <f>P72/$V72</f>
        <v>1</v>
      </c>
      <c r="Q105" s="33">
        <f t="shared" ref="Q105:U105" si="74">Q72/$V72</f>
        <v>0</v>
      </c>
      <c r="R105" s="33">
        <f t="shared" si="74"/>
        <v>0</v>
      </c>
      <c r="S105" s="33">
        <f t="shared" si="74"/>
        <v>0</v>
      </c>
      <c r="T105" s="33">
        <f t="shared" si="74"/>
        <v>0</v>
      </c>
      <c r="U105" s="33">
        <f t="shared" si="74"/>
        <v>0</v>
      </c>
      <c r="V105" s="59">
        <f t="shared" ref="V105:V123" si="75">SUM(P105:U105)</f>
        <v>1</v>
      </c>
    </row>
    <row r="106" spans="3:29" x14ac:dyDescent="0.25">
      <c r="C106" s="32" t="s">
        <v>295</v>
      </c>
      <c r="D106" s="33">
        <f t="shared" ref="D106:I106" si="76">D73/$J73</f>
        <v>1</v>
      </c>
      <c r="E106" s="33">
        <f t="shared" si="76"/>
        <v>0</v>
      </c>
      <c r="F106" s="33">
        <f t="shared" si="76"/>
        <v>0</v>
      </c>
      <c r="G106" s="33">
        <f t="shared" si="76"/>
        <v>0</v>
      </c>
      <c r="H106" s="33">
        <f t="shared" si="76"/>
        <v>0</v>
      </c>
      <c r="I106" s="33">
        <f t="shared" si="76"/>
        <v>0</v>
      </c>
      <c r="J106" s="59">
        <f t="shared" si="73"/>
        <v>1</v>
      </c>
      <c r="K106" s="43"/>
      <c r="L106" s="43"/>
      <c r="M106" s="43"/>
      <c r="O106" s="32" t="s">
        <v>295</v>
      </c>
      <c r="P106" s="33">
        <f t="shared" ref="P106:U106" si="77">P73/$V73</f>
        <v>1</v>
      </c>
      <c r="Q106" s="33">
        <f t="shared" si="77"/>
        <v>0</v>
      </c>
      <c r="R106" s="33">
        <f t="shared" si="77"/>
        <v>0</v>
      </c>
      <c r="S106" s="33">
        <f t="shared" si="77"/>
        <v>0</v>
      </c>
      <c r="T106" s="33">
        <f t="shared" si="77"/>
        <v>0</v>
      </c>
      <c r="U106" s="33">
        <f t="shared" si="77"/>
        <v>0</v>
      </c>
      <c r="V106" s="59">
        <f t="shared" si="75"/>
        <v>1</v>
      </c>
    </row>
    <row r="107" spans="3:29" x14ac:dyDescent="0.25">
      <c r="C107" s="32" t="s">
        <v>296</v>
      </c>
      <c r="D107" s="33">
        <f t="shared" ref="D107:I107" si="78">D74/$J74</f>
        <v>1</v>
      </c>
      <c r="E107" s="33">
        <f t="shared" si="78"/>
        <v>0</v>
      </c>
      <c r="F107" s="33">
        <f t="shared" si="78"/>
        <v>0</v>
      </c>
      <c r="G107" s="33">
        <f t="shared" si="78"/>
        <v>0</v>
      </c>
      <c r="H107" s="33">
        <f t="shared" si="78"/>
        <v>0</v>
      </c>
      <c r="I107" s="33">
        <f t="shared" si="78"/>
        <v>0</v>
      </c>
      <c r="J107" s="59">
        <f t="shared" si="73"/>
        <v>1</v>
      </c>
      <c r="K107" s="43"/>
      <c r="L107" s="43"/>
      <c r="M107" s="43"/>
      <c r="O107" s="32" t="s">
        <v>296</v>
      </c>
      <c r="P107" s="33">
        <f t="shared" ref="P107:U107" si="79">P74/$V74</f>
        <v>1</v>
      </c>
      <c r="Q107" s="33">
        <f t="shared" si="79"/>
        <v>0</v>
      </c>
      <c r="R107" s="33">
        <f t="shared" si="79"/>
        <v>0</v>
      </c>
      <c r="S107" s="33">
        <f t="shared" si="79"/>
        <v>0</v>
      </c>
      <c r="T107" s="33">
        <f t="shared" si="79"/>
        <v>0</v>
      </c>
      <c r="U107" s="33">
        <f t="shared" si="79"/>
        <v>0</v>
      </c>
      <c r="V107" s="59">
        <f t="shared" si="75"/>
        <v>1</v>
      </c>
    </row>
    <row r="108" spans="3:29" x14ac:dyDescent="0.25">
      <c r="C108" s="32" t="s">
        <v>297</v>
      </c>
      <c r="D108" s="33">
        <f t="shared" ref="D108:I108" si="80">D75/$J75</f>
        <v>1</v>
      </c>
      <c r="E108" s="33">
        <f t="shared" si="80"/>
        <v>0</v>
      </c>
      <c r="F108" s="33">
        <f t="shared" si="80"/>
        <v>0</v>
      </c>
      <c r="G108" s="33">
        <f t="shared" si="80"/>
        <v>0</v>
      </c>
      <c r="H108" s="33">
        <f t="shared" si="80"/>
        <v>0</v>
      </c>
      <c r="I108" s="33">
        <f t="shared" si="80"/>
        <v>0</v>
      </c>
      <c r="J108" s="59">
        <f t="shared" si="73"/>
        <v>1</v>
      </c>
      <c r="K108" s="43"/>
      <c r="L108" s="43"/>
      <c r="M108" s="43"/>
      <c r="O108" s="32" t="s">
        <v>297</v>
      </c>
      <c r="P108" s="33">
        <f t="shared" ref="P108:U108" si="81">P75/$V75</f>
        <v>1</v>
      </c>
      <c r="Q108" s="33">
        <f t="shared" si="81"/>
        <v>0</v>
      </c>
      <c r="R108" s="33">
        <f t="shared" si="81"/>
        <v>0</v>
      </c>
      <c r="S108" s="33">
        <f t="shared" si="81"/>
        <v>0</v>
      </c>
      <c r="T108" s="33">
        <f t="shared" si="81"/>
        <v>0</v>
      </c>
      <c r="U108" s="33">
        <f t="shared" si="81"/>
        <v>0</v>
      </c>
      <c r="V108" s="59">
        <f t="shared" si="75"/>
        <v>1</v>
      </c>
    </row>
    <row r="109" spans="3:29" x14ac:dyDescent="0.25">
      <c r="C109" s="32" t="s">
        <v>298</v>
      </c>
      <c r="D109" s="33">
        <f t="shared" ref="D109:I109" si="82">D76/$J76</f>
        <v>1</v>
      </c>
      <c r="E109" s="33">
        <f t="shared" si="82"/>
        <v>0</v>
      </c>
      <c r="F109" s="33">
        <f t="shared" si="82"/>
        <v>0</v>
      </c>
      <c r="G109" s="33">
        <f t="shared" si="82"/>
        <v>0</v>
      </c>
      <c r="H109" s="33">
        <f t="shared" si="82"/>
        <v>0</v>
      </c>
      <c r="I109" s="33">
        <f t="shared" si="82"/>
        <v>0</v>
      </c>
      <c r="J109" s="59">
        <f t="shared" si="73"/>
        <v>1</v>
      </c>
      <c r="K109" s="43"/>
      <c r="L109" s="43"/>
      <c r="M109" s="43"/>
      <c r="O109" s="32" t="s">
        <v>298</v>
      </c>
      <c r="P109" s="33">
        <f t="shared" ref="P109:U109" si="83">P76/$V76</f>
        <v>1</v>
      </c>
      <c r="Q109" s="33">
        <f t="shared" si="83"/>
        <v>0</v>
      </c>
      <c r="R109" s="33">
        <f t="shared" si="83"/>
        <v>0</v>
      </c>
      <c r="S109" s="33">
        <f t="shared" si="83"/>
        <v>0</v>
      </c>
      <c r="T109" s="33">
        <f t="shared" si="83"/>
        <v>0</v>
      </c>
      <c r="U109" s="33">
        <f t="shared" si="83"/>
        <v>0</v>
      </c>
      <c r="V109" s="59">
        <f t="shared" si="75"/>
        <v>1</v>
      </c>
    </row>
    <row r="110" spans="3:29" x14ac:dyDescent="0.25">
      <c r="C110" s="32" t="s">
        <v>299</v>
      </c>
      <c r="D110" s="33">
        <f t="shared" ref="D110:I110" si="84">D77/$J77</f>
        <v>1</v>
      </c>
      <c r="E110" s="33">
        <f t="shared" si="84"/>
        <v>0</v>
      </c>
      <c r="F110" s="33">
        <f t="shared" si="84"/>
        <v>0</v>
      </c>
      <c r="G110" s="33">
        <f t="shared" si="84"/>
        <v>0</v>
      </c>
      <c r="H110" s="33">
        <f t="shared" si="84"/>
        <v>0</v>
      </c>
      <c r="I110" s="33">
        <f t="shared" si="84"/>
        <v>0</v>
      </c>
      <c r="J110" s="59">
        <f t="shared" si="73"/>
        <v>1</v>
      </c>
      <c r="K110" s="43"/>
      <c r="L110" s="43"/>
      <c r="M110" s="43"/>
      <c r="O110" s="32" t="s">
        <v>299</v>
      </c>
      <c r="P110" s="33">
        <f t="shared" ref="P110:U110" si="85">P77/$V77</f>
        <v>1</v>
      </c>
      <c r="Q110" s="33">
        <f t="shared" si="85"/>
        <v>0</v>
      </c>
      <c r="R110" s="33">
        <f t="shared" si="85"/>
        <v>0</v>
      </c>
      <c r="S110" s="33">
        <f t="shared" si="85"/>
        <v>0</v>
      </c>
      <c r="T110" s="33">
        <f t="shared" si="85"/>
        <v>0</v>
      </c>
      <c r="U110" s="33">
        <f t="shared" si="85"/>
        <v>0</v>
      </c>
      <c r="V110" s="59">
        <f t="shared" si="75"/>
        <v>1</v>
      </c>
    </row>
    <row r="111" spans="3:29" x14ac:dyDescent="0.25">
      <c r="C111" s="32" t="s">
        <v>300</v>
      </c>
      <c r="D111" s="33">
        <f t="shared" ref="D111:I111" si="86">D78/$J78</f>
        <v>1</v>
      </c>
      <c r="E111" s="33">
        <f t="shared" si="86"/>
        <v>0</v>
      </c>
      <c r="F111" s="33">
        <f t="shared" si="86"/>
        <v>0</v>
      </c>
      <c r="G111" s="33">
        <f t="shared" si="86"/>
        <v>0</v>
      </c>
      <c r="H111" s="33">
        <f t="shared" si="86"/>
        <v>0</v>
      </c>
      <c r="I111" s="33">
        <f t="shared" si="86"/>
        <v>0</v>
      </c>
      <c r="J111" s="59">
        <f t="shared" si="73"/>
        <v>1</v>
      </c>
      <c r="K111" s="43"/>
      <c r="L111" s="43"/>
      <c r="M111" s="43"/>
      <c r="O111" s="32" t="s">
        <v>300</v>
      </c>
      <c r="P111" s="33">
        <f t="shared" ref="P111:U111" si="87">P78/$V78</f>
        <v>1</v>
      </c>
      <c r="Q111" s="33">
        <f t="shared" si="87"/>
        <v>0</v>
      </c>
      <c r="R111" s="33">
        <f t="shared" si="87"/>
        <v>0</v>
      </c>
      <c r="S111" s="33">
        <f t="shared" si="87"/>
        <v>0</v>
      </c>
      <c r="T111" s="33">
        <f t="shared" si="87"/>
        <v>0</v>
      </c>
      <c r="U111" s="33">
        <f t="shared" si="87"/>
        <v>0</v>
      </c>
      <c r="V111" s="59">
        <f t="shared" si="75"/>
        <v>1</v>
      </c>
    </row>
    <row r="112" spans="3:29" x14ac:dyDescent="0.25">
      <c r="C112" s="32" t="s">
        <v>301</v>
      </c>
      <c r="D112" s="33">
        <f t="shared" ref="D112:I112" si="88">D79/$J79</f>
        <v>1</v>
      </c>
      <c r="E112" s="33">
        <f t="shared" si="88"/>
        <v>0</v>
      </c>
      <c r="F112" s="33">
        <f t="shared" si="88"/>
        <v>0</v>
      </c>
      <c r="G112" s="33">
        <f t="shared" si="88"/>
        <v>0</v>
      </c>
      <c r="H112" s="33">
        <f t="shared" si="88"/>
        <v>0</v>
      </c>
      <c r="I112" s="33">
        <f t="shared" si="88"/>
        <v>0</v>
      </c>
      <c r="J112" s="59">
        <f t="shared" si="73"/>
        <v>1</v>
      </c>
      <c r="K112" s="43"/>
      <c r="L112" s="43"/>
      <c r="M112" s="43"/>
      <c r="O112" s="32" t="s">
        <v>301</v>
      </c>
      <c r="P112" s="33">
        <f t="shared" ref="P112:U112" si="89">P79/$V79</f>
        <v>1</v>
      </c>
      <c r="Q112" s="33">
        <f t="shared" si="89"/>
        <v>0</v>
      </c>
      <c r="R112" s="33">
        <f t="shared" si="89"/>
        <v>0</v>
      </c>
      <c r="S112" s="33">
        <f t="shared" si="89"/>
        <v>0</v>
      </c>
      <c r="T112" s="33">
        <f t="shared" si="89"/>
        <v>0</v>
      </c>
      <c r="U112" s="33">
        <f t="shared" si="89"/>
        <v>0</v>
      </c>
      <c r="V112" s="59">
        <f t="shared" si="75"/>
        <v>1</v>
      </c>
    </row>
    <row r="113" spans="3:22" x14ac:dyDescent="0.25">
      <c r="C113" s="32" t="s">
        <v>302</v>
      </c>
      <c r="D113" s="33">
        <f t="shared" ref="D113:I113" si="90">D80/$J80</f>
        <v>1</v>
      </c>
      <c r="E113" s="33">
        <f t="shared" si="90"/>
        <v>0</v>
      </c>
      <c r="F113" s="33">
        <f t="shared" si="90"/>
        <v>0</v>
      </c>
      <c r="G113" s="33">
        <f t="shared" si="90"/>
        <v>0</v>
      </c>
      <c r="H113" s="33">
        <f t="shared" si="90"/>
        <v>0</v>
      </c>
      <c r="I113" s="33">
        <f t="shared" si="90"/>
        <v>0</v>
      </c>
      <c r="J113" s="59">
        <f t="shared" si="73"/>
        <v>1</v>
      </c>
      <c r="K113" s="43"/>
      <c r="L113" s="43"/>
      <c r="M113" s="43"/>
      <c r="O113" s="32" t="s">
        <v>302</v>
      </c>
      <c r="P113" s="33">
        <f t="shared" ref="P113:U113" si="91">P80/$V80</f>
        <v>1</v>
      </c>
      <c r="Q113" s="33">
        <f t="shared" si="91"/>
        <v>0</v>
      </c>
      <c r="R113" s="33">
        <f t="shared" si="91"/>
        <v>0</v>
      </c>
      <c r="S113" s="33">
        <f t="shared" si="91"/>
        <v>0</v>
      </c>
      <c r="T113" s="33">
        <f t="shared" si="91"/>
        <v>0</v>
      </c>
      <c r="U113" s="33">
        <f t="shared" si="91"/>
        <v>0</v>
      </c>
      <c r="V113" s="59">
        <f t="shared" si="75"/>
        <v>1</v>
      </c>
    </row>
    <row r="114" spans="3:22" x14ac:dyDescent="0.25">
      <c r="C114" s="32" t="s">
        <v>390</v>
      </c>
      <c r="D114" s="33">
        <f t="shared" ref="D114:I114" si="92">D81/$J81</f>
        <v>1</v>
      </c>
      <c r="E114" s="33">
        <f t="shared" si="92"/>
        <v>0</v>
      </c>
      <c r="F114" s="33">
        <f t="shared" si="92"/>
        <v>0</v>
      </c>
      <c r="G114" s="33">
        <f t="shared" si="92"/>
        <v>0</v>
      </c>
      <c r="H114" s="33">
        <f t="shared" si="92"/>
        <v>0</v>
      </c>
      <c r="I114" s="33">
        <f t="shared" si="92"/>
        <v>0</v>
      </c>
      <c r="J114" s="59">
        <f t="shared" si="73"/>
        <v>1</v>
      </c>
      <c r="K114" s="43"/>
      <c r="L114" s="43"/>
      <c r="M114" s="43"/>
      <c r="O114" s="32" t="s">
        <v>390</v>
      </c>
      <c r="P114" s="33">
        <f t="shared" ref="P114:U114" si="93">P81/$V81</f>
        <v>1</v>
      </c>
      <c r="Q114" s="33">
        <f t="shared" si="93"/>
        <v>0</v>
      </c>
      <c r="R114" s="33">
        <f t="shared" si="93"/>
        <v>0</v>
      </c>
      <c r="S114" s="33">
        <f t="shared" si="93"/>
        <v>0</v>
      </c>
      <c r="T114" s="33">
        <f t="shared" si="93"/>
        <v>0</v>
      </c>
      <c r="U114" s="33">
        <f t="shared" si="93"/>
        <v>0</v>
      </c>
      <c r="V114" s="59">
        <f t="shared" si="75"/>
        <v>1</v>
      </c>
    </row>
    <row r="115" spans="3:22" x14ac:dyDescent="0.25">
      <c r="C115" s="32" t="s">
        <v>303</v>
      </c>
      <c r="D115" s="33">
        <f t="shared" ref="D115:I115" si="94">D82/$J82</f>
        <v>1</v>
      </c>
      <c r="E115" s="33">
        <f t="shared" si="94"/>
        <v>0</v>
      </c>
      <c r="F115" s="33">
        <f t="shared" si="94"/>
        <v>0</v>
      </c>
      <c r="G115" s="33">
        <f t="shared" si="94"/>
        <v>0</v>
      </c>
      <c r="H115" s="33">
        <f t="shared" si="94"/>
        <v>0</v>
      </c>
      <c r="I115" s="33">
        <f t="shared" si="94"/>
        <v>0</v>
      </c>
      <c r="J115" s="59">
        <f t="shared" si="73"/>
        <v>1</v>
      </c>
      <c r="K115" s="43"/>
      <c r="L115" s="43"/>
      <c r="M115" s="43"/>
      <c r="O115" s="32" t="s">
        <v>303</v>
      </c>
      <c r="P115" s="33">
        <f t="shared" ref="P115:U115" si="95">P82/$V82</f>
        <v>1</v>
      </c>
      <c r="Q115" s="33">
        <f t="shared" si="95"/>
        <v>0</v>
      </c>
      <c r="R115" s="33">
        <f t="shared" si="95"/>
        <v>0</v>
      </c>
      <c r="S115" s="33">
        <f t="shared" si="95"/>
        <v>0</v>
      </c>
      <c r="T115" s="33">
        <f t="shared" si="95"/>
        <v>0</v>
      </c>
      <c r="U115" s="33">
        <f t="shared" si="95"/>
        <v>0</v>
      </c>
      <c r="V115" s="59">
        <f t="shared" si="75"/>
        <v>1</v>
      </c>
    </row>
    <row r="116" spans="3:22" x14ac:dyDescent="0.25">
      <c r="C116" s="32" t="s">
        <v>304</v>
      </c>
      <c r="D116" s="33">
        <f t="shared" ref="D116:I116" si="96">D83/$J83</f>
        <v>1</v>
      </c>
      <c r="E116" s="33">
        <f t="shared" si="96"/>
        <v>0</v>
      </c>
      <c r="F116" s="33">
        <f t="shared" si="96"/>
        <v>0</v>
      </c>
      <c r="G116" s="33">
        <f t="shared" si="96"/>
        <v>0</v>
      </c>
      <c r="H116" s="33">
        <f t="shared" si="96"/>
        <v>0</v>
      </c>
      <c r="I116" s="33">
        <f t="shared" si="96"/>
        <v>0</v>
      </c>
      <c r="J116" s="59">
        <f t="shared" si="73"/>
        <v>1</v>
      </c>
      <c r="K116" s="43"/>
      <c r="L116" s="43"/>
      <c r="M116" s="43"/>
      <c r="O116" s="32" t="s">
        <v>304</v>
      </c>
      <c r="P116" s="33">
        <f t="shared" ref="P116:U116" si="97">P83/$V83</f>
        <v>1</v>
      </c>
      <c r="Q116" s="33">
        <f t="shared" si="97"/>
        <v>0</v>
      </c>
      <c r="R116" s="33">
        <f t="shared" si="97"/>
        <v>0</v>
      </c>
      <c r="S116" s="33">
        <f t="shared" si="97"/>
        <v>0</v>
      </c>
      <c r="T116" s="33">
        <f t="shared" si="97"/>
        <v>0</v>
      </c>
      <c r="U116" s="33">
        <f t="shared" si="97"/>
        <v>0</v>
      </c>
      <c r="V116" s="59">
        <f t="shared" si="75"/>
        <v>1</v>
      </c>
    </row>
    <row r="117" spans="3:22" x14ac:dyDescent="0.25">
      <c r="C117" s="32" t="s">
        <v>305</v>
      </c>
      <c r="D117" s="33">
        <f t="shared" ref="D117:I117" si="98">D84/$J84</f>
        <v>1</v>
      </c>
      <c r="E117" s="33">
        <f t="shared" si="98"/>
        <v>0</v>
      </c>
      <c r="F117" s="33">
        <f t="shared" si="98"/>
        <v>0</v>
      </c>
      <c r="G117" s="33">
        <f t="shared" si="98"/>
        <v>0</v>
      </c>
      <c r="H117" s="33">
        <f t="shared" si="98"/>
        <v>0</v>
      </c>
      <c r="I117" s="33">
        <f t="shared" si="98"/>
        <v>0</v>
      </c>
      <c r="J117" s="59">
        <f t="shared" si="73"/>
        <v>1</v>
      </c>
      <c r="K117" s="43"/>
      <c r="L117" s="43"/>
      <c r="M117" s="43"/>
      <c r="O117" s="32" t="s">
        <v>305</v>
      </c>
      <c r="P117" s="33">
        <f t="shared" ref="P117:U117" si="99">P84/$V84</f>
        <v>1</v>
      </c>
      <c r="Q117" s="33">
        <f t="shared" si="99"/>
        <v>0</v>
      </c>
      <c r="R117" s="33">
        <f t="shared" si="99"/>
        <v>0</v>
      </c>
      <c r="S117" s="33">
        <f t="shared" si="99"/>
        <v>0</v>
      </c>
      <c r="T117" s="33">
        <f t="shared" si="99"/>
        <v>0</v>
      </c>
      <c r="U117" s="33">
        <f t="shared" si="99"/>
        <v>0</v>
      </c>
      <c r="V117" s="59">
        <f t="shared" si="75"/>
        <v>1</v>
      </c>
    </row>
    <row r="118" spans="3:22" x14ac:dyDescent="0.25">
      <c r="C118" s="32" t="s">
        <v>306</v>
      </c>
      <c r="D118" s="33">
        <f t="shared" ref="D118:I118" si="100">D85/$J85</f>
        <v>1</v>
      </c>
      <c r="E118" s="33">
        <f t="shared" si="100"/>
        <v>0</v>
      </c>
      <c r="F118" s="33">
        <f t="shared" si="100"/>
        <v>0</v>
      </c>
      <c r="G118" s="33">
        <f t="shared" si="100"/>
        <v>0</v>
      </c>
      <c r="H118" s="33">
        <f t="shared" si="100"/>
        <v>0</v>
      </c>
      <c r="I118" s="33">
        <f t="shared" si="100"/>
        <v>0</v>
      </c>
      <c r="J118" s="59">
        <f t="shared" si="73"/>
        <v>1</v>
      </c>
      <c r="K118" s="43"/>
      <c r="L118" s="43"/>
      <c r="M118" s="43"/>
      <c r="O118" s="32" t="s">
        <v>306</v>
      </c>
      <c r="P118" s="33">
        <f t="shared" ref="P118:U118" si="101">P85/$V85</f>
        <v>1</v>
      </c>
      <c r="Q118" s="33">
        <f t="shared" si="101"/>
        <v>0</v>
      </c>
      <c r="R118" s="33">
        <f t="shared" si="101"/>
        <v>0</v>
      </c>
      <c r="S118" s="33">
        <f t="shared" si="101"/>
        <v>0</v>
      </c>
      <c r="T118" s="33">
        <f t="shared" si="101"/>
        <v>0</v>
      </c>
      <c r="U118" s="33">
        <f t="shared" si="101"/>
        <v>0</v>
      </c>
      <c r="V118" s="59">
        <f t="shared" si="75"/>
        <v>1</v>
      </c>
    </row>
    <row r="119" spans="3:22" x14ac:dyDescent="0.25">
      <c r="C119" s="32" t="s">
        <v>307</v>
      </c>
      <c r="D119" s="33">
        <f t="shared" ref="D119:I119" si="102">D86/$J86</f>
        <v>1</v>
      </c>
      <c r="E119" s="33">
        <f t="shared" si="102"/>
        <v>0</v>
      </c>
      <c r="F119" s="33">
        <f t="shared" si="102"/>
        <v>0</v>
      </c>
      <c r="G119" s="33">
        <f t="shared" si="102"/>
        <v>0</v>
      </c>
      <c r="H119" s="33">
        <f t="shared" si="102"/>
        <v>0</v>
      </c>
      <c r="I119" s="33">
        <f t="shared" si="102"/>
        <v>0</v>
      </c>
      <c r="J119" s="59">
        <f t="shared" si="73"/>
        <v>1</v>
      </c>
      <c r="K119" s="43"/>
      <c r="L119" s="43"/>
      <c r="M119" s="43"/>
      <c r="O119" s="32" t="s">
        <v>307</v>
      </c>
      <c r="P119" s="33">
        <f t="shared" ref="P119:U119" si="103">P86/$V86</f>
        <v>1</v>
      </c>
      <c r="Q119" s="33">
        <f t="shared" si="103"/>
        <v>0</v>
      </c>
      <c r="R119" s="33">
        <f t="shared" si="103"/>
        <v>0</v>
      </c>
      <c r="S119" s="33">
        <f t="shared" si="103"/>
        <v>0</v>
      </c>
      <c r="T119" s="33">
        <f t="shared" si="103"/>
        <v>0</v>
      </c>
      <c r="U119" s="33">
        <f t="shared" si="103"/>
        <v>0</v>
      </c>
      <c r="V119" s="59">
        <f t="shared" si="75"/>
        <v>1</v>
      </c>
    </row>
    <row r="120" spans="3:22" x14ac:dyDescent="0.25">
      <c r="C120" s="32" t="s">
        <v>308</v>
      </c>
      <c r="D120" s="33">
        <f t="shared" ref="D120:I120" si="104">D87/$J87</f>
        <v>1</v>
      </c>
      <c r="E120" s="33">
        <f t="shared" si="104"/>
        <v>0</v>
      </c>
      <c r="F120" s="33">
        <f t="shared" si="104"/>
        <v>0</v>
      </c>
      <c r="G120" s="33">
        <f t="shared" si="104"/>
        <v>0</v>
      </c>
      <c r="H120" s="33">
        <f t="shared" si="104"/>
        <v>0</v>
      </c>
      <c r="I120" s="33">
        <f t="shared" si="104"/>
        <v>0</v>
      </c>
      <c r="J120" s="59">
        <f t="shared" si="73"/>
        <v>1</v>
      </c>
      <c r="K120" s="43"/>
      <c r="L120" s="43"/>
      <c r="M120" s="43"/>
      <c r="O120" s="32" t="s">
        <v>308</v>
      </c>
      <c r="P120" s="33">
        <f t="shared" ref="P120:U120" si="105">P87/$V87</f>
        <v>1</v>
      </c>
      <c r="Q120" s="33">
        <f t="shared" si="105"/>
        <v>0</v>
      </c>
      <c r="R120" s="33">
        <f t="shared" si="105"/>
        <v>0</v>
      </c>
      <c r="S120" s="33">
        <f t="shared" si="105"/>
        <v>0</v>
      </c>
      <c r="T120" s="33">
        <f t="shared" si="105"/>
        <v>0</v>
      </c>
      <c r="U120" s="33">
        <f t="shared" si="105"/>
        <v>0</v>
      </c>
      <c r="V120" s="59">
        <f t="shared" si="75"/>
        <v>1</v>
      </c>
    </row>
    <row r="121" spans="3:22" x14ac:dyDescent="0.25">
      <c r="C121" s="32" t="s">
        <v>309</v>
      </c>
      <c r="D121" s="33">
        <f t="shared" ref="D121:I121" si="106">D88/$J88</f>
        <v>1</v>
      </c>
      <c r="E121" s="33">
        <f t="shared" si="106"/>
        <v>0</v>
      </c>
      <c r="F121" s="33">
        <f t="shared" si="106"/>
        <v>0</v>
      </c>
      <c r="G121" s="33">
        <f t="shared" si="106"/>
        <v>0</v>
      </c>
      <c r="H121" s="33">
        <f t="shared" si="106"/>
        <v>0</v>
      </c>
      <c r="I121" s="33">
        <f t="shared" si="106"/>
        <v>0</v>
      </c>
      <c r="J121" s="59">
        <f t="shared" si="73"/>
        <v>1</v>
      </c>
      <c r="K121" s="43"/>
      <c r="L121" s="43"/>
      <c r="M121" s="43"/>
      <c r="O121" s="32" t="s">
        <v>309</v>
      </c>
      <c r="P121" s="33">
        <f t="shared" ref="P121:U121" si="107">P88/$V88</f>
        <v>1</v>
      </c>
      <c r="Q121" s="33">
        <f t="shared" si="107"/>
        <v>0</v>
      </c>
      <c r="R121" s="33">
        <f t="shared" si="107"/>
        <v>0</v>
      </c>
      <c r="S121" s="33">
        <f t="shared" si="107"/>
        <v>0</v>
      </c>
      <c r="T121" s="33">
        <f t="shared" si="107"/>
        <v>0</v>
      </c>
      <c r="U121" s="33">
        <f t="shared" si="107"/>
        <v>0</v>
      </c>
      <c r="V121" s="59">
        <f t="shared" si="75"/>
        <v>1</v>
      </c>
    </row>
    <row r="122" spans="3:22" x14ac:dyDescent="0.25">
      <c r="C122" s="32" t="s">
        <v>310</v>
      </c>
      <c r="D122" s="33">
        <f t="shared" ref="D122:I122" si="108">D89/$J89</f>
        <v>1</v>
      </c>
      <c r="E122" s="33">
        <f t="shared" si="108"/>
        <v>0</v>
      </c>
      <c r="F122" s="33">
        <f t="shared" si="108"/>
        <v>0</v>
      </c>
      <c r="G122" s="33">
        <f t="shared" si="108"/>
        <v>0</v>
      </c>
      <c r="H122" s="33">
        <f t="shared" si="108"/>
        <v>0</v>
      </c>
      <c r="I122" s="33">
        <f t="shared" si="108"/>
        <v>0</v>
      </c>
      <c r="J122" s="59">
        <f t="shared" si="73"/>
        <v>1</v>
      </c>
      <c r="K122" s="43"/>
      <c r="L122" s="43"/>
      <c r="M122" s="43"/>
      <c r="O122" s="32" t="s">
        <v>310</v>
      </c>
      <c r="P122" s="33">
        <f t="shared" ref="P122:U122" si="109">P89/$V89</f>
        <v>1</v>
      </c>
      <c r="Q122" s="33">
        <f t="shared" si="109"/>
        <v>0</v>
      </c>
      <c r="R122" s="33">
        <f t="shared" si="109"/>
        <v>0</v>
      </c>
      <c r="S122" s="33">
        <f t="shared" si="109"/>
        <v>0</v>
      </c>
      <c r="T122" s="33">
        <f t="shared" si="109"/>
        <v>0</v>
      </c>
      <c r="U122" s="33">
        <f t="shared" si="109"/>
        <v>0</v>
      </c>
      <c r="V122" s="59">
        <f t="shared" si="75"/>
        <v>1</v>
      </c>
    </row>
    <row r="123" spans="3:22" x14ac:dyDescent="0.25">
      <c r="C123" s="32" t="s">
        <v>311</v>
      </c>
      <c r="D123" s="33">
        <f t="shared" ref="D123:I123" si="110">D90/$J90</f>
        <v>1</v>
      </c>
      <c r="E123" s="33">
        <f t="shared" si="110"/>
        <v>0</v>
      </c>
      <c r="F123" s="33">
        <f t="shared" si="110"/>
        <v>0</v>
      </c>
      <c r="G123" s="33">
        <f t="shared" si="110"/>
        <v>0</v>
      </c>
      <c r="H123" s="33">
        <f t="shared" si="110"/>
        <v>0</v>
      </c>
      <c r="I123" s="33">
        <f t="shared" si="110"/>
        <v>0</v>
      </c>
      <c r="J123" s="59">
        <f t="shared" si="73"/>
        <v>1</v>
      </c>
      <c r="K123" s="43"/>
      <c r="L123" s="43"/>
      <c r="M123" s="43"/>
      <c r="O123" s="32" t="s">
        <v>311</v>
      </c>
      <c r="P123" s="33">
        <f t="shared" ref="P123:U123" si="111">P90/$V90</f>
        <v>1</v>
      </c>
      <c r="Q123" s="33">
        <f t="shared" si="111"/>
        <v>0</v>
      </c>
      <c r="R123" s="33">
        <f t="shared" si="111"/>
        <v>0</v>
      </c>
      <c r="S123" s="33">
        <f t="shared" si="111"/>
        <v>0</v>
      </c>
      <c r="T123" s="33">
        <f t="shared" si="111"/>
        <v>0</v>
      </c>
      <c r="U123" s="33">
        <f t="shared" si="111"/>
        <v>0</v>
      </c>
      <c r="V123" s="59">
        <f t="shared" si="75"/>
        <v>1</v>
      </c>
    </row>
    <row r="124" spans="3:22" x14ac:dyDescent="0.25">
      <c r="C124" s="32" t="s">
        <v>284</v>
      </c>
      <c r="D124" s="33">
        <f t="shared" ref="D124:I124" si="112">D91/$J91</f>
        <v>1</v>
      </c>
      <c r="E124" s="33">
        <f t="shared" si="112"/>
        <v>0</v>
      </c>
      <c r="F124" s="33">
        <f t="shared" si="112"/>
        <v>0</v>
      </c>
      <c r="G124" s="33">
        <f t="shared" si="112"/>
        <v>0</v>
      </c>
      <c r="H124" s="33">
        <f t="shared" si="112"/>
        <v>0</v>
      </c>
      <c r="I124" s="33">
        <f t="shared" si="112"/>
        <v>0</v>
      </c>
      <c r="J124" s="59">
        <f t="shared" ref="J124:J133" si="113">SUM(D124:I124)</f>
        <v>1</v>
      </c>
      <c r="K124" s="43"/>
      <c r="L124" s="43"/>
      <c r="M124" s="43"/>
      <c r="O124" s="32" t="s">
        <v>284</v>
      </c>
      <c r="P124" s="33">
        <f t="shared" ref="P124:U124" si="114">P91/$V91</f>
        <v>1</v>
      </c>
      <c r="Q124" s="33">
        <f t="shared" si="114"/>
        <v>0</v>
      </c>
      <c r="R124" s="33">
        <f t="shared" si="114"/>
        <v>0</v>
      </c>
      <c r="S124" s="33">
        <f t="shared" si="114"/>
        <v>0</v>
      </c>
      <c r="T124" s="33">
        <f t="shared" si="114"/>
        <v>0</v>
      </c>
      <c r="U124" s="33">
        <f t="shared" si="114"/>
        <v>0</v>
      </c>
      <c r="V124" s="59">
        <f t="shared" ref="V124:V133" si="115">SUM(P124:U124)</f>
        <v>1</v>
      </c>
    </row>
    <row r="125" spans="3:22" x14ac:dyDescent="0.25">
      <c r="C125" s="32" t="s">
        <v>285</v>
      </c>
      <c r="D125" s="33">
        <f t="shared" ref="D125:I125" si="116">D92/$J92</f>
        <v>1</v>
      </c>
      <c r="E125" s="33">
        <f t="shared" si="116"/>
        <v>0</v>
      </c>
      <c r="F125" s="33">
        <f t="shared" si="116"/>
        <v>0</v>
      </c>
      <c r="G125" s="33">
        <f t="shared" si="116"/>
        <v>0</v>
      </c>
      <c r="H125" s="33">
        <f t="shared" si="116"/>
        <v>0</v>
      </c>
      <c r="I125" s="33">
        <f t="shared" si="116"/>
        <v>0</v>
      </c>
      <c r="J125" s="59">
        <f t="shared" si="113"/>
        <v>1</v>
      </c>
      <c r="K125" s="43"/>
      <c r="L125" s="43"/>
      <c r="M125" s="43"/>
      <c r="O125" s="32" t="s">
        <v>285</v>
      </c>
      <c r="P125" s="33">
        <f t="shared" ref="P125:U125" si="117">P92/$V92</f>
        <v>1</v>
      </c>
      <c r="Q125" s="33">
        <f t="shared" si="117"/>
        <v>0</v>
      </c>
      <c r="R125" s="33">
        <f t="shared" si="117"/>
        <v>0</v>
      </c>
      <c r="S125" s="33">
        <f t="shared" si="117"/>
        <v>0</v>
      </c>
      <c r="T125" s="33">
        <f t="shared" si="117"/>
        <v>0</v>
      </c>
      <c r="U125" s="33">
        <f t="shared" si="117"/>
        <v>0</v>
      </c>
      <c r="V125" s="59">
        <f t="shared" si="115"/>
        <v>1</v>
      </c>
    </row>
    <row r="126" spans="3:22" x14ac:dyDescent="0.25">
      <c r="C126" s="32" t="s">
        <v>286</v>
      </c>
      <c r="D126" s="33">
        <f t="shared" ref="D126:I126" si="118">D93/$J93</f>
        <v>1</v>
      </c>
      <c r="E126" s="33">
        <f t="shared" si="118"/>
        <v>0</v>
      </c>
      <c r="F126" s="33">
        <f t="shared" si="118"/>
        <v>0</v>
      </c>
      <c r="G126" s="33">
        <f t="shared" si="118"/>
        <v>0</v>
      </c>
      <c r="H126" s="33">
        <f t="shared" si="118"/>
        <v>0</v>
      </c>
      <c r="I126" s="33">
        <f t="shared" si="118"/>
        <v>0</v>
      </c>
      <c r="J126" s="59">
        <f t="shared" si="113"/>
        <v>1</v>
      </c>
      <c r="K126" s="43"/>
      <c r="L126" s="43"/>
      <c r="M126" s="43"/>
      <c r="O126" s="32" t="s">
        <v>286</v>
      </c>
      <c r="P126" s="33">
        <f t="shared" ref="P126:U126" si="119">P93/$V93</f>
        <v>1</v>
      </c>
      <c r="Q126" s="33">
        <f t="shared" si="119"/>
        <v>0</v>
      </c>
      <c r="R126" s="33">
        <f t="shared" si="119"/>
        <v>0</v>
      </c>
      <c r="S126" s="33">
        <f t="shared" si="119"/>
        <v>0</v>
      </c>
      <c r="T126" s="33">
        <f t="shared" si="119"/>
        <v>0</v>
      </c>
      <c r="U126" s="33">
        <f t="shared" si="119"/>
        <v>0</v>
      </c>
      <c r="V126" s="59">
        <f t="shared" si="115"/>
        <v>1</v>
      </c>
    </row>
    <row r="127" spans="3:22" x14ac:dyDescent="0.25">
      <c r="C127" s="32" t="s">
        <v>287</v>
      </c>
      <c r="D127" s="33">
        <f t="shared" ref="D127:I127" si="120">D94/$J94</f>
        <v>1</v>
      </c>
      <c r="E127" s="33">
        <f t="shared" si="120"/>
        <v>0</v>
      </c>
      <c r="F127" s="33">
        <f t="shared" si="120"/>
        <v>0</v>
      </c>
      <c r="G127" s="33">
        <f t="shared" si="120"/>
        <v>0</v>
      </c>
      <c r="H127" s="33">
        <f t="shared" si="120"/>
        <v>0</v>
      </c>
      <c r="I127" s="33">
        <f t="shared" si="120"/>
        <v>0</v>
      </c>
      <c r="J127" s="59">
        <f t="shared" si="113"/>
        <v>1</v>
      </c>
      <c r="K127" s="43"/>
      <c r="L127" s="43"/>
      <c r="M127" s="43"/>
      <c r="O127" s="32" t="s">
        <v>287</v>
      </c>
      <c r="P127" s="33">
        <f t="shared" ref="P127:U127" si="121">P94/$V94</f>
        <v>1</v>
      </c>
      <c r="Q127" s="33">
        <f t="shared" si="121"/>
        <v>0</v>
      </c>
      <c r="R127" s="33">
        <f t="shared" si="121"/>
        <v>0</v>
      </c>
      <c r="S127" s="33">
        <f t="shared" si="121"/>
        <v>0</v>
      </c>
      <c r="T127" s="33">
        <f t="shared" si="121"/>
        <v>0</v>
      </c>
      <c r="U127" s="33">
        <f t="shared" si="121"/>
        <v>0</v>
      </c>
      <c r="V127" s="59">
        <f t="shared" si="115"/>
        <v>1</v>
      </c>
    </row>
    <row r="128" spans="3:22" x14ac:dyDescent="0.25">
      <c r="C128" s="32" t="s">
        <v>288</v>
      </c>
      <c r="D128" s="33">
        <f t="shared" ref="D128:I128" si="122">D95/$J95</f>
        <v>1</v>
      </c>
      <c r="E128" s="33">
        <f t="shared" si="122"/>
        <v>0</v>
      </c>
      <c r="F128" s="33">
        <f t="shared" si="122"/>
        <v>0</v>
      </c>
      <c r="G128" s="33">
        <f t="shared" si="122"/>
        <v>0</v>
      </c>
      <c r="H128" s="33">
        <f t="shared" si="122"/>
        <v>0</v>
      </c>
      <c r="I128" s="33">
        <f t="shared" si="122"/>
        <v>0</v>
      </c>
      <c r="J128" s="59">
        <f t="shared" si="113"/>
        <v>1</v>
      </c>
      <c r="K128" s="43"/>
      <c r="L128" s="43"/>
      <c r="M128" s="43"/>
      <c r="O128" s="32" t="s">
        <v>288</v>
      </c>
      <c r="P128" s="33">
        <f t="shared" ref="P128:U128" si="123">P95/$V95</f>
        <v>1</v>
      </c>
      <c r="Q128" s="33">
        <f t="shared" si="123"/>
        <v>0</v>
      </c>
      <c r="R128" s="33">
        <f t="shared" si="123"/>
        <v>0</v>
      </c>
      <c r="S128" s="33">
        <f t="shared" si="123"/>
        <v>0</v>
      </c>
      <c r="T128" s="33">
        <f t="shared" si="123"/>
        <v>0</v>
      </c>
      <c r="U128" s="33">
        <f t="shared" si="123"/>
        <v>0</v>
      </c>
      <c r="V128" s="59">
        <f t="shared" si="115"/>
        <v>1</v>
      </c>
    </row>
    <row r="129" spans="3:29" x14ac:dyDescent="0.25">
      <c r="C129" s="32" t="s">
        <v>289</v>
      </c>
      <c r="D129" s="33">
        <f t="shared" ref="D129:I129" si="124">D96/$J96</f>
        <v>1</v>
      </c>
      <c r="E129" s="33">
        <f t="shared" si="124"/>
        <v>0</v>
      </c>
      <c r="F129" s="33">
        <f t="shared" si="124"/>
        <v>0</v>
      </c>
      <c r="G129" s="33">
        <f t="shared" si="124"/>
        <v>0</v>
      </c>
      <c r="H129" s="33">
        <f t="shared" si="124"/>
        <v>0</v>
      </c>
      <c r="I129" s="33">
        <f t="shared" si="124"/>
        <v>0</v>
      </c>
      <c r="J129" s="59">
        <f t="shared" si="113"/>
        <v>1</v>
      </c>
      <c r="K129" s="43"/>
      <c r="L129" s="43"/>
      <c r="M129" s="43"/>
      <c r="O129" s="32" t="s">
        <v>289</v>
      </c>
      <c r="P129" s="33">
        <f t="shared" ref="P129:U129" si="125">P96/$V96</f>
        <v>1</v>
      </c>
      <c r="Q129" s="33">
        <f t="shared" si="125"/>
        <v>0</v>
      </c>
      <c r="R129" s="33">
        <f t="shared" si="125"/>
        <v>0</v>
      </c>
      <c r="S129" s="33">
        <f t="shared" si="125"/>
        <v>0</v>
      </c>
      <c r="T129" s="33">
        <f t="shared" si="125"/>
        <v>0</v>
      </c>
      <c r="U129" s="33">
        <f t="shared" si="125"/>
        <v>0</v>
      </c>
      <c r="V129" s="59">
        <f t="shared" si="115"/>
        <v>1</v>
      </c>
    </row>
    <row r="130" spans="3:29" x14ac:dyDescent="0.25">
      <c r="C130" s="32" t="s">
        <v>290</v>
      </c>
      <c r="D130" s="33">
        <f t="shared" ref="D130:I130" si="126">D97/$J97</f>
        <v>1</v>
      </c>
      <c r="E130" s="33">
        <f t="shared" si="126"/>
        <v>0</v>
      </c>
      <c r="F130" s="33">
        <f t="shared" si="126"/>
        <v>0</v>
      </c>
      <c r="G130" s="33">
        <f t="shared" si="126"/>
        <v>0</v>
      </c>
      <c r="H130" s="33">
        <f t="shared" si="126"/>
        <v>0</v>
      </c>
      <c r="I130" s="33">
        <f t="shared" si="126"/>
        <v>0</v>
      </c>
      <c r="J130" s="59">
        <f t="shared" si="113"/>
        <v>1</v>
      </c>
      <c r="K130" s="43"/>
      <c r="L130" s="43"/>
      <c r="M130" s="43"/>
      <c r="O130" s="32" t="s">
        <v>290</v>
      </c>
      <c r="P130" s="33">
        <f t="shared" ref="P130:U130" si="127">P97/$V97</f>
        <v>1</v>
      </c>
      <c r="Q130" s="33">
        <f t="shared" si="127"/>
        <v>0</v>
      </c>
      <c r="R130" s="33">
        <f t="shared" si="127"/>
        <v>0</v>
      </c>
      <c r="S130" s="33">
        <f t="shared" si="127"/>
        <v>0</v>
      </c>
      <c r="T130" s="33">
        <f t="shared" si="127"/>
        <v>0</v>
      </c>
      <c r="U130" s="33">
        <f t="shared" si="127"/>
        <v>0</v>
      </c>
      <c r="V130" s="59">
        <f t="shared" si="115"/>
        <v>1</v>
      </c>
    </row>
    <row r="131" spans="3:29" x14ac:dyDescent="0.25">
      <c r="C131" s="32" t="s">
        <v>291</v>
      </c>
      <c r="D131" s="33">
        <f t="shared" ref="D131:I131" si="128">D98/$J98</f>
        <v>1</v>
      </c>
      <c r="E131" s="33">
        <f t="shared" si="128"/>
        <v>0</v>
      </c>
      <c r="F131" s="33">
        <f t="shared" si="128"/>
        <v>0</v>
      </c>
      <c r="G131" s="33">
        <f t="shared" si="128"/>
        <v>0</v>
      </c>
      <c r="H131" s="33">
        <f t="shared" si="128"/>
        <v>0</v>
      </c>
      <c r="I131" s="33">
        <f t="shared" si="128"/>
        <v>0</v>
      </c>
      <c r="J131" s="59">
        <f t="shared" si="113"/>
        <v>1</v>
      </c>
      <c r="K131" s="43"/>
      <c r="L131" s="43"/>
      <c r="M131" s="43"/>
      <c r="O131" s="32" t="s">
        <v>291</v>
      </c>
      <c r="P131" s="33">
        <f t="shared" ref="P131:U131" si="129">P98/$V98</f>
        <v>1</v>
      </c>
      <c r="Q131" s="33">
        <f t="shared" si="129"/>
        <v>0</v>
      </c>
      <c r="R131" s="33">
        <f t="shared" si="129"/>
        <v>0</v>
      </c>
      <c r="S131" s="33">
        <f t="shared" si="129"/>
        <v>0</v>
      </c>
      <c r="T131" s="33">
        <f t="shared" si="129"/>
        <v>0</v>
      </c>
      <c r="U131" s="33">
        <f t="shared" si="129"/>
        <v>0</v>
      </c>
      <c r="V131" s="59">
        <f t="shared" si="115"/>
        <v>1</v>
      </c>
    </row>
    <row r="132" spans="3:29" x14ac:dyDescent="0.25">
      <c r="C132" s="32" t="s">
        <v>292</v>
      </c>
      <c r="D132" s="33">
        <f t="shared" ref="D132:I132" si="130">D99/$J99</f>
        <v>1</v>
      </c>
      <c r="E132" s="33">
        <f t="shared" si="130"/>
        <v>0</v>
      </c>
      <c r="F132" s="33">
        <f t="shared" si="130"/>
        <v>0</v>
      </c>
      <c r="G132" s="33">
        <f t="shared" si="130"/>
        <v>0</v>
      </c>
      <c r="H132" s="33">
        <f t="shared" si="130"/>
        <v>0</v>
      </c>
      <c r="I132" s="33">
        <f t="shared" si="130"/>
        <v>0</v>
      </c>
      <c r="J132" s="59">
        <f t="shared" si="113"/>
        <v>1</v>
      </c>
      <c r="K132" s="43"/>
      <c r="L132" s="43"/>
      <c r="M132" s="43"/>
      <c r="O132" s="32" t="s">
        <v>292</v>
      </c>
      <c r="P132" s="33">
        <f t="shared" ref="P132:U132" si="131">P99/$V99</f>
        <v>1</v>
      </c>
      <c r="Q132" s="33">
        <f t="shared" si="131"/>
        <v>0</v>
      </c>
      <c r="R132" s="33">
        <f t="shared" si="131"/>
        <v>0</v>
      </c>
      <c r="S132" s="33">
        <f t="shared" si="131"/>
        <v>0</v>
      </c>
      <c r="T132" s="33">
        <f t="shared" si="131"/>
        <v>0</v>
      </c>
      <c r="U132" s="33">
        <f t="shared" si="131"/>
        <v>0</v>
      </c>
      <c r="V132" s="59">
        <f t="shared" si="115"/>
        <v>1</v>
      </c>
    </row>
    <row r="133" spans="3:29" x14ac:dyDescent="0.25">
      <c r="C133" s="32" t="s">
        <v>293</v>
      </c>
      <c r="D133" s="33">
        <f t="shared" ref="D133:I133" si="132">D100/$J100</f>
        <v>1</v>
      </c>
      <c r="E133" s="33">
        <f t="shared" si="132"/>
        <v>0</v>
      </c>
      <c r="F133" s="33">
        <f t="shared" si="132"/>
        <v>0</v>
      </c>
      <c r="G133" s="33">
        <f t="shared" si="132"/>
        <v>0</v>
      </c>
      <c r="H133" s="33">
        <f t="shared" si="132"/>
        <v>0</v>
      </c>
      <c r="I133" s="33">
        <f t="shared" si="132"/>
        <v>0</v>
      </c>
      <c r="J133" s="59">
        <f t="shared" si="113"/>
        <v>1</v>
      </c>
      <c r="K133" s="43"/>
      <c r="L133" s="43"/>
      <c r="M133" s="43"/>
      <c r="O133" s="32" t="s">
        <v>293</v>
      </c>
      <c r="P133" s="33">
        <f t="shared" ref="P133:U133" si="133">P100/$V100</f>
        <v>1</v>
      </c>
      <c r="Q133" s="33">
        <f t="shared" si="133"/>
        <v>0</v>
      </c>
      <c r="R133" s="33">
        <f t="shared" si="133"/>
        <v>0</v>
      </c>
      <c r="S133" s="33">
        <f t="shared" si="133"/>
        <v>0</v>
      </c>
      <c r="T133" s="33">
        <f t="shared" si="133"/>
        <v>0</v>
      </c>
      <c r="U133" s="33">
        <f t="shared" si="133"/>
        <v>0</v>
      </c>
      <c r="V133" s="59">
        <f t="shared" si="115"/>
        <v>1</v>
      </c>
    </row>
    <row r="136" spans="3:29" x14ac:dyDescent="0.25">
      <c r="C136" s="67" t="s">
        <v>52</v>
      </c>
      <c r="D136" s="67"/>
      <c r="E136" s="67"/>
      <c r="F136" s="67"/>
      <c r="G136" s="67"/>
      <c r="H136" s="67"/>
      <c r="I136" s="67"/>
      <c r="J136" s="67"/>
      <c r="K136" s="67"/>
      <c r="L136" s="67"/>
      <c r="M136" s="67"/>
      <c r="N136" s="67"/>
      <c r="O136" s="67"/>
      <c r="P136" s="67"/>
      <c r="Q136" s="67"/>
      <c r="R136" s="67"/>
      <c r="S136" s="67"/>
      <c r="T136" s="67"/>
      <c r="U136" s="67"/>
      <c r="V136" s="67"/>
      <c r="W136" s="67"/>
      <c r="X136" s="67"/>
      <c r="Y136" s="67"/>
    </row>
    <row r="138" spans="3:29" x14ac:dyDescent="0.25">
      <c r="C138" s="24" t="s">
        <v>34</v>
      </c>
      <c r="D138" s="24"/>
      <c r="O138" s="24" t="s">
        <v>34</v>
      </c>
      <c r="P138" s="24"/>
    </row>
    <row r="139" spans="3:29" ht="38.25" x14ac:dyDescent="0.25">
      <c r="C139" s="30" t="s">
        <v>0</v>
      </c>
      <c r="D139" s="173" t="s">
        <v>27</v>
      </c>
      <c r="E139" s="173" t="s">
        <v>22</v>
      </c>
      <c r="F139" s="173" t="s">
        <v>24</v>
      </c>
      <c r="G139" s="173" t="s">
        <v>29</v>
      </c>
      <c r="H139" s="173" t="s">
        <v>23</v>
      </c>
      <c r="I139" s="174" t="s">
        <v>21</v>
      </c>
      <c r="J139" s="175" t="s">
        <v>40</v>
      </c>
      <c r="K139" s="175" t="s">
        <v>51</v>
      </c>
      <c r="L139" s="175" t="s">
        <v>98</v>
      </c>
      <c r="M139" s="175" t="s">
        <v>99</v>
      </c>
      <c r="O139" s="30" t="s">
        <v>0</v>
      </c>
      <c r="P139" s="21" t="s">
        <v>27</v>
      </c>
      <c r="Q139" s="21" t="s">
        <v>22</v>
      </c>
      <c r="R139" s="21" t="s">
        <v>24</v>
      </c>
      <c r="S139" s="21" t="s">
        <v>29</v>
      </c>
      <c r="T139" s="21" t="s">
        <v>23</v>
      </c>
      <c r="U139" s="28" t="s">
        <v>21</v>
      </c>
      <c r="V139" s="27" t="s">
        <v>40</v>
      </c>
      <c r="W139" s="27" t="s">
        <v>51</v>
      </c>
      <c r="X139" s="27" t="s">
        <v>98</v>
      </c>
      <c r="Y139" s="27" t="s">
        <v>99</v>
      </c>
      <c r="AA139" s="179" t="s">
        <v>384</v>
      </c>
      <c r="AB139" s="181" t="str">
        <f>C6</f>
        <v>2015-16</v>
      </c>
      <c r="AC139" s="181" t="str">
        <f>O6</f>
        <v>2016-17</v>
      </c>
    </row>
    <row r="140" spans="3:29" x14ac:dyDescent="0.25">
      <c r="C140" s="32" t="s">
        <v>251</v>
      </c>
      <c r="D140" s="31">
        <f>COUNTIF('Prompt Qs - Governance'!$C$7:$C$17,D$139)</f>
        <v>11</v>
      </c>
      <c r="E140" s="31">
        <f>COUNTIF('Prompt Qs - Governance'!$C$7:$C$17,E$139)</f>
        <v>0</v>
      </c>
      <c r="F140" s="31">
        <f>COUNTIF('Prompt Qs - Governance'!$C$7:$C$17,F$139)</f>
        <v>0</v>
      </c>
      <c r="G140" s="31">
        <f>COUNTIF('Prompt Qs - Governance'!$C$7:$C$17,G$139)</f>
        <v>0</v>
      </c>
      <c r="H140" s="31">
        <f>COUNTIF('Prompt Qs - Governance'!$C$7:$C$17,H$139)</f>
        <v>0</v>
      </c>
      <c r="I140" s="31">
        <f>COUNTIF('Prompt Qs - Governance'!$C$7:$C$17,I$139)</f>
        <v>0</v>
      </c>
      <c r="J140" s="32">
        <f>SUM(D140:I140)</f>
        <v>11</v>
      </c>
      <c r="K140" s="45">
        <f>IFERROR((ROUND(((SUMPRODUCT(E140:I140,E$12:I$12))/(J140-D140)),0)),0)</f>
        <v>0</v>
      </c>
      <c r="L140" s="178" t="str">
        <f>IF('Prompt Qs - Governance'!$C$6="Applicable","Applicable","Not Applicable")</f>
        <v>Applicable</v>
      </c>
      <c r="M140" s="60">
        <f>IF(L140="Not Applicable",0,K140)</f>
        <v>0</v>
      </c>
      <c r="O140" s="32" t="s">
        <v>251</v>
      </c>
      <c r="P140" s="31">
        <f>COUNTIF('Prompt Qs - Governance'!$D$7:$D$17,P$139)</f>
        <v>11</v>
      </c>
      <c r="Q140" s="31">
        <f>COUNTIF('Prompt Qs - Governance'!$D$6:$D$17,Q139)</f>
        <v>0</v>
      </c>
      <c r="R140" s="31">
        <f>COUNTIF('Prompt Qs - Governance'!$D$6:$D$17,R139)</f>
        <v>0</v>
      </c>
      <c r="S140" s="31">
        <f>COUNTIF('Prompt Qs - Governance'!$D$6:$D$17,S139)</f>
        <v>0</v>
      </c>
      <c r="T140" s="31">
        <f>COUNTIF('Prompt Qs - Governance'!$D$6:$D$17,T139)</f>
        <v>0</v>
      </c>
      <c r="U140" s="31">
        <f>COUNTIF('Prompt Qs - Governance'!$D$6:$D$17,U139)</f>
        <v>0</v>
      </c>
      <c r="V140" s="32">
        <f>SUM(P140:U140)</f>
        <v>11</v>
      </c>
      <c r="W140" s="45">
        <f>IFERROR((ROUND(((SUMPRODUCT(Q140:U140,Q$12:U$12))/(V140-P140)),0)),0)</f>
        <v>0</v>
      </c>
      <c r="X140" s="178" t="str">
        <f>IF('Prompt Qs - Governance'!$D$6="Applicable","Applicable","Not Applicable")</f>
        <v>Applicable</v>
      </c>
      <c r="Y140" s="60">
        <f>IF(X140="Not Applicable",0,W140)</f>
        <v>0</v>
      </c>
      <c r="AA140" s="32" t="s">
        <v>251</v>
      </c>
      <c r="AB140" s="180">
        <f>M140</f>
        <v>0</v>
      </c>
      <c r="AC140" s="180">
        <f>Y140</f>
        <v>0</v>
      </c>
    </row>
    <row r="141" spans="3:29" x14ac:dyDescent="0.25">
      <c r="C141" s="32" t="s">
        <v>252</v>
      </c>
      <c r="D141" s="31">
        <f>COUNTIF('Prompt Qs - Governance'!$C$21:$C$33,D$139)</f>
        <v>13</v>
      </c>
      <c r="E141" s="31">
        <f>COUNTIF('Prompt Qs - Governance'!$C$21:$C$33,E$139)</f>
        <v>0</v>
      </c>
      <c r="F141" s="31">
        <f>COUNTIF('Prompt Qs - Governance'!$C$21:$C$33,F$139)</f>
        <v>0</v>
      </c>
      <c r="G141" s="31">
        <f>COUNTIF('Prompt Qs - Governance'!$C$21:$C$33,G$139)</f>
        <v>0</v>
      </c>
      <c r="H141" s="31">
        <f>COUNTIF('Prompt Qs - Governance'!$C$21:$C$33,H$139)</f>
        <v>0</v>
      </c>
      <c r="I141" s="31">
        <f>COUNTIF('Prompt Qs - Governance'!$C$21:$C$33,I$139)</f>
        <v>0</v>
      </c>
      <c r="J141" s="32">
        <f t="shared" ref="J141:J142" si="134">SUM(D141:I141)</f>
        <v>13</v>
      </c>
      <c r="K141" s="45">
        <f t="shared" ref="K141:K142" si="135">IFERROR((ROUND(((SUMPRODUCT(E141:I141,E$12:I$12))/(J141-D141)),0)),0)</f>
        <v>0</v>
      </c>
      <c r="L141" s="178" t="str">
        <f>IF('Prompt Qs - Governance'!$C$20="Applicable","Applicable","Not Applicable")</f>
        <v>Applicable</v>
      </c>
      <c r="M141" s="60">
        <f t="shared" ref="M141:M142" si="136">IF(L141="Not Applicable",0,K141)</f>
        <v>0</v>
      </c>
      <c r="O141" s="32" t="s">
        <v>252</v>
      </c>
      <c r="P141" s="31">
        <f>COUNTIF('Prompt Qs - Governance'!$D$21:$D$33,P$139)</f>
        <v>13</v>
      </c>
      <c r="Q141" s="31">
        <f>COUNTIF('Prompt Qs - Governance'!$D$21:$D$33,Q$139)</f>
        <v>0</v>
      </c>
      <c r="R141" s="31">
        <f>COUNTIF('Prompt Qs - Governance'!$D$21:$D$33,R$139)</f>
        <v>0</v>
      </c>
      <c r="S141" s="31">
        <f>COUNTIF('Prompt Qs - Governance'!$D$21:$D$33,S$139)</f>
        <v>0</v>
      </c>
      <c r="T141" s="31">
        <f>COUNTIF('Prompt Qs - Governance'!$D$21:$D$33,T$139)</f>
        <v>0</v>
      </c>
      <c r="U141" s="31">
        <f>COUNTIF('Prompt Qs - Governance'!$D$21:$D$33,U$139)</f>
        <v>0</v>
      </c>
      <c r="V141" s="32">
        <f t="shared" ref="V141:V142" si="137">SUM(P141:U141)</f>
        <v>13</v>
      </c>
      <c r="W141" s="45">
        <f t="shared" ref="W141:W142" si="138">IFERROR((ROUND(((SUMPRODUCT(Q141:U141,Q$12:U$12))/(V141-P141)),0)),0)</f>
        <v>0</v>
      </c>
      <c r="X141" s="178" t="str">
        <f>IF('Prompt Qs - Governance'!$D$20="Applicable","Applicable","Not Applicable")</f>
        <v>Applicable</v>
      </c>
      <c r="Y141" s="60">
        <f t="shared" ref="Y141:Y142" si="139">IF(X141="Not Applicable",0,W141)</f>
        <v>0</v>
      </c>
      <c r="AA141" s="32" t="s">
        <v>252</v>
      </c>
      <c r="AB141" s="180">
        <f>M141</f>
        <v>0</v>
      </c>
      <c r="AC141" s="180">
        <f>Y141</f>
        <v>0</v>
      </c>
    </row>
    <row r="142" spans="3:29" x14ac:dyDescent="0.25">
      <c r="C142" s="32" t="s">
        <v>282</v>
      </c>
      <c r="D142" s="31">
        <f>COUNTIF('Prompt Qs - Governance'!$C$37:$C$40,D$139)</f>
        <v>4</v>
      </c>
      <c r="E142" s="31">
        <f>COUNTIF('Prompt Qs - Governance'!$C$37:$C$40,E$139)</f>
        <v>0</v>
      </c>
      <c r="F142" s="31">
        <f>COUNTIF('Prompt Qs - Governance'!$C$37:$C$40,F$139)</f>
        <v>0</v>
      </c>
      <c r="G142" s="31">
        <f>COUNTIF('Prompt Qs - Governance'!$C$37:$C$40,G$139)</f>
        <v>0</v>
      </c>
      <c r="H142" s="31">
        <f>COUNTIF('Prompt Qs - Governance'!$C$37:$C$40,H$139)</f>
        <v>0</v>
      </c>
      <c r="I142" s="31">
        <f>COUNTIF('Prompt Qs - Governance'!$C$37:$C$40,I$139)</f>
        <v>0</v>
      </c>
      <c r="J142" s="32">
        <f t="shared" si="134"/>
        <v>4</v>
      </c>
      <c r="K142" s="45">
        <f t="shared" si="135"/>
        <v>0</v>
      </c>
      <c r="L142" s="178" t="str">
        <f>IF('Prompt Qs - Governance'!$C$36="Applicable","Applicable","Not Applicable")</f>
        <v>Applicable</v>
      </c>
      <c r="M142" s="60">
        <f t="shared" si="136"/>
        <v>0</v>
      </c>
      <c r="O142" s="32" t="s">
        <v>282</v>
      </c>
      <c r="P142" s="31">
        <f>COUNTIF('Prompt Qs - Governance'!$D$37:$D$40,P$139)</f>
        <v>4</v>
      </c>
      <c r="Q142" s="31">
        <f>COUNTIF('Prompt Qs - Governance'!$D$37:$D$40,Q$139)</f>
        <v>0</v>
      </c>
      <c r="R142" s="31">
        <f>COUNTIF('Prompt Qs - Governance'!$D$37:$D$40,R$139)</f>
        <v>0</v>
      </c>
      <c r="S142" s="31">
        <f>COUNTIF('Prompt Qs - Governance'!$D$37:$D$40,S$139)</f>
        <v>0</v>
      </c>
      <c r="T142" s="31">
        <f>COUNTIF('Prompt Qs - Governance'!$D$37:$D$40,T$139)</f>
        <v>0</v>
      </c>
      <c r="U142" s="31">
        <f>COUNTIF('Prompt Qs - Governance'!$D$37:$D$40,U$139)</f>
        <v>0</v>
      </c>
      <c r="V142" s="32">
        <f t="shared" si="137"/>
        <v>4</v>
      </c>
      <c r="W142" s="45">
        <f t="shared" si="138"/>
        <v>0</v>
      </c>
      <c r="X142" s="178" t="str">
        <f>IF('Prompt Qs - Governance'!$D$36="Applicable","Applicable","Not Applicable")</f>
        <v>Applicable</v>
      </c>
      <c r="Y142" s="60">
        <f t="shared" si="139"/>
        <v>0</v>
      </c>
      <c r="AA142" s="32" t="s">
        <v>282</v>
      </c>
      <c r="AB142" s="180">
        <f>M142</f>
        <v>0</v>
      </c>
      <c r="AC142" s="180">
        <f>Y142</f>
        <v>0</v>
      </c>
    </row>
    <row r="145" spans="3:22" x14ac:dyDescent="0.25">
      <c r="C145" s="24" t="s">
        <v>35</v>
      </c>
      <c r="D145" s="24"/>
      <c r="O145" s="24" t="s">
        <v>35</v>
      </c>
      <c r="P145" s="24"/>
    </row>
    <row r="146" spans="3:22" ht="38.25" x14ac:dyDescent="0.25">
      <c r="C146" s="30" t="s">
        <v>0</v>
      </c>
      <c r="D146" s="173" t="s">
        <v>27</v>
      </c>
      <c r="E146" s="173" t="s">
        <v>22</v>
      </c>
      <c r="F146" s="173" t="s">
        <v>24</v>
      </c>
      <c r="G146" s="173" t="s">
        <v>29</v>
      </c>
      <c r="H146" s="173" t="s">
        <v>23</v>
      </c>
      <c r="I146" s="174" t="s">
        <v>21</v>
      </c>
      <c r="J146" s="175" t="s">
        <v>40</v>
      </c>
      <c r="O146" s="30" t="s">
        <v>0</v>
      </c>
      <c r="P146" s="21" t="s">
        <v>27</v>
      </c>
      <c r="Q146" s="21" t="s">
        <v>22</v>
      </c>
      <c r="R146" s="21" t="s">
        <v>24</v>
      </c>
      <c r="S146" s="21" t="s">
        <v>29</v>
      </c>
      <c r="T146" s="21" t="s">
        <v>23</v>
      </c>
      <c r="U146" s="28" t="s">
        <v>21</v>
      </c>
      <c r="V146" s="27" t="s">
        <v>40</v>
      </c>
    </row>
    <row r="147" spans="3:22" x14ac:dyDescent="0.25">
      <c r="C147" s="32" t="s">
        <v>251</v>
      </c>
      <c r="D147" s="33">
        <f t="shared" ref="D147:I147" si="140">D140/$J140</f>
        <v>1</v>
      </c>
      <c r="E147" s="33">
        <f t="shared" si="140"/>
        <v>0</v>
      </c>
      <c r="F147" s="33">
        <f t="shared" si="140"/>
        <v>0</v>
      </c>
      <c r="G147" s="33">
        <f t="shared" si="140"/>
        <v>0</v>
      </c>
      <c r="H147" s="33">
        <f t="shared" si="140"/>
        <v>0</v>
      </c>
      <c r="I147" s="33">
        <f t="shared" si="140"/>
        <v>0</v>
      </c>
      <c r="J147" s="59">
        <f>SUM(D147:I147)</f>
        <v>1</v>
      </c>
      <c r="K147" s="43"/>
      <c r="L147" s="43"/>
      <c r="M147" s="43"/>
      <c r="O147" s="32" t="s">
        <v>251</v>
      </c>
      <c r="P147" s="33">
        <f>P140/$V140</f>
        <v>1</v>
      </c>
      <c r="Q147" s="33">
        <f t="shared" ref="Q147:U147" si="141">Q140/$V140</f>
        <v>0</v>
      </c>
      <c r="R147" s="33">
        <f t="shared" si="141"/>
        <v>0</v>
      </c>
      <c r="S147" s="33">
        <f t="shared" si="141"/>
        <v>0</v>
      </c>
      <c r="T147" s="33">
        <f t="shared" si="141"/>
        <v>0</v>
      </c>
      <c r="U147" s="33">
        <f t="shared" si="141"/>
        <v>0</v>
      </c>
      <c r="V147" s="59">
        <f>SUM(P147:U147)</f>
        <v>1</v>
      </c>
    </row>
    <row r="148" spans="3:22" x14ac:dyDescent="0.25">
      <c r="C148" s="32" t="s">
        <v>252</v>
      </c>
      <c r="D148" s="33">
        <f t="shared" ref="D148:I148" si="142">D141/$J141</f>
        <v>1</v>
      </c>
      <c r="E148" s="33">
        <f t="shared" si="142"/>
        <v>0</v>
      </c>
      <c r="F148" s="33">
        <f t="shared" si="142"/>
        <v>0</v>
      </c>
      <c r="G148" s="33">
        <f t="shared" si="142"/>
        <v>0</v>
      </c>
      <c r="H148" s="33">
        <f t="shared" si="142"/>
        <v>0</v>
      </c>
      <c r="I148" s="33">
        <f t="shared" si="142"/>
        <v>0</v>
      </c>
      <c r="J148" s="59">
        <f t="shared" ref="J148:J149" si="143">SUM(D148:I148)</f>
        <v>1</v>
      </c>
      <c r="K148" s="43"/>
      <c r="L148" s="43"/>
      <c r="M148" s="43"/>
      <c r="O148" s="32" t="s">
        <v>252</v>
      </c>
      <c r="P148" s="33">
        <f t="shared" ref="P148:U148" si="144">P141/$V141</f>
        <v>1</v>
      </c>
      <c r="Q148" s="33">
        <f t="shared" si="144"/>
        <v>0</v>
      </c>
      <c r="R148" s="33">
        <f t="shared" si="144"/>
        <v>0</v>
      </c>
      <c r="S148" s="33">
        <f t="shared" si="144"/>
        <v>0</v>
      </c>
      <c r="T148" s="33">
        <f t="shared" si="144"/>
        <v>0</v>
      </c>
      <c r="U148" s="33">
        <f t="shared" si="144"/>
        <v>0</v>
      </c>
      <c r="V148" s="59">
        <f t="shared" ref="V148:V149" si="145">SUM(P148:U148)</f>
        <v>1</v>
      </c>
    </row>
    <row r="149" spans="3:22" x14ac:dyDescent="0.25">
      <c r="C149" s="32" t="s">
        <v>282</v>
      </c>
      <c r="D149" s="33">
        <f>D142/$J142</f>
        <v>1</v>
      </c>
      <c r="E149" s="33">
        <f t="shared" ref="E149:I149" si="146">E142/$J142</f>
        <v>0</v>
      </c>
      <c r="F149" s="33">
        <f t="shared" si="146"/>
        <v>0</v>
      </c>
      <c r="G149" s="33">
        <f t="shared" si="146"/>
        <v>0</v>
      </c>
      <c r="H149" s="33">
        <f t="shared" si="146"/>
        <v>0</v>
      </c>
      <c r="I149" s="33">
        <f t="shared" si="146"/>
        <v>0</v>
      </c>
      <c r="J149" s="59">
        <f t="shared" si="143"/>
        <v>1</v>
      </c>
      <c r="K149" s="43"/>
      <c r="L149" s="43"/>
      <c r="M149" s="43"/>
      <c r="O149" s="32" t="s">
        <v>282</v>
      </c>
      <c r="P149" s="33">
        <f t="shared" ref="P149:U149" si="147">P142/$V142</f>
        <v>1</v>
      </c>
      <c r="Q149" s="33">
        <f t="shared" si="147"/>
        <v>0</v>
      </c>
      <c r="R149" s="33">
        <f t="shared" si="147"/>
        <v>0</v>
      </c>
      <c r="S149" s="33">
        <f t="shared" si="147"/>
        <v>0</v>
      </c>
      <c r="T149" s="33">
        <f t="shared" si="147"/>
        <v>0</v>
      </c>
      <c r="U149" s="33">
        <f t="shared" si="147"/>
        <v>0</v>
      </c>
      <c r="V149" s="59">
        <f t="shared" si="145"/>
        <v>1</v>
      </c>
    </row>
  </sheetData>
  <mergeCells count="2">
    <mergeCell ref="C6:J6"/>
    <mergeCell ref="O6:Y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TermInfo xmlns="http://schemas.microsoft.com/office/infopath/2007/PartnerControls">
          <TermName xmlns="http://schemas.microsoft.com/office/infopath/2007/PartnerControls">Estates and Facilities</TermName>
          <TermId xmlns="http://schemas.microsoft.com/office/infopath/2007/PartnerControls">ad5e0741-d088-41e3-9099-b2eb35b66fc4</TermId>
        </TermInfo>
      </Term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Value>31</Value>
    </TaxCatchAll>
    <IconOverlay xmlns="http://schemas.microsoft.com/sharepoint/v4" xsi:nil="true"/>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a729509b32a34273afbf773e0c72336c>
    <Document_x0020_Description xmlns="1eee4ddb-a1f9-40b8-9282-d53ea582adeb" xsi:nil="true"/>
    <_dlc_ExpireDateSaved xmlns="http://schemas.microsoft.com/sharepoint/v3" xsi:nil="true"/>
    <_dlc_ExpireDate xmlns="http://schemas.microsoft.com/sharepoint/v3">2019-01-27T09:00:24+00:00</_dlc_ExpireDate>
    <_dlc_DocId xmlns="1eee4ddb-a1f9-40b8-9282-d53ea582adeb">AAFXSQ5MW4ZD-73-475633</_dlc_DocId>
    <_dlc_DocIdUrl xmlns="1eee4ddb-a1f9-40b8-9282-d53ea582adeb">
      <Url>http://iws.ims.gov.uk/sr/cs/_layouts/DocIdRedir.aspx?ID=AAFXSQ5MW4ZD-73-475633</Url>
      <Description>AAFXSQ5MW4ZD-73-475633</Description>
    </_dlc_DocIdUrl>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DH Document" ma:contentTypeID="0x010100B9957A1BF2FBE8478EF96F1BD89AD4CA00577320BB01E7F74988CFEEA64BAB2A3C" ma:contentTypeVersion="65" ma:contentTypeDescription="" ma:contentTypeScope="" ma:versionID="0ef808c95beb94b20c11301a9bbcb60b">
  <xsd:schema xmlns:xsd="http://www.w3.org/2001/XMLSchema" xmlns:xs="http://www.w3.org/2001/XMLSchema" xmlns:p="http://schemas.microsoft.com/office/2006/metadata/properties" xmlns:ns1="http://schemas.microsoft.com/sharepoint/v3" xmlns:ns2="1eee4ddb-a1f9-40b8-9282-d53ea582adeb" xmlns:ns5="http://schemas.microsoft.com/sharepoint/v4" targetNamespace="http://schemas.microsoft.com/office/2006/metadata/properties" ma:root="true" ma:fieldsID="0c4654ac45b90eb81cda357197b161ce" ns1:_="" ns2:_="" ns5:_="">
    <xsd:import namespace="http://schemas.microsoft.com/sharepoint/v3"/>
    <xsd:import namespace="1eee4ddb-a1f9-40b8-9282-d53ea582adeb"/>
    <xsd:import namespace="http://schemas.microsoft.com/sharepoint/v4"/>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4" nillable="true" ma:displayName="Exempt from Policy" ma:hidden="true" ma:internalName="_dlc_Exempt" ma:readOnly="true">
      <xsd:simpleType>
        <xsd:restriction base="dms:Unknown"/>
      </xsd:simpleType>
    </xsd:element>
    <xsd:element name="_dlc_ExpireDateSaved" ma:index="35" nillable="true" ma:displayName="Original Expiration Date" ma:hidden="true" ma:internalName="_dlc_ExpireDateSaved" ma:readOnly="true">
      <xsd:simpleType>
        <xsd:restriction base="dms:DateTime"/>
      </xsd:simpleType>
    </xsd:element>
    <xsd:element name="_dlc_ExpireDate" ma:index="36"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4"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6"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9" nillable="true" ma:displayName="Document Description" ma:internalName="Document_x0020_Description">
      <xsd:simpleType>
        <xsd:restriction base="dms:Text">
          <xsd:maxLength value="255"/>
        </xsd:restriction>
      </xsd:simpleType>
    </xsd:element>
    <xsd:element name="Reviewer" ma:index="10"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1"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2"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3" nillable="true" ma:displayName="Related Document" ma:internalName="Related_x0020_Document">
      <xsd:simpleType>
        <xsd:restriction base="dms:Text">
          <xsd:maxLength value="255"/>
        </xsd:restriction>
      </xsd:simpleType>
    </xsd:element>
    <xsd:element name="External_x0020_File_x0020_Reference" ma:index="15" nillable="true" ma:displayName="Registered Number" ma:internalName="External_x0020_File_x0020_Reference">
      <xsd:simpleType>
        <xsd:restriction base="dms:Text">
          <xsd:maxLength value="255"/>
        </xsd:restriction>
      </xsd:simpleType>
    </xsd:element>
    <xsd:element name="Retention_x0020_Trigger_x0020_Date" ma:index="16" nillable="true" ma:displayName="Retention Trigger Date" ma:format="DateOnly" ma:internalName="Retention_x0020_Trigger_x0020_Date">
      <xsd:simpleType>
        <xsd:restriction base="dms:DateTime"/>
      </xsd:simpleType>
    </xsd:element>
    <xsd:element name="TaxKeywordTaxHTField" ma:index="19"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993c7ebdb0844bda77b49081e8191e4" ma:index="24" nillable="true" ma:taxonomy="true" ma:internalName="e993c7ebdb0844bda77b49081e8191e4" ma:taxonomyFieldName="_cx_SecurityMarkings" ma:displayName="Classification" ma:default=""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5"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8"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9" nillable="true" ma:taxonomy="true" ma:internalName="a729509b32a34273afbf773e0c72336c" ma:taxonomyFieldName="Document_x0020_Type" ma:displayName="Document Type" ma:default=""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30"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1"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2"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B7789-14E0-45F7-B6CB-2496405A7053}">
  <ds:schemaRefs>
    <ds:schemaRef ds:uri="http://schemas.microsoft.com/sharepoint/v4"/>
    <ds:schemaRef ds:uri="http://schemas.microsoft.com/sharepoint/v3"/>
    <ds:schemaRef ds:uri="http://www.w3.org/XML/1998/namespace"/>
    <ds:schemaRef ds:uri="http://schemas.microsoft.com/office/2006/documentManagement/types"/>
    <ds:schemaRef ds:uri="http://purl.org/dc/dcmitype/"/>
    <ds:schemaRef ds:uri="http://schemas.microsoft.com/office/infopath/2007/PartnerControls"/>
    <ds:schemaRef ds:uri="1eee4ddb-a1f9-40b8-9282-d53ea582adeb"/>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6D71599-2899-40C1-AF7C-8BCB09564155}">
  <ds:schemaRefs>
    <ds:schemaRef ds:uri="http://schemas.microsoft.com/office/2006/metadata/customXsn"/>
  </ds:schemaRefs>
</ds:datastoreItem>
</file>

<file path=customXml/itemProps3.xml><?xml version="1.0" encoding="utf-8"?>
<ds:datastoreItem xmlns:ds="http://schemas.openxmlformats.org/officeDocument/2006/customXml" ds:itemID="{14E7344D-2143-4DC6-BE68-6903667F1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825DAE-CBDB-47F3-89DD-52FFD1E5C3BD}">
  <ds:schemaRefs>
    <ds:schemaRef ds:uri="http://schemas.microsoft.com/sharepoint/events"/>
  </ds:schemaRefs>
</ds:datastoreItem>
</file>

<file path=customXml/itemProps5.xml><?xml version="1.0" encoding="utf-8"?>
<ds:datastoreItem xmlns:ds="http://schemas.openxmlformats.org/officeDocument/2006/customXml" ds:itemID="{76D126C0-28E3-4EEB-B7B1-2035100D0E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Instructions</vt:lpstr>
      <vt:lpstr>Ratings</vt:lpstr>
      <vt:lpstr>&gt;Summary results</vt:lpstr>
      <vt:lpstr>&gt;Results for Safety</vt:lpstr>
      <vt:lpstr>&gt;Results for Patient Experience</vt:lpstr>
      <vt:lpstr>&gt;Results for Efficiency</vt:lpstr>
      <vt:lpstr>&gt;Results for Effectiveness</vt:lpstr>
      <vt:lpstr>&gt;Results for Org Governance</vt:lpstr>
      <vt:lpstr>PQ Ratings</vt:lpstr>
      <vt:lpstr>Overall Summary</vt:lpstr>
      <vt:lpstr>Costs</vt:lpstr>
      <vt:lpstr>Prompt Qs - Safety hard</vt:lpstr>
      <vt:lpstr>Prompt Qs - Safety soft</vt:lpstr>
      <vt:lpstr>Prompt Qs - Patient experience</vt:lpstr>
      <vt:lpstr>Prompt Qs - Efficiency</vt:lpstr>
      <vt:lpstr>Prompt Qs - Effectiveness</vt:lpstr>
      <vt:lpstr>Prompt Qs - Governance</vt:lpstr>
      <vt:lpstr>Prompt guidance sheets</vt:lpstr>
      <vt:lpstr>SAQ, Regs, guidance mapping</vt:lpstr>
      <vt:lpstr>ppt_Date</vt:lpstr>
      <vt:lpstr>ppt_Year1</vt:lpstr>
      <vt:lpstr>ppt_year2</vt:lpstr>
      <vt:lpstr>'&gt;Results for Effectiveness'!Print_Area</vt:lpstr>
      <vt:lpstr>'&gt;Results for Efficiency'!Print_Area</vt:lpstr>
      <vt:lpstr>'&gt;Results for Org Governance'!Print_Area</vt:lpstr>
      <vt:lpstr>'&gt;Results for Patient Experience'!Print_Area</vt:lpstr>
      <vt:lpstr>'&gt;Results for Safety'!Print_Area</vt:lpstr>
      <vt:lpstr>'&gt;Summary results'!Print_Area</vt:lpstr>
      <vt:lpstr>Instructions!Print_Area</vt:lpstr>
      <vt:lpstr>'Prompt guidance sheets'!Print_Area</vt:lpstr>
      <vt:lpstr>'Prompt Qs - Patient experience'!Print_Area</vt:lpstr>
      <vt:lpstr>'Prompt guidance sheets'!Print_Titles</vt:lpstr>
      <vt:lpstr>'Prompt Qs - Effectiveness'!Print_Titles</vt:lpstr>
      <vt:lpstr>'Prompt Qs - Efficiency'!Print_Titles</vt:lpstr>
      <vt:lpstr>'Prompt Qs - Governance'!Print_Titles</vt:lpstr>
      <vt:lpstr>'Prompt Qs - Patient experience'!Print_Titles</vt:lpstr>
      <vt:lpstr>'Prompt Qs - Safety hard'!Print_Titles</vt:lpstr>
      <vt:lpstr>'Prompt Qs - Safety soft'!Print_Titles</vt:lpstr>
      <vt:lpstr>'SAQ, Regs, guidance mapping'!Print_Titles</vt:lpstr>
      <vt:lpstr>Year_1</vt:lpstr>
      <vt:lpstr>Year_2</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 David</dc:creator>
  <cp:lastModifiedBy>Brooker, Juliet</cp:lastModifiedBy>
  <cp:lastPrinted>2016-01-28T14:00:58Z</cp:lastPrinted>
  <dcterms:created xsi:type="dcterms:W3CDTF">2013-12-20T13:46:06Z</dcterms:created>
  <dcterms:modified xsi:type="dcterms:W3CDTF">2016-01-29T11:45:50Z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0x010100B9957A1BF2FBE8478EF96F1BD89AD4CA00577320BB01E7F74988CFEEA64BAB2A3C</vt:lpwstr>
  </property>
  <property fmtid="{D5CDD505-2E9C-101B-9397-08002B2CF9AE}" pid="3" name="_dlc_policyId">
    <vt:lpwstr>/sr/cs/Estates and Facilities</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612265a6-497b-41d3-b11d-261b5c3405ea</vt:lpwstr>
  </property>
  <property fmtid="{D5CDD505-2E9C-101B-9397-08002B2CF9AE}" pid="6" name="Record Class">
    <vt:lpwstr>31;#Estates and Facilities|ad5e0741-d088-41e3-9099-b2eb35b66fc4</vt:lpwstr>
  </property>
  <property fmtid="{D5CDD505-2E9C-101B-9397-08002B2CF9AE}" pid="7" name="TaxKeyword">
    <vt:lpwstr/>
  </property>
  <property fmtid="{D5CDD505-2E9C-101B-9397-08002B2CF9AE}" pid="8" name="Document_x0020_Type">
    <vt:lpwstr/>
  </property>
  <property fmtid="{D5CDD505-2E9C-101B-9397-08002B2CF9AE}" pid="9" name="_cx_SecurityMarkings">
    <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ocument Type">
    <vt:lpwstr/>
  </property>
</Properties>
</file>