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tabRatio="734" activeTab="0"/>
  </bookViews>
  <sheets>
    <sheet name="Data sheet" sheetId="1" r:id="rId1"/>
  </sheets>
  <definedNames>
    <definedName name="List_of_organisations">#REF!</definedName>
    <definedName name="Main_Department">#REF!</definedName>
    <definedName name="Month">#REF!</definedName>
    <definedName name="Organisation_Type">#REF!</definedName>
    <definedName name="_xlnm.Print_Area" localSheetId="0">'Data sheet'!$A$1:$AO$21</definedName>
    <definedName name="Yes_No">#REF!</definedName>
  </definedNames>
  <calcPr fullCalcOnLoad="1"/>
</workbook>
</file>

<file path=xl/sharedStrings.xml><?xml version="1.0" encoding="utf-8"?>
<sst xmlns="http://schemas.openxmlformats.org/spreadsheetml/2006/main" count="135" uniqueCount="55">
  <si>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</si>
  <si>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</si>
  <si>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</si>
  <si>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</si>
  <si>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</si>
  <si>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</si>
  <si>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</si>
  <si>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</si>
  <si>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</si>
  <si>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</si>
  <si>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</si>
  <si>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</si>
  <si>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</si>
  <si>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</si>
  <si>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</si>
  <si>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</si>
  <si>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</si>
  <si>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</si>
  <si>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</si>
  <si>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</si>
  <si>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</si>
  <si>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</si>
  <si>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</si>
  <si>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</si>
  <si>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</si>
  <si>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</si>
  <si>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</si>
  <si>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</si>
  <si>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</si>
  <si>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</si>
  <si>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</si>
  <si>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</si>
  <si>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</si>
  <si>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</si>
  <si>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Work &amp; Pensions Corporate &amp; Shared Services</t>
  </si>
  <si>
    <t>Ministerial Department</t>
  </si>
  <si>
    <t>Department for Work &amp; Pensions</t>
  </si>
  <si>
    <t>Child Maintenance &amp; Enforcement Commission</t>
  </si>
  <si>
    <t>Crown Non Departmental Public Body</t>
  </si>
  <si>
    <t>Health &amp; Safety Executive</t>
  </si>
  <si>
    <t>Jobcentre Plus</t>
  </si>
  <si>
    <t>Executive Agency</t>
  </si>
  <si>
    <t>Pensions &amp; Disability Carers Service</t>
  </si>
  <si>
    <t>Independent Living Fund</t>
  </si>
  <si>
    <t>Executive Non-Departmental Public Body</t>
  </si>
  <si>
    <t>National Employment Savings Trust Corporation</t>
  </si>
  <si>
    <t>Remploy Ltd</t>
  </si>
  <si>
    <t>The Pensions Advisory Service</t>
  </si>
  <si>
    <t>The Pensions Regulator</t>
  </si>
  <si>
    <t>Payroll staff numbers reflect the position on the last day of the month</t>
  </si>
  <si>
    <t>Headcount and FTE information for "Other" represents those individuals who are on separate Commission Executive terms and conditions and are paid against a broad band pay structure.</t>
  </si>
  <si>
    <t xml:space="preserve">TPR and ECR </t>
  </si>
  <si>
    <t>.</t>
  </si>
  <si>
    <t xml:space="preserve">The employee staff number includes 27 headcount who are secondees from government working at NEST full time, for which we pay all employment costs but for whom we do not have employment liability. </t>
  </si>
  <si>
    <t>Remploy does not use Civil service grades
Non-consolidated performance payments relate to a former Weekly Paid Employee's Bonus Scheme for Remploy's factory employees and no longer relate to performance.  Remploy is in the process of gradually consolidating these payments into basic pay</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</si>
</sst>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quot;#,##0"/>
  </numFmts>
  <fonts count="28">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style="thin"/>
      <bottom/>
    </border>
    <border>
      <left style="thin"/>
      <right/>
      <top/>
      <bottom style="thin"/>
    </border>
    <border>
      <left/>
      <right style="thin"/>
      <top/>
      <bottom style="thin"/>
    </border>
    <border>
      <left style="thin"/>
      <right style="thin"/>
      <top/>
      <bottom style="thin"/>
    </border>
    <border>
      <left/>
      <right style="thin"/>
      <top style="thin"/>
      <bottom style="thin"/>
    </border>
    <border>
      <left style="thin"/>
      <right style="thin"/>
      <top/>
      <bottom/>
    </border>
    <border>
      <left style="thin"/>
      <right/>
      <top style="thin"/>
      <bottom/>
    </border>
    <border>
      <left/>
      <right/>
      <top style="thin"/>
      <bottom/>
    </border>
    <border>
      <left/>
      <right style="thin"/>
      <top style="thin"/>
      <bottom/>
    </border>
    <border>
      <left/>
      <right/>
      <top style="thin"/>
      <bottom style="thin"/>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3"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164" fontId="1" fillId="0" borderId="0" applyFont="0" applyFill="0" applyBorder="0" applyAlignment="0" applyProtection="0"/>
    <xf numFmtId="0" fontId="10" fillId="3" borderId="0" applyNumberFormat="0" applyBorder="0" applyAlignment="0" applyProtection="0"/>
    <xf numFmtId="0" fontId="11" fillId="20" borderId="1" applyNumberFormat="0" applyAlignment="0" applyProtection="0"/>
    <xf numFmtId="165" fontId="6" fillId="21" borderId="0" applyNumberFormat="0">
      <alignment/>
      <protection locked="0"/>
    </xf>
    <xf numFmtId="0" fontId="12"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4"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69" fontId="1" fillId="0" borderId="0" applyFont="0" applyFill="0" applyBorder="0" applyAlignment="0" applyProtection="0"/>
    <xf numFmtId="0" fontId="20" fillId="0" borderId="6" applyNumberFormat="0" applyFill="0" applyAlignment="0" applyProtection="0"/>
    <xf numFmtId="0" fontId="21" fillId="23" borderId="0" applyNumberFormat="0" applyBorder="0" applyAlignment="0" applyProtection="0"/>
    <xf numFmtId="0" fontId="1" fillId="0" borderId="0" applyNumberFormat="0" applyFill="0" applyBorder="0" applyAlignment="0" applyProtection="0"/>
    <xf numFmtId="0" fontId="3" fillId="0" borderId="0">
      <alignment/>
      <protection/>
    </xf>
    <xf numFmtId="0" fontId="3" fillId="0" borderId="0">
      <alignment/>
      <protection/>
    </xf>
    <xf numFmtId="0" fontId="0" fillId="0" borderId="0">
      <alignment/>
      <protection/>
    </xf>
    <xf numFmtId="0" fontId="2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0" fillId="24" borderId="7" applyNumberFormat="0" applyFont="0" applyAlignment="0" applyProtection="0"/>
    <xf numFmtId="0" fontId="23" fillId="20" borderId="8" applyNumberFormat="0" applyAlignment="0" applyProtection="0"/>
    <xf numFmtId="40" fontId="8" fillId="25" borderId="0">
      <alignment horizontal="right"/>
      <protection/>
    </xf>
    <xf numFmtId="9" fontId="0"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0" fontId="24" fillId="0" borderId="0" applyNumberFormat="0" applyFill="0" applyBorder="0" applyAlignment="0" applyProtection="0"/>
    <xf numFmtId="178" fontId="1" fillId="0" borderId="0" applyFont="0" applyFill="0" applyBorder="0" applyAlignment="0" applyProtection="0"/>
    <xf numFmtId="0" fontId="25" fillId="0" borderId="9" applyNumberFormat="0" applyFill="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3" fontId="1" fillId="0" borderId="0" applyFont="0" applyFill="0" applyBorder="0" applyAlignment="0" applyProtection="0"/>
    <xf numFmtId="0" fontId="26" fillId="0" borderId="0" applyNumberFormat="0" applyFill="0" applyBorder="0" applyAlignment="0" applyProtection="0"/>
  </cellStyleXfs>
  <cellXfs count="51">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25" fillId="0" borderId="11"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27" fillId="0" borderId="12" xfId="0" applyFont="1" applyFill="1" applyBorder="1" applyAlignment="1" applyProtection="1">
      <alignment horizontal="center" wrapText="1"/>
      <protection/>
    </xf>
    <xf numFmtId="0" fontId="27" fillId="0" borderId="12" xfId="0" applyFont="1" applyFill="1" applyBorder="1" applyAlignment="1" applyProtection="1">
      <alignment horizontal="center"/>
      <protection/>
    </xf>
    <xf numFmtId="0" fontId="0" fillId="25" borderId="10" xfId="0" applyFill="1" applyBorder="1" applyAlignment="1" applyProtection="1">
      <alignment vertical="center"/>
      <protection locked="0"/>
    </xf>
    <xf numFmtId="0" fontId="0" fillId="0" borderId="10" xfId="0" applyFill="1" applyBorder="1" applyAlignment="1" applyProtection="1">
      <alignment vertical="center" wrapText="1"/>
      <protection locked="0"/>
    </xf>
    <xf numFmtId="0" fontId="0" fillId="0" borderId="10" xfId="0" applyFill="1" applyBorder="1" applyAlignment="1" applyProtection="1">
      <alignment horizontal="right" wrapText="1"/>
      <protection locked="0"/>
    </xf>
    <xf numFmtId="187" fontId="0" fillId="0" borderId="10" xfId="0" applyNumberFormat="1" applyFill="1" applyBorder="1" applyAlignment="1" applyProtection="1">
      <alignment horizontal="right" vertical="center"/>
      <protection locked="0"/>
    </xf>
    <xf numFmtId="187" fontId="0" fillId="0" borderId="10" xfId="0" applyNumberFormat="1" applyFont="1" applyFill="1" applyBorder="1" applyAlignment="1" applyProtection="1">
      <alignment horizontal="right" vertical="center"/>
      <protection locked="0"/>
    </xf>
    <xf numFmtId="187" fontId="0" fillId="0" borderId="10" xfId="0" applyNumberFormat="1" applyFont="1" applyFill="1" applyBorder="1" applyAlignment="1" applyProtection="1">
      <alignment horizontal="right" vertical="center"/>
      <protection/>
    </xf>
    <xf numFmtId="187" fontId="0" fillId="0" borderId="10" xfId="0" applyNumberFormat="1" applyFill="1" applyBorder="1" applyAlignment="1" applyProtection="1">
      <alignment horizontal="right" vertical="center"/>
      <protection/>
    </xf>
    <xf numFmtId="0" fontId="0" fillId="25" borderId="10" xfId="0" applyFill="1" applyBorder="1" applyAlignment="1" applyProtection="1">
      <alignment vertical="center" wrapText="1"/>
      <protection locked="0"/>
    </xf>
    <xf numFmtId="0" fontId="25" fillId="0" borderId="13" xfId="0" applyFont="1" applyFill="1" applyBorder="1" applyAlignment="1" applyProtection="1">
      <alignment horizontal="center" wrapText="1"/>
      <protection/>
    </xf>
    <xf numFmtId="0" fontId="25" fillId="0" borderId="14" xfId="0" applyFont="1" applyFill="1" applyBorder="1" applyAlignment="1" applyProtection="1">
      <alignment horizontal="center" wrapText="1"/>
      <protection/>
    </xf>
    <xf numFmtId="0" fontId="25" fillId="0" borderId="12" xfId="0" applyFont="1" applyFill="1" applyBorder="1" applyAlignment="1" applyProtection="1">
      <alignment horizontal="center" wrapText="1"/>
      <protection/>
    </xf>
    <xf numFmtId="0" fontId="25" fillId="0" borderId="15" xfId="0" applyFont="1" applyFill="1" applyBorder="1" applyAlignment="1" applyProtection="1">
      <alignment horizontal="center" wrapText="1"/>
      <protection/>
    </xf>
    <xf numFmtId="0" fontId="25" fillId="0" borderId="11" xfId="0" applyFont="1" applyFill="1" applyBorder="1" applyAlignment="1" applyProtection="1">
      <alignment horizontal="center" wrapText="1"/>
      <protection/>
    </xf>
    <xf numFmtId="0" fontId="25" fillId="0" borderId="16" xfId="0" applyFont="1" applyFill="1" applyBorder="1" applyAlignment="1" applyProtection="1">
      <alignment horizontal="center"/>
      <protection/>
    </xf>
    <xf numFmtId="0" fontId="25" fillId="0" borderId="11" xfId="0" applyFont="1" applyFill="1" applyBorder="1" applyAlignment="1" applyProtection="1">
      <alignment horizontal="center"/>
      <protection/>
    </xf>
    <xf numFmtId="0" fontId="25" fillId="0" borderId="17" xfId="0" applyFont="1" applyFill="1" applyBorder="1" applyAlignment="1" applyProtection="1">
      <alignment/>
      <protection/>
    </xf>
    <xf numFmtId="0" fontId="25" fillId="0" borderId="15" xfId="0" applyFont="1" applyFill="1" applyBorder="1" applyAlignment="1" applyProtection="1">
      <alignment/>
      <protection/>
    </xf>
    <xf numFmtId="0" fontId="25" fillId="0" borderId="18" xfId="0" applyFont="1" applyFill="1" applyBorder="1" applyAlignment="1" applyProtection="1">
      <alignment horizontal="center"/>
      <protection/>
    </xf>
    <xf numFmtId="0" fontId="25" fillId="0" borderId="19" xfId="0" applyFont="1" applyFill="1" applyBorder="1" applyAlignment="1" applyProtection="1">
      <alignment horizontal="center"/>
      <protection/>
    </xf>
    <xf numFmtId="0" fontId="25" fillId="0" borderId="20" xfId="0" applyFont="1" applyFill="1" applyBorder="1" applyAlignment="1" applyProtection="1">
      <alignment horizontal="center"/>
      <protection/>
    </xf>
    <xf numFmtId="0" fontId="25" fillId="0" borderId="16" xfId="0" applyFont="1" applyFill="1" applyBorder="1" applyAlignment="1" applyProtection="1">
      <alignment horizontal="center" wrapText="1"/>
      <protection/>
    </xf>
    <xf numFmtId="0" fontId="27" fillId="0" borderId="18" xfId="0" applyFont="1" applyFill="1" applyBorder="1" applyAlignment="1" applyProtection="1">
      <alignment horizontal="center" wrapText="1"/>
      <protection/>
    </xf>
    <xf numFmtId="0" fontId="27" fillId="0" borderId="20" xfId="0" applyFont="1" applyFill="1" applyBorder="1" applyAlignment="1" applyProtection="1">
      <alignment horizontal="center" wrapText="1"/>
      <protection/>
    </xf>
    <xf numFmtId="0" fontId="27" fillId="0" borderId="13" xfId="0" applyFont="1" applyFill="1" applyBorder="1" applyAlignment="1" applyProtection="1">
      <alignment horizontal="center" wrapText="1"/>
      <protection/>
    </xf>
    <xf numFmtId="0" fontId="27" fillId="0" borderId="14" xfId="0" applyFont="1" applyFill="1" applyBorder="1" applyAlignment="1" applyProtection="1">
      <alignment horizontal="center" wrapText="1"/>
      <protection/>
    </xf>
    <xf numFmtId="0" fontId="25" fillId="0" borderId="21" xfId="0" applyFont="1" applyFill="1" applyBorder="1" applyAlignment="1" applyProtection="1">
      <alignment horizontal="center"/>
      <protection/>
    </xf>
    <xf numFmtId="0" fontId="25" fillId="0" borderId="10" xfId="0" applyFont="1" applyFill="1" applyBorder="1" applyAlignment="1" applyProtection="1">
      <alignment horizontal="center" wrapText="1"/>
      <protection/>
    </xf>
    <xf numFmtId="0" fontId="25" fillId="0" borderId="17" xfId="0" applyFont="1" applyFill="1" applyBorder="1" applyAlignment="1" applyProtection="1">
      <alignment horizontal="center" wrapText="1"/>
      <protection/>
    </xf>
    <xf numFmtId="0" fontId="25" fillId="0" borderId="21" xfId="0" applyFont="1" applyFill="1" applyBorder="1" applyAlignment="1" applyProtection="1">
      <alignment horizontal="center" wrapText="1"/>
      <protection/>
    </xf>
    <xf numFmtId="0" fontId="27" fillId="0" borderId="12" xfId="0" applyFont="1" applyFill="1" applyBorder="1" applyAlignment="1" applyProtection="1">
      <alignment horizontal="center" wrapText="1"/>
      <protection/>
    </xf>
    <xf numFmtId="0" fontId="27" fillId="0" borderId="17" xfId="0" applyFont="1" applyFill="1" applyBorder="1" applyAlignment="1" applyProtection="1">
      <alignment horizontal="center" wrapText="1"/>
      <protection/>
    </xf>
    <xf numFmtId="0" fontId="27" fillId="0" borderId="15" xfId="0" applyFont="1" applyFill="1" applyBorder="1" applyAlignment="1" applyProtection="1">
      <alignment horizontal="center" wrapText="1"/>
      <protection/>
    </xf>
    <xf numFmtId="0" fontId="25" fillId="0" borderId="10" xfId="0" applyFont="1" applyFill="1" applyBorder="1" applyAlignment="1" applyProtection="1">
      <alignment horizontal="center"/>
      <protection/>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L3">
      <selection activeCell="AO12" sqref="AO12"/>
    </sheetView>
  </sheetViews>
  <sheetFormatPr defaultColWidth="8.88671875" defaultRowHeight="15"/>
  <cols>
    <col min="1" max="1" width="38.3359375" style="2" customWidth="1"/>
    <col min="2" max="2" width="35.4453125" style="2" customWidth="1"/>
    <col min="3" max="3" width="36.886718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48.6640625" style="2" customWidth="1"/>
    <col min="42" max="16384" width="8.88671875" style="2" customWidth="1"/>
  </cols>
  <sheetData>
    <row r="1" spans="1:41" s="1" customFormat="1" ht="15" customHeight="1">
      <c r="A1" s="28" t="s">
        <v>12</v>
      </c>
      <c r="B1" s="28" t="s">
        <v>1</v>
      </c>
      <c r="C1" s="28" t="s">
        <v>0</v>
      </c>
      <c r="D1" s="30" t="s">
        <v>8</v>
      </c>
      <c r="E1" s="46"/>
      <c r="F1" s="46"/>
      <c r="G1" s="46"/>
      <c r="H1" s="46"/>
      <c r="I1" s="46"/>
      <c r="J1" s="46"/>
      <c r="K1" s="46"/>
      <c r="L1" s="46"/>
      <c r="M1" s="46"/>
      <c r="N1" s="46"/>
      <c r="O1" s="46"/>
      <c r="P1" s="46"/>
      <c r="Q1" s="38"/>
      <c r="R1" s="32" t="s">
        <v>15</v>
      </c>
      <c r="S1" s="43"/>
      <c r="T1" s="43"/>
      <c r="U1" s="43"/>
      <c r="V1" s="43"/>
      <c r="W1" s="43"/>
      <c r="X1" s="43"/>
      <c r="Y1" s="43"/>
      <c r="Z1" s="43"/>
      <c r="AA1" s="31"/>
      <c r="AB1" s="39" t="s">
        <v>25</v>
      </c>
      <c r="AC1" s="40"/>
      <c r="AD1" s="35" t="s">
        <v>11</v>
      </c>
      <c r="AE1" s="36"/>
      <c r="AF1" s="36"/>
      <c r="AG1" s="36"/>
      <c r="AH1" s="36"/>
      <c r="AI1" s="36"/>
      <c r="AJ1" s="37"/>
      <c r="AK1" s="50" t="s">
        <v>32</v>
      </c>
      <c r="AL1" s="50"/>
      <c r="AM1" s="50"/>
      <c r="AN1" s="47" t="s">
        <v>24</v>
      </c>
      <c r="AO1" s="28" t="s">
        <v>33</v>
      </c>
    </row>
    <row r="2" spans="1:41" s="1" customFormat="1" ht="53.25" customHeight="1">
      <c r="A2" s="33"/>
      <c r="B2" s="33"/>
      <c r="C2" s="33"/>
      <c r="D2" s="26" t="s">
        <v>28</v>
      </c>
      <c r="E2" s="27"/>
      <c r="F2" s="26" t="s">
        <v>29</v>
      </c>
      <c r="G2" s="27"/>
      <c r="H2" s="26" t="s">
        <v>30</v>
      </c>
      <c r="I2" s="27"/>
      <c r="J2" s="26" t="s">
        <v>6</v>
      </c>
      <c r="K2" s="27"/>
      <c r="L2" s="26" t="s">
        <v>31</v>
      </c>
      <c r="M2" s="27"/>
      <c r="N2" s="26" t="s">
        <v>5</v>
      </c>
      <c r="O2" s="27"/>
      <c r="P2" s="30" t="s">
        <v>9</v>
      </c>
      <c r="Q2" s="38"/>
      <c r="R2" s="30" t="s">
        <v>13</v>
      </c>
      <c r="S2" s="31"/>
      <c r="T2" s="32" t="s">
        <v>3</v>
      </c>
      <c r="U2" s="31"/>
      <c r="V2" s="32" t="s">
        <v>4</v>
      </c>
      <c r="W2" s="31"/>
      <c r="X2" s="32" t="s">
        <v>14</v>
      </c>
      <c r="Y2" s="31"/>
      <c r="Z2" s="30" t="s">
        <v>10</v>
      </c>
      <c r="AA2" s="38"/>
      <c r="AB2" s="41"/>
      <c r="AC2" s="42"/>
      <c r="AD2" s="28" t="s">
        <v>17</v>
      </c>
      <c r="AE2" s="28" t="s">
        <v>16</v>
      </c>
      <c r="AF2" s="28" t="s">
        <v>18</v>
      </c>
      <c r="AG2" s="28" t="s">
        <v>19</v>
      </c>
      <c r="AH2" s="28" t="s">
        <v>20</v>
      </c>
      <c r="AI2" s="28" t="s">
        <v>21</v>
      </c>
      <c r="AJ2" s="44" t="s">
        <v>23</v>
      </c>
      <c r="AK2" s="28" t="s">
        <v>26</v>
      </c>
      <c r="AL2" s="28" t="s">
        <v>27</v>
      </c>
      <c r="AM2" s="28" t="s">
        <v>22</v>
      </c>
      <c r="AN2" s="48"/>
      <c r="AO2" s="45"/>
    </row>
    <row r="3" spans="1:41" ht="57.75" customHeight="1">
      <c r="A3" s="34"/>
      <c r="B3" s="34"/>
      <c r="C3" s="34"/>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29"/>
      <c r="AE3" s="29"/>
      <c r="AF3" s="29"/>
      <c r="AG3" s="29"/>
      <c r="AH3" s="29"/>
      <c r="AI3" s="29"/>
      <c r="AJ3" s="44"/>
      <c r="AK3" s="29"/>
      <c r="AL3" s="29"/>
      <c r="AM3" s="29"/>
      <c r="AN3" s="49"/>
      <c r="AO3" s="29"/>
    </row>
    <row r="4" spans="1:41" ht="30">
      <c r="A4" s="3" t="s">
        <v>34</v>
      </c>
      <c r="B4" s="3" t="s">
        <v>35</v>
      </c>
      <c r="C4" s="3" t="s">
        <v>36</v>
      </c>
      <c r="D4" s="12">
        <v>3761</v>
      </c>
      <c r="E4" s="12">
        <v>3282.31</v>
      </c>
      <c r="F4" s="12">
        <v>3309</v>
      </c>
      <c r="G4" s="12">
        <v>3075.81</v>
      </c>
      <c r="H4" s="12">
        <v>3806</v>
      </c>
      <c r="I4" s="12">
        <v>3633.38</v>
      </c>
      <c r="J4" s="12">
        <v>1586</v>
      </c>
      <c r="K4" s="12">
        <v>1529.81</v>
      </c>
      <c r="L4" s="12">
        <v>195</v>
      </c>
      <c r="M4" s="12">
        <v>191.48</v>
      </c>
      <c r="N4" s="12">
        <v>18</v>
      </c>
      <c r="O4" s="12">
        <v>17.6</v>
      </c>
      <c r="P4" s="13">
        <f>SUM(N4,L4,J4,H4,F4,D4)</f>
        <v>12675</v>
      </c>
      <c r="Q4" s="13">
        <f>SUM(O4,M4,K4,I4,G4,E4)</f>
        <v>11730.39</v>
      </c>
      <c r="R4" s="12">
        <v>0</v>
      </c>
      <c r="S4" s="12">
        <v>0</v>
      </c>
      <c r="T4" s="12">
        <v>0</v>
      </c>
      <c r="U4" s="12">
        <v>0</v>
      </c>
      <c r="V4" s="12">
        <v>145</v>
      </c>
      <c r="W4" s="12">
        <v>145</v>
      </c>
      <c r="X4" s="12">
        <v>0</v>
      </c>
      <c r="Y4" s="12">
        <v>0</v>
      </c>
      <c r="Z4" s="14">
        <f>SUM(X4,V4,,T4,R4)</f>
        <v>145</v>
      </c>
      <c r="AA4" s="14">
        <f>SUM(Y4,W4,,U4,S4)</f>
        <v>145</v>
      </c>
      <c r="AB4" s="4">
        <f>Z4+P4</f>
        <v>12820</v>
      </c>
      <c r="AC4" s="4">
        <f>AA4+Q4</f>
        <v>11875.39</v>
      </c>
      <c r="AD4" s="21">
        <v>29348955.24000003</v>
      </c>
      <c r="AE4" s="22">
        <v>447908.74</v>
      </c>
      <c r="AF4" s="22">
        <v>54971.97</v>
      </c>
      <c r="AG4" s="22">
        <v>147712.22</v>
      </c>
      <c r="AH4" s="22">
        <v>5686651.859999993</v>
      </c>
      <c r="AI4" s="22">
        <v>2372508.05</v>
      </c>
      <c r="AJ4" s="23">
        <f>SUM(AD4:AI4)</f>
        <v>38058708.08000001</v>
      </c>
      <c r="AK4" s="21">
        <v>945789</v>
      </c>
      <c r="AL4" s="21">
        <v>818173</v>
      </c>
      <c r="AM4" s="24">
        <f>SUM(AK4:AL4)</f>
        <v>1763962</v>
      </c>
      <c r="AN4" s="8">
        <f>AM4+AJ4</f>
        <v>39822670.08000001</v>
      </c>
      <c r="AO4" s="18" t="s">
        <v>49</v>
      </c>
    </row>
    <row r="5" spans="1:41" ht="15">
      <c r="A5" s="3" t="s">
        <v>37</v>
      </c>
      <c r="B5" s="3" t="s">
        <v>38</v>
      </c>
      <c r="C5" s="3" t="s">
        <v>36</v>
      </c>
      <c r="D5" s="12">
        <v>5607</v>
      </c>
      <c r="E5" s="12">
        <v>4779.54</v>
      </c>
      <c r="F5" s="12">
        <v>2451</v>
      </c>
      <c r="G5" s="12">
        <v>2206.57</v>
      </c>
      <c r="H5" s="12">
        <v>643</v>
      </c>
      <c r="I5" s="12">
        <v>611.52</v>
      </c>
      <c r="J5" s="12">
        <v>143</v>
      </c>
      <c r="K5" s="12">
        <v>141.65</v>
      </c>
      <c r="L5" s="12">
        <v>23</v>
      </c>
      <c r="M5" s="12">
        <v>23</v>
      </c>
      <c r="N5" s="12">
        <v>212</v>
      </c>
      <c r="O5" s="12">
        <v>211.37</v>
      </c>
      <c r="P5" s="13">
        <f aca="true" t="shared" si="0" ref="P5:P13">SUM(N5,L5,J5,H5,F5,D5)</f>
        <v>9079</v>
      </c>
      <c r="Q5" s="13">
        <f aca="true" t="shared" si="1" ref="Q5:Q13">SUM(O5,M5,K5,I5,G5,E5)</f>
        <v>7973.65</v>
      </c>
      <c r="R5" s="12">
        <v>0</v>
      </c>
      <c r="S5" s="12">
        <v>0</v>
      </c>
      <c r="T5" s="12">
        <v>0</v>
      </c>
      <c r="U5" s="12">
        <v>0</v>
      </c>
      <c r="V5" s="12">
        <v>2</v>
      </c>
      <c r="W5" s="12">
        <v>2</v>
      </c>
      <c r="X5" s="12">
        <v>9</v>
      </c>
      <c r="Y5" s="12">
        <v>9</v>
      </c>
      <c r="Z5" s="14">
        <f aca="true" t="shared" si="2" ref="Z5:Z12">SUM(X5,V5,,T5,R5)</f>
        <v>11</v>
      </c>
      <c r="AA5" s="14">
        <f aca="true" t="shared" si="3" ref="AA5:AA12">SUM(Y5,W5,,U5,S5)</f>
        <v>11</v>
      </c>
      <c r="AB5" s="4">
        <f aca="true" t="shared" si="4" ref="AB5:AB13">Z5+P5</f>
        <v>9090</v>
      </c>
      <c r="AC5" s="4">
        <f aca="true" t="shared" si="5" ref="AC5:AC13">AA5+Q5</f>
        <v>7984.65</v>
      </c>
      <c r="AD5" s="22">
        <v>14386204</v>
      </c>
      <c r="AE5" s="22">
        <v>210647</v>
      </c>
      <c r="AF5" s="22">
        <v>2295</v>
      </c>
      <c r="AG5" s="22">
        <v>637935</v>
      </c>
      <c r="AH5" s="22">
        <v>2627491</v>
      </c>
      <c r="AI5" s="22">
        <v>979056</v>
      </c>
      <c r="AJ5" s="23">
        <f aca="true" t="shared" si="6" ref="AJ5:AJ12">SUM(AD5:AI5)</f>
        <v>18843628</v>
      </c>
      <c r="AK5" s="21">
        <v>17462</v>
      </c>
      <c r="AL5" s="21">
        <v>146795</v>
      </c>
      <c r="AM5" s="24">
        <f aca="true" t="shared" si="7" ref="AM5:AM13">SUM(AK5:AL5)</f>
        <v>164257</v>
      </c>
      <c r="AN5" s="8">
        <f aca="true" t="shared" si="8" ref="AN5:AN13">AM5+AJ5</f>
        <v>19007885</v>
      </c>
      <c r="AO5" s="18" t="s">
        <v>50</v>
      </c>
    </row>
    <row r="6" spans="1:41" ht="15">
      <c r="A6" s="3" t="s">
        <v>39</v>
      </c>
      <c r="B6" s="3" t="s">
        <v>38</v>
      </c>
      <c r="C6" s="3" t="s">
        <v>36</v>
      </c>
      <c r="D6" s="12">
        <v>564</v>
      </c>
      <c r="E6" s="12">
        <v>496.5</v>
      </c>
      <c r="F6" s="12">
        <v>528</v>
      </c>
      <c r="G6" s="12">
        <v>490.9</v>
      </c>
      <c r="H6" s="12">
        <v>1769</v>
      </c>
      <c r="I6" s="12">
        <v>1674.5</v>
      </c>
      <c r="J6" s="12">
        <v>683</v>
      </c>
      <c r="K6" s="12">
        <v>654.8</v>
      </c>
      <c r="L6" s="12">
        <v>45</v>
      </c>
      <c r="M6" s="12">
        <v>44.3</v>
      </c>
      <c r="N6" s="12">
        <v>0</v>
      </c>
      <c r="O6" s="12">
        <v>0</v>
      </c>
      <c r="P6" s="13">
        <f t="shared" si="0"/>
        <v>3589</v>
      </c>
      <c r="Q6" s="13">
        <f t="shared" si="1"/>
        <v>3361</v>
      </c>
      <c r="R6" s="12">
        <v>23</v>
      </c>
      <c r="S6" s="12">
        <v>22.35</v>
      </c>
      <c r="T6" s="12">
        <v>11</v>
      </c>
      <c r="U6" s="12">
        <v>7.2</v>
      </c>
      <c r="V6" s="12">
        <v>12</v>
      </c>
      <c r="W6" s="12">
        <v>11.14</v>
      </c>
      <c r="X6" s="12">
        <v>0</v>
      </c>
      <c r="Y6" s="12">
        <v>0</v>
      </c>
      <c r="Z6" s="14">
        <f t="shared" si="2"/>
        <v>46</v>
      </c>
      <c r="AA6" s="14">
        <f t="shared" si="3"/>
        <v>40.69</v>
      </c>
      <c r="AB6" s="4">
        <f t="shared" si="4"/>
        <v>3635</v>
      </c>
      <c r="AC6" s="4">
        <f t="shared" si="5"/>
        <v>3401.69</v>
      </c>
      <c r="AD6" s="22">
        <v>10804525.990000002</v>
      </c>
      <c r="AE6" s="22">
        <v>129029.43</v>
      </c>
      <c r="AF6" s="22">
        <v>26152.7</v>
      </c>
      <c r="AG6" s="22">
        <v>24122.12</v>
      </c>
      <c r="AH6" s="22">
        <v>2221534.47</v>
      </c>
      <c r="AI6" s="22">
        <v>953229.46</v>
      </c>
      <c r="AJ6" s="23">
        <f t="shared" si="6"/>
        <v>14158594.170000002</v>
      </c>
      <c r="AK6" s="21">
        <v>230300</v>
      </c>
      <c r="AL6" s="21">
        <v>0</v>
      </c>
      <c r="AM6" s="24">
        <f t="shared" si="7"/>
        <v>230300</v>
      </c>
      <c r="AN6" s="8">
        <f t="shared" si="8"/>
        <v>14388894.170000002</v>
      </c>
      <c r="AO6" s="9"/>
    </row>
    <row r="7" spans="1:41" ht="15">
      <c r="A7" s="3" t="s">
        <v>40</v>
      </c>
      <c r="B7" s="3" t="s">
        <v>41</v>
      </c>
      <c r="C7" s="3" t="s">
        <v>36</v>
      </c>
      <c r="D7" s="12">
        <v>41461</v>
      </c>
      <c r="E7" s="12">
        <v>36149.53</v>
      </c>
      <c r="F7" s="12">
        <v>33193</v>
      </c>
      <c r="G7" s="12">
        <v>29834.98</v>
      </c>
      <c r="H7" s="12">
        <v>5855</v>
      </c>
      <c r="I7" s="12">
        <v>5619.48</v>
      </c>
      <c r="J7" s="12">
        <v>522</v>
      </c>
      <c r="K7" s="12">
        <v>513.15</v>
      </c>
      <c r="L7" s="12">
        <v>39</v>
      </c>
      <c r="M7" s="12">
        <v>38.57</v>
      </c>
      <c r="N7" s="12">
        <v>3</v>
      </c>
      <c r="O7" s="12">
        <v>2.81</v>
      </c>
      <c r="P7" s="13">
        <f t="shared" si="0"/>
        <v>81073</v>
      </c>
      <c r="Q7" s="13">
        <f t="shared" si="1"/>
        <v>72158.51999999999</v>
      </c>
      <c r="R7" s="12">
        <v>0</v>
      </c>
      <c r="S7" s="12">
        <v>0</v>
      </c>
      <c r="T7" s="12">
        <v>0</v>
      </c>
      <c r="U7" s="12">
        <v>0</v>
      </c>
      <c r="V7" s="12">
        <v>2</v>
      </c>
      <c r="W7" s="12">
        <v>2</v>
      </c>
      <c r="X7" s="12">
        <v>0</v>
      </c>
      <c r="Y7" s="12">
        <v>0</v>
      </c>
      <c r="Z7" s="14">
        <f t="shared" si="2"/>
        <v>2</v>
      </c>
      <c r="AA7" s="14">
        <f t="shared" si="3"/>
        <v>2</v>
      </c>
      <c r="AB7" s="4">
        <f t="shared" si="4"/>
        <v>81075</v>
      </c>
      <c r="AC7" s="4">
        <f t="shared" si="5"/>
        <v>72160.51999999999</v>
      </c>
      <c r="AD7" s="22">
        <v>132720099.84999977</v>
      </c>
      <c r="AE7" s="22">
        <v>1065583.08</v>
      </c>
      <c r="AF7" s="22">
        <v>102475.47</v>
      </c>
      <c r="AG7" s="22">
        <v>37163.31</v>
      </c>
      <c r="AH7" s="22">
        <v>22817973.080000002</v>
      </c>
      <c r="AI7" s="22">
        <v>8252779.909999989</v>
      </c>
      <c r="AJ7" s="23">
        <f t="shared" si="6"/>
        <v>164996074.69999978</v>
      </c>
      <c r="AK7" s="21">
        <v>12956</v>
      </c>
      <c r="AL7" s="21">
        <v>101905</v>
      </c>
      <c r="AM7" s="24">
        <f t="shared" si="7"/>
        <v>114861</v>
      </c>
      <c r="AN7" s="8">
        <f t="shared" si="8"/>
        <v>165110935.69999978</v>
      </c>
      <c r="AO7" s="18" t="s">
        <v>49</v>
      </c>
    </row>
    <row r="8" spans="1:41" ht="15">
      <c r="A8" s="3" t="s">
        <v>42</v>
      </c>
      <c r="B8" s="3" t="s">
        <v>41</v>
      </c>
      <c r="C8" s="3" t="s">
        <v>36</v>
      </c>
      <c r="D8" s="12">
        <v>8799</v>
      </c>
      <c r="E8" s="12">
        <v>7730.659999999993</v>
      </c>
      <c r="F8" s="12">
        <v>4708</v>
      </c>
      <c r="G8" s="12">
        <v>4195.37</v>
      </c>
      <c r="H8" s="12">
        <v>1026</v>
      </c>
      <c r="I8" s="12">
        <v>981.19</v>
      </c>
      <c r="J8" s="12">
        <v>171</v>
      </c>
      <c r="K8" s="12">
        <v>167.47</v>
      </c>
      <c r="L8" s="12">
        <v>19</v>
      </c>
      <c r="M8" s="12">
        <v>18.8</v>
      </c>
      <c r="N8" s="12">
        <v>1</v>
      </c>
      <c r="O8" s="12">
        <v>1</v>
      </c>
      <c r="P8" s="13">
        <f t="shared" si="0"/>
        <v>14724</v>
      </c>
      <c r="Q8" s="13">
        <f t="shared" si="1"/>
        <v>13094.489999999993</v>
      </c>
      <c r="R8" s="12">
        <v>0</v>
      </c>
      <c r="S8" s="12">
        <v>0</v>
      </c>
      <c r="T8" s="12">
        <v>0</v>
      </c>
      <c r="U8" s="12">
        <v>0</v>
      </c>
      <c r="V8" s="12">
        <v>0</v>
      </c>
      <c r="W8" s="12">
        <v>0</v>
      </c>
      <c r="X8" s="12">
        <v>0</v>
      </c>
      <c r="Y8" s="12">
        <v>0</v>
      </c>
      <c r="Z8" s="14">
        <f t="shared" si="2"/>
        <v>0</v>
      </c>
      <c r="AA8" s="14">
        <f t="shared" si="3"/>
        <v>0</v>
      </c>
      <c r="AB8" s="4">
        <f t="shared" si="4"/>
        <v>14724</v>
      </c>
      <c r="AC8" s="4">
        <f t="shared" si="5"/>
        <v>13094.489999999993</v>
      </c>
      <c r="AD8" s="22">
        <v>22624650.650000013</v>
      </c>
      <c r="AE8" s="22">
        <v>178919.12</v>
      </c>
      <c r="AF8" s="22">
        <v>17502.71</v>
      </c>
      <c r="AG8" s="22">
        <v>729735.4</v>
      </c>
      <c r="AH8" s="22">
        <v>4033900.04</v>
      </c>
      <c r="AI8" s="22">
        <v>1476415.42</v>
      </c>
      <c r="AJ8" s="23">
        <f t="shared" si="6"/>
        <v>29061123.34000001</v>
      </c>
      <c r="AK8" s="21"/>
      <c r="AL8" s="21">
        <v>22656</v>
      </c>
      <c r="AM8" s="24">
        <f t="shared" si="7"/>
        <v>22656</v>
      </c>
      <c r="AN8" s="8">
        <f t="shared" si="8"/>
        <v>29083779.34000001</v>
      </c>
      <c r="AO8" s="18" t="s">
        <v>49</v>
      </c>
    </row>
    <row r="9" spans="1:41" ht="15">
      <c r="A9" s="3" t="s">
        <v>43</v>
      </c>
      <c r="B9" s="3" t="s">
        <v>44</v>
      </c>
      <c r="C9" s="3" t="s">
        <v>36</v>
      </c>
      <c r="D9" s="12">
        <v>102</v>
      </c>
      <c r="E9" s="12">
        <v>87.21</v>
      </c>
      <c r="F9" s="12">
        <v>35</v>
      </c>
      <c r="G9" s="12">
        <v>31.58</v>
      </c>
      <c r="H9" s="12">
        <v>19</v>
      </c>
      <c r="I9" s="12">
        <v>17.23</v>
      </c>
      <c r="J9" s="12">
        <v>7</v>
      </c>
      <c r="K9" s="12">
        <v>6.73</v>
      </c>
      <c r="L9" s="12">
        <v>1</v>
      </c>
      <c r="M9" s="12">
        <v>1</v>
      </c>
      <c r="N9" s="12">
        <v>0</v>
      </c>
      <c r="O9" s="12">
        <v>0</v>
      </c>
      <c r="P9" s="13">
        <f t="shared" si="0"/>
        <v>164</v>
      </c>
      <c r="Q9" s="13">
        <f t="shared" si="1"/>
        <v>143.75</v>
      </c>
      <c r="R9" s="12">
        <v>0</v>
      </c>
      <c r="S9" s="12">
        <v>0</v>
      </c>
      <c r="T9" s="12">
        <v>1</v>
      </c>
      <c r="U9" s="12">
        <v>1</v>
      </c>
      <c r="V9" s="12">
        <v>0</v>
      </c>
      <c r="W9" s="12">
        <v>0</v>
      </c>
      <c r="X9" s="12">
        <v>0</v>
      </c>
      <c r="Y9" s="12">
        <v>0</v>
      </c>
      <c r="Z9" s="14">
        <f t="shared" si="2"/>
        <v>1</v>
      </c>
      <c r="AA9" s="14">
        <f t="shared" si="3"/>
        <v>1</v>
      </c>
      <c r="AB9" s="4">
        <f t="shared" si="4"/>
        <v>165</v>
      </c>
      <c r="AC9" s="4">
        <f t="shared" si="5"/>
        <v>144.75</v>
      </c>
      <c r="AD9" s="22">
        <v>287412.28</v>
      </c>
      <c r="AE9" s="22">
        <v>23457.79</v>
      </c>
      <c r="AF9" s="22">
        <v>0</v>
      </c>
      <c r="AG9" s="22">
        <v>95.49</v>
      </c>
      <c r="AH9" s="22">
        <v>50855.42</v>
      </c>
      <c r="AI9" s="22">
        <v>22058.96</v>
      </c>
      <c r="AJ9" s="23">
        <f t="shared" si="6"/>
        <v>383879.94</v>
      </c>
      <c r="AK9" s="21">
        <v>5657.28</v>
      </c>
      <c r="AL9" s="21">
        <v>0</v>
      </c>
      <c r="AM9" s="24">
        <f t="shared" si="7"/>
        <v>5657.28</v>
      </c>
      <c r="AN9" s="8">
        <f t="shared" si="8"/>
        <v>389537.22000000003</v>
      </c>
      <c r="AO9" s="9"/>
    </row>
    <row r="10" spans="1:41" ht="60">
      <c r="A10" s="3" t="s">
        <v>45</v>
      </c>
      <c r="B10" s="3" t="s">
        <v>44</v>
      </c>
      <c r="C10" s="3" t="s">
        <v>36</v>
      </c>
      <c r="D10" s="20" t="s">
        <v>52</v>
      </c>
      <c r="E10" s="20" t="s">
        <v>52</v>
      </c>
      <c r="F10" s="20" t="s">
        <v>52</v>
      </c>
      <c r="G10" s="20" t="s">
        <v>52</v>
      </c>
      <c r="H10" s="20" t="s">
        <v>52</v>
      </c>
      <c r="I10" s="20" t="s">
        <v>52</v>
      </c>
      <c r="J10" s="20" t="s">
        <v>52</v>
      </c>
      <c r="K10" s="20" t="s">
        <v>52</v>
      </c>
      <c r="L10" s="20" t="s">
        <v>52</v>
      </c>
      <c r="M10" s="20" t="s">
        <v>52</v>
      </c>
      <c r="N10" s="12">
        <v>184</v>
      </c>
      <c r="O10" s="12">
        <v>181.6</v>
      </c>
      <c r="P10" s="13">
        <f t="shared" si="0"/>
        <v>184</v>
      </c>
      <c r="Q10" s="13">
        <f t="shared" si="1"/>
        <v>181.6</v>
      </c>
      <c r="R10" s="12">
        <v>2</v>
      </c>
      <c r="S10" s="12">
        <v>0.89</v>
      </c>
      <c r="T10" s="12">
        <v>32</v>
      </c>
      <c r="U10" s="12">
        <v>26.22</v>
      </c>
      <c r="V10" s="12">
        <v>0</v>
      </c>
      <c r="W10" s="12">
        <v>0</v>
      </c>
      <c r="X10" s="12">
        <v>25</v>
      </c>
      <c r="Y10" s="12">
        <v>18.34</v>
      </c>
      <c r="Z10" s="14">
        <f t="shared" si="2"/>
        <v>59</v>
      </c>
      <c r="AA10" s="14">
        <f t="shared" si="3"/>
        <v>45.45</v>
      </c>
      <c r="AB10" s="4">
        <f t="shared" si="4"/>
        <v>243</v>
      </c>
      <c r="AC10" s="4">
        <f t="shared" si="5"/>
        <v>227.05</v>
      </c>
      <c r="AD10" s="22">
        <v>965145.58</v>
      </c>
      <c r="AE10" s="22">
        <v>16640.96</v>
      </c>
      <c r="AF10" s="22">
        <v>3703.25</v>
      </c>
      <c r="AG10" s="22">
        <v>0</v>
      </c>
      <c r="AH10" s="22">
        <v>73640.1</v>
      </c>
      <c r="AI10" s="22">
        <v>116019.65</v>
      </c>
      <c r="AJ10" s="23">
        <f t="shared" si="6"/>
        <v>1175149.5399999998</v>
      </c>
      <c r="AK10" s="21">
        <v>232267.27</v>
      </c>
      <c r="AL10" s="21">
        <v>321649.18000000005</v>
      </c>
      <c r="AM10" s="24">
        <f t="shared" si="7"/>
        <v>553916.4500000001</v>
      </c>
      <c r="AN10" s="8">
        <f t="shared" si="8"/>
        <v>1729065.9899999998</v>
      </c>
      <c r="AO10" s="19" t="s">
        <v>53</v>
      </c>
    </row>
    <row r="11" spans="1:41" ht="105">
      <c r="A11" s="3" t="s">
        <v>46</v>
      </c>
      <c r="B11" s="3" t="s">
        <v>44</v>
      </c>
      <c r="C11" s="3" t="s">
        <v>36</v>
      </c>
      <c r="D11" s="20" t="s">
        <v>52</v>
      </c>
      <c r="E11" s="20" t="s">
        <v>52</v>
      </c>
      <c r="F11" s="20" t="s">
        <v>52</v>
      </c>
      <c r="G11" s="20" t="s">
        <v>52</v>
      </c>
      <c r="H11" s="20" t="s">
        <v>52</v>
      </c>
      <c r="I11" s="20" t="s">
        <v>52</v>
      </c>
      <c r="J11" s="20" t="s">
        <v>52</v>
      </c>
      <c r="K11" s="20" t="s">
        <v>52</v>
      </c>
      <c r="L11" s="20" t="s">
        <v>52</v>
      </c>
      <c r="M11" s="20" t="s">
        <v>52</v>
      </c>
      <c r="N11" s="12">
        <v>5020</v>
      </c>
      <c r="O11" s="12">
        <v>4844.75</v>
      </c>
      <c r="P11" s="13">
        <f t="shared" si="0"/>
        <v>5020</v>
      </c>
      <c r="Q11" s="13">
        <f t="shared" si="1"/>
        <v>4844.75</v>
      </c>
      <c r="R11" s="12">
        <v>152</v>
      </c>
      <c r="S11" s="12">
        <v>149.7</v>
      </c>
      <c r="T11" s="12">
        <v>1</v>
      </c>
      <c r="U11" s="12">
        <v>1</v>
      </c>
      <c r="V11" s="12">
        <v>0</v>
      </c>
      <c r="W11" s="12">
        <v>0</v>
      </c>
      <c r="X11" s="12">
        <v>1</v>
      </c>
      <c r="Y11" s="12">
        <v>1</v>
      </c>
      <c r="Z11" s="14">
        <f t="shared" si="2"/>
        <v>154</v>
      </c>
      <c r="AA11" s="14">
        <f t="shared" si="3"/>
        <v>151.7</v>
      </c>
      <c r="AB11" s="4">
        <f t="shared" si="4"/>
        <v>5174</v>
      </c>
      <c r="AC11" s="4">
        <f t="shared" si="5"/>
        <v>4996.45</v>
      </c>
      <c r="AD11" s="22">
        <v>7881532</v>
      </c>
      <c r="AE11" s="22">
        <v>40525</v>
      </c>
      <c r="AF11" s="22">
        <v>67718</v>
      </c>
      <c r="AG11" s="22">
        <v>41256</v>
      </c>
      <c r="AH11" s="22">
        <v>212593</v>
      </c>
      <c r="AI11" s="22">
        <v>502548</v>
      </c>
      <c r="AJ11" s="23">
        <f t="shared" si="6"/>
        <v>8746172</v>
      </c>
      <c r="AK11" s="21">
        <v>287273</v>
      </c>
      <c r="AL11" s="21">
        <v>1500</v>
      </c>
      <c r="AM11" s="24">
        <f t="shared" si="7"/>
        <v>288773</v>
      </c>
      <c r="AN11" s="8">
        <f t="shared" si="8"/>
        <v>9034945</v>
      </c>
      <c r="AO11" s="25" t="s">
        <v>54</v>
      </c>
    </row>
    <row r="12" spans="1:41" ht="15">
      <c r="A12" s="3" t="s">
        <v>47</v>
      </c>
      <c r="B12" s="3" t="s">
        <v>44</v>
      </c>
      <c r="C12" s="3" t="s">
        <v>36</v>
      </c>
      <c r="D12" s="20" t="s">
        <v>52</v>
      </c>
      <c r="E12" s="20" t="s">
        <v>52</v>
      </c>
      <c r="F12" s="20" t="s">
        <v>52</v>
      </c>
      <c r="G12" s="20" t="s">
        <v>52</v>
      </c>
      <c r="H12" s="20" t="s">
        <v>52</v>
      </c>
      <c r="I12" s="20" t="s">
        <v>52</v>
      </c>
      <c r="J12" s="20" t="s">
        <v>52</v>
      </c>
      <c r="K12" s="20" t="s">
        <v>52</v>
      </c>
      <c r="L12" s="20" t="s">
        <v>52</v>
      </c>
      <c r="M12" s="20" t="s">
        <v>52</v>
      </c>
      <c r="N12" s="12">
        <v>37</v>
      </c>
      <c r="O12" s="12">
        <v>35.5</v>
      </c>
      <c r="P12" s="13">
        <f t="shared" si="0"/>
        <v>37</v>
      </c>
      <c r="Q12" s="13">
        <f t="shared" si="1"/>
        <v>35.5</v>
      </c>
      <c r="R12" s="12">
        <v>0</v>
      </c>
      <c r="S12" s="12">
        <v>0</v>
      </c>
      <c r="T12" s="12">
        <v>0</v>
      </c>
      <c r="U12" s="12">
        <v>0</v>
      </c>
      <c r="V12" s="12">
        <v>0</v>
      </c>
      <c r="W12" s="12">
        <v>0</v>
      </c>
      <c r="X12" s="12">
        <v>0</v>
      </c>
      <c r="Y12" s="12">
        <v>0</v>
      </c>
      <c r="Z12" s="14">
        <f t="shared" si="2"/>
        <v>0</v>
      </c>
      <c r="AA12" s="14">
        <f t="shared" si="3"/>
        <v>0</v>
      </c>
      <c r="AB12" s="4">
        <f t="shared" si="4"/>
        <v>37</v>
      </c>
      <c r="AC12" s="4">
        <f t="shared" si="5"/>
        <v>35.5</v>
      </c>
      <c r="AD12" s="22">
        <v>123084.51</v>
      </c>
      <c r="AE12" s="22">
        <v>0</v>
      </c>
      <c r="AF12" s="22">
        <v>0</v>
      </c>
      <c r="AG12" s="22">
        <v>0</v>
      </c>
      <c r="AH12" s="22">
        <v>24097.26</v>
      </c>
      <c r="AI12" s="22">
        <v>10507.18</v>
      </c>
      <c r="AJ12" s="23">
        <f t="shared" si="6"/>
        <v>157688.94999999998</v>
      </c>
      <c r="AK12" s="21">
        <v>0</v>
      </c>
      <c r="AL12" s="21">
        <v>0</v>
      </c>
      <c r="AM12" s="24">
        <f t="shared" si="7"/>
        <v>0</v>
      </c>
      <c r="AN12" s="8">
        <f t="shared" si="8"/>
        <v>157688.94999999998</v>
      </c>
      <c r="AO12" s="9"/>
    </row>
    <row r="13" spans="1:41" ht="15">
      <c r="A13" s="3" t="s">
        <v>48</v>
      </c>
      <c r="B13" s="3" t="s">
        <v>44</v>
      </c>
      <c r="C13" s="3" t="s">
        <v>36</v>
      </c>
      <c r="D13" s="20" t="s">
        <v>52</v>
      </c>
      <c r="E13" s="20" t="s">
        <v>52</v>
      </c>
      <c r="F13" s="20" t="s">
        <v>52</v>
      </c>
      <c r="G13" s="20" t="s">
        <v>52</v>
      </c>
      <c r="H13" s="20" t="s">
        <v>52</v>
      </c>
      <c r="I13" s="20" t="s">
        <v>52</v>
      </c>
      <c r="J13" s="20" t="s">
        <v>52</v>
      </c>
      <c r="K13" s="20" t="s">
        <v>52</v>
      </c>
      <c r="L13" s="20" t="s">
        <v>52</v>
      </c>
      <c r="M13" s="20" t="s">
        <v>52</v>
      </c>
      <c r="N13" s="12">
        <v>287</v>
      </c>
      <c r="O13" s="12">
        <v>266.1</v>
      </c>
      <c r="P13" s="13">
        <f t="shared" si="0"/>
        <v>287</v>
      </c>
      <c r="Q13" s="13">
        <f t="shared" si="1"/>
        <v>266.1</v>
      </c>
      <c r="R13" s="12">
        <v>15</v>
      </c>
      <c r="S13" s="12">
        <v>14.3</v>
      </c>
      <c r="T13" s="12">
        <v>0</v>
      </c>
      <c r="U13" s="12">
        <v>0</v>
      </c>
      <c r="V13" s="12">
        <v>8</v>
      </c>
      <c r="W13" s="12">
        <v>8</v>
      </c>
      <c r="X13" s="12">
        <v>0</v>
      </c>
      <c r="Y13" s="12">
        <v>0</v>
      </c>
      <c r="Z13" s="14">
        <f>SUM(X13,V13,,T13,R13)</f>
        <v>23</v>
      </c>
      <c r="AA13" s="14">
        <f>SUM(Y13,W13,,U13,S13)</f>
        <v>22.3</v>
      </c>
      <c r="AB13" s="4">
        <f t="shared" si="4"/>
        <v>310</v>
      </c>
      <c r="AC13" s="4">
        <f t="shared" si="5"/>
        <v>288.40000000000003</v>
      </c>
      <c r="AD13" s="22">
        <v>1363200</v>
      </c>
      <c r="AE13" s="22">
        <v>0</v>
      </c>
      <c r="AF13" s="22">
        <v>0</v>
      </c>
      <c r="AG13" s="22">
        <v>0</v>
      </c>
      <c r="AH13" s="22">
        <v>0</v>
      </c>
      <c r="AI13" s="22">
        <v>0</v>
      </c>
      <c r="AJ13" s="23">
        <f>SUM(AD13:AI13)</f>
        <v>1363200</v>
      </c>
      <c r="AK13" s="21">
        <v>210800</v>
      </c>
      <c r="AL13" s="21">
        <v>0</v>
      </c>
      <c r="AM13" s="24">
        <f t="shared" si="7"/>
        <v>210800</v>
      </c>
      <c r="AN13" s="8">
        <f t="shared" si="8"/>
        <v>1574000</v>
      </c>
      <c r="AO13" s="18" t="s">
        <v>51</v>
      </c>
    </row>
    <row r="14" spans="1:41" ht="15">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1" ht="15">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1" ht="15">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AO1:AO3"/>
    <mergeCell ref="D1:Q1"/>
    <mergeCell ref="L2:M2"/>
    <mergeCell ref="J2:K2"/>
    <mergeCell ref="H2:I2"/>
    <mergeCell ref="F2:G2"/>
    <mergeCell ref="P2:Q2"/>
    <mergeCell ref="AN1:AN3"/>
    <mergeCell ref="AK1:AM1"/>
    <mergeCell ref="AK2:AK3"/>
    <mergeCell ref="AL2:AL3"/>
    <mergeCell ref="AM2:AM3"/>
    <mergeCell ref="V2:W2"/>
    <mergeCell ref="AI2:AI3"/>
    <mergeCell ref="A1:A3"/>
    <mergeCell ref="B1:B3"/>
    <mergeCell ref="C1:C3"/>
    <mergeCell ref="AD1:AJ1"/>
    <mergeCell ref="D2:E2"/>
    <mergeCell ref="X2:Y2"/>
    <mergeCell ref="Z2:AA2"/>
    <mergeCell ref="AB1:AC2"/>
    <mergeCell ref="R1:AA1"/>
    <mergeCell ref="AJ2:AJ3"/>
    <mergeCell ref="N2:O2"/>
    <mergeCell ref="AG2:AG3"/>
    <mergeCell ref="AH2:AH3"/>
    <mergeCell ref="R2:S2"/>
    <mergeCell ref="AD2:AD3"/>
    <mergeCell ref="AE2:AE3"/>
    <mergeCell ref="AF2:AF3"/>
    <mergeCell ref="T2:U2"/>
  </mergeCells>
  <conditionalFormatting sqref="B4:B100">
    <cfRule type="expression" priority="22" dxfId="0">
      <formula>AND(NOT(ISBLANK($A4)),ISBLANK(B4))</formula>
    </cfRule>
  </conditionalFormatting>
  <conditionalFormatting sqref="C4:C100">
    <cfRule type="expression" priority="21" dxfId="0">
      <formula>AND(NOT(ISBLANK(A4)),ISBLANK(C4))</formula>
    </cfRule>
  </conditionalFormatting>
  <conditionalFormatting sqref="D4:D100">
    <cfRule type="expression" priority="20" dxfId="0">
      <formula>AND(NOT(ISBLANK(E4)),ISBLANK(D4))</formula>
    </cfRule>
  </conditionalFormatting>
  <conditionalFormatting sqref="E4:E100">
    <cfRule type="expression" priority="19" dxfId="0">
      <formula>AND(NOT(ISBLANK(D4)),ISBLANK(E4))</formula>
    </cfRule>
  </conditionalFormatting>
  <conditionalFormatting sqref="F4:F100">
    <cfRule type="expression" priority="18" dxfId="0">
      <formula>AND(NOT(ISBLANK(G4)),ISBLANK(F4))</formula>
    </cfRule>
  </conditionalFormatting>
  <conditionalFormatting sqref="G4:G100">
    <cfRule type="expression" priority="17" dxfId="0">
      <formula>AND(NOT(ISBLANK(F4)),ISBLANK(G4))</formula>
    </cfRule>
  </conditionalFormatting>
  <conditionalFormatting sqref="H4:H100">
    <cfRule type="expression" priority="16" dxfId="0">
      <formula>AND(NOT(ISBLANK(I4)),ISBLANK(H4))</formula>
    </cfRule>
  </conditionalFormatting>
  <conditionalFormatting sqref="I4:I100">
    <cfRule type="expression" priority="15" dxfId="0">
      <formula>AND(NOT(ISBLANK(H4)),ISBLANK(I4))</formula>
    </cfRule>
  </conditionalFormatting>
  <conditionalFormatting sqref="J4:J100">
    <cfRule type="expression" priority="14" dxfId="0">
      <formula>AND(NOT(ISBLANK(K4)),ISBLANK(J4))</formula>
    </cfRule>
  </conditionalFormatting>
  <conditionalFormatting sqref="K4:K100">
    <cfRule type="expression" priority="13" dxfId="0">
      <formula>AND(NOT(ISBLANK(J4)),ISBLANK(K4))</formula>
    </cfRule>
  </conditionalFormatting>
  <conditionalFormatting sqref="L4:L100">
    <cfRule type="expression" priority="12" dxfId="0">
      <formula>AND(NOT(ISBLANK(M4)),ISBLANK(L4))</formula>
    </cfRule>
  </conditionalFormatting>
  <conditionalFormatting sqref="M4:M100">
    <cfRule type="expression" priority="11" dxfId="0">
      <formula>AND(NOT(ISBLANK(L4)),ISBLANK(M4))</formula>
    </cfRule>
  </conditionalFormatting>
  <conditionalFormatting sqref="N4:N100">
    <cfRule type="expression" priority="10" dxfId="0">
      <formula>AND(NOT(ISBLANK(O4)),ISBLANK(N4))</formula>
    </cfRule>
  </conditionalFormatting>
  <conditionalFormatting sqref="O4:O100">
    <cfRule type="expression" priority="9" dxfId="0">
      <formula>AND(NOT(ISBLANK(N4)),ISBLANK(O4))</formula>
    </cfRule>
  </conditionalFormatting>
  <conditionalFormatting sqref="R4:R100">
    <cfRule type="expression" priority="8" dxfId="0">
      <formula>AND(NOT(ISBLANK(S4)),ISBLANK(R4))</formula>
    </cfRule>
  </conditionalFormatting>
  <conditionalFormatting sqref="S4:S100">
    <cfRule type="expression" priority="7" dxfId="0">
      <formula>AND(NOT(ISBLANK(R4)),ISBLANK(S4))</formula>
    </cfRule>
  </conditionalFormatting>
  <conditionalFormatting sqref="T4:T100">
    <cfRule type="expression" priority="6" dxfId="0">
      <formula>AND(NOT(ISBLANK(U4)),ISBLANK(T4))</formula>
    </cfRule>
  </conditionalFormatting>
  <conditionalFormatting sqref="U4:U100">
    <cfRule type="expression" priority="5" dxfId="0">
      <formula>AND(NOT(ISBLANK(T4)),ISBLANK(U4))</formula>
    </cfRule>
  </conditionalFormatting>
  <conditionalFormatting sqref="V4:V100">
    <cfRule type="expression" priority="4" dxfId="0">
      <formula>AND(NOT(ISBLANK(W4)),ISBLANK(V4))</formula>
    </cfRule>
  </conditionalFormatting>
  <conditionalFormatting sqref="W4:W100">
    <cfRule type="expression" priority="3" dxfId="0">
      <formula>AND(NOT(ISBLANK(V4)),ISBLANK(W4))</formula>
    </cfRule>
  </conditionalFormatting>
  <conditionalFormatting sqref="X4:X100">
    <cfRule type="expression" priority="2" dxfId="0">
      <formula>AND(NOT(ISBLANK(Y4)),ISBLANK(X4))</formula>
    </cfRule>
  </conditionalFormatting>
  <conditionalFormatting sqref="Y4:Y100">
    <cfRule type="expression" priority="1" dxfId="0">
      <formula>AND(NOT(ISBLANK(X4)),ISBLANK(Y4))</formula>
    </cfRule>
  </conditionalFormatting>
  <dataValidations count="4">
    <dataValidation type="custom" allowBlank="1" showInputMessage="1" showErrorMessage="1" errorTitle="FTE" error="The value entered in the FTE field must be less than or equal to the value entered in the headcount field." sqref="M4:M100 G4:G100 I4:I100 K4:K100 O4:O100 U4:U100 W4:W100 Y4:Y100 S4:S100 E4:E100">
      <formula1>M4&lt;=L4</formula1>
    </dataValidation>
    <dataValidation type="custom" allowBlank="1" showInputMessage="1" showErrorMessage="1" errorTitle="Headcount" error="The value entered in the headcount field must be greater than or equal to the value entered in the FTE field." sqref="F4:F100 H4:H100 J4:J100 L4:L100 N4:N100 T4:T100 V4:V100 X4:X100 R4:R100 D4:D100">
      <formula1>F4&gt;=G4</formula1>
    </dataValidation>
    <dataValidation operator="lessThanOrEqual" allowBlank="1" showInputMessage="1" showErrorMessage="1" error="FTE cannot be greater than Headcount&#10;" sqref="AP1:IV65536 R101:AN65536 AO1 AB3:AC100 R1 A1:C1 P2 A101:O65536 AB1 P4:Q65536 AO4:AO65536"/>
    <dataValidation type="decimal" operator="greaterThan" allowBlank="1" showInputMessage="1" showErrorMessage="1" sqref="AG4:AG9 AE14:AI100 AF4:AF8 AF10:AF11 AD4:AD100 AE4:AE11 AG11 AH4:AI12 AL10:AL11 AL4:AL5 AL7:AL8 AL14:AL100 AK4:AK11 AK13:AK100">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DWP Workforce Management April 2011</dc:title>
  <dc:subject>DWP Workforce Management April 2011</dc:subject>
  <dc:creator>DWP</dc:creator>
  <cp:keywords/>
  <dc:description/>
  <cp:lastModifiedBy>57555710</cp:lastModifiedBy>
  <cp:lastPrinted>2011-05-16T09:46:00Z</cp:lastPrinted>
  <dcterms:created xsi:type="dcterms:W3CDTF">2011-03-30T15:28:39Z</dcterms:created>
  <dcterms:modified xsi:type="dcterms:W3CDTF">2011-10-26T13:00:25Z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y fmtid="{D5CDD505-2E9C-101B-9397-08002B2CF9AE}" pid="15" name="_AdHocReviewCycleID">
    <vt:i4>-2089348120</vt:i4>
  </property>
  <property fmtid="{D5CDD505-2E9C-101B-9397-08002B2CF9AE}" pid="16" name="_NewReviewCycle">
    <vt:lpwstr/>
  </property>
  <property fmtid="{D5CDD505-2E9C-101B-9397-08002B2CF9AE}" pid="17" name="_EmailSubject">
    <vt:lpwstr>[UNCLASSIFIED] Workforce management information returns: publication process</vt:lpwstr>
  </property>
  <property fmtid="{D5CDD505-2E9C-101B-9397-08002B2CF9AE}" pid="18" name="_AuthorEmail">
    <vt:lpwstr>JAMES.NOLAN@DWP.GSI.GOV.UK</vt:lpwstr>
  </property>
  <property fmtid="{D5CDD505-2E9C-101B-9397-08002B2CF9AE}" pid="19" name="_AuthorEmailDisplayName">
    <vt:lpwstr>Nolan James DWP HR STRATEGY</vt:lpwstr>
  </property>
  <property fmtid="{D5CDD505-2E9C-101B-9397-08002B2CF9AE}" pid="20" name="_ReviewingToolsShownOnce">
    <vt:lpwstr/>
  </property>
</Properties>
</file>