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tabRatio="734" activeTab="0"/>
  </bookViews>
  <sheets>
    <sheet name="Data sheet" sheetId="1" r:id="rId1"/>
  </sheets>
  <definedNames>
    <definedName name="List_of_organisations">#REF!</definedName>
    <definedName name="Main_Department">#REF!</definedName>
    <definedName name="Month">#REF!</definedName>
    <definedName name="Organisation_Type">#REF!</definedName>
    <definedName name="_xlnm.Print_Area" localSheetId="0">'Data sheet'!$A$1:$AO$21</definedName>
    <definedName name="Yes_No">#REF!</definedName>
  </definedNames>
  <calcPr fullCalcOnLoad="1"/>
</workbook>
</file>

<file path=xl/sharedStrings.xml><?xml version="1.0" encoding="utf-8"?>
<sst xmlns="http://schemas.openxmlformats.org/spreadsheetml/2006/main" count="81" uniqueCount="47">
  <si>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</si>
  <si>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</si>
  <si>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</si>
  <si>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</si>
  <si>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</si>
  <si>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</si>
  <si>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</si>
  <si>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</si>
  <si>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</si>
  <si>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</si>
  <si>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</si>
  <si>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</si>
  <si>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</si>
  <si>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</si>
  <si>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</si>
  <si>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</si>
  <si>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</si>
  <si>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</si>
  <si>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</si>
  <si>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</si>
  <si>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</si>
  <si>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</si>
  <si>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</si>
  <si>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</si>
  <si>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</si>
  <si>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</si>
  <si>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</si>
  <si>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</si>
  <si>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</si>
  <si>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</si>
  <si>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</si>
  <si>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</si>
  <si>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</si>
  <si>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</si>
  <si>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Ministerial Department</t>
  </si>
  <si>
    <t>Department for Work &amp; Pensions</t>
  </si>
  <si>
    <t>Crown Non Departmental Public Body</t>
  </si>
  <si>
    <t>Independent Living Fund</t>
  </si>
  <si>
    <t>Executive Non-Departmental Public Body</t>
  </si>
  <si>
    <t>National Employment Savings Trust Corporation</t>
  </si>
  <si>
    <t>Remploy Ltd</t>
  </si>
  <si>
    <t>The Pensions Advisory Service</t>
  </si>
  <si>
    <t>The Pensions Regulator</t>
  </si>
  <si>
    <t>Department for Work and Pensions</t>
  </si>
  <si>
    <t>Health and Safety Executive</t>
  </si>
  <si>
    <t>Arrears of £0.1m of end of year non-consolidated performance related payments were made at the end of November 2012 but are not included in the figures.  The payments relate to the performance year April 2011 to March 2012 and therefore have been accounted for by means of accruals in the financial year April 2011 to March 2012</t>
  </si>
  <si>
    <t>Remploy do not use Civil Service Grades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</si>
</sst>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quot;#,##0"/>
    <numFmt numFmtId="188" formatCode="&quot;£&quot;#,##0.0"/>
    <numFmt numFmtId="189" formatCode="0.0"/>
  </numFmts>
  <fonts count="28">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1" fillId="0" borderId="0" applyFont="0" applyFill="0" applyBorder="0" applyAlignment="0" applyProtection="0"/>
    <xf numFmtId="0" fontId="10" fillId="3" borderId="0" applyNumberFormat="0" applyBorder="0" applyAlignment="0" applyProtection="0"/>
    <xf numFmtId="0" fontId="11" fillId="20" borderId="1" applyNumberFormat="0" applyAlignment="0" applyProtection="0"/>
    <xf numFmtId="165" fontId="6" fillId="21" borderId="0" applyNumberFormat="0">
      <alignment/>
      <protection locked="0"/>
    </xf>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20" fillId="0" borderId="6" applyNumberFormat="0" applyFill="0" applyAlignment="0" applyProtection="0"/>
    <xf numFmtId="0" fontId="21" fillId="23" borderId="0" applyNumberFormat="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2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3" fillId="20" borderId="8" applyNumberFormat="0" applyAlignment="0" applyProtection="0"/>
    <xf numFmtId="40" fontId="8"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55">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25" fillId="0" borderId="11"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27" fillId="0" borderId="12" xfId="0" applyFont="1" applyFill="1" applyBorder="1" applyAlignment="1" applyProtection="1">
      <alignment horizontal="center" wrapText="1"/>
      <protection/>
    </xf>
    <xf numFmtId="0" fontId="27" fillId="0" borderId="12" xfId="0" applyFont="1" applyFill="1" applyBorder="1" applyAlignment="1" applyProtection="1">
      <alignment horizontal="center"/>
      <protection/>
    </xf>
    <xf numFmtId="0" fontId="0" fillId="25" borderId="10" xfId="0" applyFill="1" applyBorder="1" applyAlignment="1" applyProtection="1">
      <alignment vertical="center"/>
      <protection locked="0"/>
    </xf>
    <xf numFmtId="0" fontId="0" fillId="0" borderId="10" xfId="0" applyFill="1" applyBorder="1" applyAlignment="1" applyProtection="1">
      <alignment vertical="center" wrapText="1"/>
      <protection locked="0"/>
    </xf>
    <xf numFmtId="0" fontId="0" fillId="0" borderId="10" xfId="0" applyFill="1" applyBorder="1" applyAlignment="1" applyProtection="1">
      <alignment horizontal="right" wrapText="1"/>
      <protection locked="0"/>
    </xf>
    <xf numFmtId="187" fontId="0" fillId="0" borderId="10" xfId="0" applyNumberFormat="1" applyFill="1" applyBorder="1" applyAlignment="1" applyProtection="1">
      <alignment horizontal="right" vertical="center"/>
      <protection locked="0"/>
    </xf>
    <xf numFmtId="187" fontId="0" fillId="0" borderId="10" xfId="0" applyNumberFormat="1" applyFont="1" applyFill="1" applyBorder="1" applyAlignment="1" applyProtection="1">
      <alignment horizontal="right" vertical="center"/>
      <protection locked="0"/>
    </xf>
    <xf numFmtId="187" fontId="0" fillId="0" borderId="10" xfId="0" applyNumberFormat="1" applyFont="1" applyFill="1" applyBorder="1" applyAlignment="1" applyProtection="1">
      <alignment horizontal="right" vertical="center"/>
      <protection/>
    </xf>
    <xf numFmtId="187" fontId="0" fillId="0" borderId="10" xfId="0" applyNumberFormat="1" applyFill="1" applyBorder="1" applyAlignment="1" applyProtection="1">
      <alignment horizontal="right" vertical="center"/>
      <protection/>
    </xf>
    <xf numFmtId="0" fontId="0" fillId="25" borderId="10" xfId="0" applyFont="1" applyFill="1" applyBorder="1" applyAlignment="1" applyProtection="1">
      <alignment vertical="center"/>
      <protection locked="0"/>
    </xf>
    <xf numFmtId="187" fontId="0" fillId="25" borderId="10" xfId="0" applyNumberFormat="1" applyFill="1" applyBorder="1" applyAlignment="1" applyProtection="1">
      <alignment horizontal="right" vertical="center"/>
      <protection locked="0"/>
    </xf>
    <xf numFmtId="3" fontId="0" fillId="0" borderId="10" xfId="0" applyNumberFormat="1" applyFill="1" applyBorder="1" applyAlignment="1" applyProtection="1">
      <alignment horizontal="right" wrapText="1"/>
      <protection locked="0"/>
    </xf>
    <xf numFmtId="3" fontId="0" fillId="0" borderId="10" xfId="0" applyNumberFormat="1" applyFont="1" applyFill="1" applyBorder="1" applyAlignment="1" applyProtection="1">
      <alignment horizontal="right" wrapText="1"/>
      <protection locked="0"/>
    </xf>
    <xf numFmtId="3" fontId="0" fillId="0" borderId="10" xfId="0" applyNumberFormat="1" applyFill="1" applyBorder="1" applyAlignment="1" applyProtection="1">
      <alignment horizontal="right"/>
      <protection/>
    </xf>
    <xf numFmtId="0" fontId="25" fillId="0" borderId="12" xfId="0" applyFont="1" applyFill="1" applyBorder="1" applyAlignment="1" applyProtection="1">
      <alignment horizontal="center" wrapText="1"/>
      <protection/>
    </xf>
    <xf numFmtId="0" fontId="25" fillId="0" borderId="13" xfId="0" applyFont="1" applyFill="1" applyBorder="1" applyAlignment="1" applyProtection="1">
      <alignment horizontal="center" wrapText="1"/>
      <protection/>
    </xf>
    <xf numFmtId="0" fontId="25" fillId="0" borderId="14" xfId="0" applyFont="1" applyFill="1" applyBorder="1" applyAlignment="1" applyProtection="1">
      <alignment horizontal="center" wrapText="1"/>
      <protection/>
    </xf>
    <xf numFmtId="0" fontId="25" fillId="0" borderId="11" xfId="0" applyFont="1" applyFill="1" applyBorder="1" applyAlignment="1" applyProtection="1">
      <alignment horizontal="center" wrapText="1"/>
      <protection/>
    </xf>
    <xf numFmtId="0" fontId="25" fillId="0" borderId="15" xfId="0" applyFont="1" applyFill="1" applyBorder="1" applyAlignment="1" applyProtection="1">
      <alignment horizontal="center" wrapText="1"/>
      <protection/>
    </xf>
    <xf numFmtId="0" fontId="25" fillId="0" borderId="16" xfId="0" applyFont="1" applyFill="1" applyBorder="1" applyAlignment="1" applyProtection="1">
      <alignment horizontal="center" wrapText="1"/>
      <protection/>
    </xf>
    <xf numFmtId="0" fontId="25" fillId="0" borderId="17" xfId="0" applyFont="1" applyFill="1" applyBorder="1" applyAlignment="1" applyProtection="1">
      <alignment horizontal="center" wrapText="1"/>
      <protection/>
    </xf>
    <xf numFmtId="0" fontId="25" fillId="0" borderId="18" xfId="0" applyFont="1" applyFill="1" applyBorder="1" applyAlignment="1" applyProtection="1">
      <alignment horizontal="center" wrapText="1"/>
      <protection/>
    </xf>
    <xf numFmtId="0" fontId="27" fillId="0" borderId="12" xfId="0" applyFont="1" applyFill="1" applyBorder="1" applyAlignment="1" applyProtection="1">
      <alignment horizontal="center" wrapText="1"/>
      <protection/>
    </xf>
    <xf numFmtId="0" fontId="27" fillId="0" borderId="13" xfId="0" applyFont="1" applyFill="1" applyBorder="1" applyAlignment="1" applyProtection="1">
      <alignment horizontal="center" wrapText="1"/>
      <protection/>
    </xf>
    <xf numFmtId="0" fontId="27" fillId="0" borderId="14" xfId="0" applyFont="1" applyFill="1" applyBorder="1" applyAlignment="1" applyProtection="1">
      <alignment horizontal="center" wrapText="1"/>
      <protection/>
    </xf>
    <xf numFmtId="0" fontId="25" fillId="0" borderId="10" xfId="0" applyFont="1" applyFill="1" applyBorder="1" applyAlignment="1" applyProtection="1">
      <alignment horizontal="center"/>
      <protection/>
    </xf>
    <xf numFmtId="0" fontId="25" fillId="0" borderId="11" xfId="0" applyFont="1" applyFill="1" applyBorder="1" applyAlignment="1" applyProtection="1">
      <alignment horizontal="center"/>
      <protection/>
    </xf>
    <xf numFmtId="0" fontId="25" fillId="0" borderId="16" xfId="0" applyFont="1" applyFill="1" applyBorder="1" applyAlignment="1" applyProtection="1">
      <alignment horizontal="center"/>
      <protection/>
    </xf>
    <xf numFmtId="0" fontId="25" fillId="0" borderId="13" xfId="0" applyFont="1" applyFill="1" applyBorder="1" applyAlignment="1" applyProtection="1">
      <alignment/>
      <protection/>
    </xf>
    <xf numFmtId="0" fontId="25" fillId="0" borderId="14" xfId="0" applyFont="1" applyFill="1" applyBorder="1" applyAlignment="1" applyProtection="1">
      <alignment/>
      <protection/>
    </xf>
    <xf numFmtId="0" fontId="25" fillId="0" borderId="19" xfId="0" applyFont="1" applyFill="1" applyBorder="1" applyAlignment="1" applyProtection="1">
      <alignment horizontal="center"/>
      <protection/>
    </xf>
    <xf numFmtId="0" fontId="25" fillId="0" borderId="20" xfId="0" applyFont="1" applyFill="1" applyBorder="1" applyAlignment="1" applyProtection="1">
      <alignment horizontal="center"/>
      <protection/>
    </xf>
    <xf numFmtId="0" fontId="25" fillId="0" borderId="21" xfId="0" applyFont="1" applyFill="1" applyBorder="1" applyAlignment="1" applyProtection="1">
      <alignment horizontal="center"/>
      <protection/>
    </xf>
    <xf numFmtId="0" fontId="27" fillId="0" borderId="19" xfId="0" applyFont="1" applyFill="1" applyBorder="1" applyAlignment="1" applyProtection="1">
      <alignment horizontal="center" wrapText="1"/>
      <protection/>
    </xf>
    <xf numFmtId="0" fontId="27" fillId="0" borderId="21" xfId="0" applyFont="1" applyFill="1" applyBorder="1" applyAlignment="1" applyProtection="1">
      <alignment horizontal="center" wrapText="1"/>
      <protection/>
    </xf>
    <xf numFmtId="0" fontId="27" fillId="0" borderId="17" xfId="0" applyFont="1" applyFill="1" applyBorder="1" applyAlignment="1" applyProtection="1">
      <alignment horizontal="center" wrapText="1"/>
      <protection/>
    </xf>
    <xf numFmtId="0" fontId="27" fillId="0" borderId="18" xfId="0" applyFont="1" applyFill="1" applyBorder="1" applyAlignment="1" applyProtection="1">
      <alignment horizontal="center" wrapText="1"/>
      <protection/>
    </xf>
    <xf numFmtId="0" fontId="25" fillId="0" borderId="15" xfId="0" applyFont="1" applyFill="1" applyBorder="1" applyAlignment="1" applyProtection="1">
      <alignment horizontal="center"/>
      <protection/>
    </xf>
    <xf numFmtId="0" fontId="25" fillId="0" borderId="10" xfId="0" applyFont="1" applyFill="1" applyBorder="1" applyAlignment="1" applyProtection="1">
      <alignment horizontal="center" wrapText="1"/>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85" zoomScaleNormal="85" zoomScalePageLayoutView="0" workbookViewId="0" topLeftCell="A1">
      <selection activeCell="A19" sqref="A19"/>
    </sheetView>
  </sheetViews>
  <sheetFormatPr defaultColWidth="8.88671875" defaultRowHeight="15"/>
  <cols>
    <col min="1" max="1" width="17.3359375" style="2" customWidth="1"/>
    <col min="2" max="2" width="10.3359375" style="2" customWidth="1"/>
    <col min="3" max="3" width="13.55468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48.6640625" style="2" customWidth="1"/>
    <col min="42" max="16384" width="8.88671875" style="2" customWidth="1"/>
  </cols>
  <sheetData>
    <row r="1" spans="1:41" s="1" customFormat="1" ht="15" customHeight="1">
      <c r="A1" s="30" t="s">
        <v>12</v>
      </c>
      <c r="B1" s="30" t="s">
        <v>1</v>
      </c>
      <c r="C1" s="30" t="s">
        <v>0</v>
      </c>
      <c r="D1" s="33" t="s">
        <v>8</v>
      </c>
      <c r="E1" s="34"/>
      <c r="F1" s="34"/>
      <c r="G1" s="34"/>
      <c r="H1" s="34"/>
      <c r="I1" s="34"/>
      <c r="J1" s="34"/>
      <c r="K1" s="34"/>
      <c r="L1" s="34"/>
      <c r="M1" s="34"/>
      <c r="N1" s="34"/>
      <c r="O1" s="34"/>
      <c r="P1" s="34"/>
      <c r="Q1" s="35"/>
      <c r="R1" s="42" t="s">
        <v>15</v>
      </c>
      <c r="S1" s="53"/>
      <c r="T1" s="53"/>
      <c r="U1" s="53"/>
      <c r="V1" s="53"/>
      <c r="W1" s="53"/>
      <c r="X1" s="53"/>
      <c r="Y1" s="53"/>
      <c r="Z1" s="53"/>
      <c r="AA1" s="43"/>
      <c r="AB1" s="49" t="s">
        <v>25</v>
      </c>
      <c r="AC1" s="50"/>
      <c r="AD1" s="46" t="s">
        <v>11</v>
      </c>
      <c r="AE1" s="47"/>
      <c r="AF1" s="47"/>
      <c r="AG1" s="47"/>
      <c r="AH1" s="47"/>
      <c r="AI1" s="47"/>
      <c r="AJ1" s="48"/>
      <c r="AK1" s="41" t="s">
        <v>32</v>
      </c>
      <c r="AL1" s="41"/>
      <c r="AM1" s="41"/>
      <c r="AN1" s="38" t="s">
        <v>24</v>
      </c>
      <c r="AO1" s="30" t="s">
        <v>33</v>
      </c>
    </row>
    <row r="2" spans="1:41" s="1" customFormat="1" ht="53.25" customHeight="1">
      <c r="A2" s="44"/>
      <c r="B2" s="44"/>
      <c r="C2" s="44"/>
      <c r="D2" s="36" t="s">
        <v>28</v>
      </c>
      <c r="E2" s="37"/>
      <c r="F2" s="36" t="s">
        <v>29</v>
      </c>
      <c r="G2" s="37"/>
      <c r="H2" s="36" t="s">
        <v>30</v>
      </c>
      <c r="I2" s="37"/>
      <c r="J2" s="36" t="s">
        <v>6</v>
      </c>
      <c r="K2" s="37"/>
      <c r="L2" s="36" t="s">
        <v>31</v>
      </c>
      <c r="M2" s="37"/>
      <c r="N2" s="36" t="s">
        <v>5</v>
      </c>
      <c r="O2" s="37"/>
      <c r="P2" s="33" t="s">
        <v>9</v>
      </c>
      <c r="Q2" s="35"/>
      <c r="R2" s="33" t="s">
        <v>13</v>
      </c>
      <c r="S2" s="43"/>
      <c r="T2" s="42" t="s">
        <v>3</v>
      </c>
      <c r="U2" s="43"/>
      <c r="V2" s="42" t="s">
        <v>4</v>
      </c>
      <c r="W2" s="43"/>
      <c r="X2" s="42" t="s">
        <v>14</v>
      </c>
      <c r="Y2" s="43"/>
      <c r="Z2" s="33" t="s">
        <v>10</v>
      </c>
      <c r="AA2" s="35"/>
      <c r="AB2" s="51"/>
      <c r="AC2" s="52"/>
      <c r="AD2" s="30" t="s">
        <v>17</v>
      </c>
      <c r="AE2" s="30" t="s">
        <v>16</v>
      </c>
      <c r="AF2" s="30" t="s">
        <v>18</v>
      </c>
      <c r="AG2" s="30" t="s">
        <v>19</v>
      </c>
      <c r="AH2" s="30" t="s">
        <v>20</v>
      </c>
      <c r="AI2" s="30" t="s">
        <v>21</v>
      </c>
      <c r="AJ2" s="54" t="s">
        <v>23</v>
      </c>
      <c r="AK2" s="30" t="s">
        <v>26</v>
      </c>
      <c r="AL2" s="30" t="s">
        <v>27</v>
      </c>
      <c r="AM2" s="30" t="s">
        <v>22</v>
      </c>
      <c r="AN2" s="39"/>
      <c r="AO2" s="31"/>
    </row>
    <row r="3" spans="1:41" ht="57.75" customHeight="1">
      <c r="A3" s="45"/>
      <c r="B3" s="45"/>
      <c r="C3" s="45"/>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32"/>
      <c r="AE3" s="32"/>
      <c r="AF3" s="32"/>
      <c r="AG3" s="32"/>
      <c r="AH3" s="32"/>
      <c r="AI3" s="32"/>
      <c r="AJ3" s="54"/>
      <c r="AK3" s="32"/>
      <c r="AL3" s="32"/>
      <c r="AM3" s="32"/>
      <c r="AN3" s="40"/>
      <c r="AO3" s="32"/>
    </row>
    <row r="4" spans="1:41" ht="15" customHeight="1">
      <c r="A4" s="3" t="s">
        <v>43</v>
      </c>
      <c r="B4" s="3" t="s">
        <v>34</v>
      </c>
      <c r="C4" s="3" t="s">
        <v>43</v>
      </c>
      <c r="D4" s="28">
        <v>51843</v>
      </c>
      <c r="E4" s="28">
        <v>44609.20999999995</v>
      </c>
      <c r="F4" s="28">
        <v>42155</v>
      </c>
      <c r="G4" s="28">
        <v>37567.51</v>
      </c>
      <c r="H4" s="28">
        <v>10249</v>
      </c>
      <c r="I4" s="28">
        <v>9780.83</v>
      </c>
      <c r="J4" s="28">
        <v>2086</v>
      </c>
      <c r="K4" s="28">
        <v>2025.39</v>
      </c>
      <c r="L4" s="28">
        <v>225</v>
      </c>
      <c r="M4" s="28">
        <v>218.41</v>
      </c>
      <c r="N4" s="28">
        <v>158</v>
      </c>
      <c r="O4" s="28">
        <v>154.92</v>
      </c>
      <c r="P4" s="13">
        <f>SUM(N4,L4,J4,H4,F4,D4)</f>
        <v>106716</v>
      </c>
      <c r="Q4" s="13">
        <f>SUM(O4,M4,K4,I4,G4,E4)</f>
        <v>94356.26999999995</v>
      </c>
      <c r="R4" s="27">
        <v>0</v>
      </c>
      <c r="S4" s="27">
        <v>0</v>
      </c>
      <c r="T4" s="27">
        <v>0</v>
      </c>
      <c r="U4" s="27">
        <v>0</v>
      </c>
      <c r="V4" s="28">
        <v>134</v>
      </c>
      <c r="W4" s="28">
        <v>134</v>
      </c>
      <c r="X4" s="27">
        <v>17</v>
      </c>
      <c r="Y4" s="27">
        <v>17</v>
      </c>
      <c r="Z4" s="29">
        <f aca="true" t="shared" si="0" ref="Z4:AA10">SUM(X4,V4,,T4,R4)</f>
        <v>151</v>
      </c>
      <c r="AA4" s="29">
        <f t="shared" si="0"/>
        <v>151</v>
      </c>
      <c r="AB4" s="4">
        <f>Z4+P4</f>
        <v>106867</v>
      </c>
      <c r="AC4" s="4">
        <f>AA4+Q4</f>
        <v>94507.26999999995</v>
      </c>
      <c r="AD4" s="21">
        <v>182781736.69231004</v>
      </c>
      <c r="AE4" s="22">
        <v>2286554.28</v>
      </c>
      <c r="AF4" s="22">
        <v>627969.81672</v>
      </c>
      <c r="AG4" s="22">
        <v>3490638.900000006</v>
      </c>
      <c r="AH4" s="22">
        <v>33208463.144764476</v>
      </c>
      <c r="AI4" s="22">
        <v>12053844.88620547</v>
      </c>
      <c r="AJ4" s="23">
        <f>SUM(AD4:AI4)</f>
        <v>234449207.72</v>
      </c>
      <c r="AK4" s="21">
        <v>1466262.12</v>
      </c>
      <c r="AL4" s="26">
        <v>2191052.84</v>
      </c>
      <c r="AM4" s="24">
        <f>SUM(AK4:AL4)</f>
        <v>3657314.96</v>
      </c>
      <c r="AN4" s="24">
        <f>AM4+AJ4</f>
        <v>238106522.68</v>
      </c>
      <c r="AO4" s="18" t="s">
        <v>45</v>
      </c>
    </row>
    <row r="5" spans="1:41" ht="15" customHeight="1">
      <c r="A5" s="3" t="s">
        <v>44</v>
      </c>
      <c r="B5" s="3" t="s">
        <v>36</v>
      </c>
      <c r="C5" s="3" t="s">
        <v>43</v>
      </c>
      <c r="D5" s="28">
        <v>518</v>
      </c>
      <c r="E5" s="28">
        <v>452.69</v>
      </c>
      <c r="F5" s="28">
        <v>464</v>
      </c>
      <c r="G5" s="28">
        <v>430.37</v>
      </c>
      <c r="H5" s="28">
        <v>1712</v>
      </c>
      <c r="I5" s="28">
        <v>1615.49</v>
      </c>
      <c r="J5" s="28">
        <v>677</v>
      </c>
      <c r="K5" s="28">
        <v>649.17</v>
      </c>
      <c r="L5" s="28">
        <v>41</v>
      </c>
      <c r="M5" s="28">
        <v>40.78</v>
      </c>
      <c r="N5" s="27">
        <v>0</v>
      </c>
      <c r="O5" s="27">
        <v>0</v>
      </c>
      <c r="P5" s="13">
        <f aca="true" t="shared" si="1" ref="P5:P10">SUM(N5,L5,J5,H5,F5,D5)</f>
        <v>3412</v>
      </c>
      <c r="Q5" s="13">
        <f aca="true" t="shared" si="2" ref="Q5:Q10">SUM(O5,M5,K5,I5,G5,E5)</f>
        <v>3188.5</v>
      </c>
      <c r="R5" s="27">
        <v>0</v>
      </c>
      <c r="S5" s="27">
        <v>0</v>
      </c>
      <c r="T5" s="27">
        <v>2</v>
      </c>
      <c r="U5" s="27">
        <v>1.27</v>
      </c>
      <c r="V5" s="28">
        <v>11</v>
      </c>
      <c r="W5" s="28">
        <v>11</v>
      </c>
      <c r="X5" s="27">
        <v>0</v>
      </c>
      <c r="Y5" s="27">
        <v>0</v>
      </c>
      <c r="Z5" s="29">
        <f t="shared" si="0"/>
        <v>13</v>
      </c>
      <c r="AA5" s="29">
        <f t="shared" si="0"/>
        <v>12.27</v>
      </c>
      <c r="AB5" s="4">
        <f aca="true" t="shared" si="3" ref="AB5:AB10">Z5+P5</f>
        <v>3425</v>
      </c>
      <c r="AC5" s="4">
        <f aca="true" t="shared" si="4" ref="AC5:AC10">AA5+Q5</f>
        <v>3200.77</v>
      </c>
      <c r="AD5" s="22">
        <v>10963946.82</v>
      </c>
      <c r="AE5" s="22">
        <v>297171.31</v>
      </c>
      <c r="AF5" s="22">
        <v>3406.79</v>
      </c>
      <c r="AG5" s="22">
        <v>26355.89</v>
      </c>
      <c r="AH5" s="22">
        <v>2232772.45</v>
      </c>
      <c r="AI5" s="22">
        <v>988271.73</v>
      </c>
      <c r="AJ5" s="23">
        <f aca="true" t="shared" si="5" ref="AJ5:AJ10">SUM(AD5:AI5)</f>
        <v>14511924.990000002</v>
      </c>
      <c r="AK5" s="21">
        <v>62806.66</v>
      </c>
      <c r="AL5" s="22">
        <v>19231.52</v>
      </c>
      <c r="AM5" s="24">
        <f aca="true" t="shared" si="6" ref="AM5:AM10">SUM(AK5:AL5)</f>
        <v>82038.18000000001</v>
      </c>
      <c r="AN5" s="24">
        <f aca="true" t="shared" si="7" ref="AN5:AN10">AM5+AJ5</f>
        <v>14593963.170000002</v>
      </c>
      <c r="AO5" s="18"/>
    </row>
    <row r="6" spans="1:41" ht="15" customHeight="1">
      <c r="A6" s="3" t="s">
        <v>37</v>
      </c>
      <c r="B6" s="3" t="s">
        <v>38</v>
      </c>
      <c r="C6" s="3" t="s">
        <v>43</v>
      </c>
      <c r="D6" s="28">
        <v>71</v>
      </c>
      <c r="E6" s="28">
        <v>59.76</v>
      </c>
      <c r="F6" s="28">
        <v>28</v>
      </c>
      <c r="G6" s="28">
        <v>24.74</v>
      </c>
      <c r="H6" s="28">
        <v>17</v>
      </c>
      <c r="I6" s="28">
        <v>15.77</v>
      </c>
      <c r="J6" s="28">
        <v>5</v>
      </c>
      <c r="K6" s="28">
        <v>4.92</v>
      </c>
      <c r="L6" s="28">
        <v>1</v>
      </c>
      <c r="M6" s="28">
        <v>1</v>
      </c>
      <c r="N6" s="27">
        <v>0</v>
      </c>
      <c r="O6" s="27">
        <v>0</v>
      </c>
      <c r="P6" s="13">
        <f t="shared" si="1"/>
        <v>122</v>
      </c>
      <c r="Q6" s="13">
        <f t="shared" si="2"/>
        <v>106.19</v>
      </c>
      <c r="R6" s="27">
        <v>1</v>
      </c>
      <c r="S6" s="27">
        <v>1</v>
      </c>
      <c r="T6" s="27">
        <v>0</v>
      </c>
      <c r="U6" s="27">
        <v>0</v>
      </c>
      <c r="V6" s="27">
        <v>0</v>
      </c>
      <c r="W6" s="27">
        <v>0</v>
      </c>
      <c r="X6" s="27">
        <v>0</v>
      </c>
      <c r="Y6" s="27">
        <v>0</v>
      </c>
      <c r="Z6" s="29">
        <f t="shared" si="0"/>
        <v>1</v>
      </c>
      <c r="AA6" s="29">
        <f t="shared" si="0"/>
        <v>1</v>
      </c>
      <c r="AB6" s="4">
        <f t="shared" si="3"/>
        <v>123</v>
      </c>
      <c r="AC6" s="4">
        <f t="shared" si="4"/>
        <v>107.19</v>
      </c>
      <c r="AD6" s="22">
        <v>223093.92</v>
      </c>
      <c r="AE6" s="22">
        <v>20184.97</v>
      </c>
      <c r="AF6" s="22">
        <v>56660.43</v>
      </c>
      <c r="AG6" s="22">
        <v>2216.7</v>
      </c>
      <c r="AH6" s="22">
        <v>43917</v>
      </c>
      <c r="AI6" s="22">
        <v>23838.18</v>
      </c>
      <c r="AJ6" s="23">
        <f t="shared" si="5"/>
        <v>369911.2</v>
      </c>
      <c r="AK6" s="22">
        <v>293.98</v>
      </c>
      <c r="AL6" s="22">
        <v>0</v>
      </c>
      <c r="AM6" s="24">
        <f t="shared" si="6"/>
        <v>293.98</v>
      </c>
      <c r="AN6" s="24">
        <f t="shared" si="7"/>
        <v>370205.18</v>
      </c>
      <c r="AO6" s="9"/>
    </row>
    <row r="7" spans="1:41" ht="15" customHeight="1">
      <c r="A7" s="3" t="s">
        <v>39</v>
      </c>
      <c r="B7" s="3" t="s">
        <v>38</v>
      </c>
      <c r="C7" s="3" t="s">
        <v>35</v>
      </c>
      <c r="D7" s="27">
        <v>0</v>
      </c>
      <c r="E7" s="27">
        <v>0</v>
      </c>
      <c r="F7" s="27">
        <v>0</v>
      </c>
      <c r="G7" s="27">
        <v>0</v>
      </c>
      <c r="H7" s="27">
        <v>0</v>
      </c>
      <c r="I7" s="27">
        <v>0</v>
      </c>
      <c r="J7" s="27">
        <v>0</v>
      </c>
      <c r="K7" s="27">
        <v>0</v>
      </c>
      <c r="L7" s="27">
        <v>0</v>
      </c>
      <c r="M7" s="27">
        <v>0</v>
      </c>
      <c r="N7" s="27">
        <v>250</v>
      </c>
      <c r="O7" s="27">
        <v>246.14000000000001</v>
      </c>
      <c r="P7" s="13">
        <f t="shared" si="1"/>
        <v>250</v>
      </c>
      <c r="Q7" s="13">
        <f t="shared" si="2"/>
        <v>246.14000000000001</v>
      </c>
      <c r="R7" s="27">
        <v>0</v>
      </c>
      <c r="S7" s="27">
        <v>0</v>
      </c>
      <c r="T7" s="27">
        <v>22</v>
      </c>
      <c r="U7" s="27">
        <v>17.16</v>
      </c>
      <c r="V7" s="27">
        <v>0</v>
      </c>
      <c r="W7" s="27">
        <v>0</v>
      </c>
      <c r="X7" s="27">
        <v>14</v>
      </c>
      <c r="Y7" s="27">
        <v>8.25</v>
      </c>
      <c r="Z7" s="29">
        <f t="shared" si="0"/>
        <v>36</v>
      </c>
      <c r="AA7" s="29">
        <f t="shared" si="0"/>
        <v>25.41</v>
      </c>
      <c r="AB7" s="4">
        <f t="shared" si="3"/>
        <v>286</v>
      </c>
      <c r="AC7" s="4">
        <f t="shared" si="4"/>
        <v>271.55</v>
      </c>
      <c r="AD7" s="22">
        <v>1192515.0400000003</v>
      </c>
      <c r="AE7" s="22">
        <v>3822.66</v>
      </c>
      <c r="AF7" s="22">
        <v>708.47</v>
      </c>
      <c r="AG7" s="22">
        <v>667.7</v>
      </c>
      <c r="AH7" s="22">
        <v>76014.76000000007</v>
      </c>
      <c r="AI7" s="22">
        <v>144651.49000000025</v>
      </c>
      <c r="AJ7" s="23">
        <f t="shared" si="5"/>
        <v>1418380.1200000003</v>
      </c>
      <c r="AK7" s="22">
        <v>230432.67</v>
      </c>
      <c r="AL7" s="22">
        <v>123076.81</v>
      </c>
      <c r="AM7" s="24">
        <f t="shared" si="6"/>
        <v>353509.48</v>
      </c>
      <c r="AN7" s="24">
        <f t="shared" si="7"/>
        <v>1771889.6000000003</v>
      </c>
      <c r="AO7" s="25"/>
    </row>
    <row r="8" spans="1:41" ht="15" customHeight="1">
      <c r="A8" s="3" t="s">
        <v>40</v>
      </c>
      <c r="B8" s="3" t="s">
        <v>38</v>
      </c>
      <c r="C8" s="3" t="s">
        <v>35</v>
      </c>
      <c r="D8" s="27">
        <v>0</v>
      </c>
      <c r="E8" s="27">
        <v>0</v>
      </c>
      <c r="F8" s="27">
        <v>0</v>
      </c>
      <c r="G8" s="27">
        <v>0</v>
      </c>
      <c r="H8" s="27">
        <v>0</v>
      </c>
      <c r="I8" s="27">
        <v>0</v>
      </c>
      <c r="J8" s="27">
        <v>0</v>
      </c>
      <c r="K8" s="27">
        <v>0</v>
      </c>
      <c r="L8" s="27">
        <v>0</v>
      </c>
      <c r="M8" s="27">
        <v>0</v>
      </c>
      <c r="N8" s="28">
        <v>2491</v>
      </c>
      <c r="O8" s="28">
        <v>2381.2</v>
      </c>
      <c r="P8" s="13">
        <f t="shared" si="1"/>
        <v>2491</v>
      </c>
      <c r="Q8" s="13">
        <f t="shared" si="2"/>
        <v>2381.2</v>
      </c>
      <c r="R8" s="27">
        <v>185</v>
      </c>
      <c r="S8" s="27">
        <v>180.23</v>
      </c>
      <c r="T8" s="27">
        <v>12</v>
      </c>
      <c r="U8" s="27">
        <v>12</v>
      </c>
      <c r="V8" s="27">
        <v>0</v>
      </c>
      <c r="W8" s="27">
        <v>0</v>
      </c>
      <c r="X8" s="27">
        <v>0</v>
      </c>
      <c r="Y8" s="27">
        <v>0</v>
      </c>
      <c r="Z8" s="29">
        <f t="shared" si="0"/>
        <v>197</v>
      </c>
      <c r="AA8" s="29">
        <f t="shared" si="0"/>
        <v>192.23</v>
      </c>
      <c r="AB8" s="4">
        <f t="shared" si="3"/>
        <v>2688</v>
      </c>
      <c r="AC8" s="4">
        <f t="shared" si="4"/>
        <v>2573.43</v>
      </c>
      <c r="AD8" s="22">
        <v>4518587.48</v>
      </c>
      <c r="AE8" s="22">
        <v>0</v>
      </c>
      <c r="AF8" s="22">
        <v>130226.12</v>
      </c>
      <c r="AG8" s="22">
        <v>62521.9</v>
      </c>
      <c r="AH8" s="22">
        <v>320358.25</v>
      </c>
      <c r="AI8" s="22">
        <v>431062.55</v>
      </c>
      <c r="AJ8" s="23">
        <f t="shared" si="5"/>
        <v>5462756.300000001</v>
      </c>
      <c r="AK8" s="22">
        <v>569933.43</v>
      </c>
      <c r="AL8" s="22">
        <v>0</v>
      </c>
      <c r="AM8" s="24">
        <f t="shared" si="6"/>
        <v>569933.43</v>
      </c>
      <c r="AN8" s="24">
        <f t="shared" si="7"/>
        <v>6032689.73</v>
      </c>
      <c r="AO8" s="18" t="s">
        <v>46</v>
      </c>
    </row>
    <row r="9" spans="1:41" ht="15" customHeight="1">
      <c r="A9" s="3" t="s">
        <v>41</v>
      </c>
      <c r="B9" s="3" t="s">
        <v>38</v>
      </c>
      <c r="C9" s="3" t="s">
        <v>35</v>
      </c>
      <c r="D9" s="27">
        <v>0</v>
      </c>
      <c r="E9" s="27">
        <v>0</v>
      </c>
      <c r="F9" s="27">
        <v>0</v>
      </c>
      <c r="G9" s="27">
        <v>0</v>
      </c>
      <c r="H9" s="27">
        <v>0</v>
      </c>
      <c r="I9" s="27">
        <v>0</v>
      </c>
      <c r="J9" s="27">
        <v>0</v>
      </c>
      <c r="K9" s="27">
        <v>0</v>
      </c>
      <c r="L9" s="27">
        <v>0</v>
      </c>
      <c r="M9" s="27">
        <v>0</v>
      </c>
      <c r="N9" s="27">
        <v>40</v>
      </c>
      <c r="O9" s="27">
        <v>39.3</v>
      </c>
      <c r="P9" s="13">
        <f t="shared" si="1"/>
        <v>40</v>
      </c>
      <c r="Q9" s="13">
        <f t="shared" si="2"/>
        <v>39.3</v>
      </c>
      <c r="R9" s="27">
        <v>2</v>
      </c>
      <c r="S9" s="27">
        <v>1</v>
      </c>
      <c r="T9" s="27">
        <v>0</v>
      </c>
      <c r="U9" s="27">
        <v>0</v>
      </c>
      <c r="V9" s="27">
        <v>0</v>
      </c>
      <c r="W9" s="27">
        <v>0</v>
      </c>
      <c r="X9" s="27">
        <v>1</v>
      </c>
      <c r="Y9" s="27">
        <v>1</v>
      </c>
      <c r="Z9" s="29">
        <f t="shared" si="0"/>
        <v>3</v>
      </c>
      <c r="AA9" s="29">
        <f t="shared" si="0"/>
        <v>2</v>
      </c>
      <c r="AB9" s="4">
        <f t="shared" si="3"/>
        <v>43</v>
      </c>
      <c r="AC9" s="4">
        <f t="shared" si="4"/>
        <v>41.3</v>
      </c>
      <c r="AD9" s="22">
        <v>141466.14</v>
      </c>
      <c r="AE9" s="22">
        <v>0</v>
      </c>
      <c r="AF9" s="22">
        <v>0</v>
      </c>
      <c r="AG9" s="22">
        <v>0</v>
      </c>
      <c r="AH9" s="22">
        <v>28143.41</v>
      </c>
      <c r="AI9" s="22">
        <v>12806.86</v>
      </c>
      <c r="AJ9" s="23">
        <f t="shared" si="5"/>
        <v>182416.41000000003</v>
      </c>
      <c r="AK9" s="22">
        <v>2999.07</v>
      </c>
      <c r="AL9" s="22">
        <v>0</v>
      </c>
      <c r="AM9" s="24">
        <f t="shared" si="6"/>
        <v>2999.07</v>
      </c>
      <c r="AN9" s="24">
        <f t="shared" si="7"/>
        <v>185415.48000000004</v>
      </c>
      <c r="AO9" s="9"/>
    </row>
    <row r="10" spans="1:41" ht="15" customHeight="1">
      <c r="A10" s="3" t="s">
        <v>42</v>
      </c>
      <c r="B10" s="3" t="s">
        <v>38</v>
      </c>
      <c r="C10" s="3" t="s">
        <v>35</v>
      </c>
      <c r="D10" s="27">
        <v>0</v>
      </c>
      <c r="E10" s="27">
        <v>0</v>
      </c>
      <c r="F10" s="27">
        <v>0</v>
      </c>
      <c r="G10" s="27">
        <v>0</v>
      </c>
      <c r="H10" s="27">
        <v>0</v>
      </c>
      <c r="I10" s="27">
        <v>0</v>
      </c>
      <c r="J10" s="27">
        <v>0</v>
      </c>
      <c r="K10" s="27">
        <v>0</v>
      </c>
      <c r="L10" s="27">
        <v>0</v>
      </c>
      <c r="M10" s="27">
        <v>0</v>
      </c>
      <c r="N10" s="28">
        <v>370</v>
      </c>
      <c r="O10" s="28">
        <v>359.2</v>
      </c>
      <c r="P10" s="13">
        <f t="shared" si="1"/>
        <v>370</v>
      </c>
      <c r="Q10" s="13">
        <f t="shared" si="2"/>
        <v>359.2</v>
      </c>
      <c r="R10" s="27">
        <v>23</v>
      </c>
      <c r="S10" s="27">
        <v>21.4</v>
      </c>
      <c r="T10" s="27">
        <v>0</v>
      </c>
      <c r="U10" s="27">
        <v>0</v>
      </c>
      <c r="V10" s="27">
        <v>11</v>
      </c>
      <c r="W10" s="27">
        <v>10.2</v>
      </c>
      <c r="X10" s="27">
        <v>0</v>
      </c>
      <c r="Y10" s="27">
        <v>0</v>
      </c>
      <c r="Z10" s="29">
        <f t="shared" si="0"/>
        <v>34</v>
      </c>
      <c r="AA10" s="29">
        <f t="shared" si="0"/>
        <v>31.599999999999998</v>
      </c>
      <c r="AB10" s="4">
        <f t="shared" si="3"/>
        <v>404</v>
      </c>
      <c r="AC10" s="4">
        <f t="shared" si="4"/>
        <v>390.8</v>
      </c>
      <c r="AD10" s="22">
        <v>1545131.45</v>
      </c>
      <c r="AE10" s="22">
        <v>0</v>
      </c>
      <c r="AF10" s="22">
        <v>0</v>
      </c>
      <c r="AG10" s="22">
        <v>0</v>
      </c>
      <c r="AH10" s="22">
        <v>291109.77</v>
      </c>
      <c r="AI10" s="22">
        <v>143675.15</v>
      </c>
      <c r="AJ10" s="23">
        <f t="shared" si="5"/>
        <v>1979916.3699999999</v>
      </c>
      <c r="AK10" s="22">
        <v>258618.59</v>
      </c>
      <c r="AL10" s="22">
        <v>0</v>
      </c>
      <c r="AM10" s="24">
        <f t="shared" si="6"/>
        <v>258618.59</v>
      </c>
      <c r="AN10" s="24">
        <f t="shared" si="7"/>
        <v>2238534.96</v>
      </c>
      <c r="AO10" s="19"/>
    </row>
    <row r="11" spans="1:41" ht="15" customHeight="1">
      <c r="A11" s="3"/>
      <c r="B11" s="3"/>
      <c r="C11" s="3"/>
      <c r="D11" s="27"/>
      <c r="E11" s="27"/>
      <c r="F11" s="27"/>
      <c r="G11" s="27"/>
      <c r="H11" s="27"/>
      <c r="I11" s="27"/>
      <c r="J11" s="27"/>
      <c r="K11" s="27"/>
      <c r="L11" s="27"/>
      <c r="M11" s="27"/>
      <c r="N11" s="28"/>
      <c r="O11" s="28"/>
      <c r="P11" s="13"/>
      <c r="Q11" s="13"/>
      <c r="R11" s="28"/>
      <c r="S11" s="28"/>
      <c r="T11" s="27"/>
      <c r="U11" s="27"/>
      <c r="V11" s="27"/>
      <c r="W11" s="27"/>
      <c r="X11" s="27"/>
      <c r="Y11" s="27"/>
      <c r="Z11" s="29"/>
      <c r="AA11" s="29"/>
      <c r="AB11" s="4"/>
      <c r="AC11" s="4"/>
      <c r="AD11" s="22"/>
      <c r="AE11" s="22"/>
      <c r="AF11" s="22"/>
      <c r="AG11" s="22"/>
      <c r="AH11" s="22"/>
      <c r="AI11" s="22"/>
      <c r="AJ11" s="23"/>
      <c r="AK11" s="21"/>
      <c r="AL11" s="22"/>
      <c r="AM11" s="24"/>
      <c r="AN11" s="24"/>
      <c r="AO11" s="18"/>
    </row>
    <row r="12" spans="1:41" ht="15">
      <c r="A12" s="3"/>
      <c r="B12" s="3"/>
      <c r="C12" s="3"/>
      <c r="D12" s="20"/>
      <c r="E12" s="20"/>
      <c r="F12" s="20"/>
      <c r="G12" s="20"/>
      <c r="H12" s="20"/>
      <c r="I12" s="20"/>
      <c r="J12" s="20"/>
      <c r="K12" s="20"/>
      <c r="L12" s="20"/>
      <c r="M12" s="20"/>
      <c r="N12" s="12"/>
      <c r="O12" s="12"/>
      <c r="P12" s="13"/>
      <c r="Q12" s="13"/>
      <c r="R12" s="20"/>
      <c r="S12" s="20"/>
      <c r="T12" s="20"/>
      <c r="U12" s="20"/>
      <c r="V12" s="20"/>
      <c r="W12" s="20"/>
      <c r="X12" s="20"/>
      <c r="Y12" s="20"/>
      <c r="Z12" s="14"/>
      <c r="AA12" s="14"/>
      <c r="AB12" s="4"/>
      <c r="AC12" s="4"/>
      <c r="AD12" s="22"/>
      <c r="AE12" s="22"/>
      <c r="AF12" s="22"/>
      <c r="AG12" s="22"/>
      <c r="AH12" s="22"/>
      <c r="AI12" s="22"/>
      <c r="AJ12" s="23"/>
      <c r="AK12" s="22"/>
      <c r="AL12" s="22"/>
      <c r="AM12" s="24"/>
      <c r="AN12" s="8"/>
      <c r="AO12" s="25"/>
    </row>
    <row r="13" spans="1:41" ht="15">
      <c r="A13" s="3"/>
      <c r="B13" s="3"/>
      <c r="C13" s="3"/>
      <c r="D13" s="20"/>
      <c r="E13" s="20"/>
      <c r="F13" s="20"/>
      <c r="G13" s="20"/>
      <c r="H13" s="20"/>
      <c r="I13" s="20"/>
      <c r="J13" s="20"/>
      <c r="K13" s="20"/>
      <c r="L13" s="20"/>
      <c r="M13" s="20"/>
      <c r="N13" s="12"/>
      <c r="O13" s="12"/>
      <c r="P13" s="13"/>
      <c r="Q13" s="13"/>
      <c r="R13" s="12"/>
      <c r="S13" s="12"/>
      <c r="T13" s="20"/>
      <c r="U13" s="20"/>
      <c r="V13" s="12"/>
      <c r="W13" s="12"/>
      <c r="X13" s="20"/>
      <c r="Y13" s="20"/>
      <c r="Z13" s="14"/>
      <c r="AA13" s="14"/>
      <c r="AB13" s="4"/>
      <c r="AC13" s="4"/>
      <c r="AD13" s="22"/>
      <c r="AE13" s="22"/>
      <c r="AF13" s="22"/>
      <c r="AG13" s="22"/>
      <c r="AH13" s="22"/>
      <c r="AI13" s="22"/>
      <c r="AJ13" s="23"/>
      <c r="AK13" s="21"/>
      <c r="AL13" s="22"/>
      <c r="AM13" s="24"/>
      <c r="AN13" s="8"/>
      <c r="AO13" s="18"/>
    </row>
    <row r="14" spans="1:41" ht="15">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1" ht="15">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1" ht="15">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N2:O2"/>
    <mergeCell ref="AG2:AG3"/>
    <mergeCell ref="AH2:AH3"/>
    <mergeCell ref="R2:S2"/>
    <mergeCell ref="AD2:AD3"/>
    <mergeCell ref="AE2:AE3"/>
    <mergeCell ref="AF2:AF3"/>
    <mergeCell ref="T2:U2"/>
    <mergeCell ref="A1:A3"/>
    <mergeCell ref="B1:B3"/>
    <mergeCell ref="C1:C3"/>
    <mergeCell ref="AD1:AJ1"/>
    <mergeCell ref="D2:E2"/>
    <mergeCell ref="X2:Y2"/>
    <mergeCell ref="Z2:AA2"/>
    <mergeCell ref="AB1:AC2"/>
    <mergeCell ref="R1:AA1"/>
    <mergeCell ref="AJ2:AJ3"/>
    <mergeCell ref="AL2:AL3"/>
    <mergeCell ref="AM2:AM3"/>
    <mergeCell ref="V2:W2"/>
    <mergeCell ref="AI2:AI3"/>
    <mergeCell ref="AO1:AO3"/>
    <mergeCell ref="D1:Q1"/>
    <mergeCell ref="L2:M2"/>
    <mergeCell ref="J2:K2"/>
    <mergeCell ref="H2:I2"/>
    <mergeCell ref="F2:G2"/>
    <mergeCell ref="P2:Q2"/>
    <mergeCell ref="AN1:AN3"/>
    <mergeCell ref="AK1:AM1"/>
    <mergeCell ref="AK2:AK3"/>
  </mergeCells>
  <conditionalFormatting sqref="B4:B100">
    <cfRule type="expression" priority="22" dxfId="0">
      <formula>AND(NOT(ISBLANK($A4)),ISBLANK(B4))</formula>
    </cfRule>
  </conditionalFormatting>
  <conditionalFormatting sqref="C4:C100">
    <cfRule type="expression" priority="21" dxfId="0">
      <formula>AND(NOT(ISBLANK(A4)),ISBLANK(C4))</formula>
    </cfRule>
  </conditionalFormatting>
  <conditionalFormatting sqref="D12:D100 D4:D6 H8:H10 J8:J10 L8:L10 D8:D10 F8:F10">
    <cfRule type="expression" priority="20" dxfId="0">
      <formula>AND(NOT(ISBLANK(E4)),ISBLANK(D4))</formula>
    </cfRule>
  </conditionalFormatting>
  <conditionalFormatting sqref="E12:E100 E4:E6 I8:I10 K8:K10 M8:M10 E8:E10 G8:G10">
    <cfRule type="expression" priority="19" dxfId="0">
      <formula>AND(NOT(ISBLANK(D4)),ISBLANK(E4))</formula>
    </cfRule>
  </conditionalFormatting>
  <conditionalFormatting sqref="F12:F100 F4:F6">
    <cfRule type="expression" priority="18" dxfId="0">
      <formula>AND(NOT(ISBLANK(G4)),ISBLANK(F4))</formula>
    </cfRule>
  </conditionalFormatting>
  <conditionalFormatting sqref="G12:G100 G4:G6">
    <cfRule type="expression" priority="17" dxfId="0">
      <formula>AND(NOT(ISBLANK(F4)),ISBLANK(G4))</formula>
    </cfRule>
  </conditionalFormatting>
  <conditionalFormatting sqref="H12:H100 H4:H6">
    <cfRule type="expression" priority="16" dxfId="0">
      <formula>AND(NOT(ISBLANK(I4)),ISBLANK(H4))</formula>
    </cfRule>
  </conditionalFormatting>
  <conditionalFormatting sqref="I12:I100 I4:I6">
    <cfRule type="expression" priority="15" dxfId="0">
      <formula>AND(NOT(ISBLANK(H4)),ISBLANK(I4))</formula>
    </cfRule>
  </conditionalFormatting>
  <conditionalFormatting sqref="J12:J100 J4:J6">
    <cfRule type="expression" priority="14" dxfId="0">
      <formula>AND(NOT(ISBLANK(K4)),ISBLANK(J4))</formula>
    </cfRule>
  </conditionalFormatting>
  <conditionalFormatting sqref="K12:K100 K4:K6">
    <cfRule type="expression" priority="13" dxfId="0">
      <formula>AND(NOT(ISBLANK(J4)),ISBLANK(K4))</formula>
    </cfRule>
  </conditionalFormatting>
  <conditionalFormatting sqref="H11 D11 J11 F11 L11:L100 L4:L6 N7">
    <cfRule type="expression" priority="12" dxfId="0">
      <formula>AND(NOT(ISBLANK(E4)),ISBLANK(D4))</formula>
    </cfRule>
  </conditionalFormatting>
  <conditionalFormatting sqref="I11 E11 K11 G11 M11:M100 M4:M6 O7">
    <cfRule type="expression" priority="11" dxfId="0">
      <formula>AND(NOT(ISBLANK(D4)),ISBLANK(E4))</formula>
    </cfRule>
  </conditionalFormatting>
  <conditionalFormatting sqref="N8:N100 R9 T10 T4 X5:X6 R4:R7 T6 V6:V8 T9:V9 X8:X10 N4:N6 D7 F7 H7 J7 L7">
    <cfRule type="expression" priority="10" dxfId="0">
      <formula>AND(NOT(ISBLANK(E4)),ISBLANK(D4))</formula>
    </cfRule>
  </conditionalFormatting>
  <conditionalFormatting sqref="O8:O100 S9 U4 S4:S7 U6 Y5:Y6 W6:W9 U10 Y8:Y10 O4:O6 E7 G7 I7 K7 M7">
    <cfRule type="expression" priority="9" dxfId="0">
      <formula>AND(NOT(ISBLANK(D4)),ISBLANK(E4))</formula>
    </cfRule>
  </conditionalFormatting>
  <conditionalFormatting sqref="T7 T11 X4 V10 R10:R100 X7 X11 R8">
    <cfRule type="expression" priority="8" dxfId="0">
      <formula>AND(NOT(ISBLANK(S4)),ISBLANK(R4))</formula>
    </cfRule>
  </conditionalFormatting>
  <conditionalFormatting sqref="U7 U11 Y4 W10 S10:S100 Y7 Y11 S8">
    <cfRule type="expression" priority="7" dxfId="0">
      <formula>AND(NOT(ISBLANK(R4)),ISBLANK(S4))</formula>
    </cfRule>
  </conditionalFormatting>
  <conditionalFormatting sqref="T8 T12:T100 T5">
    <cfRule type="expression" priority="6" dxfId="0">
      <formula>AND(NOT(ISBLANK(U5)),ISBLANK(T5))</formula>
    </cfRule>
  </conditionalFormatting>
  <conditionalFormatting sqref="U8 U12:U100 U5">
    <cfRule type="expression" priority="5" dxfId="0">
      <formula>AND(NOT(ISBLANK(T5)),ISBLANK(U5))</formula>
    </cfRule>
  </conditionalFormatting>
  <conditionalFormatting sqref="V11:V100 V4:V5">
    <cfRule type="expression" priority="4" dxfId="0">
      <formula>AND(NOT(ISBLANK(W4)),ISBLANK(V4))</formula>
    </cfRule>
  </conditionalFormatting>
  <conditionalFormatting sqref="W11:W100 W4:W5">
    <cfRule type="expression" priority="3" dxfId="0">
      <formula>AND(NOT(ISBLANK(V4)),ISBLANK(W4))</formula>
    </cfRule>
  </conditionalFormatting>
  <conditionalFormatting sqref="X12:X100">
    <cfRule type="expression" priority="2" dxfId="0">
      <formula>AND(NOT(ISBLANK(Y12)),ISBLANK(X12))</formula>
    </cfRule>
  </conditionalFormatting>
  <conditionalFormatting sqref="Y12:Y100">
    <cfRule type="expression" priority="1" dxfId="0">
      <formula>AND(NOT(ISBLANK(X12)),ISBLANK(Y12))</formula>
    </cfRule>
  </conditionalFormatting>
  <dataValidations count="5">
    <dataValidation type="custom" allowBlank="1" showInputMessage="1" showErrorMessage="1" errorTitle="FTE" error="The value entered in the FTE field must be less than or equal to the value entered in the headcount field." sqref="S4:S100 U10:U100 O4:O100 Y4:Y100 W4:W100 U4:U8 I4:I100 G4:G100 M4:M100 K4:K100 E4:E100">
      <formula1>S4&lt;=R4</formula1>
    </dataValidation>
    <dataValidation type="custom" allowBlank="1" showInputMessage="1" showErrorMessage="1" errorTitle="Headcount" error="The value entered in the headcount field must be greater than or equal to the value entered in the FTE field." sqref="X4:X100 N4:N100 U9 T4:T100 R4:R100 V4:V100 J4:J100 H4:H100 F4:F100 L4:L100 D4:D100">
      <formula1>X4&gt;=Y4</formula1>
    </dataValidation>
    <dataValidation operator="lessThanOrEqual" allowBlank="1" showInputMessage="1" showErrorMessage="1" error="FTE cannot be greater than Headcount&#10;" sqref="AP1:IV65536 R101:AN65536 AO1 AB3:AC100 R1 A1:C1 P2 A101:O65536 AB1 P4:Q65536 AO4:AO65536"/>
    <dataValidation type="decimal" operator="greaterThan" allowBlank="1" showInputMessage="1" showErrorMessage="1" sqref="AE14:AI100 AD4:AD100 AH4:AI12 AE4:AG13 AK4:AK100 AL5:AL100">
      <formula1>0</formula1>
    </dataValidation>
    <dataValidation type="decimal" operator="greaterThanOrEqual" allowBlank="1" showInputMessage="1" showErrorMessage="1" sqref="AL4">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83030301</cp:lastModifiedBy>
  <cp:lastPrinted>2011-05-16T09:46:00Z</cp:lastPrinted>
  <dcterms:created xsi:type="dcterms:W3CDTF">2011-03-30T15:28:39Z</dcterms:created>
  <dcterms:modified xsi:type="dcterms:W3CDTF">2013-01-02T10:12:06Z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y fmtid="{D5CDD505-2E9C-101B-9397-08002B2CF9AE}" pid="15" name="_AdHocReviewCycleID">
    <vt:i4>1283684452</vt:i4>
  </property>
  <property fmtid="{D5CDD505-2E9C-101B-9397-08002B2CF9AE}" pid="16" name="_NewReviewCycle">
    <vt:lpwstr/>
  </property>
  <property fmtid="{D5CDD505-2E9C-101B-9397-08002B2CF9AE}" pid="17" name="_EmailSubject">
    <vt:lpwstr>Publication of Monthly Workforce Management Return - November 2012</vt:lpwstr>
  </property>
  <property fmtid="{D5CDD505-2E9C-101B-9397-08002B2CF9AE}" pid="18" name="_AuthorEmail">
    <vt:lpwstr>JAMES.NOLAN@DWP.GSI.GOV.UK</vt:lpwstr>
  </property>
  <property fmtid="{D5CDD505-2E9C-101B-9397-08002B2CF9AE}" pid="19" name="_AuthorEmailDisplayName">
    <vt:lpwstr>Nolan James DWP HR STRATEGY</vt:lpwstr>
  </property>
</Properties>
</file>