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Contents" sheetId="1" r:id="rId1"/>
    <sheet name="1" sheetId="2" r:id="rId2"/>
    <sheet name="2" sheetId="3" r:id="rId3"/>
    <sheet name="3" sheetId="4" r:id="rId4"/>
    <sheet name="4" sheetId="5" r:id="rId5"/>
    <sheet name="4b" sheetId="6" r:id="rId6"/>
  </sheets>
  <definedNames>
    <definedName name="_ftn1" localSheetId="1">'1'!$A$18</definedName>
    <definedName name="_ftn2" localSheetId="1">'1'!#REF!</definedName>
    <definedName name="_ftnref1" localSheetId="1">'1'!$B$3</definedName>
    <definedName name="_ftnref2" localSheetId="1">'1'!$E$3</definedName>
    <definedName name="_xlnm.Print_Area" localSheetId="5">'4b'!$A$1:$F$49</definedName>
  </definedNames>
  <calcPr fullCalcOnLoad="1"/>
</workbook>
</file>

<file path=xl/sharedStrings.xml><?xml version="1.0" encoding="utf-8"?>
<sst xmlns="http://schemas.openxmlformats.org/spreadsheetml/2006/main" count="376" uniqueCount="264">
  <si>
    <t>Government office region</t>
  </si>
  <si>
    <t>Probation area</t>
  </si>
  <si>
    <t xml:space="preserve">Local Authority </t>
  </si>
  <si>
    <t>Actual rate of reoffending</t>
  </si>
  <si>
    <t>Predicted rate of reoffending</t>
  </si>
  <si>
    <t>East Midlands</t>
  </si>
  <si>
    <t>Derbyshire</t>
  </si>
  <si>
    <t>Derby</t>
  </si>
  <si>
    <t>Leicestershire</t>
  </si>
  <si>
    <t>Leicester</t>
  </si>
  <si>
    <t>Rutland</t>
  </si>
  <si>
    <t>Lincolnshire</t>
  </si>
  <si>
    <t>Northamptonshire</t>
  </si>
  <si>
    <t>Nottinghamshire</t>
  </si>
  <si>
    <t>Nottingham</t>
  </si>
  <si>
    <t>East of England</t>
  </si>
  <si>
    <t>Bedfordshire</t>
  </si>
  <si>
    <t>Luton</t>
  </si>
  <si>
    <t>Cambridgeshire</t>
  </si>
  <si>
    <t>Peterborough</t>
  </si>
  <si>
    <t>Essex</t>
  </si>
  <si>
    <t>Southend-on-Sea</t>
  </si>
  <si>
    <t>Thurrock</t>
  </si>
  <si>
    <t>Hertfordshire</t>
  </si>
  <si>
    <t>Norfolk</t>
  </si>
  <si>
    <t>Suffolk</t>
  </si>
  <si>
    <t>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</si>
  <si>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</si>
  <si>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</si>
  <si>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</si>
  <si>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</si>
  <si>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</si>
  <si>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</si>
  <si>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</si>
  <si>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</si>
  <si>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</si>
  <si>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</si>
  <si>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</si>
  <si>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</si>
  <si>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</si>
  <si>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</si>
  <si>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</si>
  <si>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</si>
  <si>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</si>
  <si>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</si>
  <si>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</si>
  <si>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</si>
  <si>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</si>
  <si>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</si>
  <si>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</si>
  <si>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</si>
  <si>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</si>
  <si>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</si>
  <si>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</si>
  <si>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</si>
  <si>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</si>
  <si>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</si>
  <si>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</si>
  <si>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</si>
  <si>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</si>
  <si>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Durham</t>
  </si>
  <si>
    <t>Darlington</t>
  </si>
  <si>
    <t>Northumbria</t>
  </si>
  <si>
    <t>Gateshead</t>
  </si>
  <si>
    <t>Newcastle-upon-Tyne</t>
  </si>
  <si>
    <t>North Tyneside</t>
  </si>
  <si>
    <t>South Tyneside</t>
  </si>
  <si>
    <t>Sunderland</t>
  </si>
  <si>
    <t>Northumberland</t>
  </si>
  <si>
    <t>Teesside</t>
  </si>
  <si>
    <t>Hartlepool</t>
  </si>
  <si>
    <t>Middlesbrough</t>
  </si>
  <si>
    <t>Redcar and Cleveland</t>
  </si>
  <si>
    <t>Stockton-on-Tees</t>
  </si>
  <si>
    <t>North West</t>
  </si>
  <si>
    <t>Cheshire</t>
  </si>
  <si>
    <t>Halton</t>
  </si>
  <si>
    <t>Warrington</t>
  </si>
  <si>
    <t>Cheshire West and Chester</t>
  </si>
  <si>
    <t>Cheshire East</t>
  </si>
  <si>
    <t>Cumbria</t>
  </si>
  <si>
    <t>Greater Manchester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</si>
  <si>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</si>
  <si>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</si>
  <si>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</si>
  <si>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</si>
  <si>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</si>
  <si>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</si>
  <si>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</si>
  <si>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</si>
  <si>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</si>
  <si>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</si>
  <si>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Lancashire</t>
  </si>
  <si>
    <t>Blackburn with Darwen</t>
  </si>
  <si>
    <t>Blackpool</t>
  </si>
  <si>
    <t>Merseyside</t>
  </si>
  <si>
    <t>Knowsley</t>
  </si>
  <si>
    <t>Liverpool</t>
  </si>
  <si>
    <t>St Helens</t>
  </si>
  <si>
    <t>Sefton</t>
  </si>
  <si>
    <t>Wirral</t>
  </si>
  <si>
    <t>South East</t>
  </si>
  <si>
    <t>Hampshire</t>
  </si>
  <si>
    <t>Portsmouth</t>
  </si>
  <si>
    <t>Southampton</t>
  </si>
  <si>
    <t>Isle of Wight</t>
  </si>
  <si>
    <t>Kent</t>
  </si>
  <si>
    <t>Medway</t>
  </si>
  <si>
    <t>Surrey</t>
  </si>
  <si>
    <t>Sussex</t>
  </si>
  <si>
    <t>Brighton and Hove</t>
  </si>
  <si>
    <t>East Sussex</t>
  </si>
  <si>
    <t>West Sussex</t>
  </si>
  <si>
    <t>Thames Valley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</si>
  <si>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</si>
  <si>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</si>
  <si>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</si>
  <si>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</si>
  <si>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</si>
  <si>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</si>
  <si>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</si>
  <si>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Buckinghamshire</t>
  </si>
  <si>
    <t>Oxfordshire</t>
  </si>
  <si>
    <t>South West</t>
  </si>
  <si>
    <t>Avon and Somerset</t>
  </si>
  <si>
    <t>Bath and N.E. Somerset</t>
  </si>
  <si>
    <t>North Somerset</t>
  </si>
  <si>
    <t>South Gloucestershire</t>
  </si>
  <si>
    <t>Somerset</t>
  </si>
  <si>
    <t>Devon and Cornwall</t>
  </si>
  <si>
    <t>Plymouth</t>
  </si>
  <si>
    <t>Torbay</t>
  </si>
  <si>
    <t>Cornwall</t>
  </si>
  <si>
    <t>Devon</t>
  </si>
  <si>
    <t>Dorset</t>
  </si>
  <si>
    <t>Bournemouth</t>
  </si>
  <si>
    <t>Poole</t>
  </si>
  <si>
    <t>Gloucestershire</t>
  </si>
  <si>
    <t>Wiltshire</t>
  </si>
  <si>
    <t>Swindon</t>
  </si>
  <si>
    <t>Wales</t>
  </si>
  <si>
    <t>Dyfed-Powys</t>
  </si>
  <si>
    <t>Powys</t>
  </si>
  <si>
    <t>Ceredigion</t>
  </si>
  <si>
    <t>Pembrokeshire</t>
  </si>
  <si>
    <t>Carmarthenshire</t>
  </si>
  <si>
    <t>Gwent</t>
  </si>
  <si>
    <t>Caerphilly</t>
  </si>
  <si>
    <t>Blaenau Gwent</t>
  </si>
  <si>
    <t>Torfaen</t>
  </si>
  <si>
    <t>Monmouthshire</t>
  </si>
  <si>
    <t>Newport</t>
  </si>
  <si>
    <t>North Wales</t>
  </si>
  <si>
    <t>Isle of Anglesey</t>
  </si>
  <si>
    <t>Gwynedd</t>
  </si>
  <si>
    <t>Conwy</t>
  </si>
  <si>
    <t>Denbighshire</t>
  </si>
  <si>
    <t>Flintshire</t>
  </si>
  <si>
    <t>Wrexham</t>
  </si>
  <si>
    <t>South Wales</t>
  </si>
  <si>
    <t>Swansea</t>
  </si>
  <si>
    <t>Neath Port Talbot</t>
  </si>
  <si>
    <t>Bridgend</t>
  </si>
  <si>
    <t>The Vale of Glamorgan</t>
  </si>
  <si>
    <t>Rhondda, Cynon, Taff</t>
  </si>
  <si>
    <t>Merthyr Tydfil</t>
  </si>
  <si>
    <t>Cardiff</t>
  </si>
  <si>
    <t>West Midlands</t>
  </si>
  <si>
    <t>Staffordshire</t>
  </si>
  <si>
    <t>Stoke-on-Trent</t>
  </si>
  <si>
    <t>Warwickshire</t>
  </si>
  <si>
    <t>West Mercia</t>
  </si>
  <si>
    <t>Herefordshire</t>
  </si>
  <si>
    <t>Telford and Wrekin</t>
  </si>
  <si>
    <t>Shropshire</t>
  </si>
  <si>
    <t>Worcestershire</t>
  </si>
  <si>
    <t>Birmingham</t>
  </si>
  <si>
    <t>Coventry</t>
  </si>
  <si>
    <t>Dudley</t>
  </si>
  <si>
    <t>Sandwell</t>
  </si>
  <si>
    <t>Solihull</t>
  </si>
  <si>
    <t>Walsall</t>
  </si>
  <si>
    <t>Wolverhampton</t>
  </si>
  <si>
    <t>Yorkshire and Humberside</t>
  </si>
  <si>
    <t>Humberside</t>
  </si>
  <si>
    <t>East Riding of Yorkshire</t>
  </si>
  <si>
    <t>North East Lincolnshire</t>
  </si>
  <si>
    <t>North Lincolnshire</t>
  </si>
  <si>
    <t>North Yorkshire</t>
  </si>
  <si>
    <t>York</t>
  </si>
  <si>
    <t>South Yorkshire</t>
  </si>
  <si>
    <t>Barnsley</t>
  </si>
  <si>
    <t>Doncaster</t>
  </si>
  <si>
    <t>Rotherham</t>
  </si>
  <si>
    <t>Sheffield</t>
  </si>
  <si>
    <t>West Yorkshire</t>
  </si>
  <si>
    <t>Bradford</t>
  </si>
  <si>
    <t>Calderdale</t>
  </si>
  <si>
    <t>Kirklees</t>
  </si>
  <si>
    <t>Leeds</t>
  </si>
  <si>
    <t>Wakefield</t>
  </si>
  <si>
    <t>Local adult reoffending tables</t>
  </si>
  <si>
    <t>Table number</t>
  </si>
  <si>
    <t>Title</t>
  </si>
  <si>
    <t>Time series</t>
  </si>
  <si>
    <t>Reoffending rates, all offenders on the probation caseload in England and Wales</t>
  </si>
  <si>
    <t>Reoffending rates, all offenders on licence under probation supervision, England and Wales</t>
  </si>
  <si>
    <t>Reoffending rates, all offenders on court orders under probation supervision, England and Wales</t>
  </si>
  <si>
    <t>Table 1: Reoffending rates, all offenders on the probation caseload in England and Wales</t>
  </si>
  <si>
    <t>Reoffending period covered</t>
  </si>
  <si>
    <t>July 1 2007 to June 30 2008</t>
  </si>
  <si>
    <t>October 1 2007 to September 30 2008</t>
  </si>
  <si>
    <t>January 1 2008 to December 31 2008</t>
  </si>
  <si>
    <t>Table 2: Reoffending rates, all offenders on licence under probation supervision, England and Wales</t>
  </si>
  <si>
    <t>Table 3: Reoffending rates, all offenders on court orders under probation supervision, England and Wales</t>
  </si>
  <si>
    <t>April 1 2008 to March 31 2009</t>
  </si>
  <si>
    <t>April 1 2007 to March 31 2008 (baseline period)</t>
  </si>
  <si>
    <t xml:space="preserve">number of offenders who could not be assigned to a local authority as they have no postcode data. There are also a small (again roughly 1 per cent) </t>
  </si>
  <si>
    <t>number of offenders whose postcode is in a local authority which is not in the probation area where they are on the caseload.</t>
  </si>
  <si>
    <t>Any changes between actual and predicted rates should therefore be treated with caution.</t>
  </si>
  <si>
    <t>July 1 2008 to June 30 2009</t>
  </si>
  <si>
    <t>previous quarters we will continue to report on the old Bedfordshire local authority until we have four quarters of data for the new local authorities.</t>
  </si>
  <si>
    <t>Unknown</t>
  </si>
  <si>
    <t>City of Kingston upon Hull</t>
  </si>
  <si>
    <t>City of Bristol</t>
  </si>
  <si>
    <t>October 1 2008 to September 30 2009</t>
  </si>
  <si>
    <t>The actual and predicted rates have been removed as they are unreliable for interpretation due to the small number of offenders.</t>
  </si>
  <si>
    <t xml:space="preserve">Therefore many offenders will be included more than once.  For the purposes of measuring reoffending, however, </t>
  </si>
  <si>
    <t xml:space="preserve">they are considered separately for each snapshot in which they are included. This number is not the number of offenders on the </t>
  </si>
  <si>
    <t xml:space="preserve">probation caseload at a point in time, as it reflects the aggregation of four quarters of data. </t>
  </si>
  <si>
    <t>probation caseload at a point in time, as it reflects the aggregation of four quarters of data.</t>
  </si>
  <si>
    <t>January 1 2009 to December 31 2009</t>
  </si>
  <si>
    <r>
      <t xml:space="preserve">1 April 2007 - 31 March 2008; 1 July 2007 - 30 June 2008; 1 October 2007 - 30 September 2008; </t>
    </r>
    <r>
      <rPr>
        <sz val="10"/>
        <rFont val="Arial"/>
        <family val="2"/>
      </rPr>
      <t>1 January 2008 to 31 December 2008; 1 April 2008 to 31 March 2009; 1 July 2008 to 30 June 2009; 1 October 2008 - 30 September 2009; 1 January 2009 - 31 December 2009, 1 April 2009 - 31 March 2010</t>
    </r>
  </si>
  <si>
    <t>1 April 2009 to 31 March 2010</t>
  </si>
  <si>
    <t xml:space="preserve">Table 4: Local adult reoffending rates for 1 April 2009 to 31 March 2010, at the government office, probation area and local authority level of disaggregation </t>
  </si>
  <si>
    <t>April 1 2009 to March 31 2010</t>
  </si>
  <si>
    <t>Probation Trust</t>
  </si>
  <si>
    <t>Cohort size (combining four quarters of probation caseload data)</t>
  </si>
  <si>
    <t>% difference from baseline</t>
  </si>
  <si>
    <r>
      <t xml:space="preserve">April 1 2007 to March 31 2008 </t>
    </r>
    <r>
      <rPr>
        <i/>
        <sz val="10"/>
        <rFont val="Arial"/>
        <family val="2"/>
      </rPr>
      <t>(baseline period)</t>
    </r>
  </si>
  <si>
    <t>Durham Tees Valley Probation Trust</t>
  </si>
  <si>
    <t>Norfolk and Suffolk Probation Trust</t>
  </si>
  <si>
    <t>Staffordshire and West Midlands Probation Trust</t>
  </si>
  <si>
    <t>Surrey and Sussex Probation Trust</t>
  </si>
  <si>
    <r>
      <t>Cohort size (combining four quarters of probation caseload data)</t>
    </r>
    <r>
      <rPr>
        <u val="single"/>
        <vertAlign val="superscript"/>
        <sz val="10"/>
        <color indexed="12"/>
        <rFont val="Arial"/>
        <family val="2"/>
      </rPr>
      <t>[1]</t>
    </r>
  </si>
  <si>
    <r>
      <t>% difference from baseline</t>
    </r>
    <r>
      <rPr>
        <u val="single"/>
        <vertAlign val="superscript"/>
        <sz val="10"/>
        <color indexed="12"/>
        <rFont val="Arial"/>
        <family val="2"/>
      </rPr>
      <t>[2]</t>
    </r>
  </si>
  <si>
    <r>
      <t>% difference from baseline</t>
    </r>
    <r>
      <rPr>
        <u val="single"/>
        <vertAlign val="superscript"/>
        <sz val="10"/>
        <color indexed="12"/>
        <rFont val="Arial"/>
        <family val="2"/>
      </rPr>
      <t>[5]</t>
    </r>
  </si>
  <si>
    <r>
      <t>Bedford</t>
    </r>
    <r>
      <rPr>
        <u val="single"/>
        <vertAlign val="superscript"/>
        <sz val="10"/>
        <color indexed="12"/>
        <rFont val="Arial"/>
        <family val="2"/>
      </rPr>
      <t>[2]</t>
    </r>
  </si>
  <si>
    <r>
      <t>Central Bedfordshire</t>
    </r>
    <r>
      <rPr>
        <u val="single"/>
        <vertAlign val="superscript"/>
        <sz val="10"/>
        <color indexed="12"/>
        <rFont val="Arial"/>
        <family val="2"/>
      </rPr>
      <t>[2]</t>
    </r>
  </si>
  <si>
    <r>
      <t>City of London</t>
    </r>
    <r>
      <rPr>
        <u val="single"/>
        <vertAlign val="superscript"/>
        <sz val="10"/>
        <color indexed="12"/>
        <rFont val="Arial"/>
        <family val="2"/>
      </rPr>
      <t>[3]</t>
    </r>
  </si>
  <si>
    <r>
      <t>Isles of Scilly</t>
    </r>
    <r>
      <rPr>
        <u val="single"/>
        <vertAlign val="superscript"/>
        <sz val="10"/>
        <color indexed="12"/>
        <rFont val="Arial"/>
        <family val="2"/>
      </rPr>
      <t>[4]</t>
    </r>
  </si>
  <si>
    <r>
      <t>1</t>
    </r>
    <r>
      <rPr>
        <sz val="10"/>
        <rFont val="Arial"/>
        <family val="2"/>
      </rPr>
      <t xml:space="preserve"> Only Trusts that have amalgamated are shown. Wales Probation Trust is not shown in this table as it appears in table 4.</t>
    </r>
  </si>
  <si>
    <r>
      <t>Table 4b: Local adult reoffending rates, at the Probation Trust level of disaggregation.</t>
    </r>
    <r>
      <rPr>
        <u val="single"/>
        <vertAlign val="superscript"/>
        <sz val="10"/>
        <color indexed="12"/>
        <rFont val="Arial"/>
        <family val="2"/>
      </rPr>
      <t>[1]</t>
    </r>
    <r>
      <rPr>
        <u val="single"/>
        <sz val="10"/>
        <color indexed="12"/>
        <rFont val="Arial"/>
        <family val="0"/>
      </rPr>
      <t xml:space="preserve">  </t>
    </r>
  </si>
  <si>
    <r>
      <t>1</t>
    </r>
    <r>
      <rPr>
        <sz val="10"/>
        <rFont val="Arial"/>
        <family val="2"/>
      </rPr>
      <t xml:space="preserve"> The number of offenders is the sum of the number of offenders from the four snapshots who could be matched to PNC. </t>
    </r>
  </si>
  <si>
    <r>
      <t>2</t>
    </r>
    <r>
      <rPr>
        <sz val="10"/>
        <rFont val="Arial"/>
        <family val="2"/>
      </rPr>
      <t xml:space="preserve"> Data in bold illustrates that the change in reoffending from the baseline is statistically significant.</t>
    </r>
  </si>
  <si>
    <r>
      <t>1</t>
    </r>
    <r>
      <rPr>
        <sz val="10"/>
        <rFont val="Arial"/>
        <family val="0"/>
      </rPr>
      <t xml:space="preserve"> Note that data will not exactly aggregate from the local authority level to the Probation Area level, as there are a small (roughly 1 per cent) </t>
    </r>
  </si>
  <si>
    <r>
      <t>2</t>
    </r>
    <r>
      <rPr>
        <sz val="10"/>
        <rFont val="Arial"/>
        <family val="2"/>
      </rPr>
      <t xml:space="preserve"> Bedfordshire Local Authority has been split into two separate authorities, Bedford and Central Bedfordshire. For the sake of comparison with </t>
    </r>
  </si>
  <si>
    <r>
      <t>3</t>
    </r>
    <r>
      <rPr>
        <sz val="10"/>
        <rFont val="Arial"/>
        <family val="0"/>
      </rPr>
      <t xml:space="preserve"> Data for the City of London is based on only 44 offenders and has only been included for completeness in covering all Local Area Agreements. </t>
    </r>
  </si>
  <si>
    <r>
      <t>4</t>
    </r>
    <r>
      <rPr>
        <sz val="10"/>
        <rFont val="Arial"/>
        <family val="0"/>
      </rPr>
      <t xml:space="preserve"> Data for the Isles of Scilly is based on only three offenders and has only been included for completeness in covering all Local Area Agreements. </t>
    </r>
  </si>
  <si>
    <r>
      <t>5</t>
    </r>
    <r>
      <rPr>
        <sz val="10"/>
        <rFont val="Arial"/>
        <family val="2"/>
      </rPr>
      <t xml:space="preserve"> Data in bold illustrates that the change in reoffending from the baseline is statistically significant.</t>
    </r>
  </si>
  <si>
    <t>4b</t>
  </si>
  <si>
    <t>Local adult reoffending rates, at the Probation Trust level of disaggregation.</t>
  </si>
  <si>
    <t>Local adult reoffending rates for 1 April 2009 to 31 March 2010, at the government office, probation area and local authority level of disaggregation</t>
  </si>
  <si>
    <t>*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</si>
</sst>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E+00"/>
    <numFmt numFmtId="171" formatCode="0E+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0000000000000000"/>
    <numFmt numFmtId="186" formatCode="#,##0.0"/>
    <numFmt numFmtId="187" formatCode="0.000000000"/>
    <numFmt numFmtId="188" formatCode="0.0000E+00"/>
    <numFmt numFmtId="189" formatCode="0.000E+00"/>
    <numFmt numFmtId="190" formatCode="_-* #,##0.0_-;\-* #,##0.0_-;_-* &quot;-&quot;??_-;_-@_-"/>
    <numFmt numFmtId="191" formatCode="_-* #,##0_-;\-* #,##0_-;_-* &quot;-&quot;??_-;_-@_-"/>
    <numFmt numFmtId="192" formatCode="0.000%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10" fontId="0" fillId="2" borderId="4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10" fontId="0" fillId="0" borderId="0" xfId="0" applyNumberFormat="1" applyFont="1" applyBorder="1" applyAlignment="1">
      <alignment horizontal="right" wrapText="1"/>
    </xf>
    <xf numFmtId="10" fontId="0" fillId="0" borderId="6" xfId="0" applyNumberFormat="1" applyFont="1" applyBorder="1" applyAlignment="1">
      <alignment horizontal="right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vertical="top" wrapText="1"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 vertical="top" wrapText="1"/>
    </xf>
    <xf numFmtId="0" fontId="0" fillId="0" borderId="0" xfId="20" applyFont="1" applyBorder="1" applyAlignment="1">
      <alignment vertical="top" wrapText="1"/>
    </xf>
    <xf numFmtId="0" fontId="0" fillId="0" borderId="8" xfId="0" applyFont="1" applyBorder="1" applyAlignment="1">
      <alignment horizontal="right" wrapText="1"/>
    </xf>
    <xf numFmtId="10" fontId="0" fillId="0" borderId="8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right" vertical="center" wrapText="1"/>
    </xf>
    <xf numFmtId="10" fontId="0" fillId="0" borderId="9" xfId="0" applyNumberFormat="1" applyFont="1" applyBorder="1" applyAlignment="1">
      <alignment horizontal="right" vertical="center"/>
    </xf>
    <xf numFmtId="10" fontId="0" fillId="0" borderId="2" xfId="0" applyNumberFormat="1" applyFont="1" applyBorder="1" applyAlignment="1">
      <alignment horizontal="right" vertical="center"/>
    </xf>
    <xf numFmtId="10" fontId="1" fillId="0" borderId="10" xfId="0" applyNumberFormat="1" applyFont="1" applyBorder="1" applyAlignment="1">
      <alignment horizontal="right" vertical="center"/>
    </xf>
    <xf numFmtId="10" fontId="1" fillId="0" borderId="9" xfId="0" applyNumberFormat="1" applyFont="1" applyBorder="1" applyAlignment="1">
      <alignment horizontal="right" vertical="center"/>
    </xf>
    <xf numFmtId="191" fontId="0" fillId="0" borderId="9" xfId="15" applyNumberFormat="1" applyFont="1" applyBorder="1" applyAlignment="1">
      <alignment horizontal="right" vertical="center" wrapText="1"/>
    </xf>
    <xf numFmtId="10" fontId="0" fillId="0" borderId="10" xfId="0" applyNumberFormat="1" applyFont="1" applyBorder="1" applyAlignment="1">
      <alignment horizontal="right" vertical="center"/>
    </xf>
    <xf numFmtId="1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10" fontId="0" fillId="2" borderId="11" xfId="0" applyNumberFormat="1" applyFont="1" applyFill="1" applyBorder="1" applyAlignment="1">
      <alignment horizontal="left" wrapText="1"/>
    </xf>
    <xf numFmtId="10" fontId="0" fillId="0" borderId="0" xfId="0" applyNumberFormat="1" applyFont="1" applyBorder="1" applyAlignment="1">
      <alignment horizontal="center" wrapText="1"/>
    </xf>
    <xf numFmtId="10" fontId="0" fillId="0" borderId="6" xfId="0" applyNumberFormat="1" applyFont="1" applyBorder="1" applyAlignment="1">
      <alignment horizontal="center" wrapText="1"/>
    </xf>
    <xf numFmtId="0" fontId="0" fillId="0" borderId="0" xfId="0" applyNumberFormat="1" applyAlignment="1">
      <alignment/>
    </xf>
    <xf numFmtId="10" fontId="1" fillId="0" borderId="12" xfId="0" applyNumberFormat="1" applyFont="1" applyBorder="1" applyAlignment="1">
      <alignment horizontal="right" wrapText="1"/>
    </xf>
    <xf numFmtId="0" fontId="2" fillId="0" borderId="0" xfId="2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10" fontId="0" fillId="0" borderId="15" xfId="0" applyNumberFormat="1" applyBorder="1" applyAlignment="1">
      <alignment/>
    </xf>
    <xf numFmtId="10" fontId="1" fillId="2" borderId="11" xfId="0" applyNumberFormat="1" applyFont="1" applyFill="1" applyBorder="1" applyAlignment="1">
      <alignment horizontal="left" wrapText="1"/>
    </xf>
    <xf numFmtId="10" fontId="1" fillId="0" borderId="6" xfId="0" applyNumberFormat="1" applyFont="1" applyBorder="1" applyAlignment="1">
      <alignment horizontal="right" wrapText="1"/>
    </xf>
    <xf numFmtId="10" fontId="1" fillId="0" borderId="6" xfId="0" applyNumberFormat="1" applyFont="1" applyBorder="1" applyAlignment="1">
      <alignment horizontal="center" wrapText="1"/>
    </xf>
    <xf numFmtId="0" fontId="2" fillId="0" borderId="9" xfId="20" applyFont="1" applyBorder="1" applyAlignment="1">
      <alignment vertical="top" wrapText="1"/>
    </xf>
    <xf numFmtId="0" fontId="2" fillId="0" borderId="2" xfId="20" applyFont="1" applyBorder="1" applyAlignment="1">
      <alignment vertical="top" wrapText="1"/>
    </xf>
    <xf numFmtId="0" fontId="2" fillId="0" borderId="10" xfId="2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2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strike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140625" style="0" customWidth="1"/>
    <col min="2" max="2" width="127.7109375" style="0" customWidth="1"/>
    <col min="3" max="3" width="162.7109375" style="0" customWidth="1"/>
  </cols>
  <sheetData>
    <row r="1" ht="12.75">
      <c r="A1" s="27" t="s">
        <v>201</v>
      </c>
    </row>
    <row r="2" ht="12.75">
      <c r="A2" s="27"/>
    </row>
    <row r="3" spans="1:3" ht="12.75">
      <c r="A3" s="27" t="s">
        <v>202</v>
      </c>
      <c r="B3" s="27" t="s">
        <v>203</v>
      </c>
      <c r="C3" s="27" t="s">
        <v>204</v>
      </c>
    </row>
    <row r="4" spans="1:3" ht="12.75">
      <c r="A4" s="28">
        <v>1</v>
      </c>
      <c r="B4" s="29" t="s">
        <v>205</v>
      </c>
      <c r="C4" t="s">
        <v>232</v>
      </c>
    </row>
    <row r="5" spans="1:3" ht="12.75">
      <c r="A5" s="28">
        <v>2</v>
      </c>
      <c r="B5" s="29" t="s">
        <v>206</v>
      </c>
      <c r="C5" t="s">
        <v>232</v>
      </c>
    </row>
    <row r="6" spans="1:3" ht="12.75">
      <c r="A6" s="28">
        <v>3</v>
      </c>
      <c r="B6" s="29" t="s">
        <v>207</v>
      </c>
      <c r="C6" t="s">
        <v>232</v>
      </c>
    </row>
    <row r="7" spans="1:3" ht="12.75" customHeight="1">
      <c r="A7" s="28">
        <v>4</v>
      </c>
      <c r="B7" s="29" t="s">
        <v>262</v>
      </c>
      <c r="C7" t="s">
        <v>233</v>
      </c>
    </row>
    <row r="8" spans="1:3" ht="12.75">
      <c r="A8" s="74" t="s">
        <v>260</v>
      </c>
      <c r="B8" s="29" t="s">
        <v>261</v>
      </c>
      <c r="C8" t="s">
        <v>232</v>
      </c>
    </row>
    <row r="9" spans="1:2" ht="12.75">
      <c r="A9" s="28"/>
      <c r="B9" s="29"/>
    </row>
    <row r="10" spans="1:2" ht="12.75">
      <c r="A10" s="28"/>
      <c r="B10" s="29"/>
    </row>
    <row r="11" spans="1:2" ht="12.75">
      <c r="A11" s="28"/>
      <c r="B11" s="29"/>
    </row>
    <row r="12" spans="1:2" ht="12.75">
      <c r="A12" s="28"/>
      <c r="B12" s="29"/>
    </row>
    <row r="13" spans="1:2" ht="12.75">
      <c r="A13" s="28"/>
      <c r="B13" s="29"/>
    </row>
    <row r="14" spans="1:2" ht="12.75">
      <c r="A14" s="28"/>
      <c r="B14" s="29"/>
    </row>
    <row r="15" spans="1:2" ht="12.75">
      <c r="A15" s="28"/>
      <c r="B15" s="29"/>
    </row>
    <row r="16" spans="1:2" ht="12.75">
      <c r="A16" s="28"/>
      <c r="B16" s="29"/>
    </row>
    <row r="17" spans="1:2" ht="12.75">
      <c r="A17" s="28"/>
      <c r="B17" s="29"/>
    </row>
    <row r="18" spans="1:2" ht="12.75">
      <c r="A18" s="28"/>
      <c r="B18" s="29"/>
    </row>
    <row r="19" spans="1:2" ht="12.75">
      <c r="A19" s="28"/>
      <c r="B19" s="29"/>
    </row>
    <row r="20" spans="1:2" ht="12.75">
      <c r="A20" s="28"/>
      <c r="B20" s="30"/>
    </row>
    <row r="21" spans="1:2" ht="12.75">
      <c r="A21" s="28"/>
      <c r="B21" s="30"/>
    </row>
    <row r="22" spans="1:2" ht="12.75">
      <c r="A22" s="28"/>
      <c r="B22" s="29"/>
    </row>
    <row r="23" spans="1:2" ht="12.75">
      <c r="A23" s="28"/>
      <c r="B23" s="29"/>
    </row>
    <row r="24" spans="1:2" ht="12.75">
      <c r="A24" s="28"/>
      <c r="B24" s="2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23" sqref="A23"/>
    </sheetView>
  </sheetViews>
  <sheetFormatPr defaultColWidth="9.140625" defaultRowHeight="12.75"/>
  <cols>
    <col min="1" max="1" width="41.28125" style="0" customWidth="1"/>
    <col min="2" max="2" width="19.7109375" style="0" customWidth="1"/>
    <col min="3" max="3" width="15.00390625" style="0" customWidth="1"/>
    <col min="4" max="4" width="16.7109375" style="0" customWidth="1"/>
    <col min="5" max="5" width="18.7109375" style="0" customWidth="1"/>
  </cols>
  <sheetData>
    <row r="1" ht="12.75">
      <c r="A1" s="27" t="s">
        <v>208</v>
      </c>
    </row>
    <row r="3" spans="1:5" ht="51" customHeight="1">
      <c r="A3" s="31" t="s">
        <v>209</v>
      </c>
      <c r="B3" s="67" t="s">
        <v>244</v>
      </c>
      <c r="C3" s="31" t="s">
        <v>3</v>
      </c>
      <c r="D3" s="31" t="s">
        <v>4</v>
      </c>
      <c r="E3" s="67" t="s">
        <v>245</v>
      </c>
    </row>
    <row r="4" spans="1:5" ht="25.5" customHeight="1">
      <c r="A4" s="32" t="s">
        <v>216</v>
      </c>
      <c r="B4" s="33">
        <v>685873</v>
      </c>
      <c r="C4" s="34">
        <v>0.0982</v>
      </c>
      <c r="D4" s="34">
        <v>0.0982</v>
      </c>
      <c r="E4" s="34">
        <v>0</v>
      </c>
    </row>
    <row r="5" spans="1:5" ht="25.5" customHeight="1">
      <c r="A5" s="32" t="s">
        <v>210</v>
      </c>
      <c r="B5" s="33">
        <v>690049</v>
      </c>
      <c r="C5" s="34">
        <v>0.0984</v>
      </c>
      <c r="D5" s="34">
        <v>0.0981</v>
      </c>
      <c r="E5" s="34">
        <v>0.0031</v>
      </c>
    </row>
    <row r="6" spans="1:5" ht="25.5" customHeight="1">
      <c r="A6" s="32" t="s">
        <v>211</v>
      </c>
      <c r="B6" s="33">
        <v>692330</v>
      </c>
      <c r="C6" s="34">
        <v>0.0988</v>
      </c>
      <c r="D6" s="34">
        <v>0.0983</v>
      </c>
      <c r="E6" s="34">
        <v>0.0056</v>
      </c>
    </row>
    <row r="7" spans="1:5" ht="25.5" customHeight="1">
      <c r="A7" s="32" t="s">
        <v>212</v>
      </c>
      <c r="B7" s="33">
        <v>691588</v>
      </c>
      <c r="C7" s="35">
        <v>0.0995</v>
      </c>
      <c r="D7" s="34">
        <v>0.0986</v>
      </c>
      <c r="E7" s="36">
        <v>0.0091</v>
      </c>
    </row>
    <row r="8" spans="1:5" ht="25.5" customHeight="1">
      <c r="A8" s="32" t="s">
        <v>215</v>
      </c>
      <c r="B8" s="33">
        <v>691638</v>
      </c>
      <c r="C8" s="35">
        <v>0.0998</v>
      </c>
      <c r="D8" s="34">
        <v>0.0992</v>
      </c>
      <c r="E8" s="39">
        <v>0.0057</v>
      </c>
    </row>
    <row r="9" spans="1:5" ht="25.5" customHeight="1">
      <c r="A9" s="32" t="s">
        <v>220</v>
      </c>
      <c r="B9" s="33">
        <v>691517</v>
      </c>
      <c r="C9" s="35">
        <v>0.0993</v>
      </c>
      <c r="D9" s="34">
        <v>0.0998</v>
      </c>
      <c r="E9" s="39">
        <v>-0.0052</v>
      </c>
    </row>
    <row r="10" spans="1:5" ht="25.5" customHeight="1">
      <c r="A10" s="32" t="s">
        <v>225</v>
      </c>
      <c r="B10" s="33">
        <v>690994</v>
      </c>
      <c r="C10" s="34">
        <v>0.0987</v>
      </c>
      <c r="D10" s="34">
        <v>0.1002</v>
      </c>
      <c r="E10" s="37">
        <v>-0.0146</v>
      </c>
    </row>
    <row r="11" spans="1:5" ht="25.5" customHeight="1">
      <c r="A11" s="32" t="s">
        <v>231</v>
      </c>
      <c r="B11" s="33">
        <v>691261</v>
      </c>
      <c r="C11" s="34">
        <v>0.0982</v>
      </c>
      <c r="D11" s="34">
        <v>0.1002</v>
      </c>
      <c r="E11" s="37">
        <v>-0.0203</v>
      </c>
    </row>
    <row r="12" spans="1:5" ht="25.5" customHeight="1">
      <c r="A12" s="32" t="s">
        <v>235</v>
      </c>
      <c r="B12" s="33">
        <v>688616</v>
      </c>
      <c r="C12" s="34">
        <v>0.0971</v>
      </c>
      <c r="D12" s="34">
        <v>0.1</v>
      </c>
      <c r="E12" s="37">
        <v>-0.0288</v>
      </c>
    </row>
    <row r="14" ht="14.25">
      <c r="A14" s="72" t="s">
        <v>253</v>
      </c>
    </row>
    <row r="15" ht="12.75">
      <c r="A15" s="46" t="s">
        <v>227</v>
      </c>
    </row>
    <row r="16" spans="1:3" ht="12.75">
      <c r="A16" t="s">
        <v>228</v>
      </c>
      <c r="C16" s="41"/>
    </row>
    <row r="17" spans="1:3" ht="12.75">
      <c r="A17" t="s">
        <v>229</v>
      </c>
      <c r="C17" s="41"/>
    </row>
    <row r="18" ht="14.25">
      <c r="A18" s="72" t="s">
        <v>254</v>
      </c>
    </row>
    <row r="19" ht="12.75">
      <c r="A19" s="3"/>
    </row>
    <row r="20" ht="12.75">
      <c r="A20" s="14"/>
    </row>
    <row r="21" ht="12.75">
      <c r="A21" s="14"/>
    </row>
    <row r="22" ht="12.75">
      <c r="A22" s="14"/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ht="12.75">
      <c r="A28" s="14"/>
    </row>
    <row r="29" ht="12.75">
      <c r="A29" s="14"/>
    </row>
    <row r="30" ht="12.75">
      <c r="A30" s="14"/>
    </row>
  </sheetData>
  <hyperlinks>
    <hyperlink ref="B3" location="'1'!A14" display="Cohort size (combining four quarters of probation caseload data)[1]"/>
    <hyperlink ref="E3" location="'1'!A18" display="% difference from baseline[2]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3" sqref="A23"/>
    </sheetView>
  </sheetViews>
  <sheetFormatPr defaultColWidth="9.140625" defaultRowHeight="12.75"/>
  <cols>
    <col min="1" max="1" width="40.57421875" style="0" customWidth="1"/>
    <col min="2" max="2" width="19.7109375" style="0" customWidth="1"/>
    <col min="3" max="3" width="15.00390625" style="0" customWidth="1"/>
    <col min="4" max="4" width="16.7109375" style="0" customWidth="1"/>
    <col min="5" max="5" width="18.7109375" style="0" customWidth="1"/>
  </cols>
  <sheetData>
    <row r="1" ht="12.75">
      <c r="A1" s="27" t="s">
        <v>213</v>
      </c>
    </row>
    <row r="3" spans="1:5" ht="51" customHeight="1">
      <c r="A3" s="31" t="s">
        <v>209</v>
      </c>
      <c r="B3" s="67" t="s">
        <v>244</v>
      </c>
      <c r="C3" s="31" t="s">
        <v>3</v>
      </c>
      <c r="D3" s="31" t="s">
        <v>4</v>
      </c>
      <c r="E3" s="67" t="s">
        <v>245</v>
      </c>
    </row>
    <row r="4" spans="1:5" s="3" customFormat="1" ht="25.5" customHeight="1">
      <c r="A4" s="32" t="s">
        <v>216</v>
      </c>
      <c r="B4" s="33">
        <v>102721</v>
      </c>
      <c r="C4" s="34">
        <v>0.0822</v>
      </c>
      <c r="D4" s="34">
        <v>0.0822</v>
      </c>
      <c r="E4" s="34">
        <v>0</v>
      </c>
    </row>
    <row r="5" spans="1:5" s="3" customFormat="1" ht="25.5" customHeight="1">
      <c r="A5" s="32" t="s">
        <v>210</v>
      </c>
      <c r="B5" s="33">
        <v>106840</v>
      </c>
      <c r="C5" s="34">
        <v>0.0837</v>
      </c>
      <c r="D5" s="34">
        <v>0.0824</v>
      </c>
      <c r="E5" s="34">
        <v>0.0151</v>
      </c>
    </row>
    <row r="6" spans="1:5" s="3" customFormat="1" ht="25.5" customHeight="1">
      <c r="A6" s="32" t="s">
        <v>211</v>
      </c>
      <c r="B6" s="33">
        <v>111402</v>
      </c>
      <c r="C6" s="34">
        <v>0.0863</v>
      </c>
      <c r="D6" s="34">
        <v>0.0828</v>
      </c>
      <c r="E6" s="37">
        <v>0.0424</v>
      </c>
    </row>
    <row r="7" spans="1:5" s="3" customFormat="1" ht="25.5" customHeight="1">
      <c r="A7" s="32" t="s">
        <v>212</v>
      </c>
      <c r="B7" s="33">
        <v>114614</v>
      </c>
      <c r="C7" s="34">
        <v>0.0869</v>
      </c>
      <c r="D7" s="34">
        <v>0.0824</v>
      </c>
      <c r="E7" s="37">
        <v>0.0545</v>
      </c>
    </row>
    <row r="8" spans="1:5" s="3" customFormat="1" ht="25.5" customHeight="1">
      <c r="A8" s="32" t="s">
        <v>215</v>
      </c>
      <c r="B8" s="33">
        <v>118112</v>
      </c>
      <c r="C8" s="34">
        <v>0.0878</v>
      </c>
      <c r="D8" s="34">
        <v>0.0824</v>
      </c>
      <c r="E8" s="37">
        <v>0.065</v>
      </c>
    </row>
    <row r="9" spans="1:5" s="3" customFormat="1" ht="25.5" customHeight="1">
      <c r="A9" s="32" t="s">
        <v>220</v>
      </c>
      <c r="B9" s="33">
        <v>120290</v>
      </c>
      <c r="C9" s="34">
        <v>0.0867</v>
      </c>
      <c r="D9" s="34">
        <v>0.0816</v>
      </c>
      <c r="E9" s="37">
        <v>0.0618</v>
      </c>
    </row>
    <row r="10" spans="1:5" s="3" customFormat="1" ht="25.5" customHeight="1">
      <c r="A10" s="32" t="s">
        <v>225</v>
      </c>
      <c r="B10" s="33">
        <v>122255</v>
      </c>
      <c r="C10" s="34">
        <v>0.0844</v>
      </c>
      <c r="D10" s="34">
        <v>0.0806</v>
      </c>
      <c r="E10" s="37">
        <v>0.0471</v>
      </c>
    </row>
    <row r="11" spans="1:5" s="3" customFormat="1" ht="25.5" customHeight="1">
      <c r="A11" s="32" t="s">
        <v>231</v>
      </c>
      <c r="B11" s="33">
        <v>125000</v>
      </c>
      <c r="C11" s="34">
        <v>0.0831</v>
      </c>
      <c r="D11" s="34">
        <v>0.0795</v>
      </c>
      <c r="E11" s="37">
        <v>0.046</v>
      </c>
    </row>
    <row r="12" spans="1:5" s="3" customFormat="1" ht="25.5" customHeight="1">
      <c r="A12" s="32" t="s">
        <v>235</v>
      </c>
      <c r="B12" s="33">
        <v>127724</v>
      </c>
      <c r="C12" s="34">
        <v>0.0815</v>
      </c>
      <c r="D12" s="34">
        <v>0.0784</v>
      </c>
      <c r="E12" s="37">
        <v>0.0407</v>
      </c>
    </row>
    <row r="14" ht="14.25">
      <c r="A14" s="72" t="s">
        <v>253</v>
      </c>
    </row>
    <row r="15" ht="12.75">
      <c r="A15" s="46" t="s">
        <v>227</v>
      </c>
    </row>
    <row r="16" ht="12.75">
      <c r="A16" t="s">
        <v>228</v>
      </c>
    </row>
    <row r="17" ht="12.75">
      <c r="A17" t="s">
        <v>230</v>
      </c>
    </row>
    <row r="18" ht="14.25">
      <c r="A18" s="72" t="s">
        <v>254</v>
      </c>
    </row>
  </sheetData>
  <hyperlinks>
    <hyperlink ref="B3" location="'2'!A14" display="Cohort size (combining four quarters of probation caseload data)[1]"/>
    <hyperlink ref="E3" location="'2'!A18" display="% difference from baseline[2]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20" sqref="A20"/>
    </sheetView>
  </sheetViews>
  <sheetFormatPr defaultColWidth="9.140625" defaultRowHeight="12.75"/>
  <cols>
    <col min="1" max="1" width="40.421875" style="0" customWidth="1"/>
    <col min="2" max="2" width="19.7109375" style="0" customWidth="1"/>
    <col min="3" max="3" width="15.00390625" style="0" customWidth="1"/>
    <col min="4" max="4" width="16.7109375" style="0" customWidth="1"/>
    <col min="5" max="5" width="18.7109375" style="0" customWidth="1"/>
  </cols>
  <sheetData>
    <row r="1" ht="12.75">
      <c r="A1" s="27" t="s">
        <v>214</v>
      </c>
    </row>
    <row r="3" spans="1:5" ht="51" customHeight="1">
      <c r="A3" s="31" t="s">
        <v>209</v>
      </c>
      <c r="B3" s="67" t="s">
        <v>244</v>
      </c>
      <c r="C3" s="31" t="s">
        <v>3</v>
      </c>
      <c r="D3" s="31" t="s">
        <v>4</v>
      </c>
      <c r="E3" s="67" t="s">
        <v>245</v>
      </c>
    </row>
    <row r="4" spans="1:7" s="3" customFormat="1" ht="25.5" customHeight="1">
      <c r="A4" s="32" t="s">
        <v>216</v>
      </c>
      <c r="B4" s="38">
        <v>583152</v>
      </c>
      <c r="C4" s="34">
        <v>0.101</v>
      </c>
      <c r="D4" s="34">
        <v>0.101</v>
      </c>
      <c r="E4" s="34">
        <v>0</v>
      </c>
      <c r="G4" s="40"/>
    </row>
    <row r="5" spans="1:7" s="3" customFormat="1" ht="25.5" customHeight="1">
      <c r="A5" s="32" t="s">
        <v>210</v>
      </c>
      <c r="B5" s="38">
        <v>583209</v>
      </c>
      <c r="C5" s="34">
        <v>0.1011</v>
      </c>
      <c r="D5" s="34">
        <v>0.101</v>
      </c>
      <c r="E5" s="34">
        <v>0.0014</v>
      </c>
      <c r="G5" s="40"/>
    </row>
    <row r="6" spans="1:7" s="3" customFormat="1" ht="25.5" customHeight="1">
      <c r="A6" s="32" t="s">
        <v>211</v>
      </c>
      <c r="B6" s="38">
        <v>580928</v>
      </c>
      <c r="C6" s="34">
        <v>0.1012</v>
      </c>
      <c r="D6" s="34">
        <v>0.1012</v>
      </c>
      <c r="E6" s="34">
        <v>-0.0002</v>
      </c>
      <c r="G6" s="40"/>
    </row>
    <row r="7" spans="1:7" s="3" customFormat="1" ht="25.5" customHeight="1">
      <c r="A7" s="32" t="s">
        <v>212</v>
      </c>
      <c r="B7" s="38">
        <v>576974</v>
      </c>
      <c r="C7" s="34">
        <v>0.102</v>
      </c>
      <c r="D7" s="34">
        <v>0.1018</v>
      </c>
      <c r="E7" s="34">
        <v>0.0018</v>
      </c>
      <c r="G7" s="40"/>
    </row>
    <row r="8" spans="1:7" s="3" customFormat="1" ht="25.5" customHeight="1">
      <c r="A8" s="32" t="s">
        <v>215</v>
      </c>
      <c r="B8" s="38">
        <v>573526</v>
      </c>
      <c r="C8" s="34">
        <v>0.1023</v>
      </c>
      <c r="D8" s="34">
        <v>0.1027</v>
      </c>
      <c r="E8" s="34">
        <v>-0.0041</v>
      </c>
      <c r="G8" s="40"/>
    </row>
    <row r="9" spans="1:7" s="3" customFormat="1" ht="25.5" customHeight="1">
      <c r="A9" s="32" t="s">
        <v>220</v>
      </c>
      <c r="B9" s="38">
        <v>571227</v>
      </c>
      <c r="C9" s="34">
        <v>0.1019</v>
      </c>
      <c r="D9" s="34">
        <v>0.1036</v>
      </c>
      <c r="E9" s="37">
        <v>-0.0164</v>
      </c>
      <c r="G9" s="40"/>
    </row>
    <row r="10" spans="1:7" s="3" customFormat="1" ht="25.5" customHeight="1">
      <c r="A10" s="32" t="s">
        <v>225</v>
      </c>
      <c r="B10" s="38">
        <v>568739</v>
      </c>
      <c r="C10" s="34">
        <v>0.1018</v>
      </c>
      <c r="D10" s="34">
        <v>0.1044</v>
      </c>
      <c r="E10" s="37">
        <v>-0.0249</v>
      </c>
      <c r="G10" s="40"/>
    </row>
    <row r="11" spans="1:7" s="3" customFormat="1" ht="25.5" customHeight="1">
      <c r="A11" s="32" t="s">
        <v>231</v>
      </c>
      <c r="B11" s="38">
        <v>566261</v>
      </c>
      <c r="C11" s="34">
        <v>0.1015</v>
      </c>
      <c r="D11" s="34">
        <v>0.1048</v>
      </c>
      <c r="E11" s="37">
        <v>-0.0314</v>
      </c>
      <c r="G11" s="40"/>
    </row>
    <row r="12" spans="1:7" s="3" customFormat="1" ht="25.5" customHeight="1">
      <c r="A12" s="32" t="s">
        <v>235</v>
      </c>
      <c r="B12" s="38">
        <v>560892</v>
      </c>
      <c r="C12" s="34">
        <v>0.1007</v>
      </c>
      <c r="D12" s="34">
        <v>0.105</v>
      </c>
      <c r="E12" s="37">
        <v>-0.0407</v>
      </c>
      <c r="G12" s="40"/>
    </row>
    <row r="14" ht="14.25">
      <c r="A14" s="72" t="s">
        <v>253</v>
      </c>
    </row>
    <row r="15" ht="12.75">
      <c r="A15" s="46" t="s">
        <v>227</v>
      </c>
    </row>
    <row r="16" ht="12.75">
      <c r="A16" t="s">
        <v>228</v>
      </c>
    </row>
    <row r="17" ht="12.75">
      <c r="A17" t="s">
        <v>230</v>
      </c>
    </row>
    <row r="18" ht="14.25">
      <c r="A18" s="72" t="s">
        <v>254</v>
      </c>
    </row>
  </sheetData>
  <hyperlinks>
    <hyperlink ref="B3" location="'3'!A14" display="Cohort size (combining four quarters of probation caseload data)[1]"/>
    <hyperlink ref="E3" location="'3'!A18" display="% difference from baseline[2]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1"/>
  <sheetViews>
    <sheetView workbookViewId="0" topLeftCell="A1">
      <selection activeCell="G152" sqref="G152"/>
    </sheetView>
  </sheetViews>
  <sheetFormatPr defaultColWidth="9.140625" defaultRowHeight="12.75"/>
  <cols>
    <col min="1" max="1" width="16.57421875" style="2" customWidth="1"/>
    <col min="2" max="2" width="16.8515625" style="2" customWidth="1"/>
    <col min="3" max="3" width="19.8515625" style="2" customWidth="1"/>
    <col min="4" max="4" width="25.57421875" style="3" customWidth="1"/>
    <col min="5" max="5" width="13.7109375" style="3" customWidth="1"/>
    <col min="6" max="6" width="14.28125" style="3" customWidth="1"/>
    <col min="7" max="7" width="16.140625" style="3" customWidth="1"/>
    <col min="8" max="16384" width="9.140625" style="3" customWidth="1"/>
  </cols>
  <sheetData>
    <row r="1" ht="12.75">
      <c r="A1" s="1" t="s">
        <v>234</v>
      </c>
    </row>
    <row r="3" spans="1:7" s="6" customFormat="1" ht="39.75">
      <c r="A3" s="4" t="s">
        <v>0</v>
      </c>
      <c r="B3" s="5" t="s">
        <v>1</v>
      </c>
      <c r="C3" s="5" t="s">
        <v>2</v>
      </c>
      <c r="D3" s="68" t="s">
        <v>244</v>
      </c>
      <c r="E3" s="5" t="s">
        <v>3</v>
      </c>
      <c r="F3" s="5" t="s">
        <v>4</v>
      </c>
      <c r="G3" s="69" t="s">
        <v>246</v>
      </c>
    </row>
    <row r="4" spans="1:7" ht="12.75">
      <c r="A4" s="7" t="s">
        <v>5</v>
      </c>
      <c r="B4" s="8"/>
      <c r="C4" s="8"/>
      <c r="D4" s="9">
        <v>51049</v>
      </c>
      <c r="E4" s="10">
        <v>0.09042292699171384</v>
      </c>
      <c r="F4" s="10">
        <v>0.09416429373048638</v>
      </c>
      <c r="G4" s="64">
        <v>-0.03973232942712817</v>
      </c>
    </row>
    <row r="5" spans="1:7" ht="12.75">
      <c r="A5" s="11"/>
      <c r="B5" s="12" t="s">
        <v>6</v>
      </c>
      <c r="C5" s="12"/>
      <c r="D5" s="13">
        <v>11915</v>
      </c>
      <c r="E5" s="44">
        <v>0.08166177087704574</v>
      </c>
      <c r="F5" s="44">
        <v>0.07796580773676039</v>
      </c>
      <c r="G5" s="45">
        <v>0.04740492335773915</v>
      </c>
    </row>
    <row r="6" spans="1:7" ht="12.75">
      <c r="A6" s="11"/>
      <c r="B6" s="12"/>
      <c r="C6" s="12" t="s">
        <v>7</v>
      </c>
      <c r="D6" s="15">
        <v>3859</v>
      </c>
      <c r="E6" s="16">
        <v>0.07929515418502203</v>
      </c>
      <c r="F6" s="16">
        <v>0.07850593911666234</v>
      </c>
      <c r="G6" s="17">
        <v>0.010052934558070709</v>
      </c>
    </row>
    <row r="7" spans="1:7" ht="12.75">
      <c r="A7" s="11"/>
      <c r="B7" s="12"/>
      <c r="C7" s="12" t="s">
        <v>6</v>
      </c>
      <c r="D7" s="15">
        <v>8000</v>
      </c>
      <c r="E7" s="16">
        <v>0.082125</v>
      </c>
      <c r="F7" s="16">
        <v>0.0773893678989625</v>
      </c>
      <c r="G7" s="17">
        <v>0.061192282991899015</v>
      </c>
    </row>
    <row r="8" spans="1:7" ht="12.75">
      <c r="A8" s="11"/>
      <c r="B8" s="12" t="s">
        <v>8</v>
      </c>
      <c r="C8" s="12"/>
      <c r="D8" s="13">
        <v>10589</v>
      </c>
      <c r="E8" s="44">
        <v>0.07762772688639154</v>
      </c>
      <c r="F8" s="44">
        <v>0.08226975037326473</v>
      </c>
      <c r="G8" s="45">
        <v>-0.056424426545746593</v>
      </c>
    </row>
    <row r="9" spans="1:7" ht="12.75">
      <c r="A9" s="11"/>
      <c r="B9" s="12"/>
      <c r="C9" s="12" t="s">
        <v>9</v>
      </c>
      <c r="D9" s="15">
        <v>5620</v>
      </c>
      <c r="E9" s="16">
        <v>0.07740213523131673</v>
      </c>
      <c r="F9" s="16">
        <v>0.08539114382005338</v>
      </c>
      <c r="G9" s="65">
        <v>-0.0935578121025297</v>
      </c>
    </row>
    <row r="10" spans="1:7" ht="12.75">
      <c r="A10" s="11"/>
      <c r="B10" s="12"/>
      <c r="C10" s="12" t="s">
        <v>8</v>
      </c>
      <c r="D10" s="15">
        <v>4797</v>
      </c>
      <c r="E10" s="16">
        <v>0.08025849489264124</v>
      </c>
      <c r="F10" s="16">
        <v>0.08008671479943714</v>
      </c>
      <c r="G10" s="17">
        <v>0.0021449262044807376</v>
      </c>
    </row>
    <row r="11" spans="1:7" ht="12.75">
      <c r="A11" s="11"/>
      <c r="B11" s="12"/>
      <c r="C11" s="12" t="s">
        <v>10</v>
      </c>
      <c r="D11" s="15">
        <v>186</v>
      </c>
      <c r="E11" s="16">
        <v>0.043010752688172046</v>
      </c>
      <c r="F11" s="16">
        <v>0.05393172387473118</v>
      </c>
      <c r="G11" s="17">
        <v>-0.20249623787152793</v>
      </c>
    </row>
    <row r="12" spans="1:7" ht="12.75">
      <c r="A12" s="11"/>
      <c r="B12" s="12" t="s">
        <v>11</v>
      </c>
      <c r="C12" s="12"/>
      <c r="D12" s="13">
        <v>6067</v>
      </c>
      <c r="E12" s="44">
        <v>0.10037910004944785</v>
      </c>
      <c r="F12" s="44">
        <v>0.0955686724351739</v>
      </c>
      <c r="G12" s="45">
        <v>0.050334774897463935</v>
      </c>
    </row>
    <row r="13" spans="1:7" ht="12.75">
      <c r="A13" s="11"/>
      <c r="B13" s="12"/>
      <c r="C13" s="12" t="s">
        <v>11</v>
      </c>
      <c r="D13" s="15">
        <v>6053</v>
      </c>
      <c r="E13" s="16">
        <v>0.09879398645299851</v>
      </c>
      <c r="F13" s="16">
        <v>0.09547959032937386</v>
      </c>
      <c r="G13" s="17">
        <v>0.03471313724944821</v>
      </c>
    </row>
    <row r="14" spans="1:7" ht="12.75">
      <c r="A14" s="11"/>
      <c r="B14" s="12" t="s">
        <v>12</v>
      </c>
      <c r="C14" s="12"/>
      <c r="D14" s="13">
        <v>7611</v>
      </c>
      <c r="E14" s="44">
        <v>0.08211798712389962</v>
      </c>
      <c r="F14" s="44">
        <v>0.08473497991362501</v>
      </c>
      <c r="G14" s="45">
        <v>-0.030884444563426316</v>
      </c>
    </row>
    <row r="15" spans="1:7" ht="12.75">
      <c r="A15" s="11"/>
      <c r="B15" s="12"/>
      <c r="C15" s="12" t="s">
        <v>12</v>
      </c>
      <c r="D15" s="15">
        <v>7614</v>
      </c>
      <c r="E15" s="16">
        <v>0.081297609666404</v>
      </c>
      <c r="F15" s="16">
        <v>0.08471657429605989</v>
      </c>
      <c r="G15" s="17">
        <v>-0.04035768275647697</v>
      </c>
    </row>
    <row r="16" spans="1:7" ht="12.75">
      <c r="A16" s="11"/>
      <c r="B16" s="12" t="s">
        <v>13</v>
      </c>
      <c r="C16" s="12"/>
      <c r="D16" s="13">
        <v>14867</v>
      </c>
      <c r="E16" s="44">
        <v>0.10674648550480931</v>
      </c>
      <c r="F16" s="44">
        <v>0.11987240041533598</v>
      </c>
      <c r="G16" s="66">
        <v>-0.10949905787360364</v>
      </c>
    </row>
    <row r="17" spans="1:7" ht="12.75">
      <c r="A17" s="11"/>
      <c r="B17" s="12"/>
      <c r="C17" s="12" t="s">
        <v>14</v>
      </c>
      <c r="D17" s="15">
        <v>6733</v>
      </c>
      <c r="E17" s="16">
        <v>0.10812416456260211</v>
      </c>
      <c r="F17" s="16">
        <v>0.12321673787236004</v>
      </c>
      <c r="G17" s="65">
        <v>-0.12248801234611721</v>
      </c>
    </row>
    <row r="18" spans="1:7" ht="12.75">
      <c r="A18" s="11"/>
      <c r="B18" s="12"/>
      <c r="C18" s="12" t="s">
        <v>13</v>
      </c>
      <c r="D18" s="15">
        <v>8021</v>
      </c>
      <c r="E18" s="16">
        <v>0.10410173295100361</v>
      </c>
      <c r="F18" s="16">
        <v>0.11701130265158959</v>
      </c>
      <c r="G18" s="65">
        <v>-0.11032754450247638</v>
      </c>
    </row>
    <row r="19" spans="1:7" ht="12.75">
      <c r="A19" s="7" t="s">
        <v>15</v>
      </c>
      <c r="B19" s="8"/>
      <c r="C19" s="8"/>
      <c r="D19" s="9">
        <v>60961</v>
      </c>
      <c r="E19" s="10">
        <v>0.09291186168205902</v>
      </c>
      <c r="F19" s="10">
        <v>0.08984791832192222</v>
      </c>
      <c r="G19" s="64">
        <v>0.03410143960329486</v>
      </c>
    </row>
    <row r="20" spans="1:7" ht="12.75">
      <c r="A20" s="11"/>
      <c r="B20" s="12" t="s">
        <v>16</v>
      </c>
      <c r="C20" s="12"/>
      <c r="D20" s="13">
        <v>6170</v>
      </c>
      <c r="E20" s="44">
        <v>0.0846029173419773</v>
      </c>
      <c r="F20" s="44">
        <v>0.08077937005928687</v>
      </c>
      <c r="G20" s="45">
        <v>0.04733321490232208</v>
      </c>
    </row>
    <row r="21" spans="1:7" ht="14.25">
      <c r="A21" s="11"/>
      <c r="B21" s="12"/>
      <c r="C21" s="48" t="s">
        <v>247</v>
      </c>
      <c r="D21" s="15">
        <v>1926</v>
      </c>
      <c r="E21" s="16">
        <v>0.09813084112149532</v>
      </c>
      <c r="F21" s="16">
        <v>0.08389334931168226</v>
      </c>
      <c r="G21" s="17">
        <v>0.1697094218627231</v>
      </c>
    </row>
    <row r="22" spans="1:7" ht="14.25" customHeight="1">
      <c r="A22" s="11"/>
      <c r="B22" s="12"/>
      <c r="C22" s="48" t="s">
        <v>248</v>
      </c>
      <c r="D22" s="15">
        <v>1565</v>
      </c>
      <c r="E22" s="16">
        <v>0.07795527156549521</v>
      </c>
      <c r="F22" s="16">
        <v>0.07559062344102237</v>
      </c>
      <c r="G22" s="17">
        <v>0.03128229424272189</v>
      </c>
    </row>
    <row r="23" spans="1:7" ht="12.75">
      <c r="A23" s="11"/>
      <c r="B23" s="12"/>
      <c r="C23" s="12" t="s">
        <v>17</v>
      </c>
      <c r="D23" s="15">
        <v>2766</v>
      </c>
      <c r="E23" s="16">
        <v>0.07989877078814173</v>
      </c>
      <c r="F23" s="16">
        <v>0.08219131530961678</v>
      </c>
      <c r="G23" s="17">
        <v>-0.027892782988555062</v>
      </c>
    </row>
    <row r="24" spans="1:7" ht="12.75">
      <c r="A24" s="11"/>
      <c r="B24" s="12" t="s">
        <v>18</v>
      </c>
      <c r="C24" s="12"/>
      <c r="D24" s="13">
        <v>8976</v>
      </c>
      <c r="E24" s="44">
        <v>0.10461229946524064</v>
      </c>
      <c r="F24" s="44">
        <v>0.10112629777276069</v>
      </c>
      <c r="G24" s="45">
        <v>0.034471762234520684</v>
      </c>
    </row>
    <row r="25" spans="1:7" ht="12.75">
      <c r="A25" s="11"/>
      <c r="B25" s="12"/>
      <c r="C25" s="12" t="s">
        <v>18</v>
      </c>
      <c r="D25" s="15">
        <v>5553</v>
      </c>
      <c r="E25" s="16">
        <v>0.10012605798667387</v>
      </c>
      <c r="F25" s="16">
        <v>0.09603717026953</v>
      </c>
      <c r="G25" s="17">
        <v>0.04257609533546586</v>
      </c>
    </row>
    <row r="26" spans="1:7" ht="12.75">
      <c r="A26" s="11"/>
      <c r="B26" s="12"/>
      <c r="C26" s="12" t="s">
        <v>19</v>
      </c>
      <c r="D26" s="15">
        <v>3279</v>
      </c>
      <c r="E26" s="16">
        <v>0.10551997560231778</v>
      </c>
      <c r="F26" s="16">
        <v>0.10662141529326014</v>
      </c>
      <c r="G26" s="17">
        <v>-0.010330379576306305</v>
      </c>
    </row>
    <row r="27" spans="1:7" ht="12.75">
      <c r="A27" s="11"/>
      <c r="B27" s="12" t="s">
        <v>20</v>
      </c>
      <c r="C27" s="12"/>
      <c r="D27" s="13">
        <v>21047</v>
      </c>
      <c r="E27" s="44">
        <v>0.08443008504775028</v>
      </c>
      <c r="F27" s="44">
        <v>0.08637254742741009</v>
      </c>
      <c r="G27" s="45">
        <v>-0.02248934919156238</v>
      </c>
    </row>
    <row r="28" spans="1:7" ht="12.75">
      <c r="A28" s="11"/>
      <c r="B28" s="12"/>
      <c r="C28" s="12" t="s">
        <v>20</v>
      </c>
      <c r="D28" s="15">
        <v>15437</v>
      </c>
      <c r="E28" s="16">
        <v>0.08330634190581071</v>
      </c>
      <c r="F28" s="16">
        <v>0.08424675970370538</v>
      </c>
      <c r="G28" s="17">
        <v>-0.011162658376442137</v>
      </c>
    </row>
    <row r="29" spans="1:7" ht="12.75">
      <c r="A29" s="11"/>
      <c r="B29" s="12"/>
      <c r="C29" s="12" t="s">
        <v>21</v>
      </c>
      <c r="D29" s="15">
        <v>2930</v>
      </c>
      <c r="E29" s="16">
        <v>0.08464163822525597</v>
      </c>
      <c r="F29" s="16">
        <v>0.09262171802812286</v>
      </c>
      <c r="G29" s="17">
        <v>-0.08615776054212133</v>
      </c>
    </row>
    <row r="30" spans="1:7" ht="12.75">
      <c r="A30" s="11"/>
      <c r="B30" s="12"/>
      <c r="C30" s="12" t="s">
        <v>22</v>
      </c>
      <c r="D30" s="15">
        <v>2418</v>
      </c>
      <c r="E30" s="16">
        <v>0.09263854425144748</v>
      </c>
      <c r="F30" s="16">
        <v>0.09184894105583127</v>
      </c>
      <c r="G30" s="17">
        <v>0.008596758836187712</v>
      </c>
    </row>
    <row r="31" spans="1:7" ht="12.75">
      <c r="A31" s="11"/>
      <c r="B31" s="12" t="s">
        <v>23</v>
      </c>
      <c r="C31" s="12"/>
      <c r="D31" s="13">
        <v>10512</v>
      </c>
      <c r="E31" s="44">
        <v>0.0914193302891933</v>
      </c>
      <c r="F31" s="44">
        <v>0.07892181771884514</v>
      </c>
      <c r="G31" s="66">
        <v>0.15835307563327924</v>
      </c>
    </row>
    <row r="32" spans="1:7" ht="12.75">
      <c r="A32" s="11"/>
      <c r="B32" s="12"/>
      <c r="C32" s="12" t="s">
        <v>23</v>
      </c>
      <c r="D32" s="15">
        <v>10202</v>
      </c>
      <c r="E32" s="16">
        <v>0.09155067633797294</v>
      </c>
      <c r="F32" s="16">
        <v>0.07964026403361106</v>
      </c>
      <c r="G32" s="65">
        <v>0.14955264713004043</v>
      </c>
    </row>
    <row r="33" spans="1:7" ht="12.75">
      <c r="A33" s="11"/>
      <c r="B33" s="12" t="s">
        <v>24</v>
      </c>
      <c r="C33" s="12"/>
      <c r="D33" s="13">
        <v>7611</v>
      </c>
      <c r="E33" s="44">
        <v>0.102089081592432</v>
      </c>
      <c r="F33" s="44">
        <v>0.10538855363462094</v>
      </c>
      <c r="G33" s="45">
        <v>-0.031307688818162406</v>
      </c>
    </row>
    <row r="34" spans="1:7" ht="12.75">
      <c r="A34" s="11"/>
      <c r="B34" s="12"/>
      <c r="C34" s="12" t="s">
        <v>24</v>
      </c>
      <c r="D34" s="15">
        <v>7602</v>
      </c>
      <c r="E34" s="16">
        <v>0.10181531176006314</v>
      </c>
      <c r="F34" s="16">
        <v>0.10530203231244409</v>
      </c>
      <c r="G34" s="17">
        <v>-0.03311161689676994</v>
      </c>
    </row>
    <row r="35" spans="1:7" ht="12.75">
      <c r="A35" s="11"/>
      <c r="B35" s="12" t="s">
        <v>25</v>
      </c>
      <c r="C35" s="12"/>
      <c r="D35" s="13">
        <v>6645</v>
      </c>
      <c r="E35" s="44">
        <v>0.1035364936042137</v>
      </c>
      <c r="F35" s="44">
        <v>0.09352583167348383</v>
      </c>
      <c r="G35" s="66">
        <v>0.1070363315846146</v>
      </c>
    </row>
    <row r="36" spans="1:7" ht="12.75">
      <c r="A36" s="18"/>
      <c r="B36" s="19"/>
      <c r="C36" s="19" t="s">
        <v>25</v>
      </c>
      <c r="D36" s="15">
        <v>6565</v>
      </c>
      <c r="E36" s="16">
        <v>0.10312261995430312</v>
      </c>
      <c r="F36" s="16">
        <v>0.09437779745015992</v>
      </c>
      <c r="G36" s="65">
        <v>0.09265762436086997</v>
      </c>
    </row>
    <row r="37" spans="1:7" ht="12.75">
      <c r="A37" s="7" t="s">
        <v>26</v>
      </c>
      <c r="B37" s="8"/>
      <c r="C37" s="8"/>
      <c r="D37" s="9">
        <v>111708</v>
      </c>
      <c r="E37" s="10">
        <v>0.08502524438715221</v>
      </c>
      <c r="F37" s="10">
        <v>0.08698431114678716</v>
      </c>
      <c r="G37" s="64">
        <v>-0.0225220701734246</v>
      </c>
    </row>
    <row r="38" spans="1:7" ht="25.5">
      <c r="A38" s="11"/>
      <c r="B38" s="12"/>
      <c r="C38" s="12" t="s">
        <v>27</v>
      </c>
      <c r="D38" s="15">
        <v>3071</v>
      </c>
      <c r="E38" s="16">
        <v>0.08368609573428851</v>
      </c>
      <c r="F38" s="16">
        <v>0.09210235376935852</v>
      </c>
      <c r="G38" s="17">
        <v>-0.09137940226963036</v>
      </c>
    </row>
    <row r="39" spans="1:7" ht="12.75">
      <c r="A39" s="11"/>
      <c r="B39" s="12"/>
      <c r="C39" s="12" t="s">
        <v>28</v>
      </c>
      <c r="D39" s="15">
        <v>3006</v>
      </c>
      <c r="E39" s="16">
        <v>0.07884231536926148</v>
      </c>
      <c r="F39" s="16">
        <v>0.07440555629600798</v>
      </c>
      <c r="G39" s="17">
        <v>0.059629405304124306</v>
      </c>
    </row>
    <row r="40" spans="1:7" ht="12.75">
      <c r="A40" s="11"/>
      <c r="B40" s="12"/>
      <c r="C40" s="12" t="s">
        <v>29</v>
      </c>
      <c r="D40" s="15">
        <v>2440</v>
      </c>
      <c r="E40" s="16">
        <v>0.08073770491803278</v>
      </c>
      <c r="F40" s="16">
        <v>0.0763098349070082</v>
      </c>
      <c r="G40" s="17">
        <v>0.05802489307466627</v>
      </c>
    </row>
    <row r="41" spans="1:7" ht="12.75">
      <c r="A41" s="11"/>
      <c r="B41" s="12"/>
      <c r="C41" s="12" t="s">
        <v>30</v>
      </c>
      <c r="D41" s="15">
        <v>4030</v>
      </c>
      <c r="E41" s="16">
        <v>0.08362282878411911</v>
      </c>
      <c r="F41" s="16">
        <v>0.0818682422493052</v>
      </c>
      <c r="G41" s="17">
        <v>0.021431833475437756</v>
      </c>
    </row>
    <row r="42" spans="1:7" ht="12.75">
      <c r="A42" s="11"/>
      <c r="B42" s="12"/>
      <c r="C42" s="12" t="s">
        <v>31</v>
      </c>
      <c r="D42" s="15">
        <v>3193</v>
      </c>
      <c r="E42" s="16">
        <v>0.07579079235828375</v>
      </c>
      <c r="F42" s="16">
        <v>0.08324472498374569</v>
      </c>
      <c r="G42" s="17">
        <v>-0.08954240195901166</v>
      </c>
    </row>
    <row r="43" spans="1:7" ht="12.75">
      <c r="A43" s="11"/>
      <c r="B43" s="12"/>
      <c r="C43" s="12" t="s">
        <v>32</v>
      </c>
      <c r="D43" s="15">
        <v>2601</v>
      </c>
      <c r="E43" s="16">
        <v>0.10226835832372165</v>
      </c>
      <c r="F43" s="16">
        <v>0.10463518943402537</v>
      </c>
      <c r="G43" s="17">
        <v>-0.022619838728309017</v>
      </c>
    </row>
    <row r="44" spans="1:7" ht="14.25">
      <c r="A44" s="11"/>
      <c r="B44" s="12"/>
      <c r="C44" s="48" t="s">
        <v>249</v>
      </c>
      <c r="D44" s="15">
        <v>44</v>
      </c>
      <c r="E44" s="16">
        <v>0.045454545454545456</v>
      </c>
      <c r="F44" s="16">
        <v>0.11377728130227274</v>
      </c>
      <c r="G44" s="17">
        <v>-0.6004954158309855</v>
      </c>
    </row>
    <row r="45" spans="1:7" ht="12.75">
      <c r="A45" s="11"/>
      <c r="B45" s="12"/>
      <c r="C45" s="12" t="s">
        <v>33</v>
      </c>
      <c r="D45" s="15">
        <v>5769</v>
      </c>
      <c r="E45" s="16">
        <v>0.09013693881088577</v>
      </c>
      <c r="F45" s="16">
        <v>0.08972181274908998</v>
      </c>
      <c r="G45" s="17">
        <v>0.004626813135805858</v>
      </c>
    </row>
    <row r="46" spans="1:7" ht="12.75">
      <c r="A46" s="11"/>
      <c r="B46" s="12"/>
      <c r="C46" s="12" t="s">
        <v>34</v>
      </c>
      <c r="D46" s="15">
        <v>4096</v>
      </c>
      <c r="E46" s="16">
        <v>0.07568359375</v>
      </c>
      <c r="F46" s="16">
        <v>0.07382164969797363</v>
      </c>
      <c r="G46" s="17">
        <v>0.02522219511002721</v>
      </c>
    </row>
    <row r="47" spans="1:7" ht="12.75">
      <c r="A47" s="11"/>
      <c r="B47" s="12"/>
      <c r="C47" s="12" t="s">
        <v>35</v>
      </c>
      <c r="D47" s="15">
        <v>3993</v>
      </c>
      <c r="E47" s="16">
        <v>0.07738542449286251</v>
      </c>
      <c r="F47" s="16">
        <v>0.07831047143974455</v>
      </c>
      <c r="G47" s="17">
        <v>-0.011812557501889354</v>
      </c>
    </row>
    <row r="48" spans="1:7" ht="12.75">
      <c r="A48" s="11"/>
      <c r="B48" s="12"/>
      <c r="C48" s="12" t="s">
        <v>36</v>
      </c>
      <c r="D48" s="15">
        <v>4484</v>
      </c>
      <c r="E48" s="16">
        <v>0.08876003568242641</v>
      </c>
      <c r="F48" s="16">
        <v>0.09493655918630686</v>
      </c>
      <c r="G48" s="17">
        <v>-0.06505948347842926</v>
      </c>
    </row>
    <row r="49" spans="1:7" ht="12.75">
      <c r="A49" s="11"/>
      <c r="B49" s="12"/>
      <c r="C49" s="12" t="s">
        <v>37</v>
      </c>
      <c r="D49" s="15">
        <v>4635</v>
      </c>
      <c r="E49" s="16">
        <v>0.08198489751887811</v>
      </c>
      <c r="F49" s="16">
        <v>0.08684762129708737</v>
      </c>
      <c r="G49" s="17">
        <v>-0.05599144461970824</v>
      </c>
    </row>
    <row r="50" spans="1:7" ht="25.5">
      <c r="A50" s="11"/>
      <c r="B50" s="12"/>
      <c r="C50" s="12" t="s">
        <v>38</v>
      </c>
      <c r="D50" s="15">
        <v>2711</v>
      </c>
      <c r="E50" s="16">
        <v>0.0966433050534858</v>
      </c>
      <c r="F50" s="16">
        <v>0.09690947548362228</v>
      </c>
      <c r="G50" s="17">
        <v>-0.0027465882856982267</v>
      </c>
    </row>
    <row r="51" spans="1:7" ht="12.75">
      <c r="A51" s="11"/>
      <c r="B51" s="12"/>
      <c r="C51" s="12" t="s">
        <v>39</v>
      </c>
      <c r="D51" s="15">
        <v>4681</v>
      </c>
      <c r="E51" s="16">
        <v>0.08844264046143985</v>
      </c>
      <c r="F51" s="16">
        <v>0.08779720025054476</v>
      </c>
      <c r="G51" s="17">
        <v>0.007351489672258634</v>
      </c>
    </row>
    <row r="52" spans="1:7" ht="12.75">
      <c r="A52" s="11"/>
      <c r="B52" s="12"/>
      <c r="C52" s="12" t="s">
        <v>40</v>
      </c>
      <c r="D52" s="15">
        <v>1985</v>
      </c>
      <c r="E52" s="16">
        <v>0.07607052896725441</v>
      </c>
      <c r="F52" s="16">
        <v>0.07703441787773299</v>
      </c>
      <c r="G52" s="17">
        <v>-0.012512444917912263</v>
      </c>
    </row>
    <row r="53" spans="1:7" ht="12.75">
      <c r="A53" s="11"/>
      <c r="B53" s="12"/>
      <c r="C53" s="12" t="s">
        <v>41</v>
      </c>
      <c r="D53" s="15">
        <v>2264</v>
      </c>
      <c r="E53" s="16">
        <v>0.07022968197879859</v>
      </c>
      <c r="F53" s="16">
        <v>0.08234174397336572</v>
      </c>
      <c r="G53" s="65">
        <v>-0.14709503843499966</v>
      </c>
    </row>
    <row r="54" spans="1:7" ht="12.75">
      <c r="A54" s="11"/>
      <c r="B54" s="12"/>
      <c r="C54" s="12" t="s">
        <v>42</v>
      </c>
      <c r="D54" s="15">
        <v>3061</v>
      </c>
      <c r="E54" s="16">
        <v>0.07448546226723293</v>
      </c>
      <c r="F54" s="16">
        <v>0.07924739926429271</v>
      </c>
      <c r="G54" s="17">
        <v>-0.06008950503446253</v>
      </c>
    </row>
    <row r="55" spans="1:7" ht="12.75">
      <c r="A55" s="11"/>
      <c r="B55" s="12"/>
      <c r="C55" s="12" t="s">
        <v>43</v>
      </c>
      <c r="D55" s="15">
        <v>3401</v>
      </c>
      <c r="E55" s="16">
        <v>0.09408997353719496</v>
      </c>
      <c r="F55" s="16">
        <v>0.08976073475298442</v>
      </c>
      <c r="G55" s="17">
        <v>0.04823087507164815</v>
      </c>
    </row>
    <row r="56" spans="1:7" ht="12.75">
      <c r="A56" s="11"/>
      <c r="B56" s="12"/>
      <c r="C56" s="12" t="s">
        <v>44</v>
      </c>
      <c r="D56" s="15">
        <v>3508</v>
      </c>
      <c r="E56" s="16">
        <v>0.10205245153933866</v>
      </c>
      <c r="F56" s="16">
        <v>0.09622111077976055</v>
      </c>
      <c r="G56" s="17">
        <v>0.06060354855937395</v>
      </c>
    </row>
    <row r="57" spans="1:7" ht="25.5">
      <c r="A57" s="11"/>
      <c r="B57" s="12"/>
      <c r="C57" s="12" t="s">
        <v>45</v>
      </c>
      <c r="D57" s="15">
        <v>1409</v>
      </c>
      <c r="E57" s="16">
        <v>0.0908445706174592</v>
      </c>
      <c r="F57" s="16">
        <v>0.09691064000404542</v>
      </c>
      <c r="G57" s="17">
        <v>-0.06259446213886337</v>
      </c>
    </row>
    <row r="58" spans="1:7" ht="25.5">
      <c r="A58" s="11"/>
      <c r="B58" s="12"/>
      <c r="C58" s="12" t="s">
        <v>46</v>
      </c>
      <c r="D58" s="15">
        <v>1099</v>
      </c>
      <c r="E58" s="16">
        <v>0.08826205641492266</v>
      </c>
      <c r="F58" s="16">
        <v>0.0911932498122839</v>
      </c>
      <c r="G58" s="17">
        <v>-0.032142657525583734</v>
      </c>
    </row>
    <row r="59" spans="1:7" ht="12.75">
      <c r="A59" s="11"/>
      <c r="B59" s="12"/>
      <c r="C59" s="12" t="s">
        <v>47</v>
      </c>
      <c r="D59" s="15">
        <v>5747</v>
      </c>
      <c r="E59" s="16">
        <v>0.0789977379502349</v>
      </c>
      <c r="F59" s="16">
        <v>0.08745052390067862</v>
      </c>
      <c r="G59" s="65">
        <v>-0.09665792237041271</v>
      </c>
    </row>
    <row r="60" spans="1:7" ht="12.75">
      <c r="A60" s="11"/>
      <c r="B60" s="12"/>
      <c r="C60" s="12" t="s">
        <v>48</v>
      </c>
      <c r="D60" s="15">
        <v>5744</v>
      </c>
      <c r="E60" s="16">
        <v>0.08182451253481894</v>
      </c>
      <c r="F60" s="16">
        <v>0.08647792772181406</v>
      </c>
      <c r="G60" s="17">
        <v>-0.053810438219153794</v>
      </c>
    </row>
    <row r="61" spans="1:7" ht="12.75">
      <c r="A61" s="11"/>
      <c r="B61" s="12"/>
      <c r="C61" s="12" t="s">
        <v>49</v>
      </c>
      <c r="D61" s="15">
        <v>2025</v>
      </c>
      <c r="E61" s="16">
        <v>0.07851851851851852</v>
      </c>
      <c r="F61" s="16">
        <v>0.08496351109209875</v>
      </c>
      <c r="G61" s="17">
        <v>-0.07585600560450004</v>
      </c>
    </row>
    <row r="62" spans="1:7" ht="12.75">
      <c r="A62" s="11"/>
      <c r="B62" s="12"/>
      <c r="C62" s="12" t="s">
        <v>50</v>
      </c>
      <c r="D62" s="15">
        <v>5932</v>
      </c>
      <c r="E62" s="16">
        <v>0.0891773432231962</v>
      </c>
      <c r="F62" s="16">
        <v>0.08697471775478759</v>
      </c>
      <c r="G62" s="17">
        <v>0.02532489354686498</v>
      </c>
    </row>
    <row r="63" spans="1:7" ht="12.75">
      <c r="A63" s="11"/>
      <c r="B63" s="12"/>
      <c r="C63" s="12" t="s">
        <v>51</v>
      </c>
      <c r="D63" s="15">
        <v>2954</v>
      </c>
      <c r="E63" s="16">
        <v>0.08530805687203792</v>
      </c>
      <c r="F63" s="16">
        <v>0.08064655559278944</v>
      </c>
      <c r="G63" s="17">
        <v>0.05780161651026874</v>
      </c>
    </row>
    <row r="64" spans="1:7" ht="25.5">
      <c r="A64" s="11"/>
      <c r="B64" s="12"/>
      <c r="C64" s="12" t="s">
        <v>52</v>
      </c>
      <c r="D64" s="15">
        <v>1125</v>
      </c>
      <c r="E64" s="16">
        <v>0.0951111111111111</v>
      </c>
      <c r="F64" s="16">
        <v>0.08179160486373332</v>
      </c>
      <c r="G64" s="17">
        <v>0.16284686270147639</v>
      </c>
    </row>
    <row r="65" spans="1:7" ht="12.75">
      <c r="A65" s="11"/>
      <c r="B65" s="12"/>
      <c r="C65" s="12" t="s">
        <v>53</v>
      </c>
      <c r="D65" s="15">
        <v>5380</v>
      </c>
      <c r="E65" s="16">
        <v>0.07862453531598514</v>
      </c>
      <c r="F65" s="16">
        <v>0.08722206125533458</v>
      </c>
      <c r="G65" s="65">
        <v>-0.09857054299807208</v>
      </c>
    </row>
    <row r="66" spans="1:7" ht="12.75">
      <c r="A66" s="11"/>
      <c r="B66" s="12"/>
      <c r="C66" s="12" t="s">
        <v>54</v>
      </c>
      <c r="D66" s="15">
        <v>2052</v>
      </c>
      <c r="E66" s="16">
        <v>0.07456140350877193</v>
      </c>
      <c r="F66" s="16">
        <v>0.08930939094356725</v>
      </c>
      <c r="G66" s="65">
        <v>-0.165133669359746</v>
      </c>
    </row>
    <row r="67" spans="1:7" ht="12.75">
      <c r="A67" s="11"/>
      <c r="B67" s="12"/>
      <c r="C67" s="12" t="s">
        <v>55</v>
      </c>
      <c r="D67" s="15">
        <v>4258</v>
      </c>
      <c r="E67" s="16">
        <v>0.09981211836542978</v>
      </c>
      <c r="F67" s="16">
        <v>0.09757595042559888</v>
      </c>
      <c r="G67" s="17">
        <v>0.022917203778977834</v>
      </c>
    </row>
    <row r="68" spans="1:7" ht="12.75">
      <c r="A68" s="11"/>
      <c r="B68" s="12"/>
      <c r="C68" s="12" t="s">
        <v>56</v>
      </c>
      <c r="D68" s="15">
        <v>3738</v>
      </c>
      <c r="E68" s="16">
        <v>0.0826645264847512</v>
      </c>
      <c r="F68" s="16">
        <v>0.08437934292779561</v>
      </c>
      <c r="G68" s="17">
        <v>-0.020322704391189647</v>
      </c>
    </row>
    <row r="69" spans="1:7" ht="12.75">
      <c r="A69" s="11"/>
      <c r="B69" s="12"/>
      <c r="C69" s="12" t="s">
        <v>57</v>
      </c>
      <c r="D69" s="15">
        <v>3110</v>
      </c>
      <c r="E69" s="16">
        <v>0.07813504823151125</v>
      </c>
      <c r="F69" s="16">
        <v>0.08815834737</v>
      </c>
      <c r="G69" s="17">
        <v>-0.11369654079858171</v>
      </c>
    </row>
    <row r="70" spans="1:7" ht="12.75">
      <c r="A70" s="18"/>
      <c r="B70" s="19"/>
      <c r="C70" s="19" t="s">
        <v>58</v>
      </c>
      <c r="D70" s="15">
        <v>1972</v>
      </c>
      <c r="E70" s="16">
        <v>0.09939148073022314</v>
      </c>
      <c r="F70" s="16">
        <v>0.09936947378590263</v>
      </c>
      <c r="G70" s="17">
        <v>0.00022146584340291154</v>
      </c>
    </row>
    <row r="71" spans="1:7" ht="12.75">
      <c r="A71" s="7" t="s">
        <v>59</v>
      </c>
      <c r="B71" s="8"/>
      <c r="C71" s="8"/>
      <c r="D71" s="9">
        <v>43730</v>
      </c>
      <c r="E71" s="10">
        <v>0.14244225931854562</v>
      </c>
      <c r="F71" s="10">
        <v>0.15031968515937114</v>
      </c>
      <c r="G71" s="64">
        <v>-0.05240448602905045</v>
      </c>
    </row>
    <row r="72" spans="1:7" ht="12.75">
      <c r="A72" s="11"/>
      <c r="B72" s="12" t="s">
        <v>60</v>
      </c>
      <c r="C72" s="12"/>
      <c r="D72" s="13">
        <v>8781</v>
      </c>
      <c r="E72" s="44">
        <v>0.11900694681699124</v>
      </c>
      <c r="F72" s="44">
        <v>0.12665840907012868</v>
      </c>
      <c r="G72" s="66">
        <v>-0.060410219181743816</v>
      </c>
    </row>
    <row r="73" spans="1:7" ht="12.75">
      <c r="A73" s="11"/>
      <c r="B73" s="12"/>
      <c r="C73" s="12" t="s">
        <v>61</v>
      </c>
      <c r="D73" s="15">
        <v>1896</v>
      </c>
      <c r="E73" s="16">
        <v>0.13027426160337552</v>
      </c>
      <c r="F73" s="16">
        <v>0.13449885941656117</v>
      </c>
      <c r="G73" s="17">
        <v>-0.03140991553022396</v>
      </c>
    </row>
    <row r="74" spans="1:7" ht="12.75">
      <c r="A74" s="11"/>
      <c r="B74" s="12"/>
      <c r="C74" s="12" t="s">
        <v>60</v>
      </c>
      <c r="D74" s="15">
        <v>6829</v>
      </c>
      <c r="E74" s="16">
        <v>0.11553668179821348</v>
      </c>
      <c r="F74" s="16">
        <v>0.12472058593438277</v>
      </c>
      <c r="G74" s="65">
        <v>-0.07363583218732678</v>
      </c>
    </row>
    <row r="75" spans="1:7" ht="12.75">
      <c r="A75" s="11"/>
      <c r="B75" s="12" t="s">
        <v>62</v>
      </c>
      <c r="C75" s="12"/>
      <c r="D75" s="13">
        <v>22826</v>
      </c>
      <c r="E75" s="44">
        <v>0.146674844475598</v>
      </c>
      <c r="F75" s="44">
        <v>0.15298105876730045</v>
      </c>
      <c r="G75" s="66">
        <v>-0.04122219013593587</v>
      </c>
    </row>
    <row r="76" spans="1:7" ht="12.75">
      <c r="A76" s="11"/>
      <c r="B76" s="12"/>
      <c r="C76" s="12" t="s">
        <v>63</v>
      </c>
      <c r="D76" s="15">
        <v>3456</v>
      </c>
      <c r="E76" s="16">
        <v>0.13020833333333334</v>
      </c>
      <c r="F76" s="16">
        <v>0.14019361973029515</v>
      </c>
      <c r="G76" s="17">
        <v>-0.07122497026734546</v>
      </c>
    </row>
    <row r="77" spans="1:7" ht="12.75">
      <c r="A77" s="11"/>
      <c r="B77" s="12"/>
      <c r="C77" s="12" t="s">
        <v>64</v>
      </c>
      <c r="D77" s="15">
        <v>5580</v>
      </c>
      <c r="E77" s="16">
        <v>0.16863799283154124</v>
      </c>
      <c r="F77" s="16">
        <v>0.1713038788445878</v>
      </c>
      <c r="G77" s="17">
        <v>-0.015562321361474573</v>
      </c>
    </row>
    <row r="78" spans="1:7" ht="12.75">
      <c r="A78" s="11"/>
      <c r="B78" s="12"/>
      <c r="C78" s="12" t="s">
        <v>65</v>
      </c>
      <c r="D78" s="15">
        <v>2929</v>
      </c>
      <c r="E78" s="16">
        <v>0.14441789006486855</v>
      </c>
      <c r="F78" s="16">
        <v>0.1574622690147149</v>
      </c>
      <c r="G78" s="17">
        <v>-0.08284129926152249</v>
      </c>
    </row>
    <row r="79" spans="1:7" ht="12.75">
      <c r="A79" s="11"/>
      <c r="B79" s="12"/>
      <c r="C79" s="12" t="s">
        <v>68</v>
      </c>
      <c r="D79" s="15">
        <v>3486</v>
      </c>
      <c r="E79" s="16">
        <v>0.11388410786001148</v>
      </c>
      <c r="F79" s="16">
        <v>0.12894112011491682</v>
      </c>
      <c r="G79" s="65">
        <v>-0.11677432491268894</v>
      </c>
    </row>
    <row r="80" spans="1:7" ht="12.75">
      <c r="A80" s="11"/>
      <c r="B80" s="12"/>
      <c r="C80" s="12" t="s">
        <v>66</v>
      </c>
      <c r="D80" s="15">
        <v>2378</v>
      </c>
      <c r="E80" s="16">
        <v>0.13624894869638352</v>
      </c>
      <c r="F80" s="16">
        <v>0.14635474470454163</v>
      </c>
      <c r="G80" s="17">
        <v>-0.06905000605589873</v>
      </c>
    </row>
    <row r="81" spans="1:7" ht="12.75">
      <c r="A81" s="11"/>
      <c r="B81" s="12"/>
      <c r="C81" s="12" t="s">
        <v>67</v>
      </c>
      <c r="D81" s="15">
        <v>4950</v>
      </c>
      <c r="E81" s="16">
        <v>0.16383838383838384</v>
      </c>
      <c r="F81" s="16">
        <v>0.15751307484185859</v>
      </c>
      <c r="G81" s="17">
        <v>0.04015735838358689</v>
      </c>
    </row>
    <row r="82" spans="1:7" ht="12.75">
      <c r="A82" s="11"/>
      <c r="B82" s="12" t="s">
        <v>69</v>
      </c>
      <c r="C82" s="12"/>
      <c r="D82" s="13">
        <v>12123</v>
      </c>
      <c r="E82" s="44">
        <v>0.1514476614699332</v>
      </c>
      <c r="F82" s="44">
        <v>0.16244714134719954</v>
      </c>
      <c r="G82" s="66">
        <v>-0.06771113228614506</v>
      </c>
    </row>
    <row r="83" spans="1:7" ht="12.75">
      <c r="A83" s="11"/>
      <c r="B83" s="12"/>
      <c r="C83" s="12" t="s">
        <v>70</v>
      </c>
      <c r="D83" s="15">
        <v>2032</v>
      </c>
      <c r="E83" s="16">
        <v>0.1875</v>
      </c>
      <c r="F83" s="16">
        <v>0.18656210126097442</v>
      </c>
      <c r="G83" s="17">
        <v>0.005027273667515111</v>
      </c>
    </row>
    <row r="84" spans="1:7" ht="12.75">
      <c r="A84" s="11"/>
      <c r="B84" s="12"/>
      <c r="C84" s="12" t="s">
        <v>71</v>
      </c>
      <c r="D84" s="15">
        <v>4032</v>
      </c>
      <c r="E84" s="16">
        <v>0.15600198412698413</v>
      </c>
      <c r="F84" s="16">
        <v>0.1688938284328125</v>
      </c>
      <c r="G84" s="65">
        <v>-0.0763310561756664</v>
      </c>
    </row>
    <row r="85" spans="1:7" ht="12.75">
      <c r="A85" s="11"/>
      <c r="B85" s="12"/>
      <c r="C85" s="12" t="s">
        <v>72</v>
      </c>
      <c r="D85" s="15">
        <v>2781</v>
      </c>
      <c r="E85" s="16">
        <v>0.13304566702624954</v>
      </c>
      <c r="F85" s="16">
        <v>0.14649088781071556</v>
      </c>
      <c r="G85" s="17">
        <v>-0.09178195985704538</v>
      </c>
    </row>
    <row r="86" spans="1:7" ht="12.75">
      <c r="A86" s="18"/>
      <c r="B86" s="19"/>
      <c r="C86" s="19" t="s">
        <v>73</v>
      </c>
      <c r="D86" s="15">
        <v>3241</v>
      </c>
      <c r="E86" s="16">
        <v>0.13329219376735577</v>
      </c>
      <c r="F86" s="16">
        <v>0.1494967056559704</v>
      </c>
      <c r="G86" s="65">
        <v>-0.1083937724079706</v>
      </c>
    </row>
    <row r="87" spans="1:7" ht="12.75">
      <c r="A87" s="7" t="s">
        <v>74</v>
      </c>
      <c r="B87" s="8"/>
      <c r="C87" s="8"/>
      <c r="D87" s="9">
        <v>105109</v>
      </c>
      <c r="E87" s="10">
        <v>0.098783167949462</v>
      </c>
      <c r="F87" s="10">
        <v>0.10020055635458522</v>
      </c>
      <c r="G87" s="43">
        <v>-0.014145514323368021</v>
      </c>
    </row>
    <row r="88" spans="1:7" ht="12.75">
      <c r="A88" s="11"/>
      <c r="B88" s="12" t="s">
        <v>75</v>
      </c>
      <c r="C88" s="12"/>
      <c r="D88" s="13">
        <v>11320</v>
      </c>
      <c r="E88" s="44">
        <v>0.09196113074204947</v>
      </c>
      <c r="F88" s="44">
        <v>0.08998137534184629</v>
      </c>
      <c r="G88" s="45">
        <v>0.022001835298492964</v>
      </c>
    </row>
    <row r="89" spans="1:7" ht="12.75">
      <c r="A89" s="11"/>
      <c r="B89" s="12"/>
      <c r="C89" s="12" t="s">
        <v>79</v>
      </c>
      <c r="D89" s="15">
        <v>3165</v>
      </c>
      <c r="E89" s="16">
        <v>0.08183254344391785</v>
      </c>
      <c r="F89" s="16">
        <v>0.08759736258347552</v>
      </c>
      <c r="G89" s="17">
        <v>-0.06581041905301768</v>
      </c>
    </row>
    <row r="90" spans="1:7" ht="25.5">
      <c r="A90" s="11"/>
      <c r="B90" s="12"/>
      <c r="C90" s="12" t="s">
        <v>78</v>
      </c>
      <c r="D90" s="15">
        <v>3883</v>
      </c>
      <c r="E90" s="16">
        <v>0.09116662374452743</v>
      </c>
      <c r="F90" s="16">
        <v>0.09243872534787535</v>
      </c>
      <c r="G90" s="17">
        <v>-0.013761565821690145</v>
      </c>
    </row>
    <row r="91" spans="1:7" ht="12.75">
      <c r="A91" s="11"/>
      <c r="B91" s="12"/>
      <c r="C91" s="12" t="s">
        <v>76</v>
      </c>
      <c r="D91" s="15">
        <v>1986</v>
      </c>
      <c r="E91" s="16">
        <v>0.09566968781470292</v>
      </c>
      <c r="F91" s="16">
        <v>0.0845339480794562</v>
      </c>
      <c r="G91" s="17">
        <v>0.13173097895273822</v>
      </c>
    </row>
    <row r="92" spans="1:7" ht="12.75">
      <c r="A92" s="11"/>
      <c r="B92" s="12"/>
      <c r="C92" s="12" t="s">
        <v>77</v>
      </c>
      <c r="D92" s="15">
        <v>2371</v>
      </c>
      <c r="E92" s="16">
        <v>0.10037958667229016</v>
      </c>
      <c r="F92" s="16">
        <v>0.09469866935592577</v>
      </c>
      <c r="G92" s="17">
        <v>0.05998941014696433</v>
      </c>
    </row>
    <row r="93" spans="1:7" ht="12.75">
      <c r="A93" s="11"/>
      <c r="B93" s="12" t="s">
        <v>80</v>
      </c>
      <c r="C93" s="12"/>
      <c r="D93" s="13">
        <v>6190</v>
      </c>
      <c r="E93" s="44">
        <v>0.11890145395799676</v>
      </c>
      <c r="F93" s="44">
        <v>0.12493721297843295</v>
      </c>
      <c r="G93" s="45">
        <v>-0.048310338261492246</v>
      </c>
    </row>
    <row r="94" spans="1:7" ht="12.75">
      <c r="A94" s="11"/>
      <c r="B94" s="12"/>
      <c r="C94" s="12" t="s">
        <v>80</v>
      </c>
      <c r="D94" s="15">
        <v>6153</v>
      </c>
      <c r="E94" s="16">
        <v>0.11945392491467575</v>
      </c>
      <c r="F94" s="16">
        <v>0.12501114401246546</v>
      </c>
      <c r="G94" s="17">
        <v>-0.04445378963363113</v>
      </c>
    </row>
    <row r="95" spans="1:7" ht="25.5">
      <c r="A95" s="11"/>
      <c r="B95" s="12" t="s">
        <v>81</v>
      </c>
      <c r="C95" s="12"/>
      <c r="D95" s="13">
        <v>42676</v>
      </c>
      <c r="E95" s="44">
        <v>0.09283906645421315</v>
      </c>
      <c r="F95" s="44">
        <v>0.09971752725645797</v>
      </c>
      <c r="G95" s="66">
        <v>-0.06897945618481378</v>
      </c>
    </row>
    <row r="96" spans="1:7" ht="12.75">
      <c r="A96" s="11"/>
      <c r="B96" s="12"/>
      <c r="C96" s="12" t="s">
        <v>82</v>
      </c>
      <c r="D96" s="15">
        <v>3998</v>
      </c>
      <c r="E96" s="16">
        <v>0.10130065032516258</v>
      </c>
      <c r="F96" s="16">
        <v>0.10481173943004002</v>
      </c>
      <c r="G96" s="17">
        <v>-0.03349900616066989</v>
      </c>
    </row>
    <row r="97" spans="1:7" ht="12.75">
      <c r="A97" s="11"/>
      <c r="B97" s="12"/>
      <c r="C97" s="12" t="s">
        <v>83</v>
      </c>
      <c r="D97" s="15">
        <v>2738</v>
      </c>
      <c r="E97" s="16">
        <v>0.0814463111760409</v>
      </c>
      <c r="F97" s="16">
        <v>0.08847743672465304</v>
      </c>
      <c r="G97" s="17">
        <v>-0.07946800686025085</v>
      </c>
    </row>
    <row r="98" spans="1:7" ht="12.75">
      <c r="A98" s="11"/>
      <c r="B98" s="12"/>
      <c r="C98" s="12" t="s">
        <v>84</v>
      </c>
      <c r="D98" s="15">
        <v>11393</v>
      </c>
      <c r="E98" s="16">
        <v>0.09769156499605021</v>
      </c>
      <c r="F98" s="16">
        <v>0.10538137051536031</v>
      </c>
      <c r="G98" s="65">
        <v>-0.0729712043191661</v>
      </c>
    </row>
    <row r="99" spans="1:7" ht="12.75">
      <c r="A99" s="11"/>
      <c r="B99" s="12"/>
      <c r="C99" s="12" t="s">
        <v>85</v>
      </c>
      <c r="D99" s="15">
        <v>3428</v>
      </c>
      <c r="E99" s="16">
        <v>0.08488914819136523</v>
      </c>
      <c r="F99" s="16">
        <v>0.09527759017742124</v>
      </c>
      <c r="G99" s="65">
        <v>-0.10903342503427259</v>
      </c>
    </row>
    <row r="100" spans="1:7" ht="12.75">
      <c r="A100" s="11"/>
      <c r="B100" s="12"/>
      <c r="C100" s="12" t="s">
        <v>86</v>
      </c>
      <c r="D100" s="15">
        <v>3717</v>
      </c>
      <c r="E100" s="16">
        <v>0.08501479687920366</v>
      </c>
      <c r="F100" s="16">
        <v>0.1031093629456013</v>
      </c>
      <c r="G100" s="65">
        <v>-0.17548906859160818</v>
      </c>
    </row>
    <row r="101" spans="1:7" ht="12.75">
      <c r="A101" s="11"/>
      <c r="B101" s="12"/>
      <c r="C101" s="12" t="s">
        <v>87</v>
      </c>
      <c r="D101" s="15">
        <v>4628</v>
      </c>
      <c r="E101" s="16">
        <v>0.09420916162489196</v>
      </c>
      <c r="F101" s="16">
        <v>0.09957101965717373</v>
      </c>
      <c r="G101" s="17">
        <v>-0.05384958445482252</v>
      </c>
    </row>
    <row r="102" spans="1:7" ht="12.75">
      <c r="A102" s="11"/>
      <c r="B102" s="12"/>
      <c r="C102" s="12" t="s">
        <v>88</v>
      </c>
      <c r="D102" s="15">
        <v>3105</v>
      </c>
      <c r="E102" s="16">
        <v>0.09822866344605476</v>
      </c>
      <c r="F102" s="16">
        <v>0.09706514201703705</v>
      </c>
      <c r="G102" s="17">
        <v>0.011987016191801272</v>
      </c>
    </row>
    <row r="103" spans="1:7" ht="12.75">
      <c r="A103" s="11"/>
      <c r="B103" s="12"/>
      <c r="C103" s="12" t="s">
        <v>89</v>
      </c>
      <c r="D103" s="15">
        <v>3141</v>
      </c>
      <c r="E103" s="16">
        <v>0.10251512257242917</v>
      </c>
      <c r="F103" s="16">
        <v>0.10294675201002866</v>
      </c>
      <c r="G103" s="17">
        <v>-0.004192744590499003</v>
      </c>
    </row>
    <row r="104" spans="1:7" ht="12.75">
      <c r="A104" s="11"/>
      <c r="B104" s="12"/>
      <c r="C104" s="12" t="s">
        <v>90</v>
      </c>
      <c r="D104" s="15">
        <v>2363</v>
      </c>
      <c r="E104" s="16">
        <v>0.07913669064748201</v>
      </c>
      <c r="F104" s="16">
        <v>0.09215819485721541</v>
      </c>
      <c r="G104" s="65">
        <v>-0.14129513094205204</v>
      </c>
    </row>
    <row r="105" spans="1:7" ht="12.75">
      <c r="A105" s="11"/>
      <c r="B105" s="12"/>
      <c r="C105" s="12" t="s">
        <v>91</v>
      </c>
      <c r="D105" s="15">
        <v>4005</v>
      </c>
      <c r="E105" s="16">
        <v>0.0863920099875156</v>
      </c>
      <c r="F105" s="16">
        <v>0.08893575948541824</v>
      </c>
      <c r="G105" s="17">
        <v>-0.028602100129585074</v>
      </c>
    </row>
    <row r="106" spans="1:7" ht="12.75">
      <c r="A106" s="11"/>
      <c r="B106" s="12" t="s">
        <v>92</v>
      </c>
      <c r="C106" s="12"/>
      <c r="D106" s="13">
        <v>21625</v>
      </c>
      <c r="E106" s="44">
        <v>0.11199999999999999</v>
      </c>
      <c r="F106" s="44">
        <v>0.10995464380080926</v>
      </c>
      <c r="G106" s="45">
        <v>0.018601817335664805</v>
      </c>
    </row>
    <row r="107" spans="1:7" ht="25.5">
      <c r="A107" s="11"/>
      <c r="B107" s="12"/>
      <c r="C107" s="12" t="s">
        <v>93</v>
      </c>
      <c r="D107" s="15">
        <v>3037</v>
      </c>
      <c r="E107" s="16">
        <v>0.10437932169904512</v>
      </c>
      <c r="F107" s="16">
        <v>0.10425782011975634</v>
      </c>
      <c r="G107" s="17">
        <v>0.0011653953549883207</v>
      </c>
    </row>
    <row r="108" spans="1:7" ht="12.75">
      <c r="A108" s="11"/>
      <c r="B108" s="12"/>
      <c r="C108" s="12" t="s">
        <v>94</v>
      </c>
      <c r="D108" s="15">
        <v>4059</v>
      </c>
      <c r="E108" s="16">
        <v>0.09977827050997784</v>
      </c>
      <c r="F108" s="16">
        <v>0.10739168989610741</v>
      </c>
      <c r="G108" s="17">
        <v>-0.07089393409764697</v>
      </c>
    </row>
    <row r="109" spans="1:7" ht="12.75">
      <c r="A109" s="11"/>
      <c r="B109" s="12"/>
      <c r="C109" s="12" t="s">
        <v>92</v>
      </c>
      <c r="D109" s="15">
        <v>14604</v>
      </c>
      <c r="E109" s="16">
        <v>0.11647493837304848</v>
      </c>
      <c r="F109" s="16">
        <v>0.11179935236770748</v>
      </c>
      <c r="G109" s="17">
        <v>0.04182122620856544</v>
      </c>
    </row>
    <row r="110" spans="1:7" ht="12.75">
      <c r="A110" s="11"/>
      <c r="B110" s="12" t="s">
        <v>95</v>
      </c>
      <c r="C110" s="12"/>
      <c r="D110" s="13">
        <v>23298</v>
      </c>
      <c r="E110" s="44">
        <v>0.09537299338999056</v>
      </c>
      <c r="F110" s="44">
        <v>0.09042473153398572</v>
      </c>
      <c r="G110" s="66">
        <v>0.05472243900602614</v>
      </c>
    </row>
    <row r="111" spans="1:7" ht="12.75">
      <c r="A111" s="11"/>
      <c r="B111" s="12"/>
      <c r="C111" s="12" t="s">
        <v>96</v>
      </c>
      <c r="D111" s="15">
        <v>2679</v>
      </c>
      <c r="E111" s="16">
        <v>0.083986562150056</v>
      </c>
      <c r="F111" s="16">
        <v>0.08164979426674131</v>
      </c>
      <c r="G111" s="17">
        <v>0.02861939707625851</v>
      </c>
    </row>
    <row r="112" spans="1:7" ht="12.75">
      <c r="A112" s="11"/>
      <c r="B112" s="12"/>
      <c r="C112" s="12" t="s">
        <v>97</v>
      </c>
      <c r="D112" s="15">
        <v>10033</v>
      </c>
      <c r="E112" s="16">
        <v>0.09309279378052426</v>
      </c>
      <c r="F112" s="16">
        <v>0.0909688031721818</v>
      </c>
      <c r="G112" s="17">
        <v>0.02334856054247825</v>
      </c>
    </row>
    <row r="113" spans="1:7" ht="12.75">
      <c r="A113" s="11"/>
      <c r="B113" s="12"/>
      <c r="C113" s="12" t="s">
        <v>98</v>
      </c>
      <c r="D113" s="15">
        <v>2611</v>
      </c>
      <c r="E113" s="16">
        <v>0.0949827652240521</v>
      </c>
      <c r="F113" s="16">
        <v>0.09391973908962083</v>
      </c>
      <c r="G113" s="17">
        <v>0.011318452805931451</v>
      </c>
    </row>
    <row r="114" spans="1:7" ht="12.75">
      <c r="A114" s="11"/>
      <c r="B114" s="12"/>
      <c r="C114" s="12" t="s">
        <v>99</v>
      </c>
      <c r="D114" s="15">
        <v>3076</v>
      </c>
      <c r="E114" s="16">
        <v>0.08907672301690507</v>
      </c>
      <c r="F114" s="16">
        <v>0.08816094569583875</v>
      </c>
      <c r="G114" s="17">
        <v>0.010387562359253906</v>
      </c>
    </row>
    <row r="115" spans="1:7" ht="12.75">
      <c r="A115" s="18"/>
      <c r="B115" s="19"/>
      <c r="C115" s="19" t="s">
        <v>100</v>
      </c>
      <c r="D115" s="15">
        <v>4818</v>
      </c>
      <c r="E115" s="16">
        <v>0.11394769613947696</v>
      </c>
      <c r="F115" s="16">
        <v>0.09545185045294728</v>
      </c>
      <c r="G115" s="65">
        <v>0.19377147324814994</v>
      </c>
    </row>
    <row r="116" spans="1:7" ht="12.75">
      <c r="A116" s="7" t="s">
        <v>101</v>
      </c>
      <c r="B116" s="8"/>
      <c r="C116" s="8"/>
      <c r="D116" s="9">
        <v>75123</v>
      </c>
      <c r="E116" s="10">
        <v>0.0947645860788307</v>
      </c>
      <c r="F116" s="10">
        <v>0.0928136223248792</v>
      </c>
      <c r="G116" s="43">
        <v>0.021020230706247766</v>
      </c>
    </row>
    <row r="117" spans="1:7" ht="12.75">
      <c r="A117" s="11"/>
      <c r="B117" s="12" t="s">
        <v>102</v>
      </c>
      <c r="C117" s="12"/>
      <c r="D117" s="13">
        <v>19640</v>
      </c>
      <c r="E117" s="44">
        <v>0.10412423625254583</v>
      </c>
      <c r="F117" s="44">
        <v>0.10519557565844705</v>
      </c>
      <c r="G117" s="45">
        <v>-0.010184262971093849</v>
      </c>
    </row>
    <row r="118" spans="1:7" ht="12.75">
      <c r="A118" s="11"/>
      <c r="B118" s="12"/>
      <c r="C118" s="12" t="s">
        <v>102</v>
      </c>
      <c r="D118" s="15">
        <v>10698</v>
      </c>
      <c r="E118" s="16">
        <v>0.0975883342680875</v>
      </c>
      <c r="F118" s="16">
        <v>0.09849878444326043</v>
      </c>
      <c r="G118" s="17">
        <v>-0.009243263054656226</v>
      </c>
    </row>
    <row r="119" spans="1:7" ht="12.75">
      <c r="A119" s="11"/>
      <c r="B119" s="12"/>
      <c r="C119" s="12" t="s">
        <v>105</v>
      </c>
      <c r="D119" s="15">
        <v>1623</v>
      </c>
      <c r="E119" s="16">
        <v>0.11706715958102282</v>
      </c>
      <c r="F119" s="16">
        <v>0.10288399812285891</v>
      </c>
      <c r="G119" s="17">
        <v>0.13785585433049646</v>
      </c>
    </row>
    <row r="120" spans="1:7" ht="12.75">
      <c r="A120" s="11"/>
      <c r="B120" s="12"/>
      <c r="C120" s="12" t="s">
        <v>103</v>
      </c>
      <c r="D120" s="15">
        <v>2809</v>
      </c>
      <c r="E120" s="16">
        <v>0.13883944464222142</v>
      </c>
      <c r="F120" s="16">
        <v>0.1298693697027056</v>
      </c>
      <c r="G120" s="17">
        <v>0.06906998132084524</v>
      </c>
    </row>
    <row r="121" spans="1:7" ht="12.75">
      <c r="A121" s="11"/>
      <c r="B121" s="12"/>
      <c r="C121" s="12" t="s">
        <v>104</v>
      </c>
      <c r="D121" s="15">
        <v>4328</v>
      </c>
      <c r="E121" s="16">
        <v>0.09450092421441775</v>
      </c>
      <c r="F121" s="16">
        <v>0.10740084793262476</v>
      </c>
      <c r="G121" s="65">
        <v>-0.12011007330500266</v>
      </c>
    </row>
    <row r="122" spans="1:7" ht="12.75">
      <c r="A122" s="11"/>
      <c r="B122" s="12" t="s">
        <v>106</v>
      </c>
      <c r="C122" s="12"/>
      <c r="D122" s="13">
        <v>16411</v>
      </c>
      <c r="E122" s="44">
        <v>0.09518006215343368</v>
      </c>
      <c r="F122" s="44">
        <v>0.08630263964328803</v>
      </c>
      <c r="G122" s="66">
        <v>0.10286385847337254</v>
      </c>
    </row>
    <row r="123" spans="1:7" ht="12.75">
      <c r="A123" s="11"/>
      <c r="B123" s="12"/>
      <c r="C123" s="12" t="s">
        <v>106</v>
      </c>
      <c r="D123" s="15">
        <v>13501</v>
      </c>
      <c r="E123" s="16">
        <v>0.09332642026516554</v>
      </c>
      <c r="F123" s="16">
        <v>0.08628418191846529</v>
      </c>
      <c r="G123" s="65">
        <v>0.0816167945285133</v>
      </c>
    </row>
    <row r="124" spans="1:7" ht="12.75">
      <c r="A124" s="11"/>
      <c r="B124" s="12"/>
      <c r="C124" s="12" t="s">
        <v>107</v>
      </c>
      <c r="D124" s="15">
        <v>2878</v>
      </c>
      <c r="E124" s="16">
        <v>0.10180681028492009</v>
      </c>
      <c r="F124" s="16">
        <v>0.0888156263880125</v>
      </c>
      <c r="G124" s="65">
        <v>0.14627137616698727</v>
      </c>
    </row>
    <row r="125" spans="1:7" ht="12.75">
      <c r="A125" s="11"/>
      <c r="B125" s="12" t="s">
        <v>108</v>
      </c>
      <c r="C125" s="12"/>
      <c r="D125" s="13">
        <v>6405</v>
      </c>
      <c r="E125" s="44">
        <v>0.08743169398907105</v>
      </c>
      <c r="F125" s="44">
        <v>0.08734135436187355</v>
      </c>
      <c r="G125" s="45">
        <v>0.0010343282155117683</v>
      </c>
    </row>
    <row r="126" spans="1:7" ht="12.75">
      <c r="A126" s="11"/>
      <c r="B126" s="12"/>
      <c r="C126" s="12" t="s">
        <v>108</v>
      </c>
      <c r="D126" s="15">
        <v>6447</v>
      </c>
      <c r="E126" s="16">
        <v>0.08639677369319063</v>
      </c>
      <c r="F126" s="16">
        <v>0.08755172722007135</v>
      </c>
      <c r="G126" s="17">
        <v>-0.013191670382214265</v>
      </c>
    </row>
    <row r="127" spans="1:7" ht="12.75">
      <c r="A127" s="11"/>
      <c r="B127" s="12" t="s">
        <v>109</v>
      </c>
      <c r="C127" s="12"/>
      <c r="D127" s="13">
        <v>13979</v>
      </c>
      <c r="E127" s="44">
        <v>0.08877602117461907</v>
      </c>
      <c r="F127" s="44">
        <v>0.08573413418501324</v>
      </c>
      <c r="G127" s="45">
        <v>0.03548046549395905</v>
      </c>
    </row>
    <row r="128" spans="1:7" ht="12.75">
      <c r="A128" s="11"/>
      <c r="B128" s="12"/>
      <c r="C128" s="12" t="s">
        <v>110</v>
      </c>
      <c r="D128" s="15">
        <v>3315</v>
      </c>
      <c r="E128" s="16">
        <v>0.08627450980392157</v>
      </c>
      <c r="F128" s="16">
        <v>0.08795837841873304</v>
      </c>
      <c r="G128" s="17">
        <v>-0.019143925173282332</v>
      </c>
    </row>
    <row r="129" spans="1:7" ht="12.75">
      <c r="A129" s="11"/>
      <c r="B129" s="12"/>
      <c r="C129" s="12" t="s">
        <v>111</v>
      </c>
      <c r="D129" s="15">
        <v>4468</v>
      </c>
      <c r="E129" s="16">
        <v>0.09444941808415398</v>
      </c>
      <c r="F129" s="16">
        <v>0.08480332339841093</v>
      </c>
      <c r="G129" s="65">
        <v>0.11374665872969561</v>
      </c>
    </row>
    <row r="130" spans="1:7" ht="12.75">
      <c r="A130" s="11"/>
      <c r="B130" s="12"/>
      <c r="C130" s="12" t="s">
        <v>112</v>
      </c>
      <c r="D130" s="15">
        <v>6250</v>
      </c>
      <c r="E130" s="16">
        <v>0.08608</v>
      </c>
      <c r="F130" s="16">
        <v>0.085040323024112</v>
      </c>
      <c r="G130" s="17">
        <v>0.012225694105056653</v>
      </c>
    </row>
    <row r="131" spans="1:7" ht="12.75">
      <c r="A131" s="11"/>
      <c r="B131" s="12" t="s">
        <v>113</v>
      </c>
      <c r="C131" s="12"/>
      <c r="D131" s="13">
        <v>18688</v>
      </c>
      <c r="E131" s="44">
        <v>0.0915560787671233</v>
      </c>
      <c r="F131" s="44">
        <v>0.09268970399903147</v>
      </c>
      <c r="G131" s="45">
        <v>-0.012230325300424075</v>
      </c>
    </row>
    <row r="132" spans="1:7" ht="12.75">
      <c r="A132" s="11"/>
      <c r="B132" s="12"/>
      <c r="C132" s="12" t="s">
        <v>114</v>
      </c>
      <c r="D132" s="15">
        <v>837</v>
      </c>
      <c r="E132" s="16">
        <v>0.0979689366786141</v>
      </c>
      <c r="F132" s="16">
        <v>0.0919000362493429</v>
      </c>
      <c r="G132" s="17">
        <v>0.06603806349765819</v>
      </c>
    </row>
    <row r="133" spans="1:7" ht="12.75">
      <c r="A133" s="11"/>
      <c r="B133" s="12"/>
      <c r="C133" s="12" t="s">
        <v>121</v>
      </c>
      <c r="D133" s="15">
        <v>3373</v>
      </c>
      <c r="E133" s="16">
        <v>0.07678624369997035</v>
      </c>
      <c r="F133" s="16">
        <v>0.08531578856646903</v>
      </c>
      <c r="G133" s="17">
        <v>-0.09997615927623241</v>
      </c>
    </row>
    <row r="134" spans="1:7" ht="12.75">
      <c r="A134" s="11"/>
      <c r="B134" s="12"/>
      <c r="C134" s="12" t="s">
        <v>120</v>
      </c>
      <c r="D134" s="15">
        <v>2608</v>
      </c>
      <c r="E134" s="16">
        <v>0.10199386503067483</v>
      </c>
      <c r="F134" s="16">
        <v>0.09347309284037576</v>
      </c>
      <c r="G134" s="17">
        <v>0.09115748641001972</v>
      </c>
    </row>
    <row r="135" spans="1:7" ht="12.75">
      <c r="A135" s="11"/>
      <c r="B135" s="12"/>
      <c r="C135" s="12" t="s">
        <v>122</v>
      </c>
      <c r="D135" s="15">
        <v>4397</v>
      </c>
      <c r="E135" s="16">
        <v>0.1009779395042074</v>
      </c>
      <c r="F135" s="16">
        <v>0.10201697361808051</v>
      </c>
      <c r="G135" s="17">
        <v>-0.010184914108145617</v>
      </c>
    </row>
    <row r="136" spans="1:7" ht="12.75">
      <c r="A136" s="11"/>
      <c r="B136" s="12"/>
      <c r="C136" s="12" t="s">
        <v>116</v>
      </c>
      <c r="D136" s="15">
        <v>2179</v>
      </c>
      <c r="E136" s="16">
        <v>0.09224414869206057</v>
      </c>
      <c r="F136" s="16">
        <v>0.09686386718508491</v>
      </c>
      <c r="G136" s="17">
        <v>-0.04769289754039134</v>
      </c>
    </row>
    <row r="137" spans="1:7" ht="12.75">
      <c r="A137" s="11"/>
      <c r="B137" s="12"/>
      <c r="C137" s="12" t="s">
        <v>117</v>
      </c>
      <c r="D137" s="15">
        <v>2427</v>
      </c>
      <c r="E137" s="16">
        <v>0.07952204367531933</v>
      </c>
      <c r="F137" s="16">
        <v>0.08662737823510507</v>
      </c>
      <c r="G137" s="17">
        <v>-0.08202181232475934</v>
      </c>
    </row>
    <row r="138" spans="1:7" ht="12.75">
      <c r="A138" s="11"/>
      <c r="B138" s="12"/>
      <c r="C138" s="12" t="s">
        <v>115</v>
      </c>
      <c r="D138" s="15">
        <v>983</v>
      </c>
      <c r="E138" s="16">
        <v>0.09766022380467955</v>
      </c>
      <c r="F138" s="16">
        <v>0.09619742393753813</v>
      </c>
      <c r="G138" s="17">
        <v>0.015206227020083432</v>
      </c>
    </row>
    <row r="139" spans="1:7" ht="25.5">
      <c r="A139" s="11"/>
      <c r="B139" s="12"/>
      <c r="C139" s="12" t="s">
        <v>118</v>
      </c>
      <c r="D139" s="15">
        <v>1090</v>
      </c>
      <c r="E139" s="16">
        <v>0.0853211009174312</v>
      </c>
      <c r="F139" s="16">
        <v>0.08561793734889908</v>
      </c>
      <c r="G139" s="17">
        <v>-0.0034669888186895444</v>
      </c>
    </row>
    <row r="140" spans="1:7" ht="12.75">
      <c r="A140" s="18"/>
      <c r="B140" s="19"/>
      <c r="C140" s="19" t="s">
        <v>119</v>
      </c>
      <c r="D140" s="15">
        <v>718</v>
      </c>
      <c r="E140" s="16">
        <v>0.07520891364902507</v>
      </c>
      <c r="F140" s="16">
        <v>0.07731807451128134</v>
      </c>
      <c r="G140" s="17">
        <v>-0.027279014326055465</v>
      </c>
    </row>
    <row r="141" spans="1:7" ht="12.75">
      <c r="A141" s="20" t="s">
        <v>123</v>
      </c>
      <c r="B141" s="21"/>
      <c r="C141" s="21"/>
      <c r="D141" s="9">
        <v>43893</v>
      </c>
      <c r="E141" s="10">
        <v>0.10056273209851231</v>
      </c>
      <c r="F141" s="10">
        <v>0.09800924545598842</v>
      </c>
      <c r="G141" s="43">
        <v>0.026053528222197524</v>
      </c>
    </row>
    <row r="142" spans="1:7" ht="25.5">
      <c r="A142" s="11"/>
      <c r="B142" s="12" t="s">
        <v>124</v>
      </c>
      <c r="C142" s="12"/>
      <c r="D142" s="13">
        <v>15910</v>
      </c>
      <c r="E142" s="44">
        <v>0.09968573224387178</v>
      </c>
      <c r="F142" s="44">
        <v>0.09990940261752358</v>
      </c>
      <c r="G142" s="45">
        <v>-0.0022387319690826825</v>
      </c>
    </row>
    <row r="143" spans="1:7" ht="25.5">
      <c r="A143" s="11"/>
      <c r="B143" s="12"/>
      <c r="C143" s="12" t="s">
        <v>125</v>
      </c>
      <c r="D143" s="15">
        <v>1303</v>
      </c>
      <c r="E143" s="16">
        <v>0.0928626247122026</v>
      </c>
      <c r="F143" s="16">
        <v>0.09379876419309287</v>
      </c>
      <c r="G143" s="17">
        <v>-0.009980296531019835</v>
      </c>
    </row>
    <row r="144" spans="1:7" ht="12.75">
      <c r="A144" s="11"/>
      <c r="B144" s="12"/>
      <c r="C144" s="12" t="s">
        <v>224</v>
      </c>
      <c r="D144" s="15">
        <v>6887</v>
      </c>
      <c r="E144" s="16">
        <v>0.11688688834035138</v>
      </c>
      <c r="F144" s="16">
        <v>0.111744959811558</v>
      </c>
      <c r="G144" s="17">
        <v>0.04601485863402264</v>
      </c>
    </row>
    <row r="145" spans="1:7" ht="12.75">
      <c r="A145" s="11"/>
      <c r="B145" s="12"/>
      <c r="C145" s="12" t="s">
        <v>126</v>
      </c>
      <c r="D145" s="15">
        <v>1952</v>
      </c>
      <c r="E145" s="16">
        <v>0.08504098360655737</v>
      </c>
      <c r="F145" s="16">
        <v>0.09624259206219263</v>
      </c>
      <c r="G145" s="17">
        <v>-0.11638930556230963</v>
      </c>
    </row>
    <row r="146" spans="1:7" ht="12.75">
      <c r="A146" s="11"/>
      <c r="B146" s="12"/>
      <c r="C146" s="12" t="s">
        <v>128</v>
      </c>
      <c r="D146" s="15">
        <v>3736</v>
      </c>
      <c r="E146" s="16">
        <v>0.09502141327623125</v>
      </c>
      <c r="F146" s="16">
        <v>0.09425229988691114</v>
      </c>
      <c r="G146" s="17">
        <v>0.008160155139375132</v>
      </c>
    </row>
    <row r="147" spans="1:7" ht="12.75">
      <c r="A147" s="11"/>
      <c r="B147" s="12"/>
      <c r="C147" s="12" t="s">
        <v>127</v>
      </c>
      <c r="D147" s="15">
        <v>1852</v>
      </c>
      <c r="E147" s="16">
        <v>0.07451403887688984</v>
      </c>
      <c r="F147" s="16">
        <v>0.07722593675172786</v>
      </c>
      <c r="G147" s="17">
        <v>-0.03511641281291855</v>
      </c>
    </row>
    <row r="148" spans="1:7" ht="25.5">
      <c r="A148" s="11"/>
      <c r="B148" s="12" t="s">
        <v>129</v>
      </c>
      <c r="C148" s="12"/>
      <c r="D148" s="13">
        <v>11347</v>
      </c>
      <c r="E148" s="44">
        <v>0.0972063100378955</v>
      </c>
      <c r="F148" s="44">
        <v>0.09166838716672247</v>
      </c>
      <c r="G148" s="45">
        <v>0.060412570160102055</v>
      </c>
    </row>
    <row r="149" spans="1:7" ht="12.75">
      <c r="A149" s="11"/>
      <c r="B149" s="12"/>
      <c r="C149" s="12" t="s">
        <v>132</v>
      </c>
      <c r="D149" s="15">
        <v>2255</v>
      </c>
      <c r="E149" s="16">
        <v>0.07937915742793791</v>
      </c>
      <c r="F149" s="16">
        <v>0.07903077115281597</v>
      </c>
      <c r="G149" s="17">
        <v>0.004408235805371292</v>
      </c>
    </row>
    <row r="150" spans="1:7" ht="12.75">
      <c r="A150" s="11"/>
      <c r="B150" s="12"/>
      <c r="C150" s="12" t="s">
        <v>133</v>
      </c>
      <c r="D150" s="15">
        <v>3481</v>
      </c>
      <c r="E150" s="16">
        <v>0.09796035621947716</v>
      </c>
      <c r="F150" s="16">
        <v>0.09194173298374031</v>
      </c>
      <c r="G150" s="17">
        <v>0.06546127683715988</v>
      </c>
    </row>
    <row r="151" spans="1:7" ht="14.25">
      <c r="A151" s="11"/>
      <c r="B151" s="12"/>
      <c r="C151" s="48" t="s">
        <v>250</v>
      </c>
      <c r="D151" s="15">
        <v>3</v>
      </c>
      <c r="E151" s="16" t="s">
        <v>263</v>
      </c>
      <c r="F151" s="16" t="s">
        <v>263</v>
      </c>
      <c r="G151" s="65" t="s">
        <v>263</v>
      </c>
    </row>
    <row r="152" spans="1:7" ht="12.75">
      <c r="A152" s="11"/>
      <c r="B152" s="12"/>
      <c r="C152" s="12" t="s">
        <v>130</v>
      </c>
      <c r="D152" s="15">
        <v>3923</v>
      </c>
      <c r="E152" s="16">
        <v>0.10527657405047158</v>
      </c>
      <c r="F152" s="16">
        <v>0.09578828315842468</v>
      </c>
      <c r="G152" s="17">
        <v>0.09905481734497913</v>
      </c>
    </row>
    <row r="153" spans="1:7" ht="12.75">
      <c r="A153" s="11"/>
      <c r="B153" s="12"/>
      <c r="C153" s="12" t="s">
        <v>131</v>
      </c>
      <c r="D153" s="15">
        <v>1364</v>
      </c>
      <c r="E153" s="16">
        <v>0.09750733137829912</v>
      </c>
      <c r="F153" s="16">
        <v>0.09895207825637829</v>
      </c>
      <c r="G153" s="17">
        <v>-0.014600470283564291</v>
      </c>
    </row>
    <row r="154" spans="1:7" ht="12.75">
      <c r="A154" s="11"/>
      <c r="B154" s="12" t="s">
        <v>134</v>
      </c>
      <c r="C154" s="12"/>
      <c r="D154" s="13">
        <v>5823</v>
      </c>
      <c r="E154" s="44">
        <v>0.09651382448909498</v>
      </c>
      <c r="F154" s="44">
        <v>0.10105561444502835</v>
      </c>
      <c r="G154" s="45">
        <v>-0.0449434698000276</v>
      </c>
    </row>
    <row r="155" spans="1:7" ht="12.75">
      <c r="A155" s="11"/>
      <c r="B155" s="12"/>
      <c r="C155" s="12" t="s">
        <v>135</v>
      </c>
      <c r="D155" s="15">
        <v>2544</v>
      </c>
      <c r="E155" s="16">
        <v>0.10849056603773585</v>
      </c>
      <c r="F155" s="16">
        <v>0.10879843306725628</v>
      </c>
      <c r="G155" s="17">
        <v>-0.0028297009510249646</v>
      </c>
    </row>
    <row r="156" spans="1:7" ht="12.75">
      <c r="A156" s="11"/>
      <c r="B156" s="12"/>
      <c r="C156" s="12" t="s">
        <v>134</v>
      </c>
      <c r="D156" s="15">
        <v>2111</v>
      </c>
      <c r="E156" s="16">
        <v>0.08526764566556136</v>
      </c>
      <c r="F156" s="16">
        <v>0.09323360616068214</v>
      </c>
      <c r="G156" s="17">
        <v>-0.08544087076704904</v>
      </c>
    </row>
    <row r="157" spans="1:7" ht="12.75">
      <c r="A157" s="11"/>
      <c r="B157" s="12"/>
      <c r="C157" s="12" t="s">
        <v>136</v>
      </c>
      <c r="D157" s="15">
        <v>1220</v>
      </c>
      <c r="E157" s="16">
        <v>0.09344262295081968</v>
      </c>
      <c r="F157" s="16">
        <v>0.09794709819819673</v>
      </c>
      <c r="G157" s="17">
        <v>-0.045988858580191964</v>
      </c>
    </row>
    <row r="158" spans="1:7" ht="12.75">
      <c r="A158" s="11"/>
      <c r="B158" s="22" t="s">
        <v>137</v>
      </c>
      <c r="C158" s="12"/>
      <c r="D158" s="13">
        <v>5761</v>
      </c>
      <c r="E158" s="44">
        <v>0.11265405311577852</v>
      </c>
      <c r="F158" s="44">
        <v>0.10576086219868079</v>
      </c>
      <c r="G158" s="45">
        <v>0.06517714373534766</v>
      </c>
    </row>
    <row r="159" spans="1:7" ht="12.75">
      <c r="A159" s="11"/>
      <c r="B159" s="12"/>
      <c r="C159" s="22" t="s">
        <v>137</v>
      </c>
      <c r="D159" s="15">
        <v>5794</v>
      </c>
      <c r="E159" s="16">
        <v>0.11287538833275802</v>
      </c>
      <c r="F159" s="16">
        <v>0.10602237722873661</v>
      </c>
      <c r="G159" s="17">
        <v>0.06463740281201634</v>
      </c>
    </row>
    <row r="160" spans="1:7" ht="12.75">
      <c r="A160" s="11"/>
      <c r="B160" s="12" t="s">
        <v>138</v>
      </c>
      <c r="C160" s="12"/>
      <c r="D160" s="13">
        <v>5052</v>
      </c>
      <c r="E160" s="44">
        <v>0.10174188440221694</v>
      </c>
      <c r="F160" s="44">
        <v>0.09391624226724068</v>
      </c>
      <c r="G160" s="45">
        <v>0.08332575863404142</v>
      </c>
    </row>
    <row r="161" spans="1:7" ht="12.75">
      <c r="A161" s="11"/>
      <c r="B161" s="12"/>
      <c r="C161" s="12" t="s">
        <v>139</v>
      </c>
      <c r="D161" s="15">
        <v>1752</v>
      </c>
      <c r="E161" s="16">
        <v>0.09874429223744291</v>
      </c>
      <c r="F161" s="16">
        <v>0.09787066862928082</v>
      </c>
      <c r="G161" s="17">
        <v>0.008926306731092726</v>
      </c>
    </row>
    <row r="162" spans="1:7" ht="12.75">
      <c r="A162" s="18"/>
      <c r="B162" s="19"/>
      <c r="C162" s="19" t="s">
        <v>138</v>
      </c>
      <c r="D162" s="15">
        <v>3179</v>
      </c>
      <c r="E162" s="16">
        <v>0.10317709971689211</v>
      </c>
      <c r="F162" s="16">
        <v>0.09066768550868197</v>
      </c>
      <c r="G162" s="65">
        <v>0.137969929838038</v>
      </c>
    </row>
    <row r="163" spans="1:7" ht="12.75">
      <c r="A163" s="7" t="s">
        <v>140</v>
      </c>
      <c r="B163" s="8"/>
      <c r="C163" s="8"/>
      <c r="D163" s="9">
        <v>43661</v>
      </c>
      <c r="E163" s="10">
        <v>0.10982341219852958</v>
      </c>
      <c r="F163" s="10">
        <v>0.11053104866151257</v>
      </c>
      <c r="G163" s="43">
        <v>-0.00640215099333803</v>
      </c>
    </row>
    <row r="164" spans="1:7" ht="12.75">
      <c r="A164" s="11"/>
      <c r="B164" s="12" t="s">
        <v>141</v>
      </c>
      <c r="C164" s="12"/>
      <c r="D164" s="13">
        <v>4943</v>
      </c>
      <c r="E164" s="44">
        <v>0.11167307303257132</v>
      </c>
      <c r="F164" s="44">
        <v>0.10519366340364153</v>
      </c>
      <c r="G164" s="45">
        <v>0.06159505638726047</v>
      </c>
    </row>
    <row r="165" spans="1:7" ht="12.75">
      <c r="A165" s="11"/>
      <c r="B165" s="12"/>
      <c r="C165" s="12" t="s">
        <v>145</v>
      </c>
      <c r="D165" s="15">
        <v>2061</v>
      </c>
      <c r="E165" s="16">
        <v>0.11887433284813198</v>
      </c>
      <c r="F165" s="16">
        <v>0.10535773413697233</v>
      </c>
      <c r="G165" s="17">
        <v>0.1282924203133216</v>
      </c>
    </row>
    <row r="166" spans="1:7" ht="12.75">
      <c r="A166" s="11"/>
      <c r="B166" s="12"/>
      <c r="C166" s="12" t="s">
        <v>143</v>
      </c>
      <c r="D166" s="15">
        <v>664</v>
      </c>
      <c r="E166" s="16">
        <v>0.08433734939759036</v>
      </c>
      <c r="F166" s="16">
        <v>0.08943041679774097</v>
      </c>
      <c r="G166" s="17">
        <v>-0.056950057737841876</v>
      </c>
    </row>
    <row r="167" spans="1:7" ht="12.75">
      <c r="A167" s="11"/>
      <c r="B167" s="12"/>
      <c r="C167" s="12" t="s">
        <v>144</v>
      </c>
      <c r="D167" s="15">
        <v>1135</v>
      </c>
      <c r="E167" s="16">
        <v>0.11541850220264317</v>
      </c>
      <c r="F167" s="16">
        <v>0.11321778960158589</v>
      </c>
      <c r="G167" s="17">
        <v>0.019437869338392855</v>
      </c>
    </row>
    <row r="168" spans="1:7" ht="12.75">
      <c r="A168" s="11"/>
      <c r="B168" s="12"/>
      <c r="C168" s="12" t="s">
        <v>142</v>
      </c>
      <c r="D168" s="15">
        <v>1108</v>
      </c>
      <c r="E168" s="16">
        <v>0.11281588447653429</v>
      </c>
      <c r="F168" s="16">
        <v>0.1082757990133574</v>
      </c>
      <c r="G168" s="17">
        <v>0.041930750034149304</v>
      </c>
    </row>
    <row r="169" spans="1:7" ht="12.75">
      <c r="A169" s="11"/>
      <c r="B169" s="12" t="s">
        <v>146</v>
      </c>
      <c r="C169" s="12"/>
      <c r="D169" s="13">
        <v>8348</v>
      </c>
      <c r="E169" s="44">
        <v>0.10517489218974604</v>
      </c>
      <c r="F169" s="44">
        <v>0.11205646361315286</v>
      </c>
      <c r="G169" s="45">
        <v>-0.06141164196617626</v>
      </c>
    </row>
    <row r="170" spans="1:7" ht="12.75">
      <c r="A170" s="11"/>
      <c r="B170" s="12"/>
      <c r="C170" s="12" t="s">
        <v>148</v>
      </c>
      <c r="D170" s="15">
        <v>1057</v>
      </c>
      <c r="E170" s="16">
        <v>0.08987701040681173</v>
      </c>
      <c r="F170" s="16">
        <v>0.1018532698332072</v>
      </c>
      <c r="G170" s="17">
        <v>-0.11758345555334188</v>
      </c>
    </row>
    <row r="171" spans="1:7" ht="12.75">
      <c r="A171" s="11"/>
      <c r="B171" s="12"/>
      <c r="C171" s="12" t="s">
        <v>147</v>
      </c>
      <c r="D171" s="15">
        <v>2545</v>
      </c>
      <c r="E171" s="16">
        <v>0.08133595284872298</v>
      </c>
      <c r="F171" s="16">
        <v>0.10031771507897838</v>
      </c>
      <c r="G171" s="65">
        <v>-0.18921645309915</v>
      </c>
    </row>
    <row r="172" spans="1:7" ht="12.75">
      <c r="A172" s="11"/>
      <c r="B172" s="12"/>
      <c r="C172" s="12" t="s">
        <v>150</v>
      </c>
      <c r="D172" s="15">
        <v>641</v>
      </c>
      <c r="E172" s="16">
        <v>0.12480499219968799</v>
      </c>
      <c r="F172" s="16">
        <v>0.11170102263447738</v>
      </c>
      <c r="G172" s="17">
        <v>0.11731288806630821</v>
      </c>
    </row>
    <row r="173" spans="1:7" ht="12.75">
      <c r="A173" s="11"/>
      <c r="B173" s="12"/>
      <c r="C173" s="12" t="s">
        <v>151</v>
      </c>
      <c r="D173" s="15">
        <v>2884</v>
      </c>
      <c r="E173" s="16">
        <v>0.1328016643550624</v>
      </c>
      <c r="F173" s="16">
        <v>0.1289432367631068</v>
      </c>
      <c r="G173" s="17">
        <v>0.02992345848308649</v>
      </c>
    </row>
    <row r="174" spans="1:7" ht="12.75">
      <c r="A174" s="11"/>
      <c r="B174" s="12"/>
      <c r="C174" s="12" t="s">
        <v>149</v>
      </c>
      <c r="D174" s="15">
        <v>1152</v>
      </c>
      <c r="E174" s="16">
        <v>0.09722222222222224</v>
      </c>
      <c r="F174" s="16">
        <v>0.10637196408411459</v>
      </c>
      <c r="G174" s="17">
        <v>-0.08601647944243199</v>
      </c>
    </row>
    <row r="175" spans="1:7" ht="12.75">
      <c r="A175" s="11"/>
      <c r="B175" s="12" t="s">
        <v>152</v>
      </c>
      <c r="C175" s="12"/>
      <c r="D175" s="13">
        <v>9397</v>
      </c>
      <c r="E175" s="44">
        <v>0.11248270724699372</v>
      </c>
      <c r="F175" s="44">
        <v>0.10681420511569648</v>
      </c>
      <c r="G175" s="45">
        <v>0.05306880414601567</v>
      </c>
    </row>
    <row r="176" spans="1:7" ht="12.75">
      <c r="A176" s="11"/>
      <c r="B176" s="12"/>
      <c r="C176" s="12" t="s">
        <v>155</v>
      </c>
      <c r="D176" s="15">
        <v>1331</v>
      </c>
      <c r="E176" s="16">
        <v>0.11269722013523667</v>
      </c>
      <c r="F176" s="16">
        <v>0.10477793648324568</v>
      </c>
      <c r="G176" s="17">
        <v>0.07558159587593441</v>
      </c>
    </row>
    <row r="177" spans="1:7" ht="12.75">
      <c r="A177" s="11"/>
      <c r="B177" s="12"/>
      <c r="C177" s="12" t="s">
        <v>156</v>
      </c>
      <c r="D177" s="15">
        <v>1303</v>
      </c>
      <c r="E177" s="16">
        <v>0.10360706062931696</v>
      </c>
      <c r="F177" s="16">
        <v>0.105279793171297</v>
      </c>
      <c r="G177" s="17">
        <v>-0.015888448215873704</v>
      </c>
    </row>
    <row r="178" spans="1:7" ht="12.75">
      <c r="A178" s="11"/>
      <c r="B178" s="12"/>
      <c r="C178" s="12" t="s">
        <v>157</v>
      </c>
      <c r="D178" s="15">
        <v>1833</v>
      </c>
      <c r="E178" s="16">
        <v>0.0878341516639389</v>
      </c>
      <c r="F178" s="16">
        <v>0.08922769128172395</v>
      </c>
      <c r="G178" s="17">
        <v>-0.015617793061406595</v>
      </c>
    </row>
    <row r="179" spans="1:7" ht="12.75">
      <c r="A179" s="11"/>
      <c r="B179" s="12"/>
      <c r="C179" s="12" t="s">
        <v>154</v>
      </c>
      <c r="D179" s="15">
        <v>1588</v>
      </c>
      <c r="E179" s="16">
        <v>0.11838790931989925</v>
      </c>
      <c r="F179" s="16">
        <v>0.11318997162833754</v>
      </c>
      <c r="G179" s="17">
        <v>0.04592224573241604</v>
      </c>
    </row>
    <row r="180" spans="1:7" ht="12.75">
      <c r="A180" s="11"/>
      <c r="B180" s="12"/>
      <c r="C180" s="12" t="s">
        <v>153</v>
      </c>
      <c r="D180" s="15">
        <v>792</v>
      </c>
      <c r="E180" s="16">
        <v>0.10732323232323232</v>
      </c>
      <c r="F180" s="16">
        <v>0.1079758799409091</v>
      </c>
      <c r="G180" s="17">
        <v>-0.006044383412609759</v>
      </c>
    </row>
    <row r="181" spans="1:7" ht="12.75">
      <c r="A181" s="11"/>
      <c r="B181" s="12"/>
      <c r="C181" s="12" t="s">
        <v>158</v>
      </c>
      <c r="D181" s="15">
        <v>2461</v>
      </c>
      <c r="E181" s="16">
        <v>0.13368549370174726</v>
      </c>
      <c r="F181" s="16">
        <v>0.11840423026091021</v>
      </c>
      <c r="G181" s="65">
        <v>0.1290601138756948</v>
      </c>
    </row>
    <row r="182" spans="1:7" ht="12.75">
      <c r="A182" s="11"/>
      <c r="B182" s="12" t="s">
        <v>159</v>
      </c>
      <c r="C182" s="12"/>
      <c r="D182" s="13">
        <v>20973</v>
      </c>
      <c r="E182" s="44">
        <v>0.11004624994039956</v>
      </c>
      <c r="F182" s="44">
        <v>0.11284715556626615</v>
      </c>
      <c r="G182" s="45">
        <v>-0.024820347591498176</v>
      </c>
    </row>
    <row r="183" spans="1:7" ht="12.75">
      <c r="A183" s="11"/>
      <c r="B183" s="12"/>
      <c r="C183" s="12" t="s">
        <v>162</v>
      </c>
      <c r="D183" s="15">
        <v>1974</v>
      </c>
      <c r="E183" s="16">
        <v>0.10942249240121579</v>
      </c>
      <c r="F183" s="16">
        <v>0.10410626178085107</v>
      </c>
      <c r="G183" s="17">
        <v>0.05106542612735119</v>
      </c>
    </row>
    <row r="184" spans="1:7" ht="12.75">
      <c r="A184" s="11"/>
      <c r="B184" s="12"/>
      <c r="C184" s="12" t="s">
        <v>166</v>
      </c>
      <c r="D184" s="15">
        <v>6097</v>
      </c>
      <c r="E184" s="16">
        <v>0.11448253239298016</v>
      </c>
      <c r="F184" s="16">
        <v>0.12440055167182223</v>
      </c>
      <c r="G184" s="65">
        <v>-0.07972648951755885</v>
      </c>
    </row>
    <row r="185" spans="1:7" ht="12.75">
      <c r="A185" s="11"/>
      <c r="B185" s="12"/>
      <c r="C185" s="12" t="s">
        <v>165</v>
      </c>
      <c r="D185" s="15">
        <v>1231</v>
      </c>
      <c r="E185" s="16">
        <v>0.11535337124289197</v>
      </c>
      <c r="F185" s="16">
        <v>0.11477309379236394</v>
      </c>
      <c r="G185" s="17">
        <v>0.005055866591675123</v>
      </c>
    </row>
    <row r="186" spans="1:7" ht="12.75">
      <c r="A186" s="11"/>
      <c r="B186" s="12"/>
      <c r="C186" s="12" t="s">
        <v>161</v>
      </c>
      <c r="D186" s="15">
        <v>1974</v>
      </c>
      <c r="E186" s="16">
        <v>0.1033434650455927</v>
      </c>
      <c r="F186" s="16">
        <v>0.09621545026388043</v>
      </c>
      <c r="G186" s="17">
        <v>0.07408388946019573</v>
      </c>
    </row>
    <row r="187" spans="1:7" ht="12.75">
      <c r="A187" s="11"/>
      <c r="B187" s="12"/>
      <c r="C187" s="12" t="s">
        <v>164</v>
      </c>
      <c r="D187" s="15">
        <v>3961</v>
      </c>
      <c r="E187" s="16">
        <v>0.0977026003534461</v>
      </c>
      <c r="F187" s="16">
        <v>0.098168627991795</v>
      </c>
      <c r="G187" s="17">
        <v>-0.00474721556043177</v>
      </c>
    </row>
    <row r="188" spans="1:7" ht="12.75">
      <c r="A188" s="11"/>
      <c r="B188" s="12"/>
      <c r="C188" s="12" t="s">
        <v>160</v>
      </c>
      <c r="D188" s="15">
        <v>3903</v>
      </c>
      <c r="E188" s="16">
        <v>0.11299000768639508</v>
      </c>
      <c r="F188" s="16">
        <v>0.11900935971588521</v>
      </c>
      <c r="G188" s="17">
        <v>-0.05057881198470695</v>
      </c>
    </row>
    <row r="189" spans="1:7" ht="25.5">
      <c r="A189" s="18"/>
      <c r="B189" s="19"/>
      <c r="C189" s="19" t="s">
        <v>163</v>
      </c>
      <c r="D189" s="15">
        <v>1753</v>
      </c>
      <c r="E189" s="16">
        <v>0.11409013120365089</v>
      </c>
      <c r="F189" s="16">
        <v>0.1167276940507701</v>
      </c>
      <c r="G189" s="17">
        <v>-0.0225958618352559</v>
      </c>
    </row>
    <row r="190" spans="1:7" ht="12.75">
      <c r="A190" s="7" t="s">
        <v>167</v>
      </c>
      <c r="B190" s="8"/>
      <c r="C190" s="8"/>
      <c r="D190" s="9">
        <v>78291</v>
      </c>
      <c r="E190" s="10">
        <v>0.08283199856943964</v>
      </c>
      <c r="F190" s="10">
        <v>0.09232888913789199</v>
      </c>
      <c r="G190" s="64">
        <v>-0.10285936132372236</v>
      </c>
    </row>
    <row r="191" spans="1:7" ht="12.75">
      <c r="A191" s="11"/>
      <c r="B191" s="12" t="s">
        <v>168</v>
      </c>
      <c r="C191" s="12"/>
      <c r="D191" s="13">
        <v>12335</v>
      </c>
      <c r="E191" s="44">
        <v>0.07588163761653831</v>
      </c>
      <c r="F191" s="44">
        <v>0.08963974178496148</v>
      </c>
      <c r="G191" s="66">
        <v>-0.15348219321545747</v>
      </c>
    </row>
    <row r="192" spans="1:7" ht="12.75">
      <c r="A192" s="11"/>
      <c r="B192" s="12"/>
      <c r="C192" s="12" t="s">
        <v>168</v>
      </c>
      <c r="D192" s="15">
        <v>7757</v>
      </c>
      <c r="E192" s="16">
        <v>0.06432899316746164</v>
      </c>
      <c r="F192" s="16">
        <v>0.0811685683443986</v>
      </c>
      <c r="G192" s="65">
        <v>-0.2074642379484453</v>
      </c>
    </row>
    <row r="193" spans="1:7" ht="12.75">
      <c r="A193" s="11"/>
      <c r="B193" s="12"/>
      <c r="C193" s="12" t="s">
        <v>169</v>
      </c>
      <c r="D193" s="15">
        <v>4585</v>
      </c>
      <c r="E193" s="16">
        <v>0.0955288985823337</v>
      </c>
      <c r="F193" s="16">
        <v>0.10404192801818973</v>
      </c>
      <c r="G193" s="17">
        <v>-0.08182306497018882</v>
      </c>
    </row>
    <row r="194" spans="1:7" ht="12.75">
      <c r="A194" s="11"/>
      <c r="B194" s="12" t="s">
        <v>170</v>
      </c>
      <c r="C194" s="12"/>
      <c r="D194" s="13">
        <v>5242</v>
      </c>
      <c r="E194" s="44">
        <v>0.10015261350629531</v>
      </c>
      <c r="F194" s="44">
        <v>0.10445196834307517</v>
      </c>
      <c r="G194" s="45">
        <v>-0.04116107053778547</v>
      </c>
    </row>
    <row r="195" spans="1:7" ht="12.75">
      <c r="A195" s="11"/>
      <c r="B195" s="12"/>
      <c r="C195" s="12" t="s">
        <v>170</v>
      </c>
      <c r="D195" s="15">
        <v>5207</v>
      </c>
      <c r="E195" s="16">
        <v>0.09832917226810062</v>
      </c>
      <c r="F195" s="16">
        <v>0.10357564946648741</v>
      </c>
      <c r="G195" s="17">
        <v>-0.05065357760642693</v>
      </c>
    </row>
    <row r="196" spans="1:7" ht="12.75">
      <c r="A196" s="11"/>
      <c r="B196" s="12" t="s">
        <v>171</v>
      </c>
      <c r="C196" s="12"/>
      <c r="D196" s="13">
        <v>11686</v>
      </c>
      <c r="E196" s="44">
        <v>0.09507102515830908</v>
      </c>
      <c r="F196" s="44">
        <v>0.09955965956677222</v>
      </c>
      <c r="G196" s="45">
        <v>-0.04508487100091697</v>
      </c>
    </row>
    <row r="197" spans="1:7" ht="12.75">
      <c r="A197" s="11"/>
      <c r="B197" s="12"/>
      <c r="C197" s="12" t="s">
        <v>172</v>
      </c>
      <c r="D197" s="15">
        <v>1676</v>
      </c>
      <c r="E197" s="16">
        <v>0.10501193317422435</v>
      </c>
      <c r="F197" s="16">
        <v>0.10799645604719571</v>
      </c>
      <c r="G197" s="17">
        <v>-0.027635377883762163</v>
      </c>
    </row>
    <row r="198" spans="1:7" ht="12.75">
      <c r="A198" s="11"/>
      <c r="B198" s="12"/>
      <c r="C198" s="12" t="s">
        <v>174</v>
      </c>
      <c r="D198" s="15">
        <v>2185</v>
      </c>
      <c r="E198" s="16">
        <v>0.08512585812356979</v>
      </c>
      <c r="F198" s="16">
        <v>0.09723861473496567</v>
      </c>
      <c r="G198" s="17">
        <v>-0.12456735057785946</v>
      </c>
    </row>
    <row r="199" spans="1:7" ht="12.75">
      <c r="A199" s="11"/>
      <c r="B199" s="12"/>
      <c r="C199" s="12" t="s">
        <v>173</v>
      </c>
      <c r="D199" s="15">
        <v>1902</v>
      </c>
      <c r="E199" s="16">
        <v>0.07991587802313355</v>
      </c>
      <c r="F199" s="16">
        <v>0.0911919504170347</v>
      </c>
      <c r="G199" s="17">
        <v>-0.12365205856804203</v>
      </c>
    </row>
    <row r="200" spans="1:7" ht="12.75">
      <c r="A200" s="11"/>
      <c r="B200" s="12"/>
      <c r="C200" s="12" t="s">
        <v>175</v>
      </c>
      <c r="D200" s="15">
        <v>5984</v>
      </c>
      <c r="E200" s="16">
        <v>0.09959893048128342</v>
      </c>
      <c r="F200" s="16">
        <v>0.09959815958420788</v>
      </c>
      <c r="G200" s="17">
        <v>7.74007349879038E-06</v>
      </c>
    </row>
    <row r="201" spans="1:7" ht="12.75">
      <c r="A201" s="11"/>
      <c r="B201" s="12" t="s">
        <v>167</v>
      </c>
      <c r="C201" s="12"/>
      <c r="D201" s="13">
        <v>49028</v>
      </c>
      <c r="E201" s="44">
        <v>0.07981153626499143</v>
      </c>
      <c r="F201" s="44">
        <v>0.08998579270672881</v>
      </c>
      <c r="G201" s="66">
        <v>-0.11306514212633684</v>
      </c>
    </row>
    <row r="202" spans="1:7" ht="12.75">
      <c r="A202" s="11"/>
      <c r="B202" s="12"/>
      <c r="C202" s="12" t="s">
        <v>176</v>
      </c>
      <c r="D202" s="15">
        <v>23486</v>
      </c>
      <c r="E202" s="16">
        <v>0.07736523886570723</v>
      </c>
      <c r="F202" s="16">
        <v>0.08830114404933577</v>
      </c>
      <c r="G202" s="65">
        <v>-0.12384783120724246</v>
      </c>
    </row>
    <row r="203" spans="1:7" ht="12.75">
      <c r="A203" s="11"/>
      <c r="B203" s="12"/>
      <c r="C203" s="12" t="s">
        <v>177</v>
      </c>
      <c r="D203" s="15">
        <v>5682</v>
      </c>
      <c r="E203" s="16">
        <v>0.08887715593101021</v>
      </c>
      <c r="F203" s="16">
        <v>0.09397638110828932</v>
      </c>
      <c r="G203" s="17">
        <v>-0.05426071016081435</v>
      </c>
    </row>
    <row r="204" spans="1:7" ht="12.75">
      <c r="A204" s="11"/>
      <c r="B204" s="12"/>
      <c r="C204" s="12" t="s">
        <v>178</v>
      </c>
      <c r="D204" s="15">
        <v>3517</v>
      </c>
      <c r="E204" s="16">
        <v>0.08103497298834234</v>
      </c>
      <c r="F204" s="16">
        <v>0.09068767213972136</v>
      </c>
      <c r="G204" s="17">
        <v>-0.10643893402079208</v>
      </c>
    </row>
    <row r="205" spans="1:7" ht="12.75">
      <c r="A205" s="11"/>
      <c r="B205" s="12"/>
      <c r="C205" s="12" t="s">
        <v>179</v>
      </c>
      <c r="D205" s="15">
        <v>5144</v>
      </c>
      <c r="E205" s="16">
        <v>0.07212286158631415</v>
      </c>
      <c r="F205" s="16">
        <v>0.08531027335153578</v>
      </c>
      <c r="G205" s="65">
        <v>-0.15458175489463755</v>
      </c>
    </row>
    <row r="206" spans="1:7" ht="12.75">
      <c r="A206" s="11"/>
      <c r="B206" s="12"/>
      <c r="C206" s="12" t="s">
        <v>180</v>
      </c>
      <c r="D206" s="15">
        <v>2253</v>
      </c>
      <c r="E206" s="16">
        <v>0.06347092765201953</v>
      </c>
      <c r="F206" s="16">
        <v>0.07998621210488238</v>
      </c>
      <c r="G206" s="65">
        <v>-0.20647664163927512</v>
      </c>
    </row>
    <row r="207" spans="1:7" ht="12.75">
      <c r="A207" s="11"/>
      <c r="B207" s="12"/>
      <c r="C207" s="12" t="s">
        <v>181</v>
      </c>
      <c r="D207" s="15">
        <v>3934</v>
      </c>
      <c r="E207" s="16">
        <v>0.09100152516522624</v>
      </c>
      <c r="F207" s="16">
        <v>0.10201236384844942</v>
      </c>
      <c r="G207" s="65">
        <v>-0.10793631544094981</v>
      </c>
    </row>
    <row r="208" spans="1:7" ht="12.75">
      <c r="A208" s="18"/>
      <c r="B208" s="19"/>
      <c r="C208" s="19" t="s">
        <v>182</v>
      </c>
      <c r="D208" s="15">
        <v>4265</v>
      </c>
      <c r="E208" s="16">
        <v>0.08604923798358734</v>
      </c>
      <c r="F208" s="16">
        <v>0.09334690813566236</v>
      </c>
      <c r="G208" s="17">
        <v>-0.07817795251953315</v>
      </c>
    </row>
    <row r="209" spans="1:7" ht="12.75">
      <c r="A209" s="7" t="s">
        <v>183</v>
      </c>
      <c r="B209" s="8"/>
      <c r="C209" s="8"/>
      <c r="D209" s="9">
        <v>71820</v>
      </c>
      <c r="E209" s="10">
        <v>0.10228348649401281</v>
      </c>
      <c r="F209" s="10">
        <v>0.1122822638483584</v>
      </c>
      <c r="G209" s="64">
        <v>-0.08905037190779598</v>
      </c>
    </row>
    <row r="210" spans="1:7" ht="12.75">
      <c r="A210" s="11"/>
      <c r="B210" s="12" t="s">
        <v>184</v>
      </c>
      <c r="C210" s="12"/>
      <c r="D210" s="13">
        <v>12052</v>
      </c>
      <c r="E210" s="44">
        <v>0.10346830401593095</v>
      </c>
      <c r="F210" s="44">
        <v>0.10631547455472119</v>
      </c>
      <c r="G210" s="45">
        <v>-0.026780396275471536</v>
      </c>
    </row>
    <row r="211" spans="1:7" ht="25.5">
      <c r="A211" s="11"/>
      <c r="B211" s="12"/>
      <c r="C211" s="12" t="s">
        <v>185</v>
      </c>
      <c r="D211" s="15">
        <v>2042</v>
      </c>
      <c r="E211" s="16">
        <v>0.08080313418217434</v>
      </c>
      <c r="F211" s="16">
        <v>0.08722606853491674</v>
      </c>
      <c r="G211" s="17">
        <v>-0.07363549063513382</v>
      </c>
    </row>
    <row r="212" spans="1:7" ht="25.5">
      <c r="A212" s="11"/>
      <c r="B212" s="12"/>
      <c r="C212" s="12" t="s">
        <v>223</v>
      </c>
      <c r="D212" s="15">
        <v>4990</v>
      </c>
      <c r="E212" s="16">
        <v>0.10841683366733466</v>
      </c>
      <c r="F212" s="16">
        <v>0.10707428928989979</v>
      </c>
      <c r="G212" s="17">
        <v>0.012538438371512226</v>
      </c>
    </row>
    <row r="213" spans="1:7" ht="25.5">
      <c r="A213" s="11"/>
      <c r="B213" s="12"/>
      <c r="C213" s="12" t="s">
        <v>186</v>
      </c>
      <c r="D213" s="15">
        <v>2778</v>
      </c>
      <c r="E213" s="16">
        <v>0.11771058315334773</v>
      </c>
      <c r="F213" s="16">
        <v>0.12480388172325413</v>
      </c>
      <c r="G213" s="17">
        <v>-0.05683556049671111</v>
      </c>
    </row>
    <row r="214" spans="1:7" ht="12.75">
      <c r="A214" s="11"/>
      <c r="B214" s="12"/>
      <c r="C214" s="12" t="s">
        <v>187</v>
      </c>
      <c r="D214" s="15">
        <v>2259</v>
      </c>
      <c r="E214" s="16">
        <v>0.09428950863213811</v>
      </c>
      <c r="F214" s="16">
        <v>0.09814107671487385</v>
      </c>
      <c r="G214" s="17">
        <v>-0.03924521934811828</v>
      </c>
    </row>
    <row r="215" spans="1:7" ht="12.75">
      <c r="A215" s="11"/>
      <c r="B215" s="12" t="s">
        <v>188</v>
      </c>
      <c r="C215" s="12"/>
      <c r="D215" s="13">
        <v>7029</v>
      </c>
      <c r="E215" s="44">
        <v>0.11196471759852042</v>
      </c>
      <c r="F215" s="44">
        <v>0.11231837760288803</v>
      </c>
      <c r="G215" s="45">
        <v>-0.0031487278566114333</v>
      </c>
    </row>
    <row r="216" spans="1:7" ht="12.75">
      <c r="A216" s="11"/>
      <c r="B216" s="12"/>
      <c r="C216" s="12" t="s">
        <v>188</v>
      </c>
      <c r="D216" s="15">
        <v>4834</v>
      </c>
      <c r="E216" s="16">
        <v>0.10798510550268929</v>
      </c>
      <c r="F216" s="16">
        <v>0.10787226386208108</v>
      </c>
      <c r="G216" s="17">
        <v>0.001046067233301872</v>
      </c>
    </row>
    <row r="217" spans="1:7" ht="12.75">
      <c r="A217" s="11"/>
      <c r="B217" s="12"/>
      <c r="C217" s="12" t="s">
        <v>189</v>
      </c>
      <c r="D217" s="15">
        <v>2112</v>
      </c>
      <c r="E217" s="16">
        <v>0.12263257575757576</v>
      </c>
      <c r="F217" s="16">
        <v>0.1249439164001894</v>
      </c>
      <c r="G217" s="17">
        <v>-0.01849902507626317</v>
      </c>
    </row>
    <row r="218" spans="1:7" ht="12.75">
      <c r="A218" s="11"/>
      <c r="B218" s="12" t="s">
        <v>190</v>
      </c>
      <c r="C218" s="12"/>
      <c r="D218" s="13">
        <v>18888</v>
      </c>
      <c r="E218" s="44">
        <v>0.10202244811520542</v>
      </c>
      <c r="F218" s="44">
        <v>0.11864865092413704</v>
      </c>
      <c r="G218" s="66">
        <v>-0.14012972485934352</v>
      </c>
    </row>
    <row r="219" spans="1:7" ht="12.75">
      <c r="A219" s="11"/>
      <c r="B219" s="12"/>
      <c r="C219" s="12" t="s">
        <v>191</v>
      </c>
      <c r="D219" s="15">
        <v>3472</v>
      </c>
      <c r="E219" s="16">
        <v>0.09879032258064516</v>
      </c>
      <c r="F219" s="16">
        <v>0.12121320086546658</v>
      </c>
      <c r="G219" s="65">
        <v>-0.18498709814377703</v>
      </c>
    </row>
    <row r="220" spans="1:7" ht="12.75">
      <c r="A220" s="11"/>
      <c r="B220" s="12"/>
      <c r="C220" s="12" t="s">
        <v>192</v>
      </c>
      <c r="D220" s="15">
        <v>4545</v>
      </c>
      <c r="E220" s="16">
        <v>0.10913091309130914</v>
      </c>
      <c r="F220" s="16">
        <v>0.12161104572272828</v>
      </c>
      <c r="G220" s="65">
        <v>-0.1026233477168981</v>
      </c>
    </row>
    <row r="221" spans="1:7" ht="12.75">
      <c r="A221" s="11"/>
      <c r="B221" s="12"/>
      <c r="C221" s="12" t="s">
        <v>193</v>
      </c>
      <c r="D221" s="15">
        <v>3531</v>
      </c>
      <c r="E221" s="16">
        <v>0.10337015009912207</v>
      </c>
      <c r="F221" s="16">
        <v>0.11530743888949306</v>
      </c>
      <c r="G221" s="65">
        <v>-0.1035257473874804</v>
      </c>
    </row>
    <row r="222" spans="1:7" ht="12.75">
      <c r="A222" s="11"/>
      <c r="B222" s="12"/>
      <c r="C222" s="12" t="s">
        <v>194</v>
      </c>
      <c r="D222" s="15">
        <v>7117</v>
      </c>
      <c r="E222" s="16">
        <v>0.09624841927778557</v>
      </c>
      <c r="F222" s="16">
        <v>0.11628107091275819</v>
      </c>
      <c r="G222" s="65">
        <v>-0.17227783918504191</v>
      </c>
    </row>
    <row r="223" spans="1:7" ht="12.75">
      <c r="A223" s="11"/>
      <c r="B223" s="12" t="s">
        <v>195</v>
      </c>
      <c r="C223" s="12"/>
      <c r="D223" s="13">
        <v>33851</v>
      </c>
      <c r="E223" s="44">
        <v>0.09999704587752208</v>
      </c>
      <c r="F223" s="44">
        <v>0.11084684338512303</v>
      </c>
      <c r="G223" s="66">
        <v>-0.09788097862114796</v>
      </c>
    </row>
    <row r="224" spans="1:7" ht="12.75">
      <c r="A224" s="11"/>
      <c r="B224" s="12"/>
      <c r="C224" s="12" t="s">
        <v>196</v>
      </c>
      <c r="D224" s="15">
        <v>8460</v>
      </c>
      <c r="E224" s="16">
        <v>0.08947990543735225</v>
      </c>
      <c r="F224" s="16">
        <v>0.10763666256809692</v>
      </c>
      <c r="G224" s="65">
        <v>-0.1686856197279222</v>
      </c>
    </row>
    <row r="225" spans="1:7" ht="12.75">
      <c r="A225" s="11"/>
      <c r="B225" s="12"/>
      <c r="C225" s="12" t="s">
        <v>197</v>
      </c>
      <c r="D225" s="15">
        <v>2684</v>
      </c>
      <c r="E225" s="16">
        <v>0.09165424739195231</v>
      </c>
      <c r="F225" s="16">
        <v>0.10470911945514158</v>
      </c>
      <c r="G225" s="65">
        <v>-0.1246775078533834</v>
      </c>
    </row>
    <row r="226" spans="1:7" ht="12.75">
      <c r="A226" s="11"/>
      <c r="B226" s="12"/>
      <c r="C226" s="12" t="s">
        <v>198</v>
      </c>
      <c r="D226" s="15">
        <v>5587</v>
      </c>
      <c r="E226" s="16">
        <v>0.10202255235367819</v>
      </c>
      <c r="F226" s="16">
        <v>0.10905789968865223</v>
      </c>
      <c r="G226" s="17">
        <v>-0.06451020380054222</v>
      </c>
    </row>
    <row r="227" spans="1:7" ht="12.75">
      <c r="A227" s="11"/>
      <c r="B227" s="12"/>
      <c r="C227" s="12" t="s">
        <v>199</v>
      </c>
      <c r="D227" s="15">
        <v>12421</v>
      </c>
      <c r="E227" s="16">
        <v>0.10683519845423074</v>
      </c>
      <c r="F227" s="16">
        <v>0.11522218062523953</v>
      </c>
      <c r="G227" s="65">
        <v>-0.0727896497488402</v>
      </c>
    </row>
    <row r="228" spans="1:7" ht="12.75">
      <c r="A228" s="11"/>
      <c r="B228" s="12"/>
      <c r="C228" s="12" t="s">
        <v>200</v>
      </c>
      <c r="D228" s="15">
        <v>4497</v>
      </c>
      <c r="E228" s="16">
        <v>0.10384700911718923</v>
      </c>
      <c r="F228" s="16">
        <v>0.10990623956306428</v>
      </c>
      <c r="G228" s="17">
        <v>-0.055130904941918704</v>
      </c>
    </row>
    <row r="229" spans="1:7" ht="12.75">
      <c r="A229" s="11"/>
      <c r="B229" s="12" t="s">
        <v>222</v>
      </c>
      <c r="C229" s="12"/>
      <c r="D229" s="13">
        <v>3271</v>
      </c>
      <c r="E229" s="44">
        <v>0.10455518190155916</v>
      </c>
      <c r="F229" s="44">
        <v>0.11524505967089577</v>
      </c>
      <c r="G229" s="45">
        <v>-0.09275779629828461</v>
      </c>
    </row>
    <row r="230" spans="1:7" ht="12.75">
      <c r="A230" s="18"/>
      <c r="B230" s="19"/>
      <c r="C230" s="19" t="s">
        <v>222</v>
      </c>
      <c r="D230" s="23">
        <v>8752</v>
      </c>
      <c r="E230" s="24">
        <v>0.1112</v>
      </c>
      <c r="F230" s="24">
        <v>0.1041</v>
      </c>
      <c r="G230" s="47">
        <v>0.0681</v>
      </c>
    </row>
    <row r="231" spans="1:7" ht="12.75">
      <c r="A231" s="25"/>
      <c r="B231" s="12"/>
      <c r="C231" s="12"/>
      <c r="D231" s="26"/>
      <c r="E231" s="14"/>
      <c r="F231" s="14"/>
      <c r="G231" s="14"/>
    </row>
    <row r="232" spans="1:7" ht="14.25">
      <c r="A232" s="73" t="s">
        <v>255</v>
      </c>
      <c r="G232" s="14"/>
    </row>
    <row r="233" spans="1:7" ht="12.75">
      <c r="A233" s="42" t="s">
        <v>217</v>
      </c>
      <c r="G233" s="14"/>
    </row>
    <row r="234" spans="1:7" ht="12.75">
      <c r="A234" s="2" t="s">
        <v>218</v>
      </c>
      <c r="G234" s="14"/>
    </row>
    <row r="235" spans="1:7" ht="12.75" customHeight="1">
      <c r="A235" s="70" t="s">
        <v>256</v>
      </c>
      <c r="G235" s="14"/>
    </row>
    <row r="236" spans="1:7" ht="12.75" customHeight="1">
      <c r="A236" s="25" t="s">
        <v>221</v>
      </c>
      <c r="G236" s="14"/>
    </row>
    <row r="237" spans="1:7" ht="14.25">
      <c r="A237" s="73" t="s">
        <v>257</v>
      </c>
      <c r="G237" s="14"/>
    </row>
    <row r="238" spans="1:7" ht="12.75">
      <c r="A238" s="2" t="s">
        <v>219</v>
      </c>
      <c r="G238" s="14"/>
    </row>
    <row r="239" spans="1:7" ht="14.25">
      <c r="A239" s="73" t="s">
        <v>258</v>
      </c>
      <c r="G239" s="49"/>
    </row>
    <row r="240" spans="1:7" ht="12.75">
      <c r="A240" s="30" t="s">
        <v>226</v>
      </c>
      <c r="G240" s="49"/>
    </row>
    <row r="241" spans="1:7" ht="14.25">
      <c r="A241" s="72" t="s">
        <v>259</v>
      </c>
      <c r="G241" s="14"/>
    </row>
  </sheetData>
  <conditionalFormatting sqref="G4:G229">
    <cfRule type="expression" priority="1" dxfId="0" stopIfTrue="1">
      <formula>#REF!&lt;&gt;"No significant difference"</formula>
    </cfRule>
  </conditionalFormatting>
  <hyperlinks>
    <hyperlink ref="D3" location="'4'!A232" display="Cohort size (combining four quarters of probation caseload data)[1]"/>
    <hyperlink ref="C43" location="'4'!A236" display="City of London [3]"/>
    <hyperlink ref="C150" location="'4'!A238" display="Isles of Scilly [4]"/>
    <hyperlink ref="G3" location="'4'!A241" display="% difference from baseline[5]"/>
    <hyperlink ref="C21" location="'4'!A235" display="Bedford[2]"/>
    <hyperlink ref="C22" location="'4'!A235" display="Central Bedfordshire[2]"/>
    <hyperlink ref="C44" location="'4'!A237" display="City of London[3]"/>
    <hyperlink ref="C151" location="'4'!A239" display="Isles of Scilly[4]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41.140625" style="0" customWidth="1"/>
    <col min="3" max="3" width="16.57421875" style="0" customWidth="1"/>
    <col min="4" max="4" width="12.7109375" style="0" customWidth="1"/>
    <col min="5" max="5" width="15.28125" style="0" customWidth="1"/>
    <col min="6" max="6" width="16.57421875" style="0" customWidth="1"/>
  </cols>
  <sheetData>
    <row r="1" ht="14.25">
      <c r="A1" s="71" t="s">
        <v>252</v>
      </c>
    </row>
    <row r="2" ht="13.5" thickBot="1"/>
    <row r="3" spans="1:6" ht="69" customHeight="1" thickBot="1">
      <c r="A3" s="50" t="s">
        <v>209</v>
      </c>
      <c r="B3" s="51" t="s">
        <v>236</v>
      </c>
      <c r="C3" s="51" t="s">
        <v>237</v>
      </c>
      <c r="D3" s="51" t="s">
        <v>3</v>
      </c>
      <c r="E3" s="51" t="s">
        <v>4</v>
      </c>
      <c r="F3" s="51" t="s">
        <v>238</v>
      </c>
    </row>
    <row r="4" spans="1:6" ht="25.5" customHeight="1">
      <c r="A4" s="52" t="s">
        <v>239</v>
      </c>
      <c r="B4" s="53" t="s">
        <v>240</v>
      </c>
      <c r="C4" s="54">
        <v>20224</v>
      </c>
      <c r="D4" s="55">
        <v>13.948773</v>
      </c>
      <c r="E4" s="55">
        <v>13.948773</v>
      </c>
      <c r="F4" s="56">
        <v>0</v>
      </c>
    </row>
    <row r="5" spans="2:6" ht="25.5" customHeight="1">
      <c r="B5" s="57" t="s">
        <v>241</v>
      </c>
      <c r="C5">
        <v>13682</v>
      </c>
      <c r="D5" s="58">
        <v>9.808507</v>
      </c>
      <c r="E5" s="58">
        <v>9.808507</v>
      </c>
      <c r="F5" s="40">
        <v>0</v>
      </c>
    </row>
    <row r="6" spans="2:6" ht="25.5" customHeight="1">
      <c r="B6" s="57" t="s">
        <v>242</v>
      </c>
      <c r="C6">
        <v>65704</v>
      </c>
      <c r="D6" s="58">
        <v>8.991842</v>
      </c>
      <c r="E6" s="58">
        <v>8.991842</v>
      </c>
      <c r="F6" s="40">
        <v>0</v>
      </c>
    </row>
    <row r="7" spans="2:6" ht="25.5" customHeight="1">
      <c r="B7" s="57" t="s">
        <v>243</v>
      </c>
      <c r="C7">
        <v>20471</v>
      </c>
      <c r="D7" s="58">
        <v>8.587758</v>
      </c>
      <c r="E7" s="58">
        <v>8.587758</v>
      </c>
      <c r="F7" s="40">
        <v>0</v>
      </c>
    </row>
    <row r="8" ht="25.5" customHeight="1"/>
    <row r="9" spans="1:6" ht="25.5" customHeight="1">
      <c r="A9" s="52" t="s">
        <v>210</v>
      </c>
      <c r="B9" s="3" t="s">
        <v>240</v>
      </c>
      <c r="C9">
        <v>20612</v>
      </c>
      <c r="D9" s="58">
        <v>13.889967</v>
      </c>
      <c r="E9" s="58">
        <v>13.983574</v>
      </c>
      <c r="F9" s="41">
        <v>-0.006694068340468641</v>
      </c>
    </row>
    <row r="10" spans="2:6" ht="25.5" customHeight="1">
      <c r="B10" t="s">
        <v>241</v>
      </c>
      <c r="C10">
        <v>13650</v>
      </c>
      <c r="D10" s="58">
        <v>9.890109</v>
      </c>
      <c r="E10" s="58">
        <v>9.770137</v>
      </c>
      <c r="F10" s="41">
        <v>0.01227945933613834</v>
      </c>
    </row>
    <row r="11" spans="2:6" ht="25.5" customHeight="1">
      <c r="B11" t="s">
        <v>242</v>
      </c>
      <c r="C11">
        <v>65388</v>
      </c>
      <c r="D11" s="58">
        <v>8.940478</v>
      </c>
      <c r="E11" s="58">
        <v>9.029728</v>
      </c>
      <c r="F11" s="41">
        <v>-0.009884018654825464</v>
      </c>
    </row>
    <row r="12" spans="2:6" ht="25.5" customHeight="1">
      <c r="B12" t="s">
        <v>243</v>
      </c>
      <c r="C12">
        <v>20915</v>
      </c>
      <c r="D12" s="58">
        <v>8.438919</v>
      </c>
      <c r="E12" s="58">
        <v>8.525614</v>
      </c>
      <c r="F12" s="41">
        <v>-0.010168769076338532</v>
      </c>
    </row>
    <row r="13" ht="25.5" customHeight="1"/>
    <row r="14" spans="1:6" ht="25.5" customHeight="1">
      <c r="A14" s="52" t="s">
        <v>211</v>
      </c>
      <c r="B14" t="s">
        <v>240</v>
      </c>
      <c r="C14">
        <v>20907</v>
      </c>
      <c r="D14" s="58">
        <v>13.980963</v>
      </c>
      <c r="E14" s="58">
        <v>14.051778</v>
      </c>
      <c r="F14" s="41">
        <v>-0.005039575774681425</v>
      </c>
    </row>
    <row r="15" spans="2:6" ht="25.5" customHeight="1">
      <c r="B15" t="s">
        <v>241</v>
      </c>
      <c r="C15">
        <v>13529</v>
      </c>
      <c r="D15" s="58">
        <v>9.963781</v>
      </c>
      <c r="E15" s="58">
        <v>9.713023</v>
      </c>
      <c r="F15" s="41">
        <v>0.025816679318066183</v>
      </c>
    </row>
    <row r="16" spans="2:6" ht="25.5" customHeight="1">
      <c r="B16" t="s">
        <v>242</v>
      </c>
      <c r="C16">
        <v>64820</v>
      </c>
      <c r="D16" s="58">
        <v>8.833693</v>
      </c>
      <c r="E16" s="58">
        <v>9.017756</v>
      </c>
      <c r="F16" s="41">
        <v>-0.020411175463164014</v>
      </c>
    </row>
    <row r="17" spans="2:6" ht="25.5" customHeight="1">
      <c r="B17" t="s">
        <v>243</v>
      </c>
      <c r="C17">
        <v>21096</v>
      </c>
      <c r="D17" s="58">
        <v>8.27171</v>
      </c>
      <c r="E17" s="58">
        <v>8.497753</v>
      </c>
      <c r="F17" s="41">
        <v>-0.026600325992059182</v>
      </c>
    </row>
    <row r="18" ht="25.5" customHeight="1"/>
    <row r="19" spans="1:6" ht="25.5" customHeight="1">
      <c r="A19" s="52" t="s">
        <v>212</v>
      </c>
      <c r="B19" s="57" t="s">
        <v>240</v>
      </c>
      <c r="C19">
        <v>21084</v>
      </c>
      <c r="D19" s="58">
        <v>13.749762</v>
      </c>
      <c r="E19" s="58">
        <v>14.196128</v>
      </c>
      <c r="F19" s="41">
        <v>-0.03144279905055797</v>
      </c>
    </row>
    <row r="20" spans="2:6" ht="25.5" customHeight="1">
      <c r="B20" s="57" t="s">
        <v>241</v>
      </c>
      <c r="C20">
        <v>13518</v>
      </c>
      <c r="D20" s="58">
        <v>10.156827</v>
      </c>
      <c r="E20" s="58">
        <v>9.740512</v>
      </c>
      <c r="F20" s="41">
        <v>0.04274056640965065</v>
      </c>
    </row>
    <row r="21" spans="2:6" ht="25.5" customHeight="1">
      <c r="B21" s="57" t="s">
        <v>242</v>
      </c>
      <c r="C21">
        <v>63957</v>
      </c>
      <c r="D21" s="58">
        <v>8.920055</v>
      </c>
      <c r="E21" s="58">
        <v>8.987246</v>
      </c>
      <c r="F21" s="41">
        <v>-0.007476261359709204</v>
      </c>
    </row>
    <row r="22" spans="2:6" ht="25.5" customHeight="1">
      <c r="B22" s="57" t="s">
        <v>243</v>
      </c>
      <c r="C22">
        <v>21002</v>
      </c>
      <c r="D22" s="58">
        <v>7.751642</v>
      </c>
      <c r="E22" s="58">
        <v>8.470728</v>
      </c>
      <c r="F22" s="59">
        <v>-0.08489069652572943</v>
      </c>
    </row>
    <row r="23" ht="25.5" customHeight="1"/>
    <row r="24" spans="1:6" ht="25.5" customHeight="1">
      <c r="A24" s="52" t="s">
        <v>215</v>
      </c>
      <c r="B24" s="57" t="s">
        <v>240</v>
      </c>
      <c r="C24">
        <v>21123</v>
      </c>
      <c r="D24" s="58">
        <v>13.78592</v>
      </c>
      <c r="E24" s="58">
        <v>14.282452</v>
      </c>
      <c r="F24" s="41">
        <v>-0.03476517897627091</v>
      </c>
    </row>
    <row r="25" spans="2:6" ht="25.5" customHeight="1">
      <c r="B25" s="57" t="s">
        <v>241</v>
      </c>
      <c r="C25">
        <v>13568</v>
      </c>
      <c r="D25" s="58">
        <v>9.949882</v>
      </c>
      <c r="E25" s="58">
        <v>9.779667</v>
      </c>
      <c r="F25" s="41">
        <v>0.017404989351886998</v>
      </c>
    </row>
    <row r="26" spans="2:6" ht="25.5" customHeight="1">
      <c r="B26" s="57" t="s">
        <v>242</v>
      </c>
      <c r="C26">
        <v>63466</v>
      </c>
      <c r="D26" s="58">
        <v>9.030031</v>
      </c>
      <c r="E26" s="58">
        <v>9.040566</v>
      </c>
      <c r="F26" s="41">
        <v>-0.0011653031458429537</v>
      </c>
    </row>
    <row r="27" spans="2:6" ht="25.5" customHeight="1">
      <c r="B27" s="57" t="s">
        <v>243</v>
      </c>
      <c r="C27">
        <v>20640</v>
      </c>
      <c r="D27" s="58">
        <v>7.44186</v>
      </c>
      <c r="E27" s="58">
        <v>8.435919</v>
      </c>
      <c r="F27" s="59">
        <v>-0.1178364799377519</v>
      </c>
    </row>
    <row r="28" ht="25.5" customHeight="1"/>
    <row r="29" spans="1:6" ht="25.5" customHeight="1">
      <c r="A29" s="52" t="s">
        <v>220</v>
      </c>
      <c r="B29" s="57" t="s">
        <v>240</v>
      </c>
      <c r="C29">
        <v>21164</v>
      </c>
      <c r="D29" s="58">
        <v>13.683613</v>
      </c>
      <c r="E29" s="58">
        <v>14.366839</v>
      </c>
      <c r="F29" s="59">
        <v>-0.04755576365824112</v>
      </c>
    </row>
    <row r="30" spans="2:6" ht="25.5" customHeight="1">
      <c r="B30" s="57" t="s">
        <v>241</v>
      </c>
      <c r="C30">
        <v>13696</v>
      </c>
      <c r="D30" s="58">
        <v>9.849591</v>
      </c>
      <c r="E30" s="58">
        <v>9.779286</v>
      </c>
      <c r="F30" s="41">
        <v>0.0071891751606405</v>
      </c>
    </row>
    <row r="31" spans="2:6" ht="25.5" customHeight="1">
      <c r="B31" s="57" t="s">
        <v>242</v>
      </c>
      <c r="C31">
        <v>63053</v>
      </c>
      <c r="D31" s="58">
        <v>8.854455</v>
      </c>
      <c r="E31" s="58">
        <v>9.082536</v>
      </c>
      <c r="F31" s="41">
        <v>-0.025112039192577883</v>
      </c>
    </row>
    <row r="32" spans="2:6" ht="25.5" customHeight="1">
      <c r="B32" s="57" t="s">
        <v>243</v>
      </c>
      <c r="C32">
        <v>20536</v>
      </c>
      <c r="D32" s="58">
        <v>7.464939</v>
      </c>
      <c r="E32" s="58">
        <v>8.421651</v>
      </c>
      <c r="F32" s="59">
        <v>-0.11360147790498566</v>
      </c>
    </row>
    <row r="33" ht="25.5" customHeight="1"/>
    <row r="34" spans="1:6" ht="25.5" customHeight="1">
      <c r="A34" s="52" t="s">
        <v>225</v>
      </c>
      <c r="B34" s="57" t="s">
        <v>240</v>
      </c>
      <c r="C34">
        <v>21128</v>
      </c>
      <c r="D34" s="58">
        <v>13.574403</v>
      </c>
      <c r="E34" s="58">
        <v>14.514508</v>
      </c>
      <c r="F34" s="59">
        <v>-0.06477002182919318</v>
      </c>
    </row>
    <row r="35" spans="2:6" ht="25.5" customHeight="1">
      <c r="B35" s="57" t="s">
        <v>241</v>
      </c>
      <c r="C35">
        <v>13849</v>
      </c>
      <c r="D35" s="58">
        <v>10.051267</v>
      </c>
      <c r="E35" s="58">
        <v>9.860178</v>
      </c>
      <c r="F35" s="41">
        <v>0.019379873263951203</v>
      </c>
    </row>
    <row r="36" spans="2:6" ht="25.5" customHeight="1">
      <c r="B36" s="57" t="s">
        <v>242</v>
      </c>
      <c r="C36">
        <v>62548</v>
      </c>
      <c r="D36" s="58">
        <v>8.620579</v>
      </c>
      <c r="E36" s="58">
        <v>9.122308</v>
      </c>
      <c r="F36" s="59">
        <v>-0.05500022582004477</v>
      </c>
    </row>
    <row r="37" spans="2:6" ht="25.5" customHeight="1">
      <c r="B37" s="57" t="s">
        <v>243</v>
      </c>
      <c r="C37">
        <v>20451</v>
      </c>
      <c r="D37" s="58">
        <v>7.745342</v>
      </c>
      <c r="E37" s="58">
        <v>8.465292</v>
      </c>
      <c r="F37" s="59">
        <v>-0.08504727302968401</v>
      </c>
    </row>
    <row r="38" ht="25.5" customHeight="1"/>
    <row r="39" spans="1:6" ht="25.5" customHeight="1">
      <c r="A39" s="52" t="s">
        <v>231</v>
      </c>
      <c r="B39" s="57" t="s">
        <v>240</v>
      </c>
      <c r="C39">
        <v>21035</v>
      </c>
      <c r="D39" s="58">
        <v>13.910149</v>
      </c>
      <c r="E39" s="58">
        <v>14.6069</v>
      </c>
      <c r="F39" s="59">
        <v>-0.04770012802168831</v>
      </c>
    </row>
    <row r="40" spans="2:6" ht="25.5" customHeight="1">
      <c r="B40" s="57" t="s">
        <v>241</v>
      </c>
      <c r="C40">
        <v>14102</v>
      </c>
      <c r="D40" s="58">
        <v>10.190043</v>
      </c>
      <c r="E40" s="58">
        <v>9.912993</v>
      </c>
      <c r="F40" s="41">
        <v>0.027948168630805965</v>
      </c>
    </row>
    <row r="41" spans="2:6" ht="25.5" customHeight="1">
      <c r="B41" s="57" t="s">
        <v>242</v>
      </c>
      <c r="C41">
        <v>62235</v>
      </c>
      <c r="D41" s="58">
        <v>8.286334</v>
      </c>
      <c r="E41" s="58">
        <v>9.085863</v>
      </c>
      <c r="F41" s="59">
        <v>-0.08799703451394762</v>
      </c>
    </row>
    <row r="42" spans="2:6" ht="25.5" customHeight="1">
      <c r="B42" s="57" t="s">
        <v>243</v>
      </c>
      <c r="C42">
        <v>20444</v>
      </c>
      <c r="D42" s="58">
        <v>8.403443</v>
      </c>
      <c r="E42" s="58">
        <v>8.519687</v>
      </c>
      <c r="F42" s="41">
        <v>-0.013644163218672237</v>
      </c>
    </row>
    <row r="43" ht="25.5" customHeight="1"/>
    <row r="44" spans="1:6" ht="25.5" customHeight="1">
      <c r="A44" s="52" t="s">
        <v>235</v>
      </c>
      <c r="B44" s="57" t="s">
        <v>240</v>
      </c>
      <c r="C44" s="3">
        <v>20904</v>
      </c>
      <c r="D44" s="40">
        <f>1378.2051%/100</f>
        <v>0.13782050999999998</v>
      </c>
      <c r="E44" s="40">
        <f>1474.1361%/100</f>
        <v>0.14741361</v>
      </c>
      <c r="F44" s="60">
        <f>-650.760808313425%/100</f>
        <v>-0.06507608083134249</v>
      </c>
    </row>
    <row r="45" spans="1:6" ht="25.5" customHeight="1">
      <c r="A45" s="3"/>
      <c r="B45" s="57" t="s">
        <v>241</v>
      </c>
      <c r="C45" s="3">
        <v>14256</v>
      </c>
      <c r="D45" s="40">
        <f>1027.6374%/100</f>
        <v>0.10276374</v>
      </c>
      <c r="E45" s="40">
        <f>998.5911%/100</f>
        <v>0.09985911</v>
      </c>
      <c r="F45" s="40">
        <f>290.872810703%/100</f>
        <v>0.029087281070300005</v>
      </c>
    </row>
    <row r="46" spans="2:6" ht="25.5" customHeight="1">
      <c r="B46" s="57" t="s">
        <v>242</v>
      </c>
      <c r="C46" s="3">
        <v>61363</v>
      </c>
      <c r="D46" s="40">
        <f>790.2156%/100</f>
        <v>0.07902155999999999</v>
      </c>
      <c r="E46" s="40">
        <f>899.1623%/100</f>
        <v>0.08991622999999999</v>
      </c>
      <c r="F46" s="60">
        <f>-1211.64666267703%/100</f>
        <v>-0.121164666267703</v>
      </c>
    </row>
    <row r="47" spans="1:6" ht="25.5" customHeight="1" thickBot="1">
      <c r="A47" s="61"/>
      <c r="B47" s="62" t="s">
        <v>243</v>
      </c>
      <c r="C47" s="61">
        <v>20384</v>
      </c>
      <c r="D47" s="63">
        <f>883.5361%/100</f>
        <v>0.08835361000000001</v>
      </c>
      <c r="E47" s="63">
        <f>862.3915%/100</f>
        <v>0.08623915</v>
      </c>
      <c r="F47" s="63">
        <f>245.185626249795%/100</f>
        <v>0.0245185626249795</v>
      </c>
    </row>
    <row r="49" ht="14.25">
      <c r="A49" s="70" t="s">
        <v>251</v>
      </c>
    </row>
  </sheetData>
  <hyperlinks>
    <hyperlink ref="A1" location="'4b'!A49" display="Table 4b: Local adult reoffending rates, at the Probation Trust level of disaggregation.[1]  "/>
  </hyperlink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Adult Reoffending 1 April 2009 - 31 March 2010</dc:title>
  <dc:subject>The latest statistics on the reoffending of adults on the probation caseload</dc:subject>
  <dc:creator>Justice Statistics Analytical Services</dc:creator>
  <cp:keywords>probation, local, adult, reoffending, re-offending, statistics, caseload, probation service, adult reoffending rates, reoffenders, re-offenders, re-offending, targets, figures, trends, publications, ministry of justice, bulletin</cp:keywords>
  <dc:description/>
  <cp:lastModifiedBy>Marc Archbold</cp:lastModifiedBy>
  <cp:lastPrinted>2010-08-10T10:20:16Z</cp:lastPrinted>
  <dcterms:created xsi:type="dcterms:W3CDTF">2009-08-11T17:07:54Z</dcterms:created>
  <dcterms:modified xsi:type="dcterms:W3CDTF">2010-08-17T07:46:34Z</dcterms:modified>
  <cp:category>Statistics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