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850" activeTab="0"/>
  </bookViews>
  <sheets>
    <sheet name="Index" sheetId="1" r:id="rId1"/>
    <sheet name="1 Summary assault statistics" sheetId="2" r:id="rId2"/>
    <sheet name="2 Assaults by role" sheetId="3" r:id="rId3"/>
    <sheet name="3 Assaults by age" sheetId="4" r:id="rId4"/>
    <sheet name="4 Assaults by time in" sheetId="5" r:id="rId5"/>
    <sheet name="5 Assaults by status" sheetId="6" r:id="rId6"/>
    <sheet name="6 Assaults by ethnicity" sheetId="7" r:id="rId7"/>
    <sheet name="7 Assaults by nationality" sheetId="8" r:id="rId8"/>
    <sheet name="8 Assaults by type" sheetId="9" r:id="rId9"/>
    <sheet name="9 Sexual assaults" sheetId="10" r:id="rId10"/>
    <sheet name="10 Assaults with weapons" sheetId="11" r:id="rId11"/>
    <sheet name="11 Assaults on staff by age" sheetId="12" r:id="rId12"/>
    <sheet name="12 Assaults by type of injury" sheetId="13" r:id="rId13"/>
    <sheet name="13 Assaults by hosp attendance" sheetId="14" r:id="rId14"/>
    <sheet name="14 Assaults by prison" sheetId="15" r:id="rId15"/>
    <sheet name="15 Major prison changes" sheetId="16" r:id="rId16"/>
  </sheets>
  <definedNames/>
  <calcPr fullCalcOnLoad="1"/>
</workbook>
</file>

<file path=xl/sharedStrings.xml><?xml version="1.0" encoding="utf-8"?>
<sst xmlns="http://schemas.openxmlformats.org/spreadsheetml/2006/main" count="905" uniqueCount="392">
  <si>
    <t>2000</t>
  </si>
  <si>
    <t>2005</t>
  </si>
  <si>
    <t>2006</t>
  </si>
  <si>
    <t>2007</t>
  </si>
  <si>
    <t>2008</t>
  </si>
  <si>
    <t/>
  </si>
  <si>
    <t>ASSAILANT</t>
  </si>
  <si>
    <t>FIGHTER</t>
  </si>
  <si>
    <t>SUSPECTED ASSAILANT</t>
  </si>
  <si>
    <t>VICTIM</t>
  </si>
  <si>
    <t>MALES AND FEMALES</t>
  </si>
  <si>
    <t>15-17</t>
  </si>
  <si>
    <t>18-20</t>
  </si>
  <si>
    <t>21-25</t>
  </si>
  <si>
    <t>26-29</t>
  </si>
  <si>
    <t>30-39</t>
  </si>
  <si>
    <t>40-49</t>
  </si>
  <si>
    <t>50-59</t>
  </si>
  <si>
    <t>60 and over</t>
  </si>
  <si>
    <t>Unknown</t>
  </si>
  <si>
    <t>Asian</t>
  </si>
  <si>
    <t>Black</t>
  </si>
  <si>
    <t>Other</t>
  </si>
  <si>
    <t>White</t>
  </si>
  <si>
    <t>Foreign National</t>
  </si>
  <si>
    <t>UK National</t>
  </si>
  <si>
    <t>Prisoner On Officer</t>
  </si>
  <si>
    <t>Prisoner On Other</t>
  </si>
  <si>
    <t>Prisoner On Prisoner</t>
  </si>
  <si>
    <t>3 months to 6 months</t>
  </si>
  <si>
    <t>6 months to 1 year</t>
  </si>
  <si>
    <t>Civil</t>
  </si>
  <si>
    <t>Convicted unsentenced</t>
  </si>
  <si>
    <t>Judgement Respited</t>
  </si>
  <si>
    <t>Lifer</t>
  </si>
  <si>
    <t>Recall</t>
  </si>
  <si>
    <t>Remand</t>
  </si>
  <si>
    <t>Sentenced</t>
  </si>
  <si>
    <t>Young Offender</t>
  </si>
  <si>
    <t>BLUNT INSTRUMENT</t>
  </si>
  <si>
    <t>CHEMICAL INCAPACITANT</t>
  </si>
  <si>
    <t>DANGEROUS LIQUID</t>
  </si>
  <si>
    <t>EXCRETA/URINE</t>
  </si>
  <si>
    <t>FOOD</t>
  </si>
  <si>
    <t>KNIFE/BLADE</t>
  </si>
  <si>
    <t>LIGATURE</t>
  </si>
  <si>
    <t>OTHER SHARP INSTRUMENT</t>
  </si>
  <si>
    <t>SPITTING</t>
  </si>
  <si>
    <t>THROWN EQUIPMENT</t>
  </si>
  <si>
    <t>THROWN FURNITURE</t>
  </si>
  <si>
    <t>ASSAULTS WITH NO WEAPONS</t>
  </si>
  <si>
    <t>MALES</t>
  </si>
  <si>
    <t>FEMALES</t>
  </si>
  <si>
    <t>Treatment Category</t>
  </si>
  <si>
    <t>POPULATION</t>
  </si>
  <si>
    <t>ASSAULT INCIDENTS</t>
  </si>
  <si>
    <t>KPI SERIOUS ASSAULTS</t>
  </si>
  <si>
    <t>ASSAULTS ON STAFF</t>
  </si>
  <si>
    <t>England and Wales</t>
  </si>
  <si>
    <t>March</t>
  </si>
  <si>
    <t>April</t>
  </si>
  <si>
    <t>June</t>
  </si>
  <si>
    <t>Injury Type</t>
  </si>
  <si>
    <t>Males and Females</t>
  </si>
  <si>
    <t>All Roles</t>
  </si>
  <si>
    <t>All age bands</t>
  </si>
  <si>
    <t>All Age Bands</t>
  </si>
  <si>
    <t>MALE AND FEMALE PRISONER ASSAILANTS</t>
  </si>
  <si>
    <t>MALE AND FEMALE PRISONER FIGHTERS</t>
  </si>
  <si>
    <t>MALE AND FEMALE PRISONER VICTIMS</t>
  </si>
  <si>
    <t>All</t>
  </si>
  <si>
    <t>All Ethnicities</t>
  </si>
  <si>
    <t>All Nationalities</t>
  </si>
  <si>
    <t>MALE AND FEMALE ASSAULT INCIDENTS</t>
  </si>
  <si>
    <t>All types</t>
  </si>
  <si>
    <t>All types of Weapons</t>
  </si>
  <si>
    <t>ASSAULTS INVOLVING WEAPONS (Including biting)</t>
  </si>
  <si>
    <t>All Minor injuries</t>
  </si>
  <si>
    <t>Females</t>
  </si>
  <si>
    <t>Males</t>
  </si>
  <si>
    <t>BITING</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</si>
  <si>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</si>
  <si>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</si>
  <si>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</si>
  <si>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</si>
  <si>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</si>
  <si>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</si>
  <si>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</si>
  <si>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</si>
  <si>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</si>
  <si>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</si>
  <si>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</si>
  <si>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</si>
  <si>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</si>
  <si>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</si>
  <si>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</si>
  <si>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Total assault incidents</t>
  </si>
  <si>
    <t>of which</t>
  </si>
  <si>
    <t>% attendance at hospital</t>
  </si>
  <si>
    <t>% treated for concussion/internal injuries</t>
  </si>
  <si>
    <r>
      <t>Treated for concussion/internal injuries</t>
    </r>
    <r>
      <rPr>
        <vertAlign val="superscript"/>
        <sz val="10"/>
        <color indexed="8"/>
        <rFont val="Arial Narrow"/>
        <family val="2"/>
      </rPr>
      <t>3</t>
    </r>
  </si>
  <si>
    <r>
      <t>Attendance at hospital as inpatient</t>
    </r>
    <r>
      <rPr>
        <vertAlign val="superscript"/>
        <sz val="10"/>
        <color indexed="8"/>
        <rFont val="Arial Narrow"/>
        <family val="2"/>
      </rPr>
      <t>2</t>
    </r>
  </si>
  <si>
    <t>FEMALE ESTABLISHMENTS</t>
  </si>
  <si>
    <t>MALE ESTABLISHMENTS</t>
  </si>
  <si>
    <t xml:space="preserve">(2)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</si>
  <si>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</si>
  <si>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</si>
  <si>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7.15 will have involved some treatment.  </t>
  </si>
  <si>
    <t>(2) The majority of assault incidents do not involve weapons.  Of those that do most involve items that may be found to hand. Relatively few involve an actually designed for purpose weapon.</t>
  </si>
  <si>
    <t>Female establishments</t>
  </si>
  <si>
    <t>Male establishments</t>
  </si>
  <si>
    <t>Male and Female establishments</t>
  </si>
  <si>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</si>
  <si>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ALL ASSAULTS</t>
  </si>
  <si>
    <t>Not recorded</t>
  </si>
  <si>
    <t>MALE AND FEMALE</t>
  </si>
  <si>
    <t>(1)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</si>
  <si>
    <r>
      <t>Data Sources and Quality</t>
    </r>
    <r>
      <rPr>
        <sz val="8"/>
        <rFont val="Arial Narrow"/>
        <family val="2"/>
      </rPr>
      <t xml:space="preserve">
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</si>
  <si>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Data Sources and Quality</t>
    </r>
    <r>
      <rPr>
        <sz val="8"/>
        <rFont val="Arial Narrow"/>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</si>
  <si>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Imprisoned for Public Protection</t>
  </si>
  <si>
    <t>Dentention Training Order</t>
  </si>
  <si>
    <t>Detention Training Order</t>
  </si>
  <si>
    <t>Immigration Detainee</t>
  </si>
  <si>
    <t>Mental Health Act detainee</t>
  </si>
  <si>
    <r>
      <t>OTHER</t>
    </r>
    <r>
      <rPr>
        <vertAlign val="superscript"/>
        <sz val="10"/>
        <rFont val="Arial Narrow"/>
        <family val="2"/>
      </rPr>
      <t>3</t>
    </r>
  </si>
  <si>
    <t>(3) The 'other' category contains a wide range of items that can be found to hand but cannot easily be classified as one of the other categories.</t>
  </si>
  <si>
    <r>
      <t>Prisoner involvements</t>
    </r>
    <r>
      <rPr>
        <vertAlign val="superscript"/>
        <sz val="10"/>
        <rFont val="Arial Narrow"/>
        <family val="2"/>
      </rPr>
      <t>3</t>
    </r>
    <r>
      <rPr>
        <sz val="10"/>
        <rFont val="Arial Narrow"/>
        <family val="2"/>
      </rPr>
      <t xml:space="preserve"> in assault incidents</t>
    </r>
  </si>
  <si>
    <t>(3) Prisoners may be involved in assault incidents in a number of ways e.g. helping staff, were present at scene etc.  The prisoner involvements in this table have been limited to the four main roles of those most directly involved.</t>
  </si>
  <si>
    <t>(2) The NOMS incident reporting system only records the details of prisoners known to have been involved in a particular incident.  Gender refers to the gender of the prisoners involved and not of any staff or non prisoners such as visitors who may be involved.</t>
  </si>
  <si>
    <t>SERIOUS ASSAULTS</t>
  </si>
  <si>
    <t>15 to 17 year olds</t>
  </si>
  <si>
    <t>18 to 20 years olds (young adults)</t>
  </si>
  <si>
    <t>21year olds and older (adults)</t>
  </si>
  <si>
    <t>FEMALE ESTATE</t>
  </si>
  <si>
    <t>MALE ESTATE</t>
  </si>
  <si>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</si>
  <si>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PRISONER VICTIMS</t>
  </si>
  <si>
    <t>PRISONER FIGHTERS</t>
  </si>
  <si>
    <t>PRISONER ASSAILANTS</t>
  </si>
  <si>
    <t>SERIOUS ASSAULTS ON STAFF</t>
  </si>
  <si>
    <t>Establishment</t>
  </si>
  <si>
    <t>Month</t>
  </si>
  <si>
    <t xml:space="preserve"> Year   </t>
  </si>
  <si>
    <t>Foston Hall</t>
  </si>
  <si>
    <t xml:space="preserve">July </t>
  </si>
  <si>
    <t>Send</t>
  </si>
  <si>
    <t>Aldington</t>
  </si>
  <si>
    <t>CLOSED</t>
  </si>
  <si>
    <t>Risley</t>
  </si>
  <si>
    <t>Low Newton</t>
  </si>
  <si>
    <t>Rye Hill</t>
  </si>
  <si>
    <t>OPENED</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</si>
  <si>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</si>
  <si>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</si>
  <si>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</si>
  <si>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</si>
  <si>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</si>
  <si>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</si>
  <si>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</si>
  <si>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</si>
  <si>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</si>
  <si>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</si>
  <si>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</si>
  <si>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</si>
  <si>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</si>
  <si>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</si>
  <si>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</si>
  <si>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</si>
  <si>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</si>
  <si>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</si>
  <si>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</si>
  <si>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</si>
  <si>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Acklington</t>
  </si>
  <si>
    <t>Albany</t>
  </si>
  <si>
    <t>Altcourse</t>
  </si>
  <si>
    <t>Ashfield</t>
  </si>
  <si>
    <t>Ashwell</t>
  </si>
  <si>
    <t>Askham Grange</t>
  </si>
  <si>
    <t>Aylesbury</t>
  </si>
  <si>
    <t>Bedford</t>
  </si>
  <si>
    <t>Belmarsh</t>
  </si>
  <si>
    <t>Birmingham</t>
  </si>
  <si>
    <t>Blakenhurst</t>
  </si>
  <si>
    <t>Blantyre House</t>
  </si>
  <si>
    <t>Blundeston</t>
  </si>
  <si>
    <t>Brinsford</t>
  </si>
  <si>
    <t>Bristol</t>
  </si>
  <si>
    <t>Brixton</t>
  </si>
  <si>
    <t>Bronzefield</t>
  </si>
  <si>
    <t>Bullingdon</t>
  </si>
  <si>
    <t>Camp Hill</t>
  </si>
  <si>
    <t>Cardiff</t>
  </si>
  <si>
    <t>Castington</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</si>
  <si>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</si>
  <si>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</si>
  <si>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</si>
  <si>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</si>
  <si>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</si>
  <si>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</si>
  <si>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</si>
  <si>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</si>
  <si>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</si>
  <si>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</si>
  <si>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</si>
  <si>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</si>
  <si>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</si>
  <si>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</si>
  <si>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</si>
  <si>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</si>
  <si>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</si>
  <si>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</si>
  <si>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</si>
  <si>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</si>
  <si>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</si>
  <si>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</si>
  <si>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</si>
  <si>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</si>
  <si>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</si>
  <si>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</si>
  <si>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</si>
  <si>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Hewell Grange</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</si>
  <si>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</si>
  <si>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</si>
  <si>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</si>
  <si>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</si>
  <si>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</si>
  <si>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</si>
  <si>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</si>
  <si>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</si>
  <si>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</si>
  <si>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</si>
  <si>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</si>
  <si>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</si>
  <si>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</si>
  <si>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</si>
  <si>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</si>
  <si>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</si>
  <si>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</si>
  <si>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</si>
  <si>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</si>
  <si>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</si>
  <si>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</si>
  <si>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</si>
  <si>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</si>
  <si>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</si>
  <si>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</si>
  <si>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</si>
  <si>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</si>
  <si>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</si>
  <si>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</si>
  <si>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</si>
  <si>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</si>
  <si>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</si>
  <si>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</si>
  <si>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</si>
  <si>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Parkhurst</t>
  </si>
  <si>
    <t>Pentonville</t>
  </si>
  <si>
    <t>Portland</t>
  </si>
  <si>
    <t>Preston</t>
  </si>
  <si>
    <t>Ranby</t>
  </si>
  <si>
    <t>Reading</t>
  </si>
  <si>
    <t>Shepton Mallet</t>
  </si>
  <si>
    <t>Shrewsbury</t>
  </si>
  <si>
    <t>Stafford</t>
  </si>
  <si>
    <t>Standford Hill</t>
  </si>
  <si>
    <t>Stocken</t>
  </si>
  <si>
    <t>Stoke Heath</t>
  </si>
  <si>
    <t>Styal</t>
  </si>
  <si>
    <t>Sudbury</t>
  </si>
  <si>
    <t>Swaleside</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</si>
  <si>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</si>
  <si>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</si>
  <si>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</si>
  <si>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</si>
  <si>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</si>
  <si>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</si>
  <si>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</si>
  <si>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</si>
  <si>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</si>
  <si>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</si>
  <si>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</si>
  <si>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</si>
  <si>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</si>
  <si>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</si>
  <si>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</si>
  <si>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</si>
  <si>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</si>
  <si>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England And Wales</t>
  </si>
  <si>
    <t>Moorland</t>
  </si>
  <si>
    <t>Moorland Open (Hatfield)</t>
  </si>
  <si>
    <t>INDEX OF TABLES</t>
  </si>
  <si>
    <r>
      <t>Table 3: Assault incidents</t>
    </r>
    <r>
      <rPr>
        <b/>
        <vertAlign val="superscript"/>
        <sz val="10"/>
        <rFont val="Arial Narrow"/>
        <family val="2"/>
      </rPr>
      <t xml:space="preserve">1 </t>
    </r>
    <r>
      <rPr>
        <b/>
        <sz val="10"/>
        <rFont val="Arial Narrow"/>
        <family val="2"/>
      </rPr>
      <t>and prisoner assailants, victims and fighters by age</t>
    </r>
  </si>
  <si>
    <r>
      <t>Table 2: Assault incidents</t>
    </r>
    <r>
      <rPr>
        <b/>
        <vertAlign val="superscript"/>
        <sz val="10"/>
        <rFont val="Arial Narrow"/>
        <family val="2"/>
      </rPr>
      <t xml:space="preserve">1 </t>
    </r>
    <r>
      <rPr>
        <b/>
        <sz val="10"/>
        <rFont val="Arial Narrow"/>
        <family val="2"/>
      </rPr>
      <t xml:space="preserve"> and prisoner assailants, victims and fighters by gender</t>
    </r>
    <r>
      <rPr>
        <b/>
        <vertAlign val="superscript"/>
        <sz val="10"/>
        <rFont val="Arial Narrow"/>
        <family val="2"/>
      </rPr>
      <t>2</t>
    </r>
  </si>
  <si>
    <t>Prisoner assailants, victims and fighters by time in current prison</t>
  </si>
  <si>
    <t>Prisoner assailants, victims and fighters by ethnicity</t>
  </si>
  <si>
    <t>Prisoner assailants, victims and fighters by nationality type</t>
  </si>
  <si>
    <t>Assault incidents (Including fights) by establishment</t>
  </si>
  <si>
    <t>Assault incidents  and prisoner assailants, victims and fighters by gender</t>
  </si>
  <si>
    <t>Assault incidents and prisoner assailants, victims and fighters by age</t>
  </si>
  <si>
    <t>Prisoner assailants, victims and fighters by type of custody</t>
  </si>
  <si>
    <t>Assault incidents by assailant / victim type</t>
  </si>
  <si>
    <t>Sexual assault incidents by assailant / victim type</t>
  </si>
  <si>
    <t>Assault incidents involving weapons</t>
  </si>
  <si>
    <t>Assaults on staff</t>
  </si>
  <si>
    <t>Assault incidents by type of injury</t>
  </si>
  <si>
    <t>Assault related hospital attendances and treatment for concussion/internal injuries</t>
  </si>
  <si>
    <r>
      <t>Table 8: Assault incidents</t>
    </r>
    <r>
      <rPr>
        <b/>
        <vertAlign val="superscript"/>
        <sz val="10"/>
        <rFont val="Arial Narrow"/>
        <family val="2"/>
      </rPr>
      <t>1</t>
    </r>
    <r>
      <rPr>
        <b/>
        <sz val="10"/>
        <rFont val="Arial Narrow"/>
        <family val="2"/>
      </rPr>
      <t xml:space="preserve"> by assailant / victim type</t>
    </r>
  </si>
  <si>
    <r>
      <t>Table 9: Sexual</t>
    </r>
    <r>
      <rPr>
        <b/>
        <vertAlign val="superscript"/>
        <sz val="10"/>
        <rFont val="Arial Narrow"/>
        <family val="2"/>
      </rPr>
      <t>1</t>
    </r>
    <r>
      <rPr>
        <b/>
        <sz val="10"/>
        <rFont val="Arial Narrow"/>
        <family val="2"/>
      </rPr>
      <t xml:space="preserve"> assault</t>
    </r>
    <r>
      <rPr>
        <b/>
        <vertAlign val="superscript"/>
        <sz val="10"/>
        <rFont val="Arial Narrow"/>
        <family val="2"/>
      </rPr>
      <t>2</t>
    </r>
    <r>
      <rPr>
        <b/>
        <sz val="10"/>
        <rFont val="Arial Narrow"/>
        <family val="2"/>
      </rPr>
      <t xml:space="preserve"> incidents by assailant / victim type</t>
    </r>
  </si>
  <si>
    <r>
      <t>Table 10: Assault</t>
    </r>
    <r>
      <rPr>
        <b/>
        <vertAlign val="superscript"/>
        <sz val="10"/>
        <rFont val="Arial Narrow"/>
        <family val="2"/>
      </rPr>
      <t>1</t>
    </r>
    <r>
      <rPr>
        <b/>
        <sz val="10"/>
        <rFont val="Arial Narrow"/>
        <family val="2"/>
      </rPr>
      <t xml:space="preserve"> incidents involving weapons</t>
    </r>
    <r>
      <rPr>
        <b/>
        <vertAlign val="superscript"/>
        <sz val="10"/>
        <rFont val="Arial Narrow"/>
        <family val="2"/>
      </rPr>
      <t>2</t>
    </r>
  </si>
  <si>
    <r>
      <t>Table 11: Assaults</t>
    </r>
    <r>
      <rPr>
        <b/>
        <vertAlign val="superscript"/>
        <sz val="10"/>
        <color indexed="8"/>
        <rFont val="Arial Narrow"/>
        <family val="2"/>
      </rPr>
      <t>1</t>
    </r>
    <r>
      <rPr>
        <b/>
        <sz val="10"/>
        <color indexed="8"/>
        <rFont val="Arial Narrow"/>
        <family val="2"/>
      </rPr>
      <t xml:space="preserve"> on staff by age group</t>
    </r>
    <r>
      <rPr>
        <b/>
        <vertAlign val="superscript"/>
        <sz val="10"/>
        <color indexed="8"/>
        <rFont val="Arial Narrow"/>
        <family val="2"/>
      </rPr>
      <t>2</t>
    </r>
  </si>
  <si>
    <r>
      <t>Table 12: Assault</t>
    </r>
    <r>
      <rPr>
        <b/>
        <vertAlign val="superscript"/>
        <sz val="10"/>
        <rFont val="Arial Narrow"/>
        <family val="2"/>
      </rPr>
      <t>1</t>
    </r>
    <r>
      <rPr>
        <b/>
        <sz val="10"/>
        <rFont val="Arial Narrow"/>
        <family val="2"/>
      </rPr>
      <t xml:space="preserve"> incidents by type of injury</t>
    </r>
    <r>
      <rPr>
        <b/>
        <vertAlign val="superscript"/>
        <sz val="10"/>
        <rFont val="Arial Narrow"/>
        <family val="2"/>
      </rPr>
      <t>2</t>
    </r>
  </si>
  <si>
    <r>
      <t>Table 13: Assault</t>
    </r>
    <r>
      <rPr>
        <b/>
        <vertAlign val="superscript"/>
        <sz val="10"/>
        <rFont val="Arial Narrow"/>
        <family val="2"/>
      </rPr>
      <t>1</t>
    </r>
    <r>
      <rPr>
        <b/>
        <sz val="10"/>
        <rFont val="Arial Narrow"/>
        <family val="2"/>
      </rPr>
      <t xml:space="preserve"> related hospital attendances</t>
    </r>
    <r>
      <rPr>
        <b/>
        <vertAlign val="superscript"/>
        <sz val="10"/>
        <rFont val="Arial Narrow"/>
        <family val="2"/>
      </rPr>
      <t>2</t>
    </r>
    <r>
      <rPr>
        <b/>
        <sz val="10"/>
        <rFont val="Arial Narrow"/>
        <family val="2"/>
      </rPr>
      <t xml:space="preserve"> and treatment for concussion/internal injuries</t>
    </r>
    <r>
      <rPr>
        <b/>
        <vertAlign val="superscript"/>
        <sz val="10"/>
        <rFont val="Arial Narrow"/>
        <family val="2"/>
      </rPr>
      <t>3</t>
    </r>
  </si>
  <si>
    <t>(5) Fighters refer to assault incidents in which there is no clear agressor or victim.  Such cases arise from offences of affray</t>
  </si>
  <si>
    <t>(4) Assailants refer to assault incidents in which there is a clear agressor and victim.  Such incidents arise from offences of GBH and ABH.</t>
  </si>
  <si>
    <r>
      <t>ASSAILANT</t>
    </r>
    <r>
      <rPr>
        <vertAlign val="superscript"/>
        <sz val="10"/>
        <color indexed="8"/>
        <rFont val="Arial Narrow"/>
        <family val="2"/>
      </rPr>
      <t>4</t>
    </r>
  </si>
  <si>
    <r>
      <t>FIGHTER</t>
    </r>
    <r>
      <rPr>
        <vertAlign val="superscript"/>
        <sz val="10"/>
        <color indexed="8"/>
        <rFont val="Arial Narrow"/>
        <family val="2"/>
      </rPr>
      <t>5</t>
    </r>
  </si>
  <si>
    <t>NUMBER</t>
  </si>
  <si>
    <t>TABLE TITLE</t>
  </si>
  <si>
    <t>SAFETY IN CUSTODY STATISTICS</t>
  </si>
  <si>
    <t>ASSAULTS IN PRISON CUSTODY (England and Wales)</t>
  </si>
  <si>
    <r>
      <t>Table 1:  Prison assaults</t>
    </r>
    <r>
      <rPr>
        <b/>
        <vertAlign val="superscript"/>
        <sz val="10"/>
        <rFont val="Arial Narrow"/>
        <family val="2"/>
      </rPr>
      <t>1</t>
    </r>
    <r>
      <rPr>
        <b/>
        <sz val="10"/>
        <rFont val="Arial Narrow"/>
        <family val="2"/>
      </rPr>
      <t xml:space="preserve"> summary statistics</t>
    </r>
  </si>
  <si>
    <t>Prison assault summary statistics</t>
  </si>
  <si>
    <t>3 YEAR ROLLING AVERAGE ASSAULT INCIDENTS PER 1000 PRISONERS</t>
  </si>
  <si>
    <t>-</t>
  </si>
  <si>
    <r>
      <t>Table 6: Prisoner assailants, victims and fighters</t>
    </r>
    <r>
      <rPr>
        <b/>
        <vertAlign val="superscript"/>
        <sz val="10"/>
        <rFont val="Arial Narrow"/>
        <family val="2"/>
      </rPr>
      <t>1</t>
    </r>
    <r>
      <rPr>
        <b/>
        <sz val="10"/>
        <rFont val="Arial Narrow"/>
        <family val="2"/>
      </rPr>
      <t xml:space="preserve"> by ethnicity</t>
    </r>
    <r>
      <rPr>
        <b/>
        <vertAlign val="superscript"/>
        <sz val="10"/>
        <rFont val="Arial Narrow"/>
        <family val="2"/>
      </rPr>
      <t>2</t>
    </r>
  </si>
  <si>
    <t xml:space="preserve">(2) Ethnicity is based on self reporting by prisoners and has not been independently validated.   </t>
  </si>
  <si>
    <r>
      <t>Table 7: Prisoner assailants, victims and fighters</t>
    </r>
    <r>
      <rPr>
        <b/>
        <vertAlign val="superscript"/>
        <sz val="10"/>
        <rFont val="Arial Narrow"/>
        <family val="2"/>
      </rPr>
      <t>1</t>
    </r>
    <r>
      <rPr>
        <b/>
        <sz val="10"/>
        <rFont val="Arial Narrow"/>
        <family val="2"/>
      </rPr>
      <t>by nationality type</t>
    </r>
  </si>
  <si>
    <t>ESCORT AREAS</t>
  </si>
  <si>
    <t>ALL PRISONS</t>
  </si>
  <si>
    <t>Table 4: Prisoner assailants, victims and fighters by time in current prison</t>
  </si>
  <si>
    <t>3 YEAR ROLLING AVERAGE ASSAULT INCIDENTS PER 100,000 PRISONERS</t>
  </si>
  <si>
    <t>Hewell, Blakenhurst and Brockhill merged</t>
  </si>
  <si>
    <t>Northeye</t>
  </si>
  <si>
    <t>Changed from male to female prison</t>
  </si>
  <si>
    <t>Changed from male and female prison to male only</t>
  </si>
  <si>
    <t>September</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</si>
  <si>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</si>
  <si>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</si>
  <si>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</si>
  <si>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</si>
  <si>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</si>
  <si>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Cat A local and female Cat B local to male local prison only</t>
  </si>
  <si>
    <t>January</t>
  </si>
  <si>
    <t>Changed from YOI to YOI + category C training prison</t>
  </si>
  <si>
    <t>Changed from female and 15-17 to male prison only</t>
  </si>
  <si>
    <t>Type of change</t>
  </si>
  <si>
    <r>
      <t>Unknown</t>
    </r>
    <r>
      <rPr>
        <vertAlign val="superscript"/>
        <sz val="10"/>
        <color indexed="8"/>
        <rFont val="Arial Narrow"/>
        <family val="2"/>
      </rPr>
      <t>2</t>
    </r>
  </si>
  <si>
    <t>(2) The 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</si>
  <si>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On day of arrival</t>
  </si>
  <si>
    <r>
      <t>1st or 2nd full day</t>
    </r>
    <r>
      <rPr>
        <vertAlign val="superscript"/>
        <sz val="10"/>
        <color indexed="8"/>
        <rFont val="Arial Narrow"/>
        <family val="2"/>
      </rPr>
      <t>3</t>
    </r>
  </si>
  <si>
    <t>3 days to 7 days</t>
  </si>
  <si>
    <t>8 days to 30 days</t>
  </si>
  <si>
    <t>31 days to 3 months</t>
  </si>
  <si>
    <t>Over 1 year</t>
  </si>
  <si>
    <t>Appleton thorn</t>
  </si>
  <si>
    <t>Ashford</t>
  </si>
  <si>
    <t>Medomsley</t>
  </si>
  <si>
    <t>Oxford</t>
  </si>
  <si>
    <t>Pucklechurch</t>
  </si>
  <si>
    <t>OPENED (On site of former HMP Pucklechurch)</t>
  </si>
  <si>
    <t>n/a</t>
  </si>
  <si>
    <t>Spring Hill (with Grendon)</t>
  </si>
  <si>
    <r>
      <t>Data Sources and Quality</t>
    </r>
    <r>
      <rPr>
        <sz val="8"/>
        <color indexed="8"/>
        <rFont val="Arial Narrow"/>
        <family val="2"/>
      </rPr>
      <t xml:space="preserve">
These figures have been drawn from administrative IT systems.  Care is taken when processing and analysing the returns but the detail collected is subject to the inaccuracies inherent in any large scale recording system.  Although the figures are shown to the last individual the figures may not be accurate to that level.</t>
    </r>
  </si>
  <si>
    <t>Grendon /Spring Hill</t>
  </si>
  <si>
    <r>
      <t>Table 14: Assault incidents</t>
    </r>
    <r>
      <rPr>
        <b/>
        <vertAlign val="superscript"/>
        <sz val="10"/>
        <color indexed="8"/>
        <rFont val="Arial Narrow"/>
        <family val="2"/>
      </rPr>
      <t>1</t>
    </r>
    <r>
      <rPr>
        <b/>
        <sz val="10"/>
        <color indexed="8"/>
        <rFont val="Arial Narrow"/>
        <family val="2"/>
      </rPr>
      <t xml:space="preserve"> (including fights) by establishment</t>
    </r>
  </si>
  <si>
    <r>
      <t>Table 5: Prisoner assailants, victims and fighters</t>
    </r>
    <r>
      <rPr>
        <b/>
        <vertAlign val="superscript"/>
        <sz val="10"/>
        <rFont val="Arial Narrow"/>
        <family val="2"/>
      </rPr>
      <t>1</t>
    </r>
    <r>
      <rPr>
        <b/>
        <sz val="10"/>
        <rFont val="Arial Narrow"/>
        <family val="2"/>
      </rPr>
      <t xml:space="preserve"> by type of custody</t>
    </r>
    <r>
      <rPr>
        <b/>
        <vertAlign val="superscript"/>
        <sz val="10"/>
        <rFont val="Arial Narrow"/>
        <family val="2"/>
      </rPr>
      <t>2</t>
    </r>
  </si>
  <si>
    <r>
      <t>2000</t>
    </r>
    <r>
      <rPr>
        <b/>
        <vertAlign val="superscript"/>
        <sz val="10"/>
        <color indexed="8"/>
        <rFont val="Arial Narrow"/>
        <family val="2"/>
      </rPr>
      <t>1</t>
    </r>
  </si>
  <si>
    <r>
      <t>2001</t>
    </r>
    <r>
      <rPr>
        <b/>
        <vertAlign val="superscript"/>
        <sz val="10"/>
        <color indexed="8"/>
        <rFont val="Arial Narrow"/>
        <family val="2"/>
      </rPr>
      <t>1</t>
    </r>
  </si>
  <si>
    <r>
      <t>2002</t>
    </r>
    <r>
      <rPr>
        <b/>
        <vertAlign val="superscript"/>
        <sz val="10"/>
        <color indexed="8"/>
        <rFont val="Arial Narrow"/>
        <family val="2"/>
      </rPr>
      <t>1</t>
    </r>
  </si>
  <si>
    <r>
      <t>2003</t>
    </r>
    <r>
      <rPr>
        <b/>
        <vertAlign val="superscript"/>
        <sz val="10"/>
        <color indexed="8"/>
        <rFont val="Arial Narrow"/>
        <family val="2"/>
      </rPr>
      <t>1</t>
    </r>
  </si>
  <si>
    <r>
      <t>2004</t>
    </r>
    <r>
      <rPr>
        <b/>
        <vertAlign val="superscript"/>
        <sz val="10"/>
        <color indexed="8"/>
        <rFont val="Arial Narrow"/>
        <family val="2"/>
      </rPr>
      <t>1</t>
    </r>
  </si>
  <si>
    <r>
      <t>Mixed</t>
    </r>
    <r>
      <rPr>
        <vertAlign val="superscript"/>
        <sz val="10"/>
        <color indexed="8"/>
        <rFont val="Arial Narrow"/>
        <family val="2"/>
      </rPr>
      <t>3</t>
    </r>
  </si>
  <si>
    <t xml:space="preserve">(3) The mixed ethnicity category was introduced in 2003 and was therefore not applicable from 2000 to 2002.  Most prisoner in this category would have been in the 'other' category. Care needs to be taken when comparing ethnic splits in 2003 and wearlier with more recent figures.  </t>
  </si>
  <si>
    <t>EEA National (29 countries exc. UK)</t>
  </si>
  <si>
    <r>
      <t>Unknown</t>
    </r>
    <r>
      <rPr>
        <vertAlign val="superscript"/>
        <sz val="10"/>
        <color indexed="8"/>
        <rFont val="Arial Narrow"/>
        <family val="2"/>
      </rPr>
      <t>3</t>
    </r>
  </si>
  <si>
    <t>(3) In a relatively small number of cases age groups were unknown.  They relate to incidents in mixed roll prisons(either Juvenile/YO or YO/Adult) and where no prisoner involvements were recorded.</t>
  </si>
  <si>
    <r>
      <t>All Serious injuries</t>
    </r>
    <r>
      <rPr>
        <b/>
        <vertAlign val="superscript"/>
        <sz val="10"/>
        <color indexed="8"/>
        <rFont val="Arial Narrow"/>
        <family val="2"/>
      </rPr>
      <t>3</t>
    </r>
  </si>
  <si>
    <r>
      <t xml:space="preserve">(2) Rises or falls in numbers of assault incidents from one year to the next are not a good indicator of underlying trend.  This table should be read in conjunction with table 15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r>
    <r>
      <rPr>
        <b/>
        <sz val="8"/>
        <color indexed="10"/>
        <rFont val="Arial Narrow"/>
        <family val="2"/>
      </rPr>
      <t>Significant rises or falls in numbers of incidents usually have obvious explanations.</t>
    </r>
  </si>
  <si>
    <t>*</t>
  </si>
  <si>
    <r>
      <t>Adjustment</t>
    </r>
    <r>
      <rPr>
        <i/>
        <vertAlign val="superscript"/>
        <sz val="10"/>
        <color indexed="8"/>
        <rFont val="Arial Narrow"/>
        <family val="2"/>
      </rPr>
      <t>3</t>
    </r>
  </si>
  <si>
    <t>(3) Due to the large number of incidents involved it is difficult to reconcile the number of assault incidents at each establishment precisely.  The more categories there are, the greater likelihood that some incidents may have been double counted.  To avoid undue delay in publication in order to attain absolute precision an adjustment has been made, some 0.3% of all incidents in this table, to make overall numbers reconcile.   Accuracy is expected to improve over time and the need for such an adjustment should reduce over time.</t>
  </si>
  <si>
    <t>Not applicable - prison not open</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</si>
  <si>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</si>
  <si>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Prisoner involvements in Assault Incidents</t>
  </si>
  <si>
    <t>(1)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</si>
  <si>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</si>
  <si>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</si>
  <si>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</si>
  <si>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</si>
  <si>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Dates of prisons opening/closing and major re-roles of prisons</t>
  </si>
  <si>
    <r>
      <t>Table 15: Dates of prisons opening/closing and major</t>
    </r>
    <r>
      <rPr>
        <b/>
        <vertAlign val="superscript"/>
        <sz val="10"/>
        <rFont val="Arial Narrow"/>
        <family val="2"/>
      </rPr>
      <t>1</t>
    </r>
    <r>
      <rPr>
        <b/>
        <sz val="10"/>
        <rFont val="Arial Narrow"/>
        <family val="2"/>
      </rPr>
      <t xml:space="preserve"> re-roles of prisons</t>
    </r>
  </si>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</sst>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s>
  <fonts count="39">
    <font>
      <sz val="10"/>
      <name val="Arial"/>
      <family val="0"/>
    </font>
    <font>
      <sz val="8"/>
      <name val="Arial"/>
      <family val="0"/>
    </font>
    <font>
      <sz val="10"/>
      <name val="Arial Narrow"/>
      <family val="2"/>
    </font>
    <font>
      <sz val="10"/>
      <color indexed="8"/>
      <name val="Arial"/>
      <family val="0"/>
    </font>
    <font>
      <sz val="10"/>
      <color indexed="8"/>
      <name val="Arial Narrow"/>
      <family val="2"/>
    </font>
    <font>
      <b/>
      <sz val="10"/>
      <name val="Arial Narrow"/>
      <family val="2"/>
    </font>
    <font>
      <b/>
      <sz val="10"/>
      <color indexed="8"/>
      <name val="Arial Narrow"/>
      <family val="2"/>
    </font>
    <font>
      <u val="single"/>
      <sz val="10"/>
      <color indexed="12"/>
      <name val="Arial"/>
      <family val="0"/>
    </font>
    <font>
      <u val="single"/>
      <sz val="10"/>
      <color indexed="36"/>
      <name val="Arial"/>
      <family val="0"/>
    </font>
    <font>
      <vertAlign val="superscript"/>
      <sz val="10"/>
      <color indexed="8"/>
      <name val="Arial Narrow"/>
      <family val="2"/>
    </font>
    <font>
      <b/>
      <vertAlign val="superscript"/>
      <sz val="10"/>
      <name val="Arial Narrow"/>
      <family val="2"/>
    </font>
    <font>
      <sz val="8"/>
      <name val="Arial Narrow"/>
      <family val="2"/>
    </font>
    <font>
      <b/>
      <sz val="8"/>
      <name val="Arial Narrow"/>
      <family val="2"/>
    </font>
    <font>
      <b/>
      <vertAlign val="superscript"/>
      <sz val="10"/>
      <color indexed="8"/>
      <name val="Arial Narrow"/>
      <family val="2"/>
    </font>
    <font>
      <sz val="8"/>
      <color indexed="8"/>
      <name val="Arial Narrow"/>
      <family val="2"/>
    </font>
    <font>
      <vertAlign val="superscript"/>
      <sz val="10"/>
      <name val="Arial Narrow"/>
      <family val="2"/>
    </font>
    <font>
      <sz val="11"/>
      <name val="Arial Narrow"/>
      <family val="2"/>
    </font>
    <font>
      <b/>
      <u val="single"/>
      <sz val="11"/>
      <name val="Arial Narrow"/>
      <family val="2"/>
    </font>
    <font>
      <b/>
      <sz val="24"/>
      <color indexed="8"/>
      <name val="Arial Narrow"/>
      <family val="2"/>
    </font>
    <font>
      <sz val="24"/>
      <color indexed="8"/>
      <name val="Arial Narrow"/>
      <family val="2"/>
    </font>
    <font>
      <b/>
      <u val="single"/>
      <sz val="11"/>
      <color indexed="8"/>
      <name val="Arial Narrow"/>
      <family val="2"/>
    </font>
    <font>
      <sz val="11"/>
      <color indexed="8"/>
      <name val="Arial Narrow"/>
      <family val="2"/>
    </font>
    <font>
      <b/>
      <sz val="36"/>
      <color indexed="8"/>
      <name val="Arial Narrow"/>
      <family val="2"/>
    </font>
    <font>
      <b/>
      <sz val="36"/>
      <color indexed="8"/>
      <name val="Arial"/>
      <family val="0"/>
    </font>
    <font>
      <sz val="36"/>
      <color indexed="8"/>
      <name val="Arial"/>
      <family val="0"/>
    </font>
    <font>
      <b/>
      <sz val="22"/>
      <color indexed="8"/>
      <name val="Arial Narrow"/>
      <family val="2"/>
    </font>
    <font>
      <b/>
      <sz val="22"/>
      <color indexed="8"/>
      <name val="Arial"/>
      <family val="0"/>
    </font>
    <font>
      <sz val="22"/>
      <color indexed="8"/>
      <name val="Arial"/>
      <family val="0"/>
    </font>
    <font>
      <sz val="22"/>
      <color indexed="8"/>
      <name val="Arial Narrow"/>
      <family val="2"/>
    </font>
    <font>
      <b/>
      <sz val="10"/>
      <color indexed="10"/>
      <name val="Arial Narrow"/>
      <family val="2"/>
    </font>
    <font>
      <sz val="10"/>
      <color indexed="10"/>
      <name val="Arial Narrow"/>
      <family val="2"/>
    </font>
    <font>
      <sz val="9"/>
      <name val="Arial Narrow"/>
      <family val="2"/>
    </font>
    <font>
      <b/>
      <sz val="9"/>
      <name val="Arial Narrow"/>
      <family val="2"/>
    </font>
    <font>
      <b/>
      <sz val="8"/>
      <color indexed="8"/>
      <name val="Arial Narrow"/>
      <family val="2"/>
    </font>
    <font>
      <sz val="8"/>
      <color indexed="8"/>
      <name val="Arial"/>
      <family val="0"/>
    </font>
    <font>
      <i/>
      <sz val="8"/>
      <color indexed="8"/>
      <name val="Arial Narrow"/>
      <family val="2"/>
    </font>
    <font>
      <b/>
      <sz val="8"/>
      <color indexed="10"/>
      <name val="Arial Narrow"/>
      <family val="2"/>
    </font>
    <font>
      <i/>
      <sz val="10"/>
      <color indexed="8"/>
      <name val="Arial Narrow"/>
      <family val="2"/>
    </font>
    <font>
      <i/>
      <vertAlign val="superscript"/>
      <sz val="10"/>
      <color indexed="8"/>
      <name val="Arial Narrow"/>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style="medium"/>
      <bottom style="thin"/>
    </border>
    <border>
      <left>
        <color indexed="63"/>
      </left>
      <right>
        <color indexed="63"/>
      </right>
      <top style="thin">
        <color indexed="22"/>
      </top>
      <bottom style="medium"/>
    </border>
    <border>
      <left>
        <color indexed="63"/>
      </left>
      <right>
        <color indexed="63"/>
      </right>
      <top style="thin">
        <color indexed="22"/>
      </top>
      <bottom>
        <color indexed="63"/>
      </bottom>
    </border>
    <border>
      <left style="thin">
        <color indexed="22"/>
      </left>
      <right style="thin">
        <color indexed="22"/>
      </right>
      <top style="thin"/>
      <bottom>
        <color indexed="63"/>
      </bottom>
    </border>
    <border>
      <left>
        <color indexed="63"/>
      </left>
      <right style="thin">
        <color indexed="22"/>
      </right>
      <top style="thin">
        <color indexed="22"/>
      </top>
      <bottom style="thin">
        <color indexed="22"/>
      </botto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319">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2" fillId="0" borderId="3" xfId="0" applyFont="1" applyBorder="1" applyAlignment="1">
      <alignment/>
    </xf>
    <xf numFmtId="0" fontId="4" fillId="0" borderId="1" xfId="34" applyFont="1" applyFill="1" applyBorder="1" applyAlignment="1">
      <alignment horizontal="center"/>
      <protection/>
    </xf>
    <xf numFmtId="0" fontId="4" fillId="0" borderId="1" xfId="33" applyFont="1" applyFill="1" applyBorder="1" applyAlignment="1">
      <alignment horizontal="center"/>
      <protection/>
    </xf>
    <xf numFmtId="0" fontId="4" fillId="0" borderId="4" xfId="30" applyFont="1" applyFill="1" applyBorder="1" applyAlignment="1">
      <alignment horizontal="left" wrapText="1"/>
      <protection/>
    </xf>
    <xf numFmtId="0" fontId="4" fillId="0" borderId="4" xfId="30" applyFont="1" applyFill="1" applyBorder="1" applyAlignment="1">
      <alignment horizontal="right" wrapText="1"/>
      <protection/>
    </xf>
    <xf numFmtId="0" fontId="4" fillId="0" borderId="1" xfId="28" applyFont="1" applyFill="1" applyBorder="1" applyAlignment="1">
      <alignment horizontal="center"/>
      <protection/>
    </xf>
    <xf numFmtId="0" fontId="6" fillId="0" borderId="0" xfId="27" applyFont="1" applyFill="1" applyBorder="1" applyAlignment="1">
      <alignment horizontal="right"/>
      <protection/>
    </xf>
    <xf numFmtId="0" fontId="5" fillId="0" borderId="2" xfId="0" applyFont="1" applyBorder="1" applyAlignment="1">
      <alignment/>
    </xf>
    <xf numFmtId="0" fontId="5" fillId="0" borderId="1" xfId="0" applyFont="1" applyBorder="1" applyAlignment="1">
      <alignment/>
    </xf>
    <xf numFmtId="0" fontId="4" fillId="0" borderId="1" xfId="35" applyFont="1" applyFill="1" applyBorder="1" applyAlignment="1">
      <alignment horizontal="center"/>
      <protection/>
    </xf>
    <xf numFmtId="0" fontId="5" fillId="0" borderId="0" xfId="0" applyFont="1" applyBorder="1" applyAlignment="1">
      <alignment horizontal="right"/>
    </xf>
    <xf numFmtId="0" fontId="6" fillId="0" borderId="1" xfId="0" applyFont="1" applyFill="1" applyBorder="1" applyAlignment="1">
      <alignment horizontal="left" vertical="top"/>
    </xf>
    <xf numFmtId="0" fontId="2" fillId="0" borderId="0" xfId="0" applyFont="1" applyAlignment="1">
      <alignment horizontal="right"/>
    </xf>
    <xf numFmtId="0" fontId="2" fillId="0" borderId="3" xfId="0" applyFont="1" applyBorder="1" applyAlignment="1">
      <alignment horizontal="right"/>
    </xf>
    <xf numFmtId="0" fontId="2" fillId="0" borderId="0"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horizontal="right"/>
    </xf>
    <xf numFmtId="0" fontId="6" fillId="0" borderId="1" xfId="0" applyFont="1" applyFill="1" applyBorder="1" applyAlignment="1">
      <alignment horizontal="right" vertical="top"/>
    </xf>
    <xf numFmtId="0" fontId="4" fillId="0" borderId="0" xfId="0" applyFont="1" applyFill="1" applyBorder="1" applyAlignment="1">
      <alignment horizontal="right" vertical="top"/>
    </xf>
    <xf numFmtId="0" fontId="6" fillId="0" borderId="5" xfId="0" applyFont="1" applyFill="1" applyBorder="1" applyAlignment="1">
      <alignment horizontal="left" vertical="top" wrapText="1"/>
    </xf>
    <xf numFmtId="0" fontId="4" fillId="0" borderId="0" xfId="0" applyFont="1" applyFill="1" applyBorder="1" applyAlignment="1">
      <alignment horizontal="left" vertical="top"/>
    </xf>
    <xf numFmtId="0" fontId="6" fillId="0" borderId="0" xfId="34" applyFont="1" applyFill="1" applyBorder="1" applyAlignment="1">
      <alignment horizontal="right"/>
      <protection/>
    </xf>
    <xf numFmtId="0" fontId="4" fillId="0" borderId="1" xfId="34" applyFont="1" applyFill="1" applyBorder="1" applyAlignment="1">
      <alignment horizontal="right"/>
      <protection/>
    </xf>
    <xf numFmtId="0" fontId="4" fillId="0" borderId="1" xfId="35" applyFont="1" applyFill="1" applyBorder="1" applyAlignment="1">
      <alignment horizontal="right"/>
      <protection/>
    </xf>
    <xf numFmtId="0" fontId="4" fillId="0" borderId="1" xfId="33" applyFont="1" applyFill="1" applyBorder="1" applyAlignment="1">
      <alignment horizontal="right"/>
      <protection/>
    </xf>
    <xf numFmtId="0" fontId="6" fillId="0" borderId="0" xfId="33" applyFont="1" applyFill="1" applyBorder="1" applyAlignment="1">
      <alignment horizontal="right"/>
      <protection/>
    </xf>
    <xf numFmtId="0" fontId="4" fillId="0" borderId="1" xfId="32" applyFont="1" applyFill="1" applyBorder="1" applyAlignment="1">
      <alignment horizontal="right"/>
      <protection/>
    </xf>
    <xf numFmtId="0" fontId="2" fillId="0" borderId="1" xfId="0" applyFont="1" applyFill="1" applyBorder="1" applyAlignment="1">
      <alignment horizontal="right"/>
    </xf>
    <xf numFmtId="0" fontId="6" fillId="0" borderId="0" xfId="32" applyFont="1" applyFill="1" applyBorder="1" applyAlignment="1">
      <alignment horizontal="right"/>
      <protection/>
    </xf>
    <xf numFmtId="0" fontId="6" fillId="0" borderId="0" xfId="31" applyFont="1" applyFill="1" applyBorder="1" applyAlignment="1">
      <alignment horizontal="right"/>
      <protection/>
    </xf>
    <xf numFmtId="0" fontId="4" fillId="0" borderId="1" xfId="28" applyFont="1" applyFill="1" applyBorder="1" applyAlignment="1">
      <alignment horizontal="right"/>
      <protection/>
    </xf>
    <xf numFmtId="0" fontId="6" fillId="0" borderId="0" xfId="28" applyFont="1" applyFill="1" applyBorder="1" applyAlignment="1">
      <alignment horizontal="right"/>
      <protection/>
    </xf>
    <xf numFmtId="0" fontId="5" fillId="0" borderId="0" xfId="0" applyFont="1" applyAlignment="1">
      <alignment horizontal="left"/>
    </xf>
    <xf numFmtId="0" fontId="2" fillId="0" borderId="3" xfId="0" applyFont="1" applyBorder="1" applyAlignment="1">
      <alignment horizontal="left"/>
    </xf>
    <xf numFmtId="0" fontId="2" fillId="0" borderId="0" xfId="0" applyFont="1" applyAlignment="1">
      <alignment horizontal="left"/>
    </xf>
    <xf numFmtId="0" fontId="6" fillId="0" borderId="2" xfId="29" applyFont="1" applyFill="1" applyBorder="1" applyAlignment="1">
      <alignment horizontal="left"/>
      <protection/>
    </xf>
    <xf numFmtId="0" fontId="2" fillId="0" borderId="0" xfId="0" applyFont="1" applyBorder="1" applyAlignment="1">
      <alignment horizontal="left"/>
    </xf>
    <xf numFmtId="0" fontId="5" fillId="0" borderId="0" xfId="0" applyFont="1" applyBorder="1" applyAlignment="1">
      <alignment horizontal="left"/>
    </xf>
    <xf numFmtId="0" fontId="6" fillId="0" borderId="0" xfId="31" applyFont="1" applyFill="1" applyBorder="1" applyAlignment="1">
      <alignment horizontal="left"/>
      <protection/>
    </xf>
    <xf numFmtId="0" fontId="4" fillId="0" borderId="1" xfId="31" applyFont="1" applyFill="1" applyBorder="1" applyAlignment="1">
      <alignment horizontal="left"/>
      <protection/>
    </xf>
    <xf numFmtId="0" fontId="4" fillId="0" borderId="1" xfId="32" applyFont="1" applyFill="1" applyBorder="1" applyAlignment="1">
      <alignment horizontal="left"/>
      <protection/>
    </xf>
    <xf numFmtId="0" fontId="6" fillId="0" borderId="0" xfId="34" applyFont="1" applyFill="1" applyBorder="1" applyAlignment="1">
      <alignment horizontal="left"/>
      <protection/>
    </xf>
    <xf numFmtId="0" fontId="6" fillId="0" borderId="0" xfId="35" applyFont="1" applyFill="1" applyBorder="1" applyAlignment="1">
      <alignment horizontal="left"/>
      <protection/>
    </xf>
    <xf numFmtId="0" fontId="6" fillId="0" borderId="0" xfId="27" applyFont="1" applyFill="1" applyBorder="1" applyAlignment="1">
      <alignment horizontal="left"/>
      <protection/>
    </xf>
    <xf numFmtId="0" fontId="6" fillId="0" borderId="5" xfId="28" applyFont="1" applyFill="1" applyBorder="1" applyAlignment="1">
      <alignment horizontal="left"/>
      <protection/>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2" fillId="0" borderId="0" xfId="0" applyFont="1" applyAlignment="1">
      <alignment/>
    </xf>
    <xf numFmtId="0" fontId="5" fillId="0" borderId="2" xfId="0" applyFont="1" applyFill="1" applyBorder="1" applyAlignment="1">
      <alignment horizontal="left"/>
    </xf>
    <xf numFmtId="0" fontId="6" fillId="0" borderId="2" xfId="33" applyFont="1" applyFill="1" applyBorder="1" applyAlignment="1">
      <alignment horizontal="left"/>
      <protection/>
    </xf>
    <xf numFmtId="0" fontId="5" fillId="0" borderId="0" xfId="0" applyFont="1" applyAlignment="1">
      <alignment/>
    </xf>
    <xf numFmtId="0" fontId="2" fillId="0" borderId="3" xfId="0" applyFont="1" applyBorder="1" applyAlignment="1">
      <alignment/>
    </xf>
    <xf numFmtId="0" fontId="5" fillId="0" borderId="0" xfId="0" applyFont="1" applyBorder="1" applyAlignment="1">
      <alignment/>
    </xf>
    <xf numFmtId="0" fontId="6" fillId="0" borderId="0" xfId="34" applyFont="1" applyFill="1" applyBorder="1" applyAlignment="1">
      <alignment horizontal="right"/>
      <protection/>
    </xf>
    <xf numFmtId="0" fontId="4" fillId="0" borderId="1" xfId="34" applyFont="1" applyFill="1" applyBorder="1" applyAlignment="1">
      <alignment/>
      <protection/>
    </xf>
    <xf numFmtId="0" fontId="4" fillId="0" borderId="1" xfId="34" applyFont="1" applyFill="1" applyBorder="1" applyAlignment="1">
      <alignment horizontal="right"/>
      <protection/>
    </xf>
    <xf numFmtId="0" fontId="2" fillId="0" borderId="0" xfId="0" applyFont="1" applyBorder="1" applyAlignment="1">
      <alignment/>
    </xf>
    <xf numFmtId="0" fontId="4" fillId="0" borderId="0" xfId="34" applyFont="1" applyFill="1" applyBorder="1" applyAlignment="1">
      <alignment/>
      <protection/>
    </xf>
    <xf numFmtId="0" fontId="4" fillId="0" borderId="0" xfId="34" applyFont="1" applyFill="1" applyBorder="1" applyAlignment="1">
      <alignment horizontal="right"/>
      <protection/>
    </xf>
    <xf numFmtId="0" fontId="4" fillId="0" borderId="2" xfId="34" applyFont="1" applyFill="1" applyBorder="1" applyAlignment="1">
      <alignment/>
      <protection/>
    </xf>
    <xf numFmtId="0" fontId="4" fillId="0" borderId="2" xfId="34" applyFont="1" applyFill="1" applyBorder="1" applyAlignment="1">
      <alignment horizontal="right"/>
      <protection/>
    </xf>
    <xf numFmtId="0" fontId="6" fillId="0" borderId="0" xfId="35" applyFont="1" applyFill="1" applyBorder="1" applyAlignment="1">
      <alignment horizontal="right"/>
      <protection/>
    </xf>
    <xf numFmtId="0" fontId="6" fillId="0" borderId="0" xfId="35" applyFont="1" applyFill="1" applyBorder="1" applyAlignment="1">
      <alignment/>
      <protection/>
    </xf>
    <xf numFmtId="0" fontId="4" fillId="0" borderId="0" xfId="35" applyFont="1" applyFill="1" applyBorder="1" applyAlignment="1">
      <alignment/>
      <protection/>
    </xf>
    <xf numFmtId="0" fontId="4" fillId="0" borderId="0" xfId="35" applyFont="1" applyFill="1" applyBorder="1" applyAlignment="1">
      <alignment horizontal="right"/>
      <protection/>
    </xf>
    <xf numFmtId="0" fontId="4" fillId="0" borderId="2" xfId="35" applyFont="1" applyFill="1" applyBorder="1" applyAlignment="1">
      <alignment/>
      <protection/>
    </xf>
    <xf numFmtId="0" fontId="4" fillId="0" borderId="2" xfId="35" applyFont="1" applyFill="1" applyBorder="1" applyAlignment="1">
      <alignment horizontal="right"/>
      <protection/>
    </xf>
    <xf numFmtId="0" fontId="4" fillId="0" borderId="1" xfId="35" applyFont="1" applyFill="1" applyBorder="1" applyAlignment="1">
      <alignment/>
      <protection/>
    </xf>
    <xf numFmtId="0" fontId="4" fillId="0" borderId="1" xfId="35" applyFont="1" applyFill="1" applyBorder="1" applyAlignment="1">
      <alignment horizontal="right"/>
      <protection/>
    </xf>
    <xf numFmtId="0" fontId="4" fillId="0" borderId="0" xfId="0" applyFont="1" applyBorder="1" applyAlignment="1">
      <alignment/>
    </xf>
    <xf numFmtId="0" fontId="4" fillId="0" borderId="0" xfId="0" applyFont="1" applyAlignment="1">
      <alignment/>
    </xf>
    <xf numFmtId="0" fontId="4" fillId="0" borderId="3" xfId="0" applyFont="1" applyBorder="1" applyAlignment="1">
      <alignment/>
    </xf>
    <xf numFmtId="0" fontId="6" fillId="0" borderId="0" xfId="27" applyFont="1" applyFill="1" applyBorder="1" applyAlignment="1">
      <alignment wrapText="1"/>
      <protection/>
    </xf>
    <xf numFmtId="0" fontId="6" fillId="0" borderId="0" xfId="28" applyFont="1" applyFill="1" applyBorder="1" applyAlignment="1">
      <alignment horizontal="left"/>
      <protection/>
    </xf>
    <xf numFmtId="0" fontId="4" fillId="0" borderId="0" xfId="28" applyFont="1" applyFill="1" applyBorder="1" applyAlignment="1">
      <alignment/>
      <protection/>
    </xf>
    <xf numFmtId="0" fontId="4" fillId="0" borderId="0" xfId="28" applyFont="1" applyFill="1" applyBorder="1" applyAlignment="1">
      <alignment horizontal="right"/>
      <protection/>
    </xf>
    <xf numFmtId="0" fontId="6" fillId="0" borderId="0" xfId="28" applyFont="1" applyFill="1" applyBorder="1" applyAlignment="1">
      <alignment/>
      <protection/>
    </xf>
    <xf numFmtId="0" fontId="6" fillId="0" borderId="0" xfId="28" applyFont="1" applyFill="1" applyBorder="1" applyAlignment="1">
      <alignment horizontal="right"/>
      <protection/>
    </xf>
    <xf numFmtId="9" fontId="2" fillId="0" borderId="0" xfId="42" applyFont="1" applyAlignment="1">
      <alignment/>
    </xf>
    <xf numFmtId="0" fontId="2" fillId="0" borderId="6" xfId="0" applyFont="1" applyBorder="1" applyAlignment="1">
      <alignment/>
    </xf>
    <xf numFmtId="0" fontId="2" fillId="0" borderId="6" xfId="0" applyFont="1" applyBorder="1" applyAlignment="1">
      <alignment horizontal="right"/>
    </xf>
    <xf numFmtId="0" fontId="4" fillId="0" borderId="0" xfId="0" applyFont="1" applyBorder="1" applyAlignment="1">
      <alignment horizontal="right"/>
    </xf>
    <xf numFmtId="172" fontId="4" fillId="0" borderId="4" xfId="42" applyNumberFormat="1" applyFont="1" applyFill="1" applyBorder="1" applyAlignment="1">
      <alignment horizontal="right" wrapText="1"/>
    </xf>
    <xf numFmtId="172" fontId="4" fillId="0" borderId="7" xfId="42" applyNumberFormat="1" applyFont="1" applyFill="1" applyBorder="1" applyAlignment="1">
      <alignment horizontal="right" wrapText="1"/>
    </xf>
    <xf numFmtId="0" fontId="4" fillId="0" borderId="0" xfId="29" applyFont="1" applyFill="1" applyBorder="1" applyAlignment="1">
      <alignment horizontal="left" wrapText="1"/>
      <protection/>
    </xf>
    <xf numFmtId="0" fontId="4" fillId="0" borderId="0" xfId="29" applyFont="1" applyFill="1" applyBorder="1" applyAlignment="1">
      <alignment horizontal="right" wrapText="1"/>
      <protection/>
    </xf>
    <xf numFmtId="0" fontId="6" fillId="0" borderId="0" xfId="29" applyFont="1" applyFill="1" applyBorder="1" applyAlignment="1">
      <alignment horizontal="left" wrapText="1"/>
      <protection/>
    </xf>
    <xf numFmtId="0" fontId="6" fillId="0" borderId="0" xfId="29" applyFont="1" applyFill="1" applyBorder="1" applyAlignment="1">
      <alignment horizontal="right" wrapText="1"/>
      <protection/>
    </xf>
    <xf numFmtId="0" fontId="4" fillId="0" borderId="0" xfId="31" applyFont="1" applyFill="1" applyBorder="1" applyAlignment="1">
      <alignment horizontal="left"/>
      <protection/>
    </xf>
    <xf numFmtId="0" fontId="4" fillId="0" borderId="0" xfId="31" applyFont="1" applyFill="1" applyBorder="1" applyAlignment="1">
      <alignment horizontal="right"/>
      <protection/>
    </xf>
    <xf numFmtId="0" fontId="6" fillId="0" borderId="0" xfId="31" applyFont="1" applyFill="1" applyBorder="1" applyAlignment="1">
      <alignment horizontal="left"/>
      <protection/>
    </xf>
    <xf numFmtId="0" fontId="6" fillId="0" borderId="0" xfId="31" applyFont="1" applyFill="1" applyBorder="1" applyAlignment="1">
      <alignment horizontal="right"/>
      <protection/>
    </xf>
    <xf numFmtId="0" fontId="4" fillId="0" borderId="3" xfId="31" applyFont="1" applyFill="1" applyBorder="1" applyAlignment="1">
      <alignment horizontal="left"/>
      <protection/>
    </xf>
    <xf numFmtId="0" fontId="4" fillId="0" borderId="3" xfId="31" applyFont="1" applyFill="1" applyBorder="1" applyAlignment="1">
      <alignment horizontal="right"/>
      <protection/>
    </xf>
    <xf numFmtId="0" fontId="6" fillId="0" borderId="0" xfId="32" applyFont="1" applyFill="1" applyBorder="1" applyAlignment="1">
      <alignment horizontal="left"/>
      <protection/>
    </xf>
    <xf numFmtId="0" fontId="4" fillId="0" borderId="0" xfId="32" applyFont="1" applyFill="1" applyBorder="1" applyAlignment="1">
      <alignment horizontal="left"/>
      <protection/>
    </xf>
    <xf numFmtId="0" fontId="4" fillId="0" borderId="0" xfId="32" applyFont="1" applyFill="1" applyBorder="1" applyAlignment="1">
      <alignment horizontal="right"/>
      <protection/>
    </xf>
    <xf numFmtId="0" fontId="6" fillId="0" borderId="0" xfId="33" applyFont="1" applyFill="1" applyBorder="1" applyAlignment="1">
      <alignment/>
      <protection/>
    </xf>
    <xf numFmtId="0" fontId="4" fillId="0" borderId="0" xfId="33" applyFont="1" applyFill="1" applyBorder="1" applyAlignment="1">
      <alignment/>
      <protection/>
    </xf>
    <xf numFmtId="0" fontId="4" fillId="0" borderId="0" xfId="33" applyFont="1" applyFill="1" applyBorder="1" applyAlignment="1">
      <alignment horizontal="right"/>
      <protection/>
    </xf>
    <xf numFmtId="0" fontId="6" fillId="0" borderId="0" xfId="33" applyFont="1" applyFill="1" applyBorder="1" applyAlignment="1">
      <alignment/>
      <protection/>
    </xf>
    <xf numFmtId="0" fontId="6" fillId="0" borderId="8" xfId="26" applyFont="1" applyFill="1" applyBorder="1" applyAlignment="1">
      <alignment wrapText="1"/>
      <protection/>
    </xf>
    <xf numFmtId="0" fontId="6" fillId="0" borderId="0" xfId="26" applyFont="1" applyFill="1" applyBorder="1" applyAlignment="1">
      <alignment wrapText="1"/>
      <protection/>
    </xf>
    <xf numFmtId="0" fontId="4" fillId="0" borderId="0" xfId="25" applyFont="1" applyFill="1" applyBorder="1" applyAlignment="1">
      <alignment wrapText="1"/>
      <protection/>
    </xf>
    <xf numFmtId="0" fontId="4" fillId="0" borderId="0" xfId="25" applyFont="1" applyFill="1" applyBorder="1" applyAlignment="1">
      <alignment horizontal="right" wrapText="1"/>
      <protection/>
    </xf>
    <xf numFmtId="0" fontId="4" fillId="0" borderId="0" xfId="26" applyFont="1" applyFill="1" applyBorder="1" applyAlignment="1">
      <alignment wrapText="1"/>
      <protection/>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Alignment="1">
      <alignment wrapText="1"/>
    </xf>
    <xf numFmtId="0" fontId="4" fillId="0" borderId="0" xfId="27" applyFont="1" applyFill="1" applyBorder="1" applyAlignment="1">
      <alignment horizontal="right"/>
      <protection/>
    </xf>
    <xf numFmtId="0" fontId="4" fillId="0" borderId="0" xfId="0" applyFont="1" applyFill="1" applyBorder="1" applyAlignment="1">
      <alignment vertical="top"/>
    </xf>
    <xf numFmtId="0" fontId="4" fillId="0" borderId="3" xfId="32" applyFont="1" applyFill="1" applyBorder="1" applyAlignment="1">
      <alignment horizontal="left"/>
      <protection/>
    </xf>
    <xf numFmtId="0" fontId="4" fillId="0" borderId="3" xfId="32" applyFont="1" applyFill="1" applyBorder="1" applyAlignment="1">
      <alignment horizontal="right"/>
      <protection/>
    </xf>
    <xf numFmtId="9" fontId="2" fillId="0" borderId="0" xfId="42" applyFont="1" applyBorder="1" applyAlignment="1">
      <alignment/>
    </xf>
    <xf numFmtId="172" fontId="2" fillId="0" borderId="0" xfId="42" applyNumberFormat="1" applyFont="1" applyAlignment="1">
      <alignment/>
    </xf>
    <xf numFmtId="172" fontId="2" fillId="0" borderId="0" xfId="42" applyNumberFormat="1" applyFont="1" applyAlignment="1">
      <alignment/>
    </xf>
    <xf numFmtId="0" fontId="0" fillId="0" borderId="0" xfId="0" applyAlignment="1">
      <alignment wrapText="1"/>
    </xf>
    <xf numFmtId="0" fontId="5" fillId="0" borderId="0" xfId="0" applyFont="1" applyBorder="1" applyAlignment="1">
      <alignment vertical="top"/>
    </xf>
    <xf numFmtId="0" fontId="6" fillId="0" borderId="0" xfId="26" applyFont="1" applyFill="1" applyBorder="1" applyAlignment="1">
      <alignment vertical="top"/>
      <protection/>
    </xf>
    <xf numFmtId="0" fontId="11" fillId="0" borderId="0" xfId="0" applyFont="1" applyAlignment="1">
      <alignment wrapText="1"/>
    </xf>
    <xf numFmtId="0" fontId="6" fillId="0" borderId="1" xfId="26" applyFont="1" applyFill="1" applyBorder="1" applyAlignment="1">
      <alignment wrapText="1"/>
      <protection/>
    </xf>
    <xf numFmtId="0" fontId="4" fillId="0" borderId="2" xfId="26" applyFont="1" applyFill="1" applyBorder="1" applyAlignment="1">
      <alignment wrapText="1"/>
      <protection/>
    </xf>
    <xf numFmtId="0" fontId="4" fillId="0" borderId="2" xfId="25" applyFont="1" applyFill="1" applyBorder="1" applyAlignment="1">
      <alignment horizontal="right" wrapText="1"/>
      <protection/>
    </xf>
    <xf numFmtId="0" fontId="6" fillId="0" borderId="0" xfId="26" applyFont="1" applyFill="1" applyBorder="1" applyAlignment="1">
      <alignment/>
      <protection/>
    </xf>
    <xf numFmtId="0" fontId="4" fillId="0" borderId="3" xfId="25" applyFont="1" applyFill="1" applyBorder="1" applyAlignment="1">
      <alignment horizontal="right" wrapText="1"/>
      <protection/>
    </xf>
    <xf numFmtId="0" fontId="0" fillId="0" borderId="0" xfId="0" applyBorder="1" applyAlignment="1">
      <alignment wrapText="1"/>
    </xf>
    <xf numFmtId="0" fontId="4" fillId="0" borderId="1" xfId="26" applyFont="1" applyFill="1" applyBorder="1" applyAlignment="1">
      <alignment wrapText="1"/>
      <protection/>
    </xf>
    <xf numFmtId="0" fontId="4" fillId="0" borderId="1" xfId="25" applyFont="1" applyFill="1" applyBorder="1" applyAlignment="1">
      <alignment horizontal="right" wrapText="1"/>
      <protection/>
    </xf>
    <xf numFmtId="0" fontId="4" fillId="0" borderId="0" xfId="24" applyFont="1" applyFill="1" applyBorder="1" applyAlignment="1">
      <alignment wrapText="1"/>
      <protection/>
    </xf>
    <xf numFmtId="0" fontId="4" fillId="0" borderId="0" xfId="24" applyFont="1" applyFill="1" applyBorder="1" applyAlignment="1">
      <alignment horizontal="right" wrapText="1"/>
      <protection/>
    </xf>
    <xf numFmtId="0" fontId="2" fillId="0" borderId="0" xfId="0" applyFont="1" applyBorder="1" applyAlignment="1">
      <alignment wrapText="1"/>
    </xf>
    <xf numFmtId="0" fontId="11" fillId="0" borderId="0" xfId="0" applyFont="1" applyAlignment="1">
      <alignment/>
    </xf>
    <xf numFmtId="0" fontId="11" fillId="0" borderId="0" xfId="0" applyFont="1" applyBorder="1" applyAlignment="1">
      <alignment wrapText="1"/>
    </xf>
    <xf numFmtId="0" fontId="6" fillId="0" borderId="5" xfId="27" applyFont="1" applyFill="1" applyBorder="1" applyAlignment="1">
      <alignment horizontal="left"/>
      <protection/>
    </xf>
    <xf numFmtId="0" fontId="4" fillId="0" borderId="4" xfId="30" applyFont="1" applyFill="1" applyBorder="1" applyAlignment="1">
      <alignment horizontal="left"/>
      <protection/>
    </xf>
    <xf numFmtId="0" fontId="4" fillId="0" borderId="7" xfId="30" applyFont="1" applyFill="1" applyBorder="1" applyAlignment="1">
      <alignment horizontal="left"/>
      <protection/>
    </xf>
    <xf numFmtId="9" fontId="2" fillId="0" borderId="3" xfId="0" applyNumberFormat="1" applyFont="1" applyBorder="1" applyAlignment="1">
      <alignment horizontal="right"/>
    </xf>
    <xf numFmtId="0" fontId="4" fillId="0" borderId="0" xfId="26" applyFont="1" applyFill="1" applyBorder="1" applyAlignment="1">
      <alignment horizontal="right" wrapText="1"/>
      <protection/>
    </xf>
    <xf numFmtId="0" fontId="4" fillId="0" borderId="9" xfId="26" applyFont="1" applyFill="1" applyBorder="1" applyAlignment="1">
      <alignment horizontal="right" wrapText="1"/>
      <protection/>
    </xf>
    <xf numFmtId="49" fontId="6" fillId="0" borderId="5" xfId="41" applyNumberFormat="1" applyFont="1" applyFill="1" applyBorder="1" applyAlignment="1">
      <alignment horizontal="center"/>
      <protection/>
    </xf>
    <xf numFmtId="0" fontId="6" fillId="0" borderId="0" xfId="41" applyFont="1" applyFill="1" applyBorder="1" applyAlignment="1">
      <alignment wrapText="1"/>
      <protection/>
    </xf>
    <xf numFmtId="49" fontId="5" fillId="0" borderId="0" xfId="0" applyNumberFormat="1" applyFont="1" applyFill="1" applyAlignment="1">
      <alignment/>
    </xf>
    <xf numFmtId="49" fontId="6" fillId="0" borderId="5" xfId="41" applyNumberFormat="1" applyFont="1" applyFill="1" applyBorder="1" applyAlignment="1">
      <alignment horizontal="right"/>
      <protection/>
    </xf>
    <xf numFmtId="0" fontId="4" fillId="0" borderId="0" xfId="27" applyFont="1" applyFill="1" applyBorder="1" applyAlignment="1">
      <alignment wrapText="1"/>
      <protection/>
    </xf>
    <xf numFmtId="0" fontId="4" fillId="0" borderId="2" xfId="0" applyFont="1" applyFill="1" applyBorder="1" applyAlignment="1">
      <alignment horizontal="left" vertical="top"/>
    </xf>
    <xf numFmtId="0" fontId="6" fillId="0" borderId="2" xfId="0" applyFont="1" applyFill="1" applyBorder="1" applyAlignment="1">
      <alignment horizontal="left" vertical="top"/>
    </xf>
    <xf numFmtId="0" fontId="4" fillId="0" borderId="2" xfId="0" applyFont="1" applyFill="1" applyBorder="1" applyAlignment="1">
      <alignment horizontal="right" vertical="top"/>
    </xf>
    <xf numFmtId="0" fontId="2" fillId="0" borderId="2" xfId="0" applyFont="1" applyBorder="1" applyAlignment="1">
      <alignment horizontal="right" vertical="top"/>
    </xf>
    <xf numFmtId="0" fontId="4" fillId="0" borderId="0" xfId="41" applyFont="1" applyFill="1" applyBorder="1" applyAlignment="1">
      <alignment wrapText="1"/>
      <protection/>
    </xf>
    <xf numFmtId="0" fontId="4" fillId="0" borderId="0" xfId="41" applyFont="1" applyFill="1" applyBorder="1" applyAlignment="1">
      <alignment horizontal="right" wrapText="1"/>
      <protection/>
    </xf>
    <xf numFmtId="0" fontId="4" fillId="0" borderId="3" xfId="41" applyFont="1" applyFill="1" applyBorder="1" applyAlignment="1">
      <alignment wrapText="1"/>
      <protection/>
    </xf>
    <xf numFmtId="0" fontId="4" fillId="0" borderId="3" xfId="41" applyFont="1" applyFill="1" applyBorder="1" applyAlignment="1">
      <alignment horizontal="right" wrapText="1"/>
      <protection/>
    </xf>
    <xf numFmtId="9" fontId="5" fillId="0" borderId="0" xfId="42" applyFont="1" applyFill="1" applyAlignment="1">
      <alignment/>
    </xf>
    <xf numFmtId="9" fontId="0" fillId="0" borderId="0" xfId="42" applyAlignment="1">
      <alignment wrapText="1"/>
    </xf>
    <xf numFmtId="9" fontId="0" fillId="0" borderId="0" xfId="42" applyBorder="1" applyAlignment="1">
      <alignment wrapText="1"/>
    </xf>
    <xf numFmtId="1" fontId="2" fillId="0" borderId="0" xfId="42" applyNumberFormat="1" applyFont="1" applyBorder="1" applyAlignment="1">
      <alignment/>
    </xf>
    <xf numFmtId="9" fontId="2" fillId="0" borderId="0" xfId="42" applyFont="1" applyAlignment="1">
      <alignment/>
    </xf>
    <xf numFmtId="0" fontId="6" fillId="0" borderId="5" xfId="40" applyFont="1" applyFill="1" applyBorder="1" applyAlignment="1">
      <alignment horizontal="left"/>
      <protection/>
    </xf>
    <xf numFmtId="0" fontId="5" fillId="0" borderId="5" xfId="0" applyFont="1" applyBorder="1" applyAlignment="1">
      <alignment horizontal="left"/>
    </xf>
    <xf numFmtId="0" fontId="4" fillId="0" borderId="4" xfId="39" applyFont="1" applyFill="1" applyBorder="1" applyAlignment="1">
      <alignment wrapText="1"/>
      <protection/>
    </xf>
    <xf numFmtId="0" fontId="4" fillId="0" borderId="4" xfId="39" applyFont="1" applyFill="1" applyBorder="1" applyAlignment="1">
      <alignment horizontal="right" wrapText="1"/>
      <protection/>
    </xf>
    <xf numFmtId="0" fontId="0" fillId="0" borderId="0" xfId="0" applyAlignment="1">
      <alignment horizontal="center"/>
    </xf>
    <xf numFmtId="0" fontId="2" fillId="0" borderId="0" xfId="0" applyFont="1" applyAlignment="1">
      <alignment horizontal="center"/>
    </xf>
    <xf numFmtId="3" fontId="6" fillId="0" borderId="0" xfId="0" applyNumberFormat="1" applyFont="1" applyFill="1" applyBorder="1" applyAlignment="1">
      <alignment horizontal="right" vertical="top"/>
    </xf>
    <xf numFmtId="0" fontId="4" fillId="0" borderId="2" xfId="0" applyFont="1" applyFill="1" applyBorder="1" applyAlignment="1">
      <alignment vertical="top"/>
    </xf>
    <xf numFmtId="0" fontId="16" fillId="0" borderId="0" xfId="0" applyFont="1" applyAlignment="1">
      <alignment/>
    </xf>
    <xf numFmtId="0" fontId="17" fillId="0" borderId="0" xfId="0" applyFont="1" applyAlignment="1">
      <alignment horizontal="center"/>
    </xf>
    <xf numFmtId="0" fontId="17" fillId="0" borderId="0" xfId="0" applyFont="1" applyAlignment="1">
      <alignment/>
    </xf>
    <xf numFmtId="0" fontId="16" fillId="0" borderId="0" xfId="0" applyFont="1" applyAlignment="1">
      <alignment horizontal="center"/>
    </xf>
    <xf numFmtId="0" fontId="7" fillId="0" borderId="0" xfId="20" applyAlignment="1">
      <alignment/>
    </xf>
    <xf numFmtId="0" fontId="3" fillId="0" borderId="0" xfId="0" applyFont="1" applyAlignment="1">
      <alignment/>
    </xf>
    <xf numFmtId="0" fontId="18" fillId="0" borderId="0" xfId="0" applyFont="1" applyAlignment="1">
      <alignment horizontal="center"/>
    </xf>
    <xf numFmtId="0" fontId="19" fillId="0" borderId="0" xfId="0" applyFont="1" applyAlignment="1">
      <alignment horizontal="center"/>
    </xf>
    <xf numFmtId="0" fontId="4" fillId="0" borderId="0" xfId="0" applyFont="1" applyAlignment="1">
      <alignment horizontal="center"/>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24" fillId="0" borderId="0" xfId="0" applyFont="1" applyAlignment="1">
      <alignment/>
    </xf>
    <xf numFmtId="0" fontId="27" fillId="0" borderId="0" xfId="0" applyFont="1" applyAlignment="1">
      <alignment/>
    </xf>
    <xf numFmtId="0" fontId="6" fillId="0" borderId="0" xfId="37" applyFont="1" applyFill="1" applyBorder="1" applyAlignment="1">
      <alignment horizontal="left" vertical="center"/>
      <protection/>
    </xf>
    <xf numFmtId="0" fontId="6" fillId="0" borderId="0" xfId="37" applyFont="1" applyFill="1" applyBorder="1" applyAlignment="1">
      <alignment horizontal="right" vertical="center"/>
      <protection/>
    </xf>
    <xf numFmtId="0" fontId="6" fillId="0" borderId="0" xfId="21" applyFont="1" applyFill="1" applyBorder="1" applyAlignment="1">
      <alignment horizontal="right"/>
      <protection/>
    </xf>
    <xf numFmtId="0" fontId="29" fillId="0" borderId="0" xfId="21" applyFont="1" applyFill="1" applyBorder="1" applyAlignment="1">
      <alignment horizontal="right"/>
      <protection/>
    </xf>
    <xf numFmtId="0" fontId="30" fillId="0" borderId="0" xfId="0" applyFont="1" applyFill="1" applyAlignment="1">
      <alignment horizontal="right"/>
    </xf>
    <xf numFmtId="0" fontId="30" fillId="0" borderId="0" xfId="29" applyFont="1" applyFill="1" applyBorder="1" applyAlignment="1">
      <alignment horizontal="right" wrapText="1"/>
      <protection/>
    </xf>
    <xf numFmtId="0" fontId="31" fillId="0" borderId="0" xfId="0" applyFont="1" applyAlignment="1">
      <alignment/>
    </xf>
    <xf numFmtId="0" fontId="32" fillId="0" borderId="0" xfId="0" applyFont="1" applyAlignment="1">
      <alignment/>
    </xf>
    <xf numFmtId="0" fontId="31" fillId="0" borderId="0" xfId="0" applyFont="1" applyBorder="1" applyAlignment="1">
      <alignment/>
    </xf>
    <xf numFmtId="0" fontId="2" fillId="0" borderId="3" xfId="0" applyFont="1" applyBorder="1" applyAlignment="1">
      <alignment horizontal="center"/>
    </xf>
    <xf numFmtId="0" fontId="5" fillId="0" borderId="5" xfId="0" applyFont="1" applyBorder="1" applyAlignment="1">
      <alignment horizontal="center"/>
    </xf>
    <xf numFmtId="1" fontId="5" fillId="0" borderId="5" xfId="0" applyNumberFormat="1" applyFont="1" applyBorder="1" applyAlignment="1">
      <alignment horizontal="center"/>
    </xf>
    <xf numFmtId="0" fontId="6" fillId="0" borderId="0" xfId="40" applyFont="1" applyFill="1" applyBorder="1" applyAlignment="1">
      <alignment horizontal="left"/>
      <protection/>
    </xf>
    <xf numFmtId="0" fontId="5" fillId="0" borderId="0" xfId="0" applyFont="1" applyBorder="1" applyAlignment="1">
      <alignment horizontal="center"/>
    </xf>
    <xf numFmtId="1" fontId="5" fillId="0" borderId="0" xfId="0" applyNumberFormat="1" applyFont="1" applyBorder="1" applyAlignment="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0" fontId="4" fillId="0" borderId="0" xfId="22" applyFont="1" applyFill="1" applyBorder="1" applyAlignment="1">
      <alignment wrapText="1"/>
      <protection/>
    </xf>
    <xf numFmtId="0" fontId="4" fillId="0" borderId="0" xfId="23" applyFont="1" applyFill="1" applyBorder="1" applyAlignment="1">
      <alignment wrapText="1"/>
      <protection/>
    </xf>
    <xf numFmtId="0" fontId="4" fillId="0" borderId="0" xfId="38" applyFont="1" applyFill="1" applyBorder="1" applyAlignment="1">
      <alignment horizontal="right" vertical="center"/>
      <protection/>
    </xf>
    <xf numFmtId="0" fontId="4" fillId="0" borderId="0" xfId="39" applyFont="1" applyFill="1" applyBorder="1" applyAlignment="1">
      <alignment wrapText="1"/>
      <protection/>
    </xf>
    <xf numFmtId="0" fontId="4" fillId="0" borderId="0" xfId="38" applyFont="1" applyFill="1" applyBorder="1" applyAlignment="1">
      <alignment horizontal="right"/>
      <protection/>
    </xf>
    <xf numFmtId="0" fontId="4" fillId="2" borderId="0" xfId="37" applyFont="1" applyFill="1" applyBorder="1" applyAlignment="1">
      <alignment horizontal="right" wrapText="1"/>
      <protection/>
    </xf>
    <xf numFmtId="0" fontId="4" fillId="0" borderId="0" xfId="37" applyFont="1" applyFill="1" applyBorder="1" applyAlignment="1">
      <alignment horizontal="right" wrapText="1"/>
      <protection/>
    </xf>
    <xf numFmtId="0" fontId="4" fillId="0" borderId="0" xfId="37" applyFont="1" applyFill="1" applyBorder="1" applyAlignment="1">
      <alignment horizontal="right" wrapText="1"/>
      <protection/>
    </xf>
    <xf numFmtId="0" fontId="6" fillId="0" borderId="0" xfId="0" applyFont="1" applyAlignment="1">
      <alignment/>
    </xf>
    <xf numFmtId="0" fontId="4" fillId="0" borderId="0" xfId="0" applyFont="1" applyFill="1" applyBorder="1" applyAlignment="1">
      <alignment horizontal="right"/>
    </xf>
    <xf numFmtId="2" fontId="4" fillId="0" borderId="0" xfId="0" applyNumberFormat="1" applyFont="1" applyFill="1" applyBorder="1" applyAlignment="1">
      <alignment horizontal="right" vertical="top"/>
    </xf>
    <xf numFmtId="2" fontId="4" fillId="0" borderId="2" xfId="0" applyNumberFormat="1" applyFont="1" applyFill="1" applyBorder="1" applyAlignment="1">
      <alignment horizontal="right" vertical="top"/>
    </xf>
    <xf numFmtId="0" fontId="4" fillId="0" borderId="0" xfId="33" applyFont="1" applyFill="1" applyBorder="1" applyAlignment="1">
      <alignment horizontal="right"/>
      <protection/>
    </xf>
    <xf numFmtId="49" fontId="6" fillId="0" borderId="2" xfId="29" applyNumberFormat="1" applyFont="1" applyFill="1" applyBorder="1" applyAlignment="1">
      <alignment horizontal="right"/>
      <protection/>
    </xf>
    <xf numFmtId="0" fontId="4" fillId="0" borderId="0" xfId="34" applyFont="1" applyFill="1" applyBorder="1" applyAlignment="1">
      <alignment horizontal="right"/>
      <protection/>
    </xf>
    <xf numFmtId="0" fontId="4" fillId="0" borderId="0" xfId="35" applyFont="1" applyFill="1" applyBorder="1" applyAlignment="1">
      <alignment/>
      <protection/>
    </xf>
    <xf numFmtId="0" fontId="2" fillId="0" borderId="0" xfId="0" applyFont="1" applyFill="1" applyAlignment="1">
      <alignment/>
    </xf>
    <xf numFmtId="0" fontId="6" fillId="0" borderId="0" xfId="26" applyFont="1" applyFill="1" applyBorder="1" applyAlignment="1">
      <alignment/>
      <protection/>
    </xf>
    <xf numFmtId="0" fontId="4" fillId="0" borderId="0" xfId="25" applyFont="1" applyFill="1" applyBorder="1" applyAlignment="1">
      <alignment wrapText="1"/>
      <protection/>
    </xf>
    <xf numFmtId="0" fontId="6" fillId="0" borderId="2" xfId="30" applyFont="1" applyFill="1" applyBorder="1" applyAlignment="1">
      <alignment horizontal="left"/>
      <protection/>
    </xf>
    <xf numFmtId="0" fontId="6" fillId="0" borderId="2" xfId="37" applyFont="1" applyFill="1" applyBorder="1" applyAlignment="1">
      <alignment horizontal="left" vertical="center"/>
      <protection/>
    </xf>
    <xf numFmtId="172" fontId="4" fillId="0" borderId="0" xfId="42" applyNumberFormat="1" applyFont="1" applyAlignment="1">
      <alignment/>
    </xf>
    <xf numFmtId="0" fontId="37" fillId="0" borderId="0" xfId="0" applyFont="1" applyBorder="1" applyAlignment="1">
      <alignment/>
    </xf>
    <xf numFmtId="0" fontId="37" fillId="0" borderId="0" xfId="37" applyFont="1" applyFill="1" applyBorder="1" applyAlignment="1">
      <alignment horizontal="right" wrapText="1"/>
      <protection/>
    </xf>
    <xf numFmtId="0" fontId="37" fillId="0" borderId="3" xfId="0" applyFont="1" applyFill="1" applyBorder="1" applyAlignment="1">
      <alignment/>
    </xf>
    <xf numFmtId="0" fontId="37" fillId="0" borderId="3" xfId="0" applyFont="1" applyBorder="1" applyAlignment="1">
      <alignment/>
    </xf>
    <xf numFmtId="0" fontId="37" fillId="0" borderId="3" xfId="37" applyFont="1" applyFill="1" applyBorder="1" applyAlignment="1">
      <alignment horizontal="right" wrapText="1"/>
      <protection/>
    </xf>
    <xf numFmtId="0" fontId="14" fillId="0" borderId="0" xfId="0" applyFont="1" applyAlignment="1">
      <alignment/>
    </xf>
    <xf numFmtId="0" fontId="14" fillId="0" borderId="0" xfId="0" applyFont="1" applyAlignment="1">
      <alignment wrapText="1"/>
    </xf>
    <xf numFmtId="0" fontId="37" fillId="0" borderId="0" xfId="0" applyFont="1" applyFill="1" applyBorder="1" applyAlignment="1">
      <alignment/>
    </xf>
    <xf numFmtId="0" fontId="37" fillId="0" borderId="10" xfId="37" applyFont="1" applyFill="1" applyBorder="1" applyAlignment="1">
      <alignment horizontal="right" wrapText="1"/>
      <protection/>
    </xf>
    <xf numFmtId="0" fontId="35" fillId="0" borderId="0" xfId="37" applyFont="1" applyFill="1" applyBorder="1" applyAlignment="1">
      <alignment horizontal="right" wrapText="1"/>
      <protection/>
    </xf>
    <xf numFmtId="0" fontId="4" fillId="2" borderId="11" xfId="37" applyFont="1" applyFill="1" applyBorder="1" applyAlignment="1">
      <alignment horizontal="right" wrapText="1"/>
      <protection/>
    </xf>
    <xf numFmtId="3" fontId="2" fillId="0" borderId="0" xfId="0" applyNumberFormat="1" applyFont="1" applyBorder="1" applyAlignment="1">
      <alignment/>
    </xf>
    <xf numFmtId="2" fontId="2" fillId="0" borderId="0" xfId="0" applyNumberFormat="1" applyFont="1" applyAlignment="1">
      <alignment/>
    </xf>
    <xf numFmtId="3" fontId="2" fillId="0" borderId="0" xfId="0" applyNumberFormat="1" applyFont="1" applyAlignment="1">
      <alignment/>
    </xf>
    <xf numFmtId="49" fontId="2" fillId="0" borderId="0" xfId="0" applyNumberFormat="1" applyFont="1" applyAlignment="1">
      <alignment/>
    </xf>
    <xf numFmtId="2" fontId="6" fillId="0" borderId="0" xfId="0" applyNumberFormat="1" applyFont="1" applyFill="1" applyBorder="1" applyAlignment="1">
      <alignment horizontal="right" vertical="top"/>
    </xf>
    <xf numFmtId="1" fontId="6" fillId="0" borderId="0" xfId="0" applyNumberFormat="1" applyFont="1" applyFill="1" applyBorder="1" applyAlignment="1">
      <alignment horizontal="right" vertical="top"/>
    </xf>
    <xf numFmtId="1" fontId="4" fillId="0" borderId="0" xfId="0" applyNumberFormat="1" applyFont="1" applyFill="1" applyBorder="1" applyAlignment="1">
      <alignment horizontal="right" vertical="top"/>
    </xf>
    <xf numFmtId="1" fontId="4" fillId="0" borderId="2" xfId="0" applyNumberFormat="1" applyFont="1" applyFill="1" applyBorder="1" applyAlignment="1">
      <alignment horizontal="right" vertical="top"/>
    </xf>
    <xf numFmtId="0" fontId="4" fillId="0" borderId="0" xfId="24" applyFont="1" applyFill="1" applyBorder="1" applyAlignment="1">
      <alignment horizontal="right" wrapText="1"/>
      <protection/>
    </xf>
    <xf numFmtId="0" fontId="4" fillId="0" borderId="0" xfId="25" applyFont="1" applyFill="1" applyBorder="1" applyAlignment="1">
      <alignment horizontal="right" wrapText="1"/>
      <protection/>
    </xf>
    <xf numFmtId="0" fontId="14" fillId="0" borderId="4" xfId="36" applyFont="1" applyFill="1" applyBorder="1" applyAlignment="1">
      <alignment horizontal="right" wrapText="1"/>
      <protection/>
    </xf>
    <xf numFmtId="0" fontId="14" fillId="0" borderId="4" xfId="36" applyFont="1" applyFill="1" applyBorder="1" applyAlignment="1">
      <alignment horizontal="right" wrapText="1"/>
      <protection/>
    </xf>
    <xf numFmtId="0" fontId="35" fillId="0" borderId="0" xfId="25" applyFont="1" applyFill="1" applyBorder="1" applyAlignment="1">
      <alignment horizontal="right" vertical="center"/>
      <protection/>
    </xf>
    <xf numFmtId="0" fontId="5" fillId="0" borderId="0" xfId="0" applyFont="1" applyFill="1" applyAlignment="1">
      <alignment horizontal="right"/>
    </xf>
    <xf numFmtId="0" fontId="35" fillId="0" borderId="3" xfId="25" applyFont="1" applyFill="1" applyBorder="1" applyAlignment="1">
      <alignment horizontal="center" vertical="center"/>
      <protection/>
    </xf>
    <xf numFmtId="1" fontId="2" fillId="0" borderId="0" xfId="42" applyNumberFormat="1" applyFont="1" applyAlignment="1">
      <alignment/>
    </xf>
    <xf numFmtId="49" fontId="6" fillId="0" borderId="0" xfId="29" applyNumberFormat="1" applyFont="1" applyFill="1" applyBorder="1" applyAlignment="1">
      <alignment horizontal="right"/>
      <protection/>
    </xf>
    <xf numFmtId="49" fontId="29" fillId="0" borderId="0" xfId="29" applyNumberFormat="1" applyFont="1" applyFill="1" applyBorder="1" applyAlignment="1">
      <alignment horizontal="right"/>
      <protection/>
    </xf>
    <xf numFmtId="0" fontId="0" fillId="0" borderId="0" xfId="0" applyBorder="1" applyAlignment="1">
      <alignment horizontal="right"/>
    </xf>
    <xf numFmtId="0" fontId="14" fillId="0" borderId="2" xfId="31" applyFont="1" applyFill="1" applyBorder="1" applyAlignment="1">
      <alignment horizontal="left" wrapText="1"/>
      <protection/>
    </xf>
    <xf numFmtId="0" fontId="11" fillId="0" borderId="2" xfId="0" applyFont="1" applyBorder="1" applyAlignment="1">
      <alignment wrapText="1"/>
    </xf>
    <xf numFmtId="0" fontId="1" fillId="0" borderId="0" xfId="0" applyFont="1" applyAlignment="1">
      <alignment wrapText="1"/>
    </xf>
    <xf numFmtId="0" fontId="12" fillId="0" borderId="12" xfId="0" applyFont="1" applyBorder="1" applyAlignment="1">
      <alignment wrapText="1"/>
    </xf>
    <xf numFmtId="0" fontId="0" fillId="0" borderId="0" xfId="0" applyAlignment="1">
      <alignment vertical="top"/>
    </xf>
    <xf numFmtId="0" fontId="6" fillId="0" borderId="0" xfId="31" applyFont="1" applyFill="1" applyBorder="1" applyAlignment="1">
      <alignment horizontal="left" vertical="top"/>
      <protection/>
    </xf>
    <xf numFmtId="0" fontId="25" fillId="0" borderId="0" xfId="0" applyFont="1" applyAlignment="1">
      <alignment horizontal="center"/>
    </xf>
    <xf numFmtId="0" fontId="26" fillId="0" borderId="0" xfId="0" applyFont="1" applyAlignment="1">
      <alignment/>
    </xf>
    <xf numFmtId="0" fontId="28"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12" fillId="0" borderId="13" xfId="0" applyFont="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0" xfId="0" applyFont="1" applyAlignment="1">
      <alignment horizontal="left" vertical="top"/>
    </xf>
    <xf numFmtId="0" fontId="2" fillId="0" borderId="0" xfId="0" applyFont="1" applyAlignment="1">
      <alignment vertical="top"/>
    </xf>
    <xf numFmtId="0" fontId="6" fillId="0" borderId="1" xfId="0" applyFont="1" applyFill="1" applyBorder="1" applyAlignment="1">
      <alignment horizontal="left" vertical="top"/>
    </xf>
    <xf numFmtId="0" fontId="2" fillId="0" borderId="1" xfId="0" applyFont="1" applyBorder="1" applyAlignment="1">
      <alignment vertical="top"/>
    </xf>
    <xf numFmtId="0" fontId="11" fillId="0" borderId="0" xfId="0" applyFont="1" applyAlignment="1">
      <alignment horizontal="left" wrapText="1"/>
    </xf>
    <xf numFmtId="0" fontId="0" fillId="0" borderId="0" xfId="0" applyAlignment="1">
      <alignment wrapText="1"/>
    </xf>
    <xf numFmtId="0" fontId="6" fillId="0" borderId="0" xfId="0" applyFont="1" applyFill="1" applyBorder="1" applyAlignment="1">
      <alignment horizontal="left" vertical="top"/>
    </xf>
    <xf numFmtId="0" fontId="2" fillId="0" borderId="0" xfId="0" applyFont="1" applyBorder="1" applyAlignment="1">
      <alignment vertical="top"/>
    </xf>
    <xf numFmtId="0" fontId="11" fillId="0" borderId="0" xfId="0" applyFont="1" applyAlignment="1">
      <alignment horizontal="right" wrapText="1"/>
    </xf>
    <xf numFmtId="0" fontId="11" fillId="0" borderId="2" xfId="0" applyFont="1" applyBorder="1" applyAlignment="1">
      <alignment horizontal="left"/>
    </xf>
    <xf numFmtId="0" fontId="11" fillId="0" borderId="2" xfId="0" applyFont="1" applyBorder="1" applyAlignment="1">
      <alignment/>
    </xf>
    <xf numFmtId="0" fontId="5" fillId="0" borderId="0" xfId="0" applyFont="1" applyFill="1" applyAlignment="1">
      <alignment horizontal="left" vertical="top"/>
    </xf>
    <xf numFmtId="0" fontId="0" fillId="0" borderId="0" xfId="0" applyFill="1" applyAlignment="1">
      <alignment vertical="top"/>
    </xf>
    <xf numFmtId="0" fontId="2" fillId="0" borderId="3" xfId="0" applyFont="1" applyBorder="1" applyAlignment="1">
      <alignment horizontal="right" vertical="top"/>
    </xf>
    <xf numFmtId="0" fontId="0" fillId="0" borderId="3" xfId="0" applyBorder="1" applyAlignment="1">
      <alignment horizontal="right"/>
    </xf>
    <xf numFmtId="0" fontId="11" fillId="0" borderId="10" xfId="0" applyFont="1" applyBorder="1" applyAlignment="1">
      <alignment horizontal="left" wrapText="1"/>
    </xf>
    <xf numFmtId="0" fontId="0" fillId="0" borderId="10" xfId="0" applyBorder="1" applyAlignment="1">
      <alignment wrapText="1"/>
    </xf>
    <xf numFmtId="0" fontId="6" fillId="0" borderId="0" xfId="32" applyFont="1" applyFill="1" applyBorder="1" applyAlignment="1">
      <alignment horizontal="left" vertical="top"/>
      <protection/>
    </xf>
    <xf numFmtId="0" fontId="6" fillId="0" borderId="0" xfId="33" applyFont="1" applyFill="1" applyBorder="1" applyAlignment="1">
      <alignment vertical="top"/>
      <protection/>
    </xf>
    <xf numFmtId="0" fontId="5" fillId="0" borderId="0" xfId="0" applyFont="1" applyAlignment="1">
      <alignment vertical="top"/>
    </xf>
    <xf numFmtId="0" fontId="11" fillId="0" borderId="0" xfId="0" applyFont="1" applyBorder="1" applyAlignment="1">
      <alignment horizontal="left" wrapText="1"/>
    </xf>
    <xf numFmtId="0" fontId="1" fillId="0" borderId="0" xfId="0" applyFont="1" applyBorder="1" applyAlignment="1">
      <alignment wrapText="1"/>
    </xf>
    <xf numFmtId="0" fontId="11" fillId="0" borderId="1" xfId="0" applyFont="1" applyBorder="1" applyAlignment="1">
      <alignment horizontal="left" wrapText="1"/>
    </xf>
    <xf numFmtId="0" fontId="0" fillId="0" borderId="1" xfId="0" applyBorder="1" applyAlignment="1">
      <alignment wrapText="1"/>
    </xf>
    <xf numFmtId="0" fontId="6" fillId="0" borderId="0" xfId="34" applyFont="1" applyFill="1" applyBorder="1" applyAlignment="1">
      <alignment vertical="top"/>
      <protection/>
    </xf>
    <xf numFmtId="0" fontId="11" fillId="0" borderId="0" xfId="0" applyFont="1" applyAlignment="1">
      <alignment wrapText="1"/>
    </xf>
    <xf numFmtId="0" fontId="6" fillId="0" borderId="0" xfId="35" applyFont="1" applyFill="1" applyBorder="1" applyAlignment="1">
      <alignment vertical="top"/>
      <protection/>
    </xf>
    <xf numFmtId="0" fontId="11" fillId="0" borderId="12" xfId="0" applyFont="1" applyBorder="1" applyAlignment="1">
      <alignment wrapText="1"/>
    </xf>
    <xf numFmtId="0" fontId="11" fillId="0" borderId="14" xfId="0" applyFont="1" applyBorder="1" applyAlignment="1">
      <alignment wrapText="1"/>
    </xf>
    <xf numFmtId="0" fontId="1" fillId="0" borderId="12" xfId="0" applyFont="1" applyBorder="1" applyAlignment="1">
      <alignment wrapText="1"/>
    </xf>
    <xf numFmtId="0" fontId="1" fillId="0" borderId="14" xfId="0" applyFont="1" applyBorder="1" applyAlignment="1">
      <alignment wrapText="1"/>
    </xf>
    <xf numFmtId="0" fontId="5" fillId="0" borderId="0" xfId="0" applyFont="1" applyFill="1" applyBorder="1" applyAlignment="1">
      <alignment vertical="top"/>
    </xf>
    <xf numFmtId="0" fontId="11" fillId="0" borderId="0" xfId="0" applyFont="1" applyBorder="1" applyAlignment="1">
      <alignment wrapText="1"/>
    </xf>
    <xf numFmtId="0" fontId="5" fillId="0" borderId="0" xfId="0" applyFont="1" applyBorder="1" applyAlignment="1">
      <alignment vertical="top"/>
    </xf>
    <xf numFmtId="0" fontId="6" fillId="0" borderId="0" xfId="0" applyFont="1" applyBorder="1" applyAlignment="1">
      <alignment vertical="top"/>
    </xf>
    <xf numFmtId="0" fontId="14" fillId="0" borderId="0" xfId="0" applyNumberFormat="1" applyFont="1" applyBorder="1" applyAlignment="1">
      <alignment wrapText="1"/>
    </xf>
    <xf numFmtId="0" fontId="0" fillId="0" borderId="0" xfId="0" applyBorder="1" applyAlignment="1">
      <alignment wrapText="1"/>
    </xf>
    <xf numFmtId="0" fontId="14" fillId="0" borderId="2" xfId="0" applyNumberFormat="1" applyFont="1" applyBorder="1" applyAlignment="1">
      <alignment wrapText="1"/>
    </xf>
    <xf numFmtId="0" fontId="0" fillId="0" borderId="2" xfId="0" applyBorder="1" applyAlignment="1">
      <alignment wrapText="1"/>
    </xf>
    <xf numFmtId="0" fontId="6" fillId="0" borderId="0" xfId="28" applyFont="1" applyFill="1" applyBorder="1" applyAlignment="1">
      <alignment vertical="top"/>
      <protection/>
    </xf>
    <xf numFmtId="0" fontId="11" fillId="0" borderId="2" xfId="0" applyFont="1" applyFill="1" applyBorder="1" applyAlignment="1">
      <alignment wrapText="1"/>
    </xf>
    <xf numFmtId="0" fontId="1" fillId="0" borderId="2" xfId="0" applyFont="1" applyFill="1" applyBorder="1" applyAlignment="1">
      <alignment wrapText="1"/>
    </xf>
    <xf numFmtId="0" fontId="11" fillId="0" borderId="0" xfId="0" applyFont="1" applyAlignment="1">
      <alignment vertical="top" wrapText="1"/>
    </xf>
    <xf numFmtId="0" fontId="0" fillId="0" borderId="0" xfId="0" applyAlignment="1">
      <alignment vertical="top" wrapText="1"/>
    </xf>
    <xf numFmtId="0" fontId="14" fillId="0" borderId="0" xfId="0" applyFont="1" applyBorder="1" applyAlignment="1">
      <alignment wrapText="1"/>
    </xf>
    <xf numFmtId="0" fontId="33" fillId="0" borderId="13" xfId="0" applyFont="1" applyBorder="1" applyAlignment="1">
      <alignment wrapText="1"/>
    </xf>
    <xf numFmtId="0" fontId="34" fillId="0" borderId="12" xfId="0" applyFont="1" applyBorder="1" applyAlignment="1">
      <alignment wrapText="1"/>
    </xf>
    <xf numFmtId="0" fontId="34" fillId="0" borderId="14" xfId="0" applyFont="1" applyBorder="1" applyAlignment="1">
      <alignment wrapText="1"/>
    </xf>
    <xf numFmtId="0" fontId="14" fillId="0" borderId="2" xfId="0" applyFont="1" applyBorder="1" applyAlignment="1">
      <alignment wrapText="1"/>
    </xf>
  </cellXfs>
  <cellStyles count="29">
    <cellStyle name="Normal" xfId="0"/>
    <cellStyle name="Comma" xfId="15"/>
    <cellStyle name="Comma [0]" xfId="16"/>
    <cellStyle name="Currency" xfId="17"/>
    <cellStyle name="Currency [0]" xfId="18"/>
    <cellStyle name="Followed Hyperlink" xfId="19"/>
    <cellStyle name="Hyperlink" xfId="20"/>
    <cellStyle name="Normal_3.1" xfId="21"/>
    <cellStyle name="Normal_3.3" xfId="22"/>
    <cellStyle name="Normal_6 Self-harmers by time in" xfId="23"/>
    <cellStyle name="Normal_7.10" xfId="24"/>
    <cellStyle name="Normal_7.14" xfId="25"/>
    <cellStyle name="Normal_7.15" xfId="26"/>
    <cellStyle name="Normal_7.18" xfId="27"/>
    <cellStyle name="Normal_7.19" xfId="28"/>
    <cellStyle name="Normal_7.2" xfId="29"/>
    <cellStyle name="Normal_7.20" xfId="30"/>
    <cellStyle name="Normal_7.3" xfId="31"/>
    <cellStyle name="Normal_7.4" xfId="32"/>
    <cellStyle name="Normal_7.5" xfId="33"/>
    <cellStyle name="Normal_7.6" xfId="34"/>
    <cellStyle name="Normal_7.7" xfId="35"/>
    <cellStyle name="Normal_8 Assaults by type" xfId="36"/>
    <cellStyle name="Normal_C2" xfId="37"/>
    <cellStyle name="Normal_C4" xfId="38"/>
    <cellStyle name="Normal_C5" xfId="39"/>
    <cellStyle name="Normal_F7" xfId="40"/>
    <cellStyle name="Normal_Sheet1" xfId="41"/>
    <cellStyle name="Percent"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E34"/>
  <sheetViews>
    <sheetView tabSelected="1" workbookViewId="0" topLeftCell="A1">
      <selection activeCell="A1" sqref="A1:E1"/>
    </sheetView>
  </sheetViews>
  <sheetFormatPr defaultColWidth="9.140625" defaultRowHeight="12.75"/>
  <cols>
    <col min="1" max="1" width="9.140625" style="169" customWidth="1"/>
    <col min="2" max="2" width="70.00390625" style="0" customWidth="1"/>
    <col min="3" max="3" width="6.140625" style="0" customWidth="1"/>
    <col min="4" max="4" width="10.28125" style="169" customWidth="1"/>
    <col min="5" max="5" width="63.28125" style="0" customWidth="1"/>
  </cols>
  <sheetData>
    <row r="1" spans="1:5" s="185" customFormat="1" ht="45.75">
      <c r="A1" s="265" t="s">
        <v>318</v>
      </c>
      <c r="B1" s="266"/>
      <c r="C1" s="266"/>
      <c r="D1" s="266"/>
      <c r="E1" s="266"/>
    </row>
    <row r="2" spans="1:5" s="186" customFormat="1" ht="27.75">
      <c r="A2" s="262" t="s">
        <v>319</v>
      </c>
      <c r="B2" s="263"/>
      <c r="C2" s="263"/>
      <c r="D2" s="263"/>
      <c r="E2" s="263"/>
    </row>
    <row r="3" spans="1:5" s="186" customFormat="1" ht="27">
      <c r="A3" s="262" t="s">
        <v>290</v>
      </c>
      <c r="B3" s="264"/>
      <c r="C3" s="264"/>
      <c r="D3" s="264"/>
      <c r="E3" s="264"/>
    </row>
    <row r="4" spans="1:5" s="178" customFormat="1" ht="17.25" customHeight="1">
      <c r="A4" s="179"/>
      <c r="B4" s="180"/>
      <c r="C4" s="180"/>
      <c r="D4" s="180"/>
      <c r="E4" s="180"/>
    </row>
    <row r="5" spans="1:5" s="178" customFormat="1" ht="17.25" customHeight="1">
      <c r="A5" s="179"/>
      <c r="B5" s="180"/>
      <c r="C5" s="180"/>
      <c r="D5" s="180"/>
      <c r="E5" s="180"/>
    </row>
    <row r="6" spans="1:4" s="78" customFormat="1" ht="12.75" hidden="1">
      <c r="A6" s="181"/>
      <c r="D6" s="181"/>
    </row>
    <row r="7" spans="1:5" s="184" customFormat="1" ht="16.5">
      <c r="A7" s="182" t="s">
        <v>316</v>
      </c>
      <c r="B7" s="183" t="s">
        <v>317</v>
      </c>
      <c r="D7" s="182"/>
      <c r="E7" s="183"/>
    </row>
    <row r="8" spans="1:5" s="173" customFormat="1" ht="16.5">
      <c r="A8" s="174"/>
      <c r="B8" s="175"/>
      <c r="D8" s="174"/>
      <c r="E8" s="175"/>
    </row>
    <row r="9" spans="1:2" s="173" customFormat="1" ht="16.5">
      <c r="A9" s="176">
        <v>1</v>
      </c>
      <c r="B9" s="177" t="s">
        <v>321</v>
      </c>
    </row>
    <row r="10" spans="1:2" s="173" customFormat="1" ht="16.5">
      <c r="A10" s="176">
        <v>2</v>
      </c>
      <c r="B10" s="177" t="s">
        <v>297</v>
      </c>
    </row>
    <row r="11" spans="1:5" s="173" customFormat="1" ht="16.5">
      <c r="A11" s="176">
        <v>3</v>
      </c>
      <c r="B11" s="177" t="s">
        <v>298</v>
      </c>
      <c r="E11" s="177"/>
    </row>
    <row r="12" spans="1:4" s="173" customFormat="1" ht="16.5">
      <c r="A12" s="176">
        <v>4</v>
      </c>
      <c r="B12" s="177" t="s">
        <v>293</v>
      </c>
      <c r="D12" s="176"/>
    </row>
    <row r="13" spans="1:4" s="173" customFormat="1" ht="16.5">
      <c r="A13" s="176">
        <v>5</v>
      </c>
      <c r="B13" s="177" t="s">
        <v>299</v>
      </c>
      <c r="D13" s="176"/>
    </row>
    <row r="14" spans="1:4" s="173" customFormat="1" ht="16.5">
      <c r="A14" s="176">
        <v>6</v>
      </c>
      <c r="B14" s="177" t="s">
        <v>294</v>
      </c>
      <c r="D14" s="176"/>
    </row>
    <row r="15" spans="1:4" s="173" customFormat="1" ht="16.5">
      <c r="A15" s="176">
        <v>7</v>
      </c>
      <c r="B15" s="177" t="s">
        <v>295</v>
      </c>
      <c r="D15" s="176"/>
    </row>
    <row r="16" spans="1:4" s="173" customFormat="1" ht="16.5">
      <c r="A16" s="176">
        <v>8</v>
      </c>
      <c r="B16" s="177" t="s">
        <v>300</v>
      </c>
      <c r="D16" s="176"/>
    </row>
    <row r="17" spans="1:4" s="173" customFormat="1" ht="16.5">
      <c r="A17" s="176">
        <v>9</v>
      </c>
      <c r="B17" s="177" t="s">
        <v>301</v>
      </c>
      <c r="D17" s="176"/>
    </row>
    <row r="18" spans="1:4" s="173" customFormat="1" ht="16.5">
      <c r="A18" s="176">
        <v>10</v>
      </c>
      <c r="B18" s="177" t="s">
        <v>302</v>
      </c>
      <c r="D18" s="176"/>
    </row>
    <row r="19" spans="1:4" s="173" customFormat="1" ht="16.5">
      <c r="A19" s="176">
        <v>11</v>
      </c>
      <c r="B19" s="177" t="s">
        <v>303</v>
      </c>
      <c r="D19" s="176"/>
    </row>
    <row r="20" spans="1:4" s="173" customFormat="1" ht="16.5">
      <c r="A20" s="176">
        <v>12</v>
      </c>
      <c r="B20" s="177" t="s">
        <v>304</v>
      </c>
      <c r="D20" s="176"/>
    </row>
    <row r="21" spans="1:4" s="173" customFormat="1" ht="16.5">
      <c r="A21" s="176">
        <v>13</v>
      </c>
      <c r="B21" s="177" t="s">
        <v>305</v>
      </c>
      <c r="D21" s="176"/>
    </row>
    <row r="22" spans="1:4" s="173" customFormat="1" ht="16.5">
      <c r="A22" s="176">
        <v>14</v>
      </c>
      <c r="B22" s="177" t="s">
        <v>296</v>
      </c>
      <c r="D22" s="176"/>
    </row>
    <row r="23" spans="1:4" s="173" customFormat="1" ht="16.5">
      <c r="A23" s="176">
        <v>15</v>
      </c>
      <c r="B23" s="177" t="s">
        <v>389</v>
      </c>
      <c r="D23" s="176"/>
    </row>
    <row r="24" s="1" customFormat="1" ht="12.75">
      <c r="D24" s="170"/>
    </row>
    <row r="25" s="1" customFormat="1" ht="12.75">
      <c r="D25" s="170"/>
    </row>
    <row r="26" spans="1:4" s="1" customFormat="1" ht="12.75">
      <c r="A26" s="170"/>
      <c r="D26" s="170"/>
    </row>
    <row r="27" spans="1:4" s="1" customFormat="1" ht="12.75">
      <c r="A27" s="170"/>
      <c r="D27" s="170"/>
    </row>
    <row r="28" spans="1:4" s="1" customFormat="1" ht="12.75">
      <c r="A28" s="170"/>
      <c r="D28" s="170"/>
    </row>
    <row r="29" spans="1:4" s="1" customFormat="1" ht="12.75">
      <c r="A29" s="170"/>
      <c r="D29" s="170"/>
    </row>
    <row r="30" spans="1:4" s="1" customFormat="1" ht="12.75">
      <c r="A30" s="170"/>
      <c r="D30" s="170"/>
    </row>
    <row r="31" spans="1:4" s="1" customFormat="1" ht="12.75">
      <c r="A31" s="170"/>
      <c r="D31" s="170"/>
    </row>
    <row r="32" spans="1:4" s="1" customFormat="1" ht="12.75">
      <c r="A32" s="170"/>
      <c r="D32" s="170"/>
    </row>
    <row r="33" spans="1:4" s="1" customFormat="1" ht="12.75">
      <c r="A33" s="170"/>
      <c r="D33" s="170"/>
    </row>
    <row r="34" spans="1:5" s="1" customFormat="1" ht="12.75">
      <c r="A34" s="170"/>
      <c r="D34" s="169"/>
      <c r="E34"/>
    </row>
  </sheetData>
  <mergeCells count="3">
    <mergeCell ref="A2:E2"/>
    <mergeCell ref="A3:E3"/>
    <mergeCell ref="A1:E1"/>
  </mergeCells>
  <hyperlinks>
    <hyperlink ref="B9" location="'1 Summary assault statistics'!A1" display="Prison assault summary statistics"/>
    <hyperlink ref="B11" location="'3 Assaults by age'!A1" display="Assault incidents and prisoner assailants, victims and fighters by age"/>
    <hyperlink ref="B12" location="'4 Assaults by time in'!A1" display="Prisoner assailants, victims and fighters by time in current prison"/>
    <hyperlink ref="B13" location="'5 Assaults by status'!A1" display="Prisoner assailants, victims and fighters by type of custody"/>
    <hyperlink ref="B14" location="'6 Assaults by ethnicity'!A1" display="Prisoner assailants, victims and fighters by ethnicity"/>
    <hyperlink ref="B15" location="'7 Assaults by nationality'!A1" display="Prisoner assailants, victims and fighters by nationality type"/>
    <hyperlink ref="B16" location="'8 Assaults by type'!A1" display="Assault incidents by assailant / victim type"/>
    <hyperlink ref="B17" location="'9 Sexual assaults'!A1" display="Sexual assault incidents by assailant / victim type"/>
    <hyperlink ref="B18" location="'10 Assaults with weapons'!A1" display="Assault incidents involving weapons"/>
    <hyperlink ref="B19" location="'11 Assaults on staff by age'!A1" display="Assaults on staff"/>
    <hyperlink ref="B20" location="'12 Assaults by type of injury'!A1" display="Assault incidents by type of injury"/>
    <hyperlink ref="B21" location="'13 Assaults by hosp attendance'!A1" display="Assault related hospital attendances and treatment for concussion/internal injuries"/>
    <hyperlink ref="B22" location="'14 Assaults by prison'!A1" display="Assault incidents (Including fights) by establishment"/>
    <hyperlink ref="B10" location="'2 Assaults by role'!A1" display="Assault incidents  and prisoner assailants, victims and fighters by gender"/>
    <hyperlink ref="B23" location="'15 Major prison changes'!A1" display="Dates of prisons opening/closing and major re-roles of prisons"/>
  </hyperlinks>
  <printOptions/>
  <pageMargins left="0.75" right="0.75" top="1" bottom="1" header="0.5" footer="0.5"/>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codeName="Sheet17"/>
  <dimension ref="A1:U29"/>
  <sheetViews>
    <sheetView workbookViewId="0" topLeftCell="A1">
      <selection activeCell="A1" sqref="A1:L1"/>
    </sheetView>
  </sheetViews>
  <sheetFormatPr defaultColWidth="9.140625" defaultRowHeight="12.75"/>
  <cols>
    <col min="1" max="1" width="24.7109375" style="1" customWidth="1"/>
    <col min="2" max="2" width="5.7109375" style="1" hidden="1" customWidth="1"/>
    <col min="3" max="3" width="5.7109375" style="20" hidden="1" customWidth="1"/>
    <col min="4" max="11" width="5.7109375" style="20" customWidth="1"/>
    <col min="12" max="12" width="6.57421875" style="20" customWidth="1"/>
    <col min="13" max="14" width="6.28125" style="86" customWidth="1"/>
    <col min="15" max="16384" width="9.140625" style="1" customWidth="1"/>
  </cols>
  <sheetData>
    <row r="1" spans="1:12" ht="15" customHeight="1">
      <c r="A1" s="301" t="s">
        <v>307</v>
      </c>
      <c r="B1" s="301"/>
      <c r="C1" s="260"/>
      <c r="D1" s="260"/>
      <c r="E1" s="260"/>
      <c r="F1" s="260"/>
      <c r="G1" s="260"/>
      <c r="H1" s="260"/>
      <c r="I1" s="260"/>
      <c r="J1" s="260"/>
      <c r="K1" s="260"/>
      <c r="L1" s="260"/>
    </row>
    <row r="2" spans="1:12" ht="12.75">
      <c r="A2" s="115"/>
      <c r="B2" s="115"/>
      <c r="C2" s="114"/>
      <c r="D2" s="114"/>
      <c r="E2" s="114"/>
      <c r="F2" s="114"/>
      <c r="G2" s="114"/>
      <c r="H2" s="114"/>
      <c r="I2" s="114"/>
      <c r="J2" s="114"/>
      <c r="K2" s="114"/>
      <c r="L2" s="114"/>
    </row>
    <row r="3" spans="1:12" ht="12.75">
      <c r="A3" s="115"/>
      <c r="B3" s="115"/>
      <c r="C3" s="114"/>
      <c r="D3" s="114"/>
      <c r="E3" s="114"/>
      <c r="F3" s="114"/>
      <c r="G3" s="114"/>
      <c r="H3" s="114"/>
      <c r="I3" s="114"/>
      <c r="J3" s="114"/>
      <c r="K3" s="114"/>
      <c r="L3" s="114"/>
    </row>
    <row r="4" spans="1:21" s="55" customFormat="1" ht="14.25" thickBot="1">
      <c r="A4" s="59" t="s">
        <v>58</v>
      </c>
      <c r="B4" s="59"/>
      <c r="C4" s="21"/>
      <c r="D4" s="21"/>
      <c r="E4" s="283" t="s">
        <v>383</v>
      </c>
      <c r="F4" s="284"/>
      <c r="G4" s="284"/>
      <c r="H4" s="284"/>
      <c r="I4" s="284"/>
      <c r="J4" s="284"/>
      <c r="K4" s="284"/>
      <c r="L4" s="284"/>
      <c r="M4" s="193"/>
      <c r="N4" s="193"/>
      <c r="O4" s="193"/>
      <c r="P4" s="193"/>
      <c r="Q4" s="193"/>
      <c r="R4" s="193"/>
      <c r="S4" s="193"/>
      <c r="T4" s="193"/>
      <c r="U4" s="193"/>
    </row>
    <row r="5" spans="1:14" s="149" customFormat="1" ht="15" customHeight="1">
      <c r="A5" s="147"/>
      <c r="B5" s="147"/>
      <c r="C5" s="150" t="s">
        <v>0</v>
      </c>
      <c r="D5" s="217" t="s">
        <v>366</v>
      </c>
      <c r="E5" s="217" t="s">
        <v>367</v>
      </c>
      <c r="F5" s="217" t="s">
        <v>368</v>
      </c>
      <c r="G5" s="217" t="s">
        <v>369</v>
      </c>
      <c r="H5" s="217" t="s">
        <v>370</v>
      </c>
      <c r="I5" s="217" t="s">
        <v>1</v>
      </c>
      <c r="J5" s="217" t="s">
        <v>2</v>
      </c>
      <c r="K5" s="217" t="s">
        <v>3</v>
      </c>
      <c r="L5" s="217" t="s">
        <v>4</v>
      </c>
      <c r="M5" s="160"/>
      <c r="N5" s="160"/>
    </row>
    <row r="6" spans="3:12" ht="12.75">
      <c r="C6" s="1"/>
      <c r="D6" s="1"/>
      <c r="E6" s="1"/>
      <c r="F6" s="1"/>
      <c r="H6" s="1"/>
      <c r="I6" s="1"/>
      <c r="J6" s="1"/>
      <c r="K6" s="1"/>
      <c r="L6" s="1"/>
    </row>
    <row r="7" spans="1:12" ht="12.75">
      <c r="A7" s="6" t="s">
        <v>115</v>
      </c>
      <c r="B7" s="6"/>
      <c r="C7" s="6"/>
      <c r="D7" s="6"/>
      <c r="E7" s="6"/>
      <c r="F7" s="3"/>
      <c r="G7" s="22"/>
      <c r="H7" s="3"/>
      <c r="I7" s="3"/>
      <c r="J7" s="3"/>
      <c r="K7" s="3"/>
      <c r="L7" s="3"/>
    </row>
    <row r="8" spans="1:12" ht="12.75">
      <c r="A8" s="148" t="s">
        <v>74</v>
      </c>
      <c r="B8" s="148"/>
      <c r="C8" s="6">
        <f aca="true" t="shared" si="0" ref="C8:L8">SUM(C9:C12)</f>
        <v>115</v>
      </c>
      <c r="D8" s="6">
        <f t="shared" si="0"/>
        <v>116</v>
      </c>
      <c r="E8" s="6">
        <f t="shared" si="0"/>
        <v>100</v>
      </c>
      <c r="F8" s="6">
        <f t="shared" si="0"/>
        <v>142</v>
      </c>
      <c r="G8" s="6">
        <f t="shared" si="0"/>
        <v>131</v>
      </c>
      <c r="H8" s="6">
        <f t="shared" si="0"/>
        <v>143</v>
      </c>
      <c r="I8" s="6">
        <f t="shared" si="0"/>
        <v>139</v>
      </c>
      <c r="J8" s="6">
        <f t="shared" si="0"/>
        <v>147</v>
      </c>
      <c r="K8" s="6">
        <f t="shared" si="0"/>
        <v>135</v>
      </c>
      <c r="L8" s="6">
        <f t="shared" si="0"/>
        <v>119</v>
      </c>
    </row>
    <row r="9" spans="1:12" ht="12.75">
      <c r="A9" s="3" t="str">
        <f>+A16</f>
        <v>Prisoner On Prisoner</v>
      </c>
      <c r="B9" s="3"/>
      <c r="C9" s="3">
        <v>82</v>
      </c>
      <c r="D9" s="3">
        <f aca="true" t="shared" si="1" ref="D9:K9">+D16+D23</f>
        <v>82</v>
      </c>
      <c r="E9" s="3">
        <f t="shared" si="1"/>
        <v>69</v>
      </c>
      <c r="F9" s="3">
        <f t="shared" si="1"/>
        <v>112</v>
      </c>
      <c r="G9" s="3">
        <f t="shared" si="1"/>
        <v>92</v>
      </c>
      <c r="H9" s="3">
        <f t="shared" si="1"/>
        <v>102</v>
      </c>
      <c r="I9" s="3">
        <f t="shared" si="1"/>
        <v>87</v>
      </c>
      <c r="J9" s="3">
        <f t="shared" si="1"/>
        <v>93</v>
      </c>
      <c r="K9" s="3">
        <f t="shared" si="1"/>
        <v>103</v>
      </c>
      <c r="L9" s="3">
        <f>+L16+L23</f>
        <v>92</v>
      </c>
    </row>
    <row r="10" spans="1:12" ht="12.75">
      <c r="A10" s="3" t="str">
        <f>+A17</f>
        <v>Prisoner On Officer</v>
      </c>
      <c r="B10" s="3"/>
      <c r="C10" s="3">
        <v>15</v>
      </c>
      <c r="D10" s="3">
        <f aca="true" t="shared" si="2" ref="D10:K10">+D17+D24</f>
        <v>16</v>
      </c>
      <c r="E10" s="3">
        <f t="shared" si="2"/>
        <v>11</v>
      </c>
      <c r="F10" s="3">
        <f t="shared" si="2"/>
        <v>14</v>
      </c>
      <c r="G10" s="3">
        <f t="shared" si="2"/>
        <v>18</v>
      </c>
      <c r="H10" s="3">
        <f t="shared" si="2"/>
        <v>20</v>
      </c>
      <c r="I10" s="3">
        <f t="shared" si="2"/>
        <v>22</v>
      </c>
      <c r="J10" s="3">
        <f t="shared" si="2"/>
        <v>27</v>
      </c>
      <c r="K10" s="3">
        <f t="shared" si="2"/>
        <v>17</v>
      </c>
      <c r="L10" s="3">
        <f>+L17+L24</f>
        <v>14</v>
      </c>
    </row>
    <row r="11" spans="1:12" ht="12.75">
      <c r="A11" s="3" t="str">
        <f>+A18</f>
        <v>Prisoner On Other</v>
      </c>
      <c r="B11" s="3"/>
      <c r="C11" s="3">
        <v>9</v>
      </c>
      <c r="D11" s="3">
        <f aca="true" t="shared" si="3" ref="D11:K11">+D18+D25</f>
        <v>9</v>
      </c>
      <c r="E11" s="3">
        <f t="shared" si="3"/>
        <v>13</v>
      </c>
      <c r="F11" s="3">
        <f t="shared" si="3"/>
        <v>10</v>
      </c>
      <c r="G11" s="3">
        <f t="shared" si="3"/>
        <v>15</v>
      </c>
      <c r="H11" s="3">
        <f t="shared" si="3"/>
        <v>15</v>
      </c>
      <c r="I11" s="3">
        <f t="shared" si="3"/>
        <v>12</v>
      </c>
      <c r="J11" s="3">
        <f t="shared" si="3"/>
        <v>9</v>
      </c>
      <c r="K11" s="3">
        <f t="shared" si="3"/>
        <v>10</v>
      </c>
      <c r="L11" s="3">
        <f>+L18+L25</f>
        <v>6</v>
      </c>
    </row>
    <row r="12" spans="1:12" ht="12.75">
      <c r="A12" s="3" t="str">
        <f>+A19</f>
        <v>Other</v>
      </c>
      <c r="B12" s="3"/>
      <c r="C12" s="3">
        <v>9</v>
      </c>
      <c r="D12" s="3">
        <f aca="true" t="shared" si="4" ref="D12:K12">+D19+D26</f>
        <v>9</v>
      </c>
      <c r="E12" s="3">
        <f t="shared" si="4"/>
        <v>7</v>
      </c>
      <c r="F12" s="3">
        <f t="shared" si="4"/>
        <v>6</v>
      </c>
      <c r="G12" s="3">
        <f t="shared" si="4"/>
        <v>6</v>
      </c>
      <c r="H12" s="3">
        <f t="shared" si="4"/>
        <v>6</v>
      </c>
      <c r="I12" s="3">
        <f t="shared" si="4"/>
        <v>18</v>
      </c>
      <c r="J12" s="3">
        <f t="shared" si="4"/>
        <v>18</v>
      </c>
      <c r="K12" s="3">
        <f t="shared" si="4"/>
        <v>5</v>
      </c>
      <c r="L12" s="3">
        <f>+L19+L26</f>
        <v>7</v>
      </c>
    </row>
    <row r="13" spans="1:12" ht="12.75">
      <c r="A13" s="3"/>
      <c r="B13" s="3"/>
      <c r="C13" s="3"/>
      <c r="D13" s="3"/>
      <c r="E13" s="3"/>
      <c r="F13" s="3"/>
      <c r="G13" s="22"/>
      <c r="H13" s="3"/>
      <c r="I13" s="3"/>
      <c r="J13" s="3"/>
      <c r="K13" s="3"/>
      <c r="L13" s="3"/>
    </row>
    <row r="14" spans="1:12" ht="12.75">
      <c r="A14" s="6" t="s">
        <v>103</v>
      </c>
      <c r="B14" s="6"/>
      <c r="C14" s="6"/>
      <c r="D14" s="6"/>
      <c r="E14" s="6"/>
      <c r="F14" s="3"/>
      <c r="G14" s="22"/>
      <c r="H14" s="3"/>
      <c r="I14" s="3"/>
      <c r="J14" s="3"/>
      <c r="K14" s="3"/>
      <c r="L14" s="3"/>
    </row>
    <row r="15" spans="1:12" ht="12.75">
      <c r="A15" s="148" t="s">
        <v>74</v>
      </c>
      <c r="B15" s="148"/>
      <c r="C15" s="6">
        <f aca="true" t="shared" si="5" ref="C15:L15">SUM(C16:C19)</f>
        <v>97</v>
      </c>
      <c r="D15" s="6">
        <f t="shared" si="5"/>
        <v>98</v>
      </c>
      <c r="E15" s="6">
        <f t="shared" si="5"/>
        <v>92</v>
      </c>
      <c r="F15" s="6">
        <f t="shared" si="5"/>
        <v>125</v>
      </c>
      <c r="G15" s="6">
        <f t="shared" si="5"/>
        <v>106</v>
      </c>
      <c r="H15" s="6">
        <f t="shared" si="5"/>
        <v>123</v>
      </c>
      <c r="I15" s="6">
        <f t="shared" si="5"/>
        <v>119</v>
      </c>
      <c r="J15" s="6">
        <f t="shared" si="5"/>
        <v>134</v>
      </c>
      <c r="K15" s="6">
        <f t="shared" si="5"/>
        <v>117</v>
      </c>
      <c r="L15" s="6">
        <f t="shared" si="5"/>
        <v>110</v>
      </c>
    </row>
    <row r="16" spans="1:12" ht="12.75">
      <c r="A16" s="156" t="s">
        <v>28</v>
      </c>
      <c r="B16" s="156"/>
      <c r="C16" s="156">
        <v>67</v>
      </c>
      <c r="D16" s="252">
        <v>67</v>
      </c>
      <c r="E16" s="156">
        <v>64</v>
      </c>
      <c r="F16" s="157">
        <v>99</v>
      </c>
      <c r="G16" s="22">
        <v>74</v>
      </c>
      <c r="H16" s="157">
        <v>82</v>
      </c>
      <c r="I16" s="157">
        <v>73</v>
      </c>
      <c r="J16" s="157">
        <v>86</v>
      </c>
      <c r="K16" s="157">
        <v>89</v>
      </c>
      <c r="L16" s="157">
        <v>86</v>
      </c>
    </row>
    <row r="17" spans="1:12" ht="12.75">
      <c r="A17" s="156" t="s">
        <v>26</v>
      </c>
      <c r="B17" s="156"/>
      <c r="C17" s="156">
        <v>13</v>
      </c>
      <c r="D17" s="252">
        <v>14</v>
      </c>
      <c r="E17" s="156">
        <v>10</v>
      </c>
      <c r="F17" s="157">
        <v>13</v>
      </c>
      <c r="G17" s="22">
        <v>15</v>
      </c>
      <c r="H17" s="157">
        <v>20</v>
      </c>
      <c r="I17" s="157">
        <v>21</v>
      </c>
      <c r="J17" s="157">
        <v>23</v>
      </c>
      <c r="K17" s="157">
        <v>14</v>
      </c>
      <c r="L17" s="157">
        <v>14</v>
      </c>
    </row>
    <row r="18" spans="1:12" ht="12.75">
      <c r="A18" s="156" t="s">
        <v>27</v>
      </c>
      <c r="B18" s="156"/>
      <c r="C18" s="156">
        <v>9</v>
      </c>
      <c r="D18" s="252">
        <v>9</v>
      </c>
      <c r="E18" s="156">
        <v>13</v>
      </c>
      <c r="F18" s="157">
        <v>8</v>
      </c>
      <c r="G18" s="22">
        <v>14</v>
      </c>
      <c r="H18" s="157">
        <v>15</v>
      </c>
      <c r="I18" s="157">
        <v>12</v>
      </c>
      <c r="J18" s="157">
        <v>9</v>
      </c>
      <c r="K18" s="157">
        <v>10</v>
      </c>
      <c r="L18" s="157">
        <v>6</v>
      </c>
    </row>
    <row r="19" spans="1:12" ht="12.75">
      <c r="A19" s="156" t="s">
        <v>22</v>
      </c>
      <c r="B19" s="156"/>
      <c r="C19" s="156">
        <v>8</v>
      </c>
      <c r="D19" s="252">
        <v>8</v>
      </c>
      <c r="E19" s="156">
        <v>5</v>
      </c>
      <c r="F19" s="157">
        <v>5</v>
      </c>
      <c r="G19" s="22">
        <v>3</v>
      </c>
      <c r="H19" s="157">
        <v>6</v>
      </c>
      <c r="I19" s="157">
        <v>13</v>
      </c>
      <c r="J19" s="157">
        <v>16</v>
      </c>
      <c r="K19" s="157">
        <v>4</v>
      </c>
      <c r="L19" s="157">
        <v>4</v>
      </c>
    </row>
    <row r="20" spans="1:12" ht="12.75">
      <c r="A20" s="3"/>
      <c r="B20" s="3"/>
      <c r="C20" s="3"/>
      <c r="D20" s="3"/>
      <c r="E20" s="3"/>
      <c r="F20" s="3"/>
      <c r="G20" s="22"/>
      <c r="H20" s="3"/>
      <c r="I20" s="3"/>
      <c r="J20" s="3"/>
      <c r="K20" s="3"/>
      <c r="L20" s="3"/>
    </row>
    <row r="21" spans="1:12" ht="12.75">
      <c r="A21" s="148" t="s">
        <v>102</v>
      </c>
      <c r="B21" s="148"/>
      <c r="C21" s="148"/>
      <c r="D21" s="148"/>
      <c r="E21" s="148"/>
      <c r="F21" s="3"/>
      <c r="G21" s="22"/>
      <c r="H21" s="3"/>
      <c r="I21" s="3"/>
      <c r="J21" s="3"/>
      <c r="K21" s="3"/>
      <c r="L21" s="3"/>
    </row>
    <row r="22" spans="1:12" ht="12.75">
      <c r="A22" s="148" t="s">
        <v>74</v>
      </c>
      <c r="B22" s="148"/>
      <c r="C22" s="6">
        <f aca="true" t="shared" si="6" ref="C22:K22">SUM(C23:C26)</f>
        <v>18</v>
      </c>
      <c r="D22" s="6">
        <f t="shared" si="6"/>
        <v>18</v>
      </c>
      <c r="E22" s="6">
        <f t="shared" si="6"/>
        <v>8</v>
      </c>
      <c r="F22" s="6">
        <f t="shared" si="6"/>
        <v>17</v>
      </c>
      <c r="G22" s="6">
        <f t="shared" si="6"/>
        <v>25</v>
      </c>
      <c r="H22" s="6">
        <f t="shared" si="6"/>
        <v>20</v>
      </c>
      <c r="I22" s="6">
        <f t="shared" si="6"/>
        <v>20</v>
      </c>
      <c r="J22" s="6">
        <f t="shared" si="6"/>
        <v>13</v>
      </c>
      <c r="K22" s="6">
        <f t="shared" si="6"/>
        <v>18</v>
      </c>
      <c r="L22" s="6">
        <f>SUM(L23:L26)</f>
        <v>9</v>
      </c>
    </row>
    <row r="23" spans="1:12" ht="12.75">
      <c r="A23" s="156" t="s">
        <v>28</v>
      </c>
      <c r="B23" s="156"/>
      <c r="C23" s="156">
        <v>15</v>
      </c>
      <c r="D23" s="252">
        <v>15</v>
      </c>
      <c r="E23" s="156">
        <v>5</v>
      </c>
      <c r="F23" s="157">
        <v>13</v>
      </c>
      <c r="G23" s="22">
        <v>18</v>
      </c>
      <c r="H23" s="157">
        <v>20</v>
      </c>
      <c r="I23" s="157">
        <v>14</v>
      </c>
      <c r="J23" s="157">
        <v>7</v>
      </c>
      <c r="K23" s="157">
        <v>14</v>
      </c>
      <c r="L23" s="157">
        <v>6</v>
      </c>
    </row>
    <row r="24" spans="1:12" ht="12.75">
      <c r="A24" s="156" t="s">
        <v>26</v>
      </c>
      <c r="B24" s="156"/>
      <c r="C24" s="156">
        <v>2</v>
      </c>
      <c r="D24" s="252">
        <v>2</v>
      </c>
      <c r="E24" s="156">
        <v>1</v>
      </c>
      <c r="F24" s="157">
        <v>1</v>
      </c>
      <c r="G24" s="22">
        <v>3</v>
      </c>
      <c r="H24" s="157">
        <v>0</v>
      </c>
      <c r="I24" s="157">
        <v>1</v>
      </c>
      <c r="J24" s="157">
        <v>4</v>
      </c>
      <c r="K24" s="157">
        <v>3</v>
      </c>
      <c r="L24" s="157">
        <v>0</v>
      </c>
    </row>
    <row r="25" spans="1:12" ht="12.75">
      <c r="A25" s="156" t="s">
        <v>27</v>
      </c>
      <c r="B25" s="156"/>
      <c r="C25" s="156">
        <v>0</v>
      </c>
      <c r="D25" s="252">
        <v>0</v>
      </c>
      <c r="E25" s="156">
        <v>0</v>
      </c>
      <c r="F25" s="157">
        <v>2</v>
      </c>
      <c r="G25" s="22">
        <v>1</v>
      </c>
      <c r="H25" s="157">
        <v>0</v>
      </c>
      <c r="I25" s="157">
        <v>0</v>
      </c>
      <c r="J25" s="157">
        <v>0</v>
      </c>
      <c r="K25" s="157">
        <v>0</v>
      </c>
      <c r="L25" s="157">
        <v>0</v>
      </c>
    </row>
    <row r="26" spans="1:12" ht="13.5" thickBot="1">
      <c r="A26" s="158" t="s">
        <v>22</v>
      </c>
      <c r="B26" s="158"/>
      <c r="C26" s="158">
        <v>1</v>
      </c>
      <c r="D26" s="252">
        <v>1</v>
      </c>
      <c r="E26" s="158">
        <v>2</v>
      </c>
      <c r="F26" s="159">
        <v>1</v>
      </c>
      <c r="G26" s="21">
        <v>3</v>
      </c>
      <c r="H26" s="159">
        <v>0</v>
      </c>
      <c r="I26" s="159">
        <v>5</v>
      </c>
      <c r="J26" s="159">
        <v>2</v>
      </c>
      <c r="K26" s="159">
        <v>1</v>
      </c>
      <c r="L26" s="159">
        <v>3</v>
      </c>
    </row>
    <row r="27" spans="1:13" ht="39.75" customHeight="1">
      <c r="A27" s="302" t="s">
        <v>116</v>
      </c>
      <c r="B27" s="302"/>
      <c r="C27" s="302"/>
      <c r="D27" s="302"/>
      <c r="E27" s="302"/>
      <c r="F27" s="302"/>
      <c r="G27" s="302"/>
      <c r="H27" s="302"/>
      <c r="I27" s="302"/>
      <c r="J27" s="302"/>
      <c r="K27" s="302"/>
      <c r="L27" s="302"/>
      <c r="M27" s="161"/>
    </row>
    <row r="28" spans="1:13" ht="65.25" customHeight="1">
      <c r="A28" s="274" t="s">
        <v>388</v>
      </c>
      <c r="B28" s="274"/>
      <c r="C28" s="274"/>
      <c r="D28" s="274"/>
      <c r="E28" s="274"/>
      <c r="F28" s="274"/>
      <c r="G28" s="274"/>
      <c r="H28" s="274"/>
      <c r="I28" s="274"/>
      <c r="J28" s="274"/>
      <c r="K28" s="274"/>
      <c r="L28" s="274"/>
      <c r="M28" s="161"/>
    </row>
    <row r="29" spans="1:13" ht="55.5" customHeight="1">
      <c r="A29" s="267" t="s">
        <v>112</v>
      </c>
      <c r="B29" s="299"/>
      <c r="C29" s="299"/>
      <c r="D29" s="299"/>
      <c r="E29" s="299"/>
      <c r="F29" s="299"/>
      <c r="G29" s="299"/>
      <c r="H29" s="299"/>
      <c r="I29" s="299"/>
      <c r="J29" s="299"/>
      <c r="K29" s="299"/>
      <c r="L29" s="300"/>
      <c r="M29" s="162"/>
    </row>
  </sheetData>
  <mergeCells count="5">
    <mergeCell ref="A29:L29"/>
    <mergeCell ref="A1:L1"/>
    <mergeCell ref="A27:L27"/>
    <mergeCell ref="A28:L28"/>
    <mergeCell ref="E4:L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8"/>
  <dimension ref="A1:U29"/>
  <sheetViews>
    <sheetView workbookViewId="0" topLeftCell="A1">
      <selection activeCell="A1" sqref="A1:K1"/>
    </sheetView>
  </sheetViews>
  <sheetFormatPr defaultColWidth="9.140625" defaultRowHeight="12.75"/>
  <cols>
    <col min="1" max="1" width="24.7109375" style="1" customWidth="1"/>
    <col min="2" max="11" width="5.7109375" style="1" customWidth="1"/>
    <col min="12" max="16384" width="9.140625" style="1" customWidth="1"/>
  </cols>
  <sheetData>
    <row r="1" spans="1:11" ht="15" customHeight="1">
      <c r="A1" s="289" t="s">
        <v>308</v>
      </c>
      <c r="B1" s="289"/>
      <c r="C1" s="260"/>
      <c r="D1" s="260"/>
      <c r="E1" s="260"/>
      <c r="F1" s="260"/>
      <c r="G1" s="260"/>
      <c r="H1" s="260"/>
      <c r="I1" s="260"/>
      <c r="J1" s="260"/>
      <c r="K1" s="260"/>
    </row>
    <row r="2" spans="1:2" ht="12.75">
      <c r="A2" s="5"/>
      <c r="B2" s="5"/>
    </row>
    <row r="3" spans="1:11" ht="12.75">
      <c r="A3" s="5"/>
      <c r="C3" s="171"/>
      <c r="D3" s="171"/>
      <c r="E3" s="171"/>
      <c r="F3" s="171"/>
      <c r="G3" s="171"/>
      <c r="H3" s="171"/>
      <c r="I3" s="171"/>
      <c r="J3" s="171"/>
      <c r="K3" s="171"/>
    </row>
    <row r="4" spans="1:21" s="55" customFormat="1" ht="14.25" thickBot="1">
      <c r="A4" s="59" t="s">
        <v>58</v>
      </c>
      <c r="B4" s="283" t="s">
        <v>383</v>
      </c>
      <c r="C4" s="284"/>
      <c r="D4" s="284"/>
      <c r="E4" s="284"/>
      <c r="F4" s="284"/>
      <c r="G4" s="284"/>
      <c r="H4" s="284"/>
      <c r="I4" s="284"/>
      <c r="J4" s="284"/>
      <c r="K4" s="284"/>
      <c r="L4" s="255"/>
      <c r="M4" s="193"/>
      <c r="N4" s="193"/>
      <c r="O4" s="193"/>
      <c r="P4" s="193"/>
      <c r="Q4" s="193"/>
      <c r="R4" s="193"/>
      <c r="S4" s="193"/>
      <c r="T4" s="193"/>
      <c r="U4" s="193"/>
    </row>
    <row r="5" spans="1:11" ht="15" customHeight="1">
      <c r="A5" s="15"/>
      <c r="B5" s="15"/>
      <c r="C5" s="217" t="s">
        <v>366</v>
      </c>
      <c r="D5" s="217" t="s">
        <v>367</v>
      </c>
      <c r="E5" s="217" t="s">
        <v>368</v>
      </c>
      <c r="F5" s="217" t="s">
        <v>369</v>
      </c>
      <c r="G5" s="217" t="s">
        <v>370</v>
      </c>
      <c r="H5" s="217" t="s">
        <v>1</v>
      </c>
      <c r="I5" s="217" t="s">
        <v>2</v>
      </c>
      <c r="J5" s="217" t="s">
        <v>3</v>
      </c>
      <c r="K5" s="217" t="s">
        <v>4</v>
      </c>
    </row>
    <row r="6" spans="1:11" ht="12.75">
      <c r="A6" s="2"/>
      <c r="B6" s="2"/>
      <c r="C6" s="2"/>
      <c r="D6" s="2"/>
      <c r="E6" s="2"/>
      <c r="F6" s="2"/>
      <c r="G6" s="2"/>
      <c r="H6" s="2"/>
      <c r="I6" s="2"/>
      <c r="J6" s="2"/>
      <c r="K6" s="2"/>
    </row>
    <row r="7" spans="1:11" ht="12.75">
      <c r="A7" s="6" t="s">
        <v>50</v>
      </c>
      <c r="B7" s="6"/>
      <c r="C7" s="6">
        <v>8237</v>
      </c>
      <c r="D7" s="6">
        <v>9537</v>
      </c>
      <c r="E7" s="6">
        <v>10260</v>
      </c>
      <c r="F7" s="6">
        <v>10225</v>
      </c>
      <c r="G7" s="6">
        <v>11085</v>
      </c>
      <c r="H7" s="6">
        <v>12649</v>
      </c>
      <c r="I7" s="6">
        <v>13226</v>
      </c>
      <c r="J7" s="6">
        <v>13321</v>
      </c>
      <c r="K7" s="6">
        <v>14013</v>
      </c>
    </row>
    <row r="8" spans="1:11" ht="12.75">
      <c r="A8" s="4"/>
      <c r="B8" s="4"/>
      <c r="C8" s="4"/>
      <c r="D8" s="4"/>
      <c r="E8" s="4"/>
      <c r="F8" s="4"/>
      <c r="G8" s="4"/>
      <c r="H8" s="4"/>
      <c r="I8" s="4"/>
      <c r="J8" s="4"/>
      <c r="K8" s="4"/>
    </row>
    <row r="9" spans="1:11" ht="12.75">
      <c r="A9" s="2"/>
      <c r="B9" s="2"/>
      <c r="C9" s="2"/>
      <c r="D9" s="2"/>
      <c r="E9" s="2"/>
      <c r="F9" s="2"/>
      <c r="G9" s="2"/>
      <c r="H9" s="2"/>
      <c r="I9" s="2"/>
      <c r="J9" s="2"/>
      <c r="K9" s="2"/>
    </row>
    <row r="10" spans="1:11" ht="12.75">
      <c r="A10" s="303" t="s">
        <v>76</v>
      </c>
      <c r="B10" s="303"/>
      <c r="C10" s="260"/>
      <c r="D10" s="260"/>
      <c r="E10" s="260"/>
      <c r="F10" s="260"/>
      <c r="G10" s="260"/>
      <c r="H10" s="260"/>
      <c r="I10" s="260"/>
      <c r="J10" s="260"/>
      <c r="K10" s="260"/>
    </row>
    <row r="11" spans="1:14" ht="12.75">
      <c r="A11" s="6" t="s">
        <v>75</v>
      </c>
      <c r="B11" s="6"/>
      <c r="C11" s="6">
        <f aca="true" t="shared" si="0" ref="C11:K11">SUM(C12:C24)</f>
        <v>1186</v>
      </c>
      <c r="D11" s="6">
        <f t="shared" si="0"/>
        <v>1158</v>
      </c>
      <c r="E11" s="6">
        <f t="shared" si="0"/>
        <v>1255</v>
      </c>
      <c r="F11" s="6">
        <f t="shared" si="0"/>
        <v>1610</v>
      </c>
      <c r="G11" s="6">
        <f t="shared" si="0"/>
        <v>1473</v>
      </c>
      <c r="H11" s="6">
        <f t="shared" si="0"/>
        <v>1757</v>
      </c>
      <c r="I11" s="6">
        <f t="shared" si="0"/>
        <v>1828</v>
      </c>
      <c r="J11" s="6">
        <f t="shared" si="0"/>
        <v>1910</v>
      </c>
      <c r="K11" s="6">
        <f t="shared" si="0"/>
        <v>1834</v>
      </c>
      <c r="M11" s="123"/>
      <c r="N11" s="123"/>
    </row>
    <row r="12" spans="1:11" ht="12.75">
      <c r="A12" s="3" t="s">
        <v>39</v>
      </c>
      <c r="B12" s="3"/>
      <c r="C12" s="3">
        <v>187</v>
      </c>
      <c r="D12" s="3">
        <v>191</v>
      </c>
      <c r="E12" s="3">
        <v>200</v>
      </c>
      <c r="F12" s="3">
        <v>259</v>
      </c>
      <c r="G12" s="3">
        <v>230</v>
      </c>
      <c r="H12" s="3">
        <v>245</v>
      </c>
      <c r="I12" s="3">
        <v>264</v>
      </c>
      <c r="J12" s="3">
        <v>261</v>
      </c>
      <c r="K12" s="3">
        <v>302</v>
      </c>
    </row>
    <row r="13" spans="1:11" ht="12.75">
      <c r="A13" s="3" t="s">
        <v>40</v>
      </c>
      <c r="B13" s="3"/>
      <c r="C13" s="115">
        <v>0</v>
      </c>
      <c r="D13" s="115">
        <v>0</v>
      </c>
      <c r="E13" s="115">
        <v>0</v>
      </c>
      <c r="F13" s="115">
        <v>0</v>
      </c>
      <c r="G13" s="115">
        <v>0</v>
      </c>
      <c r="H13" s="115">
        <v>2</v>
      </c>
      <c r="I13" s="115">
        <v>1</v>
      </c>
      <c r="J13" s="115">
        <v>1</v>
      </c>
      <c r="K13" s="115">
        <v>0</v>
      </c>
    </row>
    <row r="14" spans="1:11" ht="12.75">
      <c r="A14" s="3" t="s">
        <v>41</v>
      </c>
      <c r="B14" s="3"/>
      <c r="C14" s="3">
        <v>55</v>
      </c>
      <c r="D14" s="3">
        <v>51</v>
      </c>
      <c r="E14" s="3">
        <v>47</v>
      </c>
      <c r="F14" s="3">
        <v>46</v>
      </c>
      <c r="G14" s="3">
        <v>41</v>
      </c>
      <c r="H14" s="3">
        <v>60</v>
      </c>
      <c r="I14" s="3">
        <v>49</v>
      </c>
      <c r="J14" s="3">
        <v>70</v>
      </c>
      <c r="K14" s="3">
        <v>49</v>
      </c>
    </row>
    <row r="15" spans="1:11" ht="12.75">
      <c r="A15" s="3" t="s">
        <v>42</v>
      </c>
      <c r="B15" s="3"/>
      <c r="C15" s="3">
        <v>12</v>
      </c>
      <c r="D15" s="3">
        <v>10</v>
      </c>
      <c r="E15" s="3">
        <v>10</v>
      </c>
      <c r="F15" s="3">
        <v>25</v>
      </c>
      <c r="G15" s="3">
        <v>20</v>
      </c>
      <c r="H15" s="3">
        <v>29</v>
      </c>
      <c r="I15" s="3">
        <v>27</v>
      </c>
      <c r="J15" s="3">
        <v>31</v>
      </c>
      <c r="K15" s="3">
        <v>32</v>
      </c>
    </row>
    <row r="16" spans="1:11" ht="12.75">
      <c r="A16" s="3" t="s">
        <v>43</v>
      </c>
      <c r="B16" s="3"/>
      <c r="C16" s="3">
        <v>38</v>
      </c>
      <c r="D16" s="3">
        <v>33</v>
      </c>
      <c r="E16" s="3">
        <v>29</v>
      </c>
      <c r="F16" s="3">
        <v>35</v>
      </c>
      <c r="G16" s="3">
        <v>30</v>
      </c>
      <c r="H16" s="3">
        <v>38</v>
      </c>
      <c r="I16" s="3">
        <v>46</v>
      </c>
      <c r="J16" s="3">
        <v>45</v>
      </c>
      <c r="K16" s="3">
        <v>53</v>
      </c>
    </row>
    <row r="17" spans="1:11" ht="12.75">
      <c r="A17" s="3" t="s">
        <v>44</v>
      </c>
      <c r="B17" s="3"/>
      <c r="C17" s="3">
        <v>130</v>
      </c>
      <c r="D17" s="3">
        <v>122</v>
      </c>
      <c r="E17" s="3">
        <v>125</v>
      </c>
      <c r="F17" s="3">
        <v>162</v>
      </c>
      <c r="G17" s="3">
        <v>164</v>
      </c>
      <c r="H17" s="3">
        <v>178</v>
      </c>
      <c r="I17" s="3">
        <v>237</v>
      </c>
      <c r="J17" s="3">
        <v>271</v>
      </c>
      <c r="K17" s="3">
        <v>239</v>
      </c>
    </row>
    <row r="18" spans="1:11" ht="12.75">
      <c r="A18" s="3" t="s">
        <v>45</v>
      </c>
      <c r="B18" s="3"/>
      <c r="C18" s="3">
        <v>2</v>
      </c>
      <c r="D18" s="3">
        <v>5</v>
      </c>
      <c r="E18" s="3">
        <v>4</v>
      </c>
      <c r="F18" s="3">
        <v>2</v>
      </c>
      <c r="G18" s="3">
        <v>2</v>
      </c>
      <c r="H18" s="3">
        <v>4</v>
      </c>
      <c r="I18" s="3">
        <v>3</v>
      </c>
      <c r="J18" s="3">
        <v>2</v>
      </c>
      <c r="K18" s="3">
        <v>4</v>
      </c>
    </row>
    <row r="19" spans="1:11" ht="12.75">
      <c r="A19" s="3" t="s">
        <v>46</v>
      </c>
      <c r="B19" s="3"/>
      <c r="C19" s="3">
        <v>20</v>
      </c>
      <c r="D19" s="3">
        <v>29</v>
      </c>
      <c r="E19" s="3">
        <v>26</v>
      </c>
      <c r="F19" s="3">
        <v>34</v>
      </c>
      <c r="G19" s="3">
        <v>37</v>
      </c>
      <c r="H19" s="3">
        <v>41</v>
      </c>
      <c r="I19" s="3">
        <v>51</v>
      </c>
      <c r="J19" s="3">
        <v>60</v>
      </c>
      <c r="K19" s="3">
        <v>66</v>
      </c>
    </row>
    <row r="20" spans="1:11" ht="12.75">
      <c r="A20" s="3" t="s">
        <v>47</v>
      </c>
      <c r="B20" s="3"/>
      <c r="C20" s="3">
        <v>35</v>
      </c>
      <c r="D20" s="3">
        <v>15</v>
      </c>
      <c r="E20" s="3">
        <v>15</v>
      </c>
      <c r="F20" s="3">
        <v>30</v>
      </c>
      <c r="G20" s="3">
        <v>19</v>
      </c>
      <c r="H20" s="3">
        <v>18</v>
      </c>
      <c r="I20" s="3">
        <v>23</v>
      </c>
      <c r="J20" s="3">
        <v>20</v>
      </c>
      <c r="K20" s="3">
        <v>28</v>
      </c>
    </row>
    <row r="21" spans="1:11" ht="12.75">
      <c r="A21" s="3" t="s">
        <v>48</v>
      </c>
      <c r="B21" s="3"/>
      <c r="C21" s="3">
        <v>14</v>
      </c>
      <c r="D21" s="3">
        <v>15</v>
      </c>
      <c r="E21" s="3">
        <v>12</v>
      </c>
      <c r="F21" s="3">
        <v>28</v>
      </c>
      <c r="G21" s="3">
        <v>26</v>
      </c>
      <c r="H21" s="3">
        <v>29</v>
      </c>
      <c r="I21" s="3">
        <v>29</v>
      </c>
      <c r="J21" s="3">
        <v>32</v>
      </c>
      <c r="K21" s="3">
        <v>26</v>
      </c>
    </row>
    <row r="22" spans="1:11" ht="12.75">
      <c r="A22" s="3" t="s">
        <v>49</v>
      </c>
      <c r="B22" s="3"/>
      <c r="C22" s="3">
        <v>32</v>
      </c>
      <c r="D22" s="3">
        <v>31</v>
      </c>
      <c r="E22" s="3">
        <v>23</v>
      </c>
      <c r="F22" s="3">
        <v>42</v>
      </c>
      <c r="G22" s="3">
        <v>38</v>
      </c>
      <c r="H22" s="3">
        <v>39</v>
      </c>
      <c r="I22" s="3">
        <v>43</v>
      </c>
      <c r="J22" s="3">
        <v>26</v>
      </c>
      <c r="K22" s="3">
        <v>40</v>
      </c>
    </row>
    <row r="23" spans="1:11" ht="15">
      <c r="A23" s="3" t="s">
        <v>124</v>
      </c>
      <c r="B23" s="3"/>
      <c r="C23" s="3">
        <v>586</v>
      </c>
      <c r="D23" s="3">
        <v>591</v>
      </c>
      <c r="E23" s="3">
        <v>686</v>
      </c>
      <c r="F23" s="3">
        <v>861</v>
      </c>
      <c r="G23" s="3">
        <v>771</v>
      </c>
      <c r="H23" s="3">
        <v>954</v>
      </c>
      <c r="I23" s="3">
        <v>913</v>
      </c>
      <c r="J23" s="3">
        <v>961</v>
      </c>
      <c r="K23" s="3">
        <v>877</v>
      </c>
    </row>
    <row r="24" spans="1:11" ht="12.75">
      <c r="A24" s="77" t="s">
        <v>80</v>
      </c>
      <c r="B24" s="77"/>
      <c r="C24" s="77">
        <v>75</v>
      </c>
      <c r="D24" s="77">
        <v>65</v>
      </c>
      <c r="E24" s="77">
        <v>78</v>
      </c>
      <c r="F24" s="77">
        <v>86</v>
      </c>
      <c r="G24" s="77">
        <v>95</v>
      </c>
      <c r="H24" s="77">
        <v>120</v>
      </c>
      <c r="I24" s="77">
        <v>142</v>
      </c>
      <c r="J24" s="77">
        <v>130</v>
      </c>
      <c r="K24" s="77">
        <v>118</v>
      </c>
    </row>
    <row r="25" spans="1:11" ht="12.75">
      <c r="A25" s="4"/>
      <c r="B25" s="4"/>
      <c r="C25" s="4"/>
      <c r="D25" s="4"/>
      <c r="E25" s="4"/>
      <c r="F25" s="4"/>
      <c r="G25" s="4"/>
      <c r="H25" s="4"/>
      <c r="I25" s="4"/>
      <c r="J25" s="4"/>
      <c r="K25" s="4"/>
    </row>
    <row r="26" spans="1:12" ht="66" customHeight="1">
      <c r="A26" s="292" t="s">
        <v>386</v>
      </c>
      <c r="B26" s="293"/>
      <c r="C26" s="293"/>
      <c r="D26" s="293"/>
      <c r="E26" s="293"/>
      <c r="F26" s="293"/>
      <c r="G26" s="293"/>
      <c r="H26" s="293"/>
      <c r="I26" s="293"/>
      <c r="J26" s="293"/>
      <c r="K26" s="293"/>
      <c r="L26" s="124"/>
    </row>
    <row r="27" spans="1:12" ht="27" customHeight="1">
      <c r="A27" s="295" t="s">
        <v>108</v>
      </c>
      <c r="B27" s="295"/>
      <c r="C27" s="295"/>
      <c r="D27" s="295"/>
      <c r="E27" s="295"/>
      <c r="F27" s="295"/>
      <c r="G27" s="295"/>
      <c r="H27" s="295"/>
      <c r="I27" s="295"/>
      <c r="J27" s="295"/>
      <c r="K27" s="295"/>
      <c r="L27" s="127"/>
    </row>
    <row r="28" spans="1:12" ht="28.5" customHeight="1">
      <c r="A28" s="295" t="s">
        <v>125</v>
      </c>
      <c r="B28" s="295"/>
      <c r="C28" s="295"/>
      <c r="D28" s="295"/>
      <c r="E28" s="295"/>
      <c r="F28" s="295"/>
      <c r="G28" s="295"/>
      <c r="H28" s="295"/>
      <c r="I28" s="295"/>
      <c r="J28" s="295"/>
      <c r="K28" s="295"/>
      <c r="L28" s="127"/>
    </row>
    <row r="29" spans="1:12" ht="53.25" customHeight="1">
      <c r="A29" s="267" t="s">
        <v>112</v>
      </c>
      <c r="B29" s="268"/>
      <c r="C29" s="268"/>
      <c r="D29" s="268"/>
      <c r="E29" s="268"/>
      <c r="F29" s="268"/>
      <c r="G29" s="268"/>
      <c r="H29" s="268"/>
      <c r="I29" s="268"/>
      <c r="J29" s="268"/>
      <c r="K29" s="269"/>
      <c r="L29" s="133"/>
    </row>
  </sheetData>
  <mergeCells count="7">
    <mergeCell ref="A29:K29"/>
    <mergeCell ref="A28:K28"/>
    <mergeCell ref="A10:K10"/>
    <mergeCell ref="A1:K1"/>
    <mergeCell ref="A26:K26"/>
    <mergeCell ref="A27:K27"/>
    <mergeCell ref="B4:K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
  <dimension ref="A1:U28"/>
  <sheetViews>
    <sheetView workbookViewId="0" topLeftCell="A1">
      <selection activeCell="A1" sqref="A1:K1"/>
    </sheetView>
  </sheetViews>
  <sheetFormatPr defaultColWidth="9.140625" defaultRowHeight="12.75"/>
  <cols>
    <col min="1" max="1" width="24.7109375" style="1" customWidth="1"/>
    <col min="2" max="11" width="5.7109375" style="1" customWidth="1"/>
    <col min="12" max="16384" width="9.140625" style="1" customWidth="1"/>
  </cols>
  <sheetData>
    <row r="1" spans="1:11" ht="15">
      <c r="A1" s="304" t="s">
        <v>309</v>
      </c>
      <c r="B1" s="304"/>
      <c r="C1" s="277"/>
      <c r="D1" s="277"/>
      <c r="E1" s="277"/>
      <c r="F1" s="277"/>
      <c r="G1" s="277"/>
      <c r="H1" s="277"/>
      <c r="I1" s="277"/>
      <c r="J1" s="277"/>
      <c r="K1" s="277"/>
    </row>
    <row r="2" spans="1:11" ht="12.75">
      <c r="A2" s="77"/>
      <c r="B2" s="77"/>
      <c r="C2" s="89"/>
      <c r="D2" s="89"/>
      <c r="E2" s="89"/>
      <c r="F2" s="89"/>
      <c r="G2" s="89"/>
      <c r="H2" s="89"/>
      <c r="I2" s="89"/>
      <c r="J2" s="89"/>
      <c r="K2" s="89"/>
    </row>
    <row r="3" spans="1:11" ht="12.75">
      <c r="A3" s="77"/>
      <c r="B3" s="77"/>
      <c r="C3" s="89"/>
      <c r="D3" s="89"/>
      <c r="E3" s="89"/>
      <c r="F3" s="89"/>
      <c r="G3" s="89"/>
      <c r="H3" s="89"/>
      <c r="I3" s="89"/>
      <c r="J3" s="89"/>
      <c r="K3" s="89"/>
    </row>
    <row r="4" spans="1:21" s="55" customFormat="1" ht="14.25" thickBot="1">
      <c r="A4" s="59" t="s">
        <v>58</v>
      </c>
      <c r="B4" s="283" t="s">
        <v>383</v>
      </c>
      <c r="C4" s="284"/>
      <c r="D4" s="284"/>
      <c r="E4" s="284"/>
      <c r="F4" s="284"/>
      <c r="G4" s="284"/>
      <c r="H4" s="284"/>
      <c r="I4" s="284"/>
      <c r="J4" s="284"/>
      <c r="K4" s="284"/>
      <c r="L4" s="255"/>
      <c r="M4" s="193"/>
      <c r="N4" s="193"/>
      <c r="O4" s="193"/>
      <c r="P4" s="193"/>
      <c r="Q4" s="193"/>
      <c r="R4" s="193"/>
      <c r="S4" s="193"/>
      <c r="T4" s="193"/>
      <c r="U4" s="193"/>
    </row>
    <row r="5" spans="1:11" ht="15">
      <c r="A5" s="141"/>
      <c r="B5" s="141"/>
      <c r="C5" s="217" t="s">
        <v>366</v>
      </c>
      <c r="D5" s="217" t="s">
        <v>367</v>
      </c>
      <c r="E5" s="217" t="s">
        <v>368</v>
      </c>
      <c r="F5" s="217" t="s">
        <v>369</v>
      </c>
      <c r="G5" s="217" t="s">
        <v>370</v>
      </c>
      <c r="H5" s="217" t="s">
        <v>1</v>
      </c>
      <c r="I5" s="217" t="s">
        <v>2</v>
      </c>
      <c r="J5" s="217" t="s">
        <v>3</v>
      </c>
      <c r="K5" s="217" t="s">
        <v>4</v>
      </c>
    </row>
    <row r="6" spans="1:11" ht="12.75">
      <c r="A6" s="51" t="s">
        <v>113</v>
      </c>
      <c r="B6" s="51"/>
      <c r="C6" s="117"/>
      <c r="D6" s="117"/>
      <c r="E6" s="117"/>
      <c r="F6" s="117"/>
      <c r="G6" s="117"/>
      <c r="H6" s="117"/>
      <c r="I6" s="117"/>
      <c r="J6" s="117"/>
      <c r="K6" s="117"/>
    </row>
    <row r="7" spans="1:11" ht="12.75">
      <c r="A7" s="51" t="s">
        <v>115</v>
      </c>
      <c r="B7" s="51"/>
      <c r="C7" s="14">
        <f aca="true" t="shared" si="0" ref="C7:K7">SUM(C8:C11)</f>
        <v>2189</v>
      </c>
      <c r="D7" s="14">
        <f t="shared" si="0"/>
        <v>2694</v>
      </c>
      <c r="E7" s="14">
        <f t="shared" si="0"/>
        <v>2843</v>
      </c>
      <c r="F7" s="14">
        <f t="shared" si="0"/>
        <v>2884</v>
      </c>
      <c r="G7" s="14">
        <f t="shared" si="0"/>
        <v>3194</v>
      </c>
      <c r="H7" s="14">
        <f t="shared" si="0"/>
        <v>3500</v>
      </c>
      <c r="I7" s="14">
        <f t="shared" si="0"/>
        <v>3529</v>
      </c>
      <c r="J7" s="14">
        <f t="shared" si="0"/>
        <v>3267</v>
      </c>
      <c r="K7" s="14">
        <f t="shared" si="0"/>
        <v>3198</v>
      </c>
    </row>
    <row r="8" spans="1:11" ht="12.75">
      <c r="A8" s="113" t="s">
        <v>130</v>
      </c>
      <c r="B8" s="145"/>
      <c r="C8" s="145">
        <v>315</v>
      </c>
      <c r="D8" s="145">
        <v>390</v>
      </c>
      <c r="E8" s="145">
        <v>399</v>
      </c>
      <c r="F8" s="145">
        <v>353</v>
      </c>
      <c r="G8" s="145">
        <v>455</v>
      </c>
      <c r="H8" s="145">
        <v>578</v>
      </c>
      <c r="I8" s="145">
        <v>611</v>
      </c>
      <c r="J8" s="145">
        <v>458</v>
      </c>
      <c r="K8" s="145">
        <v>560</v>
      </c>
    </row>
    <row r="9" spans="1:11" ht="12.75">
      <c r="A9" s="113" t="s">
        <v>131</v>
      </c>
      <c r="B9" s="145"/>
      <c r="C9" s="145">
        <v>539</v>
      </c>
      <c r="D9" s="145">
        <v>576</v>
      </c>
      <c r="E9" s="145">
        <v>589</v>
      </c>
      <c r="F9" s="145">
        <v>578</v>
      </c>
      <c r="G9" s="145">
        <v>620</v>
      </c>
      <c r="H9" s="145">
        <v>681</v>
      </c>
      <c r="I9" s="145">
        <v>703</v>
      </c>
      <c r="J9" s="145">
        <v>700</v>
      </c>
      <c r="K9" s="145">
        <v>658</v>
      </c>
    </row>
    <row r="10" spans="1:11" ht="12.75">
      <c r="A10" s="113" t="s">
        <v>132</v>
      </c>
      <c r="B10" s="145"/>
      <c r="C10" s="145">
        <v>1330</v>
      </c>
      <c r="D10" s="145">
        <v>1717</v>
      </c>
      <c r="E10" s="145">
        <v>1841</v>
      </c>
      <c r="F10" s="145">
        <v>1907</v>
      </c>
      <c r="G10" s="145">
        <v>2074</v>
      </c>
      <c r="H10" s="145">
        <v>2229</v>
      </c>
      <c r="I10" s="145">
        <v>2205</v>
      </c>
      <c r="J10" s="145">
        <v>2101</v>
      </c>
      <c r="K10" s="145">
        <v>1974</v>
      </c>
    </row>
    <row r="11" spans="1:11" ht="15">
      <c r="A11" s="113" t="s">
        <v>374</v>
      </c>
      <c r="B11" s="145"/>
      <c r="C11" s="145">
        <v>5</v>
      </c>
      <c r="D11" s="145">
        <v>11</v>
      </c>
      <c r="E11" s="145">
        <v>14</v>
      </c>
      <c r="F11" s="145">
        <v>46</v>
      </c>
      <c r="G11" s="145">
        <v>45</v>
      </c>
      <c r="H11" s="145">
        <v>12</v>
      </c>
      <c r="I11" s="145">
        <v>10</v>
      </c>
      <c r="J11" s="145">
        <v>8</v>
      </c>
      <c r="K11" s="145">
        <v>6</v>
      </c>
    </row>
    <row r="12" spans="1:11" ht="12.75">
      <c r="A12" s="3"/>
      <c r="B12" s="3"/>
      <c r="C12" s="3"/>
      <c r="D12" s="3"/>
      <c r="E12" s="3"/>
      <c r="F12" s="3"/>
      <c r="G12" s="3"/>
      <c r="H12" s="3"/>
      <c r="I12" s="3"/>
      <c r="J12" s="3"/>
      <c r="K12" s="3"/>
    </row>
    <row r="13" spans="1:12" ht="12.75">
      <c r="A13" s="6" t="s">
        <v>134</v>
      </c>
      <c r="B13" s="3"/>
      <c r="C13" s="14">
        <f aca="true" t="shared" si="1" ref="C13:K13">SUM(C14:C17)</f>
        <v>1941</v>
      </c>
      <c r="D13" s="14">
        <f t="shared" si="1"/>
        <v>2406</v>
      </c>
      <c r="E13" s="14">
        <f t="shared" si="1"/>
        <v>2545</v>
      </c>
      <c r="F13" s="14">
        <f t="shared" si="1"/>
        <v>2585</v>
      </c>
      <c r="G13" s="14">
        <f t="shared" si="1"/>
        <v>2887</v>
      </c>
      <c r="H13" s="14">
        <f t="shared" si="1"/>
        <v>3065</v>
      </c>
      <c r="I13" s="14">
        <f t="shared" si="1"/>
        <v>3006</v>
      </c>
      <c r="J13" s="14">
        <f t="shared" si="1"/>
        <v>2857</v>
      </c>
      <c r="K13" s="14">
        <f t="shared" si="1"/>
        <v>2846</v>
      </c>
      <c r="L13" s="146"/>
    </row>
    <row r="14" spans="1:11" ht="12.75">
      <c r="A14" s="113" t="s">
        <v>130</v>
      </c>
      <c r="B14" s="145"/>
      <c r="C14" s="145">
        <v>309</v>
      </c>
      <c r="D14" s="145">
        <v>369</v>
      </c>
      <c r="E14" s="145">
        <v>387</v>
      </c>
      <c r="F14" s="145">
        <v>338</v>
      </c>
      <c r="G14" s="145">
        <v>441</v>
      </c>
      <c r="H14" s="145">
        <v>539</v>
      </c>
      <c r="I14" s="145">
        <v>576</v>
      </c>
      <c r="J14" s="145">
        <v>434</v>
      </c>
      <c r="K14" s="145">
        <v>541</v>
      </c>
    </row>
    <row r="15" spans="1:12" ht="12.75">
      <c r="A15" s="113" t="s">
        <v>131</v>
      </c>
      <c r="B15" s="145"/>
      <c r="C15" s="145">
        <v>477</v>
      </c>
      <c r="D15" s="145">
        <v>524</v>
      </c>
      <c r="E15" s="145">
        <v>533</v>
      </c>
      <c r="F15" s="145">
        <v>542</v>
      </c>
      <c r="G15" s="145">
        <v>565</v>
      </c>
      <c r="H15" s="145">
        <v>634</v>
      </c>
      <c r="I15" s="145">
        <v>606</v>
      </c>
      <c r="J15" s="145">
        <v>608</v>
      </c>
      <c r="K15" s="145">
        <v>587</v>
      </c>
      <c r="L15" s="146"/>
    </row>
    <row r="16" spans="1:12" ht="12.75">
      <c r="A16" s="113" t="s">
        <v>132</v>
      </c>
      <c r="B16" s="145"/>
      <c r="C16" s="145">
        <v>1152</v>
      </c>
      <c r="D16" s="145">
        <v>1507</v>
      </c>
      <c r="E16" s="145">
        <v>1619</v>
      </c>
      <c r="F16" s="145">
        <v>1666</v>
      </c>
      <c r="G16" s="145">
        <v>1838</v>
      </c>
      <c r="H16" s="145">
        <v>1887</v>
      </c>
      <c r="I16" s="145">
        <v>1819</v>
      </c>
      <c r="J16" s="145">
        <v>1808</v>
      </c>
      <c r="K16" s="145">
        <v>1713</v>
      </c>
      <c r="L16" s="146"/>
    </row>
    <row r="17" spans="1:12" ht="15">
      <c r="A17" s="113" t="s">
        <v>374</v>
      </c>
      <c r="B17" s="145"/>
      <c r="C17" s="145">
        <v>3</v>
      </c>
      <c r="D17" s="145">
        <v>6</v>
      </c>
      <c r="E17" s="145">
        <v>6</v>
      </c>
      <c r="F17" s="145">
        <v>39</v>
      </c>
      <c r="G17" s="145">
        <v>43</v>
      </c>
      <c r="H17" s="145">
        <v>5</v>
      </c>
      <c r="I17" s="145">
        <v>5</v>
      </c>
      <c r="J17" s="145">
        <v>7</v>
      </c>
      <c r="K17" s="145">
        <v>5</v>
      </c>
      <c r="L17" s="145"/>
    </row>
    <row r="18" spans="1:12" ht="12.75">
      <c r="A18" s="113"/>
      <c r="B18" s="145"/>
      <c r="C18" s="145"/>
      <c r="D18" s="145"/>
      <c r="E18" s="145"/>
      <c r="F18" s="145"/>
      <c r="G18" s="145"/>
      <c r="H18" s="145"/>
      <c r="I18" s="145"/>
      <c r="J18" s="145"/>
      <c r="K18" s="145"/>
      <c r="L18" s="145"/>
    </row>
    <row r="19" spans="1:11" ht="12.75">
      <c r="A19" s="6" t="s">
        <v>133</v>
      </c>
      <c r="B19" s="3"/>
      <c r="C19" s="14">
        <f aca="true" t="shared" si="2" ref="C19:K19">SUM(C20:C23)</f>
        <v>248</v>
      </c>
      <c r="D19" s="14">
        <f t="shared" si="2"/>
        <v>288</v>
      </c>
      <c r="E19" s="14">
        <f t="shared" si="2"/>
        <v>298</v>
      </c>
      <c r="F19" s="14">
        <f t="shared" si="2"/>
        <v>299</v>
      </c>
      <c r="G19" s="14">
        <f t="shared" si="2"/>
        <v>307</v>
      </c>
      <c r="H19" s="14">
        <f t="shared" si="2"/>
        <v>435</v>
      </c>
      <c r="I19" s="14">
        <f t="shared" si="2"/>
        <v>523</v>
      </c>
      <c r="J19" s="14">
        <f t="shared" si="2"/>
        <v>410</v>
      </c>
      <c r="K19" s="14">
        <f t="shared" si="2"/>
        <v>352</v>
      </c>
    </row>
    <row r="20" spans="1:11" ht="12.75">
      <c r="A20" s="113" t="s">
        <v>130</v>
      </c>
      <c r="B20" s="145"/>
      <c r="C20" s="145">
        <v>6</v>
      </c>
      <c r="D20" s="145">
        <v>21</v>
      </c>
      <c r="E20" s="145">
        <v>12</v>
      </c>
      <c r="F20" s="145">
        <v>15</v>
      </c>
      <c r="G20" s="145">
        <v>14</v>
      </c>
      <c r="H20" s="145">
        <v>39</v>
      </c>
      <c r="I20" s="145">
        <v>35</v>
      </c>
      <c r="J20" s="145">
        <v>24</v>
      </c>
      <c r="K20" s="145">
        <v>19</v>
      </c>
    </row>
    <row r="21" spans="1:12" ht="12.75">
      <c r="A21" s="113" t="s">
        <v>131</v>
      </c>
      <c r="B21" s="145"/>
      <c r="C21" s="145">
        <v>62</v>
      </c>
      <c r="D21" s="145">
        <v>52</v>
      </c>
      <c r="E21" s="145">
        <v>56</v>
      </c>
      <c r="F21" s="145">
        <v>36</v>
      </c>
      <c r="G21" s="145">
        <v>55</v>
      </c>
      <c r="H21" s="145">
        <v>47</v>
      </c>
      <c r="I21" s="145">
        <v>97</v>
      </c>
      <c r="J21" s="145">
        <v>92</v>
      </c>
      <c r="K21" s="145">
        <v>71</v>
      </c>
      <c r="L21" s="146"/>
    </row>
    <row r="22" spans="1:12" ht="12.75">
      <c r="A22" s="113" t="s">
        <v>132</v>
      </c>
      <c r="B22" s="145"/>
      <c r="C22" s="145">
        <v>178</v>
      </c>
      <c r="D22" s="145">
        <v>210</v>
      </c>
      <c r="E22" s="145">
        <v>222</v>
      </c>
      <c r="F22" s="145">
        <v>241</v>
      </c>
      <c r="G22" s="145">
        <v>236</v>
      </c>
      <c r="H22" s="145">
        <v>342</v>
      </c>
      <c r="I22" s="145">
        <v>386</v>
      </c>
      <c r="J22" s="145">
        <v>293</v>
      </c>
      <c r="K22" s="145">
        <v>261</v>
      </c>
      <c r="L22" s="146"/>
    </row>
    <row r="23" spans="1:11" ht="15">
      <c r="A23" s="113" t="s">
        <v>374</v>
      </c>
      <c r="B23" s="3"/>
      <c r="C23" s="3">
        <v>2</v>
      </c>
      <c r="D23" s="3">
        <v>5</v>
      </c>
      <c r="E23" s="3">
        <v>8</v>
      </c>
      <c r="F23" s="3">
        <v>7</v>
      </c>
      <c r="G23" s="3">
        <v>2</v>
      </c>
      <c r="H23" s="3">
        <v>7</v>
      </c>
      <c r="I23" s="3">
        <v>5</v>
      </c>
      <c r="J23" s="3">
        <v>1</v>
      </c>
      <c r="K23" s="3">
        <v>1</v>
      </c>
    </row>
    <row r="24" spans="1:11" ht="13.5" thickBot="1">
      <c r="A24" s="8"/>
      <c r="B24" s="8"/>
      <c r="C24" s="8"/>
      <c r="D24" s="8"/>
      <c r="E24" s="8"/>
      <c r="F24" s="8"/>
      <c r="G24" s="8"/>
      <c r="H24" s="8"/>
      <c r="I24" s="8"/>
      <c r="J24" s="8"/>
      <c r="K24" s="8"/>
    </row>
    <row r="25" spans="1:11" ht="70.5" customHeight="1">
      <c r="A25" s="305" t="s">
        <v>385</v>
      </c>
      <c r="B25" s="305"/>
      <c r="C25" s="291"/>
      <c r="D25" s="291"/>
      <c r="E25" s="291"/>
      <c r="F25" s="291"/>
      <c r="G25" s="291"/>
      <c r="H25" s="291"/>
      <c r="I25" s="291"/>
      <c r="J25" s="291"/>
      <c r="K25" s="291"/>
    </row>
    <row r="26" spans="1:11" ht="54.75" customHeight="1">
      <c r="A26" s="305" t="s">
        <v>135</v>
      </c>
      <c r="B26" s="306"/>
      <c r="C26" s="306"/>
      <c r="D26" s="306"/>
      <c r="E26" s="306"/>
      <c r="F26" s="306"/>
      <c r="G26" s="306"/>
      <c r="H26" s="306"/>
      <c r="I26" s="306"/>
      <c r="J26" s="306"/>
      <c r="K26" s="306"/>
    </row>
    <row r="27" spans="1:11" ht="32.25" customHeight="1">
      <c r="A27" s="307" t="s">
        <v>375</v>
      </c>
      <c r="B27" s="308"/>
      <c r="C27" s="308"/>
      <c r="D27" s="308"/>
      <c r="E27" s="308"/>
      <c r="F27" s="308"/>
      <c r="G27" s="308"/>
      <c r="H27" s="308"/>
      <c r="I27" s="308"/>
      <c r="J27" s="308"/>
      <c r="K27" s="308"/>
    </row>
    <row r="28" spans="1:11" ht="58.5" customHeight="1">
      <c r="A28" s="267" t="s">
        <v>117</v>
      </c>
      <c r="B28" s="259"/>
      <c r="C28" s="297"/>
      <c r="D28" s="297"/>
      <c r="E28" s="297"/>
      <c r="F28" s="297"/>
      <c r="G28" s="297"/>
      <c r="H28" s="297"/>
      <c r="I28" s="297"/>
      <c r="J28" s="297"/>
      <c r="K28" s="298"/>
    </row>
    <row r="29" ht="50.25" customHeight="1"/>
  </sheetData>
  <mergeCells count="6">
    <mergeCell ref="A1:K1"/>
    <mergeCell ref="A25:K25"/>
    <mergeCell ref="A28:K28"/>
    <mergeCell ref="A26:K26"/>
    <mergeCell ref="A27:K27"/>
    <mergeCell ref="B4:K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A1:U32"/>
  <sheetViews>
    <sheetView workbookViewId="0" topLeftCell="A1">
      <selection activeCell="A1" sqref="A1:K1"/>
    </sheetView>
  </sheetViews>
  <sheetFormatPr defaultColWidth="9.140625" defaultRowHeight="12" customHeight="1"/>
  <cols>
    <col min="1" max="1" width="24.7109375" style="55" customWidth="1"/>
    <col min="2" max="2" width="5.7109375" style="55" customWidth="1"/>
    <col min="3" max="11" width="5.7109375" style="20" customWidth="1"/>
    <col min="12" max="16384" width="9.140625" style="55" customWidth="1"/>
  </cols>
  <sheetData>
    <row r="1" spans="1:11" ht="15" customHeight="1">
      <c r="A1" s="289" t="s">
        <v>310</v>
      </c>
      <c r="B1" s="289"/>
      <c r="C1" s="271"/>
      <c r="D1" s="271"/>
      <c r="E1" s="271"/>
      <c r="F1" s="271"/>
      <c r="G1" s="271"/>
      <c r="H1" s="271"/>
      <c r="I1" s="271"/>
      <c r="J1" s="271"/>
      <c r="K1" s="271"/>
    </row>
    <row r="4" spans="1:21" ht="14.25" thickBot="1">
      <c r="A4" s="59" t="s">
        <v>58</v>
      </c>
      <c r="B4" s="283" t="s">
        <v>383</v>
      </c>
      <c r="C4" s="284"/>
      <c r="D4" s="284"/>
      <c r="E4" s="284"/>
      <c r="F4" s="284"/>
      <c r="G4" s="284"/>
      <c r="H4" s="284"/>
      <c r="I4" s="284"/>
      <c r="J4" s="284"/>
      <c r="K4" s="284"/>
      <c r="L4" s="255"/>
      <c r="M4" s="193"/>
      <c r="N4" s="193"/>
      <c r="O4" s="193"/>
      <c r="P4" s="193"/>
      <c r="Q4" s="193"/>
      <c r="R4" s="193"/>
      <c r="S4" s="193"/>
      <c r="T4" s="193"/>
      <c r="U4" s="193"/>
    </row>
    <row r="5" spans="1:11" ht="15" customHeight="1">
      <c r="A5" s="52" t="s">
        <v>62</v>
      </c>
      <c r="B5" s="52"/>
      <c r="C5" s="217" t="s">
        <v>366</v>
      </c>
      <c r="D5" s="217" t="s">
        <v>367</v>
      </c>
      <c r="E5" s="217" t="s">
        <v>368</v>
      </c>
      <c r="F5" s="217" t="s">
        <v>369</v>
      </c>
      <c r="G5" s="217" t="s">
        <v>370</v>
      </c>
      <c r="H5" s="217" t="s">
        <v>1</v>
      </c>
      <c r="I5" s="217" t="s">
        <v>2</v>
      </c>
      <c r="J5" s="217" t="s">
        <v>3</v>
      </c>
      <c r="K5" s="217" t="s">
        <v>4</v>
      </c>
    </row>
    <row r="6" spans="1:11" ht="12" customHeight="1">
      <c r="A6" s="13"/>
      <c r="B6" s="13"/>
      <c r="C6" s="38"/>
      <c r="D6" s="38"/>
      <c r="E6" s="38"/>
      <c r="F6" s="38"/>
      <c r="G6" s="38"/>
      <c r="H6" s="38"/>
      <c r="I6" s="38"/>
      <c r="J6" s="38"/>
      <c r="K6" s="38"/>
    </row>
    <row r="7" spans="1:11" ht="12" customHeight="1">
      <c r="A7" s="309" t="s">
        <v>73</v>
      </c>
      <c r="B7" s="309"/>
      <c r="C7" s="271"/>
      <c r="D7" s="271"/>
      <c r="E7" s="271"/>
      <c r="F7" s="271"/>
      <c r="G7" s="271"/>
      <c r="H7" s="271"/>
      <c r="I7" s="271"/>
      <c r="J7" s="271"/>
      <c r="K7" s="271"/>
    </row>
    <row r="8" spans="1:11" ht="12" customHeight="1">
      <c r="A8" s="81" t="s">
        <v>376</v>
      </c>
      <c r="B8" s="81"/>
      <c r="C8" s="39">
        <f aca="true" t="shared" si="0" ref="C8:K8">SUM(C9:C19)</f>
        <v>709</v>
      </c>
      <c r="D8" s="39">
        <f t="shared" si="0"/>
        <v>693</v>
      </c>
      <c r="E8" s="39">
        <f t="shared" si="0"/>
        <v>821</v>
      </c>
      <c r="F8" s="39">
        <f t="shared" si="0"/>
        <v>1044</v>
      </c>
      <c r="G8" s="39">
        <f t="shared" si="0"/>
        <v>1074</v>
      </c>
      <c r="H8" s="39">
        <f t="shared" si="0"/>
        <v>1253</v>
      </c>
      <c r="I8" s="39">
        <f t="shared" si="0"/>
        <v>1356</v>
      </c>
      <c r="J8" s="39">
        <f t="shared" si="0"/>
        <v>1463</v>
      </c>
      <c r="K8" s="39">
        <f t="shared" si="0"/>
        <v>1497</v>
      </c>
    </row>
    <row r="9" spans="1:11" ht="12" customHeight="1">
      <c r="A9" s="78" t="s">
        <v>83</v>
      </c>
      <c r="B9" s="78"/>
      <c r="C9" s="83">
        <v>105</v>
      </c>
      <c r="D9" s="83">
        <v>93</v>
      </c>
      <c r="E9" s="83">
        <v>125</v>
      </c>
      <c r="F9" s="83">
        <v>112</v>
      </c>
      <c r="G9" s="83">
        <v>127</v>
      </c>
      <c r="H9" s="83">
        <v>138</v>
      </c>
      <c r="I9" s="83">
        <v>130</v>
      </c>
      <c r="J9" s="83">
        <v>122</v>
      </c>
      <c r="K9" s="83">
        <v>145</v>
      </c>
    </row>
    <row r="10" spans="1:11" ht="12" customHeight="1">
      <c r="A10" s="78" t="s">
        <v>84</v>
      </c>
      <c r="B10" s="78"/>
      <c r="C10" s="83">
        <v>63</v>
      </c>
      <c r="D10" s="83">
        <v>56</v>
      </c>
      <c r="E10" s="83">
        <v>64</v>
      </c>
      <c r="F10" s="83">
        <v>70</v>
      </c>
      <c r="G10" s="83">
        <v>69</v>
      </c>
      <c r="H10" s="83">
        <v>85</v>
      </c>
      <c r="I10" s="83">
        <v>80</v>
      </c>
      <c r="J10" s="83">
        <v>88</v>
      </c>
      <c r="K10" s="83">
        <v>80</v>
      </c>
    </row>
    <row r="11" spans="1:11" ht="12" customHeight="1">
      <c r="A11" s="78" t="s">
        <v>85</v>
      </c>
      <c r="B11" s="78"/>
      <c r="C11" s="83">
        <v>23</v>
      </c>
      <c r="D11" s="83">
        <v>20</v>
      </c>
      <c r="E11" s="83">
        <v>21</v>
      </c>
      <c r="F11" s="83">
        <v>27</v>
      </c>
      <c r="G11" s="83">
        <v>34</v>
      </c>
      <c r="H11" s="83">
        <v>35</v>
      </c>
      <c r="I11" s="83">
        <v>24</v>
      </c>
      <c r="J11" s="83">
        <v>43</v>
      </c>
      <c r="K11" s="83">
        <v>34</v>
      </c>
    </row>
    <row r="12" spans="1:11" ht="12" customHeight="1">
      <c r="A12" s="78" t="s">
        <v>86</v>
      </c>
      <c r="B12" s="78"/>
      <c r="C12" s="83">
        <v>6</v>
      </c>
      <c r="D12" s="83">
        <v>3</v>
      </c>
      <c r="E12" s="83">
        <v>6</v>
      </c>
      <c r="F12" s="83">
        <v>4</v>
      </c>
      <c r="G12" s="83">
        <v>3</v>
      </c>
      <c r="H12" s="83">
        <v>5</v>
      </c>
      <c r="I12" s="83">
        <v>7</v>
      </c>
      <c r="J12" s="83">
        <v>4</v>
      </c>
      <c r="K12" s="83">
        <v>2</v>
      </c>
    </row>
    <row r="13" spans="1:11" ht="12" customHeight="1">
      <c r="A13" s="78" t="s">
        <v>87</v>
      </c>
      <c r="B13" s="78"/>
      <c r="C13" s="83">
        <v>106</v>
      </c>
      <c r="D13" s="83">
        <v>87</v>
      </c>
      <c r="E13" s="83">
        <v>128</v>
      </c>
      <c r="F13" s="83">
        <v>165</v>
      </c>
      <c r="G13" s="83">
        <v>145</v>
      </c>
      <c r="H13" s="83">
        <v>119</v>
      </c>
      <c r="I13" s="83">
        <v>84</v>
      </c>
      <c r="J13" s="83">
        <v>101</v>
      </c>
      <c r="K13" s="83">
        <v>84</v>
      </c>
    </row>
    <row r="14" spans="1:11" ht="12" customHeight="1">
      <c r="A14" s="78" t="s">
        <v>88</v>
      </c>
      <c r="B14" s="78"/>
      <c r="C14" s="83">
        <v>82</v>
      </c>
      <c r="D14" s="83">
        <v>99</v>
      </c>
      <c r="E14" s="83">
        <v>115</v>
      </c>
      <c r="F14" s="83">
        <v>166</v>
      </c>
      <c r="G14" s="83">
        <v>168</v>
      </c>
      <c r="H14" s="83">
        <v>149</v>
      </c>
      <c r="I14" s="83">
        <v>235</v>
      </c>
      <c r="J14" s="83">
        <v>262</v>
      </c>
      <c r="K14" s="83">
        <v>262</v>
      </c>
    </row>
    <row r="15" spans="1:11" ht="12" customHeight="1">
      <c r="A15" s="78" t="s">
        <v>89</v>
      </c>
      <c r="B15" s="78"/>
      <c r="C15" s="83">
        <v>50</v>
      </c>
      <c r="D15" s="83">
        <v>54</v>
      </c>
      <c r="E15" s="83">
        <v>50</v>
      </c>
      <c r="F15" s="83">
        <v>63</v>
      </c>
      <c r="G15" s="83">
        <v>61</v>
      </c>
      <c r="H15" s="83">
        <v>68</v>
      </c>
      <c r="I15" s="83">
        <v>79</v>
      </c>
      <c r="J15" s="83">
        <v>71</v>
      </c>
      <c r="K15" s="83">
        <v>86</v>
      </c>
    </row>
    <row r="16" spans="1:11" ht="12" customHeight="1">
      <c r="A16" s="78" t="s">
        <v>90</v>
      </c>
      <c r="B16" s="78"/>
      <c r="C16" s="83">
        <v>23</v>
      </c>
      <c r="D16" s="83">
        <v>19</v>
      </c>
      <c r="E16" s="83">
        <v>38</v>
      </c>
      <c r="F16" s="83">
        <v>34</v>
      </c>
      <c r="G16" s="83">
        <v>42</v>
      </c>
      <c r="H16" s="83">
        <v>69</v>
      </c>
      <c r="I16" s="83">
        <v>48</v>
      </c>
      <c r="J16" s="83">
        <v>59</v>
      </c>
      <c r="K16" s="83">
        <v>69</v>
      </c>
    </row>
    <row r="17" spans="1:11" ht="12" customHeight="1">
      <c r="A17" s="78" t="s">
        <v>91</v>
      </c>
      <c r="B17" s="78"/>
      <c r="C17" s="83">
        <v>202</v>
      </c>
      <c r="D17" s="83">
        <v>208</v>
      </c>
      <c r="E17" s="83">
        <v>221</v>
      </c>
      <c r="F17" s="83">
        <v>316</v>
      </c>
      <c r="G17" s="83">
        <v>317</v>
      </c>
      <c r="H17" s="83">
        <v>410</v>
      </c>
      <c r="I17" s="83">
        <v>471</v>
      </c>
      <c r="J17" s="83">
        <v>525</v>
      </c>
      <c r="K17" s="83">
        <v>543</v>
      </c>
    </row>
    <row r="18" spans="1:11" ht="12" customHeight="1">
      <c r="A18" s="78" t="s">
        <v>92</v>
      </c>
      <c r="B18" s="78"/>
      <c r="C18" s="83">
        <v>43</v>
      </c>
      <c r="D18" s="83">
        <v>47</v>
      </c>
      <c r="E18" s="83">
        <v>46</v>
      </c>
      <c r="F18" s="83">
        <v>75</v>
      </c>
      <c r="G18" s="83">
        <v>101</v>
      </c>
      <c r="H18" s="83">
        <v>162</v>
      </c>
      <c r="I18" s="83">
        <v>190</v>
      </c>
      <c r="J18" s="83">
        <v>175</v>
      </c>
      <c r="K18" s="83">
        <v>180</v>
      </c>
    </row>
    <row r="19" spans="1:11" ht="12" customHeight="1">
      <c r="A19" s="78" t="s">
        <v>82</v>
      </c>
      <c r="B19" s="78"/>
      <c r="C19" s="83">
        <v>6</v>
      </c>
      <c r="D19" s="83">
        <v>7</v>
      </c>
      <c r="E19" s="83">
        <v>7</v>
      </c>
      <c r="F19" s="83">
        <v>12</v>
      </c>
      <c r="G19" s="83">
        <v>7</v>
      </c>
      <c r="H19" s="83">
        <v>13</v>
      </c>
      <c r="I19" s="83">
        <v>8</v>
      </c>
      <c r="J19" s="83">
        <v>13</v>
      </c>
      <c r="K19" s="83">
        <v>12</v>
      </c>
    </row>
    <row r="20" spans="1:11" ht="12" customHeight="1">
      <c r="A20" s="82"/>
      <c r="B20" s="82"/>
      <c r="C20" s="83"/>
      <c r="D20" s="83"/>
      <c r="E20" s="83"/>
      <c r="F20" s="83"/>
      <c r="G20" s="83"/>
      <c r="H20" s="83"/>
      <c r="I20" s="83"/>
      <c r="J20" s="83"/>
      <c r="K20" s="83"/>
    </row>
    <row r="21" spans="1:11" ht="12" customHeight="1">
      <c r="A21" s="309" t="s">
        <v>73</v>
      </c>
      <c r="B21" s="309"/>
      <c r="C21" s="271"/>
      <c r="D21" s="271"/>
      <c r="E21" s="271"/>
      <c r="F21" s="271"/>
      <c r="G21" s="271"/>
      <c r="H21" s="271"/>
      <c r="I21" s="271"/>
      <c r="J21" s="271"/>
      <c r="K21" s="271"/>
    </row>
    <row r="22" spans="1:11" ht="12" customHeight="1">
      <c r="A22" s="84" t="s">
        <v>77</v>
      </c>
      <c r="B22" s="84"/>
      <c r="C22" s="85">
        <f aca="true" t="shared" si="1" ref="C22:K22">SUM(C23:C27)</f>
        <v>6317</v>
      </c>
      <c r="D22" s="85">
        <f t="shared" si="1"/>
        <v>6760</v>
      </c>
      <c r="E22" s="85">
        <f t="shared" si="1"/>
        <v>7511</v>
      </c>
      <c r="F22" s="85">
        <f t="shared" si="1"/>
        <v>7970</v>
      </c>
      <c r="G22" s="85">
        <f t="shared" si="1"/>
        <v>7866</v>
      </c>
      <c r="H22" s="85">
        <f t="shared" si="1"/>
        <v>9260</v>
      </c>
      <c r="I22" s="85">
        <f t="shared" si="1"/>
        <v>9553</v>
      </c>
      <c r="J22" s="85">
        <f t="shared" si="1"/>
        <v>9864</v>
      </c>
      <c r="K22" s="85">
        <f t="shared" si="1"/>
        <v>10289</v>
      </c>
    </row>
    <row r="23" spans="1:11" ht="12" customHeight="1">
      <c r="A23" s="78" t="s">
        <v>81</v>
      </c>
      <c r="B23" s="78"/>
      <c r="C23" s="83">
        <v>1634</v>
      </c>
      <c r="D23" s="83">
        <v>1658</v>
      </c>
      <c r="E23" s="83">
        <v>1848</v>
      </c>
      <c r="F23" s="83">
        <v>1934</v>
      </c>
      <c r="G23" s="83">
        <v>1900</v>
      </c>
      <c r="H23" s="83">
        <v>1330</v>
      </c>
      <c r="I23" s="83">
        <v>1503</v>
      </c>
      <c r="J23" s="83">
        <v>1700</v>
      </c>
      <c r="K23" s="83">
        <v>1699</v>
      </c>
    </row>
    <row r="24" spans="1:11" ht="12" customHeight="1">
      <c r="A24" s="78" t="s">
        <v>93</v>
      </c>
      <c r="B24" s="78"/>
      <c r="C24" s="83">
        <v>1821</v>
      </c>
      <c r="D24" s="83">
        <v>1828</v>
      </c>
      <c r="E24" s="83">
        <v>2075</v>
      </c>
      <c r="F24" s="83">
        <v>2112</v>
      </c>
      <c r="G24" s="83">
        <v>2130</v>
      </c>
      <c r="H24" s="83">
        <v>1977</v>
      </c>
      <c r="I24" s="83">
        <v>1900</v>
      </c>
      <c r="J24" s="83">
        <v>1907</v>
      </c>
      <c r="K24" s="83">
        <v>1736</v>
      </c>
    </row>
    <row r="25" spans="1:11" ht="12" customHeight="1">
      <c r="A25" s="78" t="s">
        <v>94</v>
      </c>
      <c r="B25" s="78"/>
      <c r="C25" s="83">
        <v>1079</v>
      </c>
      <c r="D25" s="83">
        <v>1292</v>
      </c>
      <c r="E25" s="83">
        <v>1341</v>
      </c>
      <c r="F25" s="83">
        <v>1403</v>
      </c>
      <c r="G25" s="83">
        <v>1338</v>
      </c>
      <c r="H25" s="83">
        <v>1781</v>
      </c>
      <c r="I25" s="83">
        <v>1821</v>
      </c>
      <c r="J25" s="83">
        <v>1827</v>
      </c>
      <c r="K25" s="83">
        <v>2077</v>
      </c>
    </row>
    <row r="26" spans="1:11" ht="12" customHeight="1">
      <c r="A26" s="78" t="s">
        <v>95</v>
      </c>
      <c r="B26" s="78"/>
      <c r="C26" s="83">
        <v>1154</v>
      </c>
      <c r="D26" s="83">
        <v>1253</v>
      </c>
      <c r="E26" s="83">
        <v>1407</v>
      </c>
      <c r="F26" s="83">
        <v>1601</v>
      </c>
      <c r="G26" s="83">
        <v>1604</v>
      </c>
      <c r="H26" s="83">
        <v>2898</v>
      </c>
      <c r="I26" s="83">
        <v>3041</v>
      </c>
      <c r="J26" s="83">
        <v>3070</v>
      </c>
      <c r="K26" s="83">
        <v>3302</v>
      </c>
    </row>
    <row r="27" spans="1:11" ht="12" customHeight="1">
      <c r="A27" s="78" t="s">
        <v>22</v>
      </c>
      <c r="B27" s="78"/>
      <c r="C27" s="83">
        <v>629</v>
      </c>
      <c r="D27" s="83">
        <v>729</v>
      </c>
      <c r="E27" s="83">
        <v>840</v>
      </c>
      <c r="F27" s="83">
        <v>920</v>
      </c>
      <c r="G27" s="83">
        <v>894</v>
      </c>
      <c r="H27" s="83">
        <v>1274</v>
      </c>
      <c r="I27" s="83">
        <v>1288</v>
      </c>
      <c r="J27" s="83">
        <v>1360</v>
      </c>
      <c r="K27" s="83">
        <v>1475</v>
      </c>
    </row>
    <row r="28" spans="1:11" ht="12" customHeight="1" thickBot="1">
      <c r="A28" s="59"/>
      <c r="B28" s="59"/>
      <c r="C28" s="21"/>
      <c r="D28" s="21"/>
      <c r="E28" s="21"/>
      <c r="F28" s="21"/>
      <c r="G28" s="21"/>
      <c r="H28" s="21"/>
      <c r="I28" s="21"/>
      <c r="J28" s="21"/>
      <c r="K28" s="21"/>
    </row>
    <row r="29" spans="1:12" ht="69.75" customHeight="1">
      <c r="A29" s="285" t="s">
        <v>385</v>
      </c>
      <c r="B29" s="286"/>
      <c r="C29" s="286"/>
      <c r="D29" s="286"/>
      <c r="E29" s="286"/>
      <c r="F29" s="286"/>
      <c r="G29" s="286"/>
      <c r="H29" s="286"/>
      <c r="I29" s="286"/>
      <c r="J29" s="286"/>
      <c r="K29" s="286"/>
      <c r="L29" s="116"/>
    </row>
    <row r="30" spans="1:12" ht="27.75" customHeight="1">
      <c r="A30" s="295" t="s">
        <v>106</v>
      </c>
      <c r="B30" s="295"/>
      <c r="C30" s="295"/>
      <c r="D30" s="295"/>
      <c r="E30" s="295"/>
      <c r="F30" s="295"/>
      <c r="G30" s="295"/>
      <c r="H30" s="295"/>
      <c r="I30" s="295"/>
      <c r="J30" s="295"/>
      <c r="K30" s="295"/>
      <c r="L30" s="116"/>
    </row>
    <row r="31" spans="1:12" ht="40.5" customHeight="1">
      <c r="A31" s="310" t="s">
        <v>382</v>
      </c>
      <c r="B31" s="311"/>
      <c r="C31" s="311"/>
      <c r="D31" s="311"/>
      <c r="E31" s="311"/>
      <c r="F31" s="311"/>
      <c r="G31" s="311"/>
      <c r="H31" s="311"/>
      <c r="I31" s="311"/>
      <c r="J31" s="311"/>
      <c r="K31" s="311"/>
      <c r="L31" s="116"/>
    </row>
    <row r="32" spans="1:12" ht="51.75" customHeight="1">
      <c r="A32" s="267" t="s">
        <v>112</v>
      </c>
      <c r="B32" s="268"/>
      <c r="C32" s="268"/>
      <c r="D32" s="268"/>
      <c r="E32" s="268"/>
      <c r="F32" s="268"/>
      <c r="G32" s="268"/>
      <c r="H32" s="268"/>
      <c r="I32" s="268"/>
      <c r="J32" s="268"/>
      <c r="K32" s="269"/>
      <c r="L32" s="138"/>
    </row>
  </sheetData>
  <mergeCells count="8">
    <mergeCell ref="A30:K30"/>
    <mergeCell ref="A32:K32"/>
    <mergeCell ref="A1:K1"/>
    <mergeCell ref="A7:K7"/>
    <mergeCell ref="A21:K21"/>
    <mergeCell ref="A29:K29"/>
    <mergeCell ref="A31:K31"/>
    <mergeCell ref="B4:K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21"/>
  <dimension ref="A1:Y18"/>
  <sheetViews>
    <sheetView workbookViewId="0" topLeftCell="A1">
      <selection activeCell="A1" sqref="A1:K1"/>
    </sheetView>
  </sheetViews>
  <sheetFormatPr defaultColWidth="9.140625" defaultRowHeight="12.75"/>
  <cols>
    <col min="1" max="1" width="24.7109375" style="1" customWidth="1"/>
    <col min="2" max="2" width="5.7109375" style="1" customWidth="1"/>
    <col min="3" max="11" width="5.7109375" style="20" customWidth="1"/>
    <col min="12" max="12" width="5.7109375" style="1" customWidth="1"/>
    <col min="13" max="16384" width="9.140625" style="1" customWidth="1"/>
  </cols>
  <sheetData>
    <row r="1" spans="1:11" ht="15" customHeight="1">
      <c r="A1" s="289" t="s">
        <v>311</v>
      </c>
      <c r="B1" s="289"/>
      <c r="C1" s="271"/>
      <c r="D1" s="271"/>
      <c r="E1" s="271"/>
      <c r="F1" s="271"/>
      <c r="G1" s="271"/>
      <c r="H1" s="271"/>
      <c r="I1" s="271"/>
      <c r="J1" s="271"/>
      <c r="K1" s="271"/>
    </row>
    <row r="2" spans="1:11" ht="12.75">
      <c r="A2" s="5"/>
      <c r="B2" s="5"/>
      <c r="D2" s="171"/>
      <c r="E2" s="171"/>
      <c r="F2" s="171"/>
      <c r="G2" s="171"/>
      <c r="H2" s="171"/>
      <c r="I2" s="171"/>
      <c r="J2" s="171"/>
      <c r="K2" s="171"/>
    </row>
    <row r="3" spans="1:11" ht="12.75">
      <c r="A3" s="5"/>
      <c r="B3" s="5"/>
      <c r="D3" s="26"/>
      <c r="E3" s="26"/>
      <c r="F3" s="26"/>
      <c r="G3" s="26"/>
      <c r="H3" s="26"/>
      <c r="I3" s="26"/>
      <c r="J3" s="26"/>
      <c r="K3" s="26"/>
    </row>
    <row r="4" spans="1:21" s="55" customFormat="1" ht="14.25" thickBot="1">
      <c r="A4" s="59" t="s">
        <v>58</v>
      </c>
      <c r="B4" s="283" t="s">
        <v>383</v>
      </c>
      <c r="C4" s="284"/>
      <c r="D4" s="284"/>
      <c r="E4" s="284"/>
      <c r="F4" s="284"/>
      <c r="G4" s="284"/>
      <c r="H4" s="284"/>
      <c r="I4" s="284"/>
      <c r="J4" s="284"/>
      <c r="K4" s="284"/>
      <c r="L4" s="255"/>
      <c r="M4" s="193"/>
      <c r="N4" s="193"/>
      <c r="O4" s="193"/>
      <c r="P4" s="193"/>
      <c r="Q4" s="193"/>
      <c r="R4" s="193"/>
      <c r="S4" s="193"/>
      <c r="T4" s="193"/>
      <c r="U4" s="193"/>
    </row>
    <row r="5" spans="1:11" ht="15" customHeight="1">
      <c r="A5" s="223" t="s">
        <v>53</v>
      </c>
      <c r="B5" s="223"/>
      <c r="C5" s="217" t="s">
        <v>366</v>
      </c>
      <c r="D5" s="217" t="s">
        <v>367</v>
      </c>
      <c r="E5" s="217" t="s">
        <v>368</v>
      </c>
      <c r="F5" s="217" t="s">
        <v>369</v>
      </c>
      <c r="G5" s="217" t="s">
        <v>370</v>
      </c>
      <c r="H5" s="217" t="s">
        <v>1</v>
      </c>
      <c r="I5" s="217" t="s">
        <v>2</v>
      </c>
      <c r="J5" s="217" t="s">
        <v>3</v>
      </c>
      <c r="K5" s="217" t="s">
        <v>4</v>
      </c>
    </row>
    <row r="6" spans="1:11" ht="12.75">
      <c r="A6" s="2"/>
      <c r="B6" s="2"/>
      <c r="C6" s="24"/>
      <c r="D6" s="24"/>
      <c r="E6" s="24"/>
      <c r="F6" s="24"/>
      <c r="G6" s="24"/>
      <c r="H6" s="24"/>
      <c r="I6" s="24"/>
      <c r="J6" s="24"/>
      <c r="K6" s="24"/>
    </row>
    <row r="7" spans="1:11" ht="12.75">
      <c r="A7" s="6" t="s">
        <v>10</v>
      </c>
      <c r="B7" s="6"/>
      <c r="C7" s="22"/>
      <c r="D7" s="22"/>
      <c r="E7" s="22"/>
      <c r="F7" s="22"/>
      <c r="G7" s="22"/>
      <c r="H7" s="22"/>
      <c r="I7" s="22"/>
      <c r="J7" s="22"/>
      <c r="K7" s="22"/>
    </row>
    <row r="8" spans="1:25" ht="12.75">
      <c r="A8" s="6" t="s">
        <v>96</v>
      </c>
      <c r="B8" s="6"/>
      <c r="C8" s="6">
        <v>9423</v>
      </c>
      <c r="D8" s="6">
        <v>10695</v>
      </c>
      <c r="E8" s="6">
        <v>11515</v>
      </c>
      <c r="F8" s="6">
        <v>11835</v>
      </c>
      <c r="G8" s="6">
        <v>12558</v>
      </c>
      <c r="H8" s="6">
        <v>14406</v>
      </c>
      <c r="I8" s="6">
        <v>15054</v>
      </c>
      <c r="J8" s="6">
        <v>15231</v>
      </c>
      <c r="K8" s="6">
        <v>15847</v>
      </c>
      <c r="L8" s="239"/>
      <c r="M8" s="239"/>
      <c r="N8" s="239"/>
      <c r="O8" s="239"/>
      <c r="P8" s="239"/>
      <c r="Q8" s="239"/>
      <c r="R8" s="239"/>
      <c r="S8" s="239"/>
      <c r="T8" s="239"/>
      <c r="U8" s="239"/>
      <c r="V8" s="239"/>
      <c r="W8" s="239"/>
      <c r="X8" s="239"/>
      <c r="Y8" s="239"/>
    </row>
    <row r="9" spans="1:11" ht="12.75">
      <c r="A9" s="3" t="s">
        <v>97</v>
      </c>
      <c r="B9" s="3"/>
      <c r="C9" s="6"/>
      <c r="D9" s="6"/>
      <c r="E9" s="6"/>
      <c r="F9" s="6"/>
      <c r="G9" s="6"/>
      <c r="H9" s="6"/>
      <c r="I9" s="6"/>
      <c r="J9" s="6"/>
      <c r="K9" s="6"/>
    </row>
    <row r="10" spans="1:11" ht="15">
      <c r="A10" s="11" t="s">
        <v>101</v>
      </c>
      <c r="B10" s="11"/>
      <c r="C10" s="12">
        <v>147</v>
      </c>
      <c r="D10" s="12">
        <v>142</v>
      </c>
      <c r="E10" s="12">
        <v>155</v>
      </c>
      <c r="F10" s="12">
        <v>195</v>
      </c>
      <c r="G10" s="12">
        <v>235</v>
      </c>
      <c r="H10" s="12">
        <v>263</v>
      </c>
      <c r="I10" s="12">
        <v>235</v>
      </c>
      <c r="J10" s="12">
        <v>210</v>
      </c>
      <c r="K10" s="12">
        <v>235</v>
      </c>
    </row>
    <row r="11" spans="1:11" ht="12.75">
      <c r="A11" s="11" t="s">
        <v>98</v>
      </c>
      <c r="B11" s="11"/>
      <c r="C11" s="90">
        <f>+C10/C8</f>
        <v>0.015600127347978351</v>
      </c>
      <c r="D11" s="90">
        <f aca="true" t="shared" si="0" ref="D11:K11">+D10/D8</f>
        <v>0.013277232351566153</v>
      </c>
      <c r="E11" s="90">
        <f t="shared" si="0"/>
        <v>0.013460703430308293</v>
      </c>
      <c r="F11" s="90">
        <f t="shared" si="0"/>
        <v>0.016476552598225603</v>
      </c>
      <c r="G11" s="90">
        <f t="shared" si="0"/>
        <v>0.018713170887083932</v>
      </c>
      <c r="H11" s="90">
        <f t="shared" si="0"/>
        <v>0.018256282104678605</v>
      </c>
      <c r="I11" s="90">
        <f t="shared" si="0"/>
        <v>0.015610468978344626</v>
      </c>
      <c r="J11" s="90">
        <f t="shared" si="0"/>
        <v>0.01378766988378964</v>
      </c>
      <c r="K11" s="90">
        <f t="shared" si="0"/>
        <v>0.014829305231274058</v>
      </c>
    </row>
    <row r="12" spans="1:11" ht="15">
      <c r="A12" s="142" t="s">
        <v>100</v>
      </c>
      <c r="B12" s="11"/>
      <c r="C12" s="12">
        <v>242</v>
      </c>
      <c r="D12" s="12">
        <v>217</v>
      </c>
      <c r="E12" s="12">
        <v>271</v>
      </c>
      <c r="F12" s="12">
        <v>321</v>
      </c>
      <c r="G12" s="12">
        <v>366</v>
      </c>
      <c r="H12" s="12">
        <v>369</v>
      </c>
      <c r="I12" s="12">
        <v>310</v>
      </c>
      <c r="J12" s="12">
        <v>321</v>
      </c>
      <c r="K12" s="12">
        <v>322</v>
      </c>
    </row>
    <row r="13" spans="1:11" ht="12.75">
      <c r="A13" s="143" t="s">
        <v>99</v>
      </c>
      <c r="B13" s="143"/>
      <c r="C13" s="91">
        <f>+C12/C8</f>
        <v>0.025681842300753474</v>
      </c>
      <c r="D13" s="91">
        <f aca="true" t="shared" si="1" ref="D13:K13">+D12/D8</f>
        <v>0.020289855072463767</v>
      </c>
      <c r="E13" s="91">
        <f t="shared" si="1"/>
        <v>0.023534520191055147</v>
      </c>
      <c r="F13" s="91">
        <f t="shared" si="1"/>
        <v>0.02712294043092522</v>
      </c>
      <c r="G13" s="91">
        <f t="shared" si="1"/>
        <v>0.029144768275203056</v>
      </c>
      <c r="H13" s="91">
        <f t="shared" si="1"/>
        <v>0.0256143273635985</v>
      </c>
      <c r="I13" s="91">
        <f t="shared" si="1"/>
        <v>0.02059253354590142</v>
      </c>
      <c r="J13" s="91">
        <f t="shared" si="1"/>
        <v>0.02107543825093559</v>
      </c>
      <c r="K13" s="91">
        <f t="shared" si="1"/>
        <v>0.020319303338171262</v>
      </c>
    </row>
    <row r="14" spans="1:11" ht="13.5" thickBot="1">
      <c r="A14" s="87"/>
      <c r="B14" s="87"/>
      <c r="C14" s="88"/>
      <c r="D14" s="88"/>
      <c r="E14" s="88"/>
      <c r="F14" s="88"/>
      <c r="G14" s="88"/>
      <c r="H14" s="88"/>
      <c r="I14" s="88"/>
      <c r="J14" s="88"/>
      <c r="K14" s="88"/>
    </row>
    <row r="15" spans="1:12" ht="68.25" customHeight="1">
      <c r="A15" s="285" t="s">
        <v>386</v>
      </c>
      <c r="B15" s="286"/>
      <c r="C15" s="286"/>
      <c r="D15" s="286"/>
      <c r="E15" s="286"/>
      <c r="F15" s="286"/>
      <c r="G15" s="286"/>
      <c r="H15" s="286"/>
      <c r="I15" s="286"/>
      <c r="J15" s="286"/>
      <c r="K15" s="286"/>
      <c r="L15" s="116"/>
    </row>
    <row r="16" spans="1:12" ht="42.75" customHeight="1">
      <c r="A16" s="312" t="s">
        <v>105</v>
      </c>
      <c r="B16" s="313"/>
      <c r="C16" s="313"/>
      <c r="D16" s="313"/>
      <c r="E16" s="313"/>
      <c r="F16" s="313"/>
      <c r="G16" s="313"/>
      <c r="H16" s="313"/>
      <c r="I16" s="313"/>
      <c r="J16" s="313"/>
      <c r="K16" s="313"/>
      <c r="L16" s="127"/>
    </row>
    <row r="17" spans="1:12" ht="45" customHeight="1">
      <c r="A17" s="312" t="s">
        <v>107</v>
      </c>
      <c r="B17" s="312"/>
      <c r="C17" s="312"/>
      <c r="D17" s="312"/>
      <c r="E17" s="312"/>
      <c r="F17" s="312"/>
      <c r="G17" s="312"/>
      <c r="H17" s="312"/>
      <c r="I17" s="312"/>
      <c r="J17" s="312"/>
      <c r="K17" s="312"/>
      <c r="L17" s="127"/>
    </row>
    <row r="18" spans="1:12" ht="53.25" customHeight="1">
      <c r="A18" s="267" t="s">
        <v>112</v>
      </c>
      <c r="B18" s="268"/>
      <c r="C18" s="268"/>
      <c r="D18" s="268"/>
      <c r="E18" s="268"/>
      <c r="F18" s="268"/>
      <c r="G18" s="268"/>
      <c r="H18" s="268"/>
      <c r="I18" s="268"/>
      <c r="J18" s="268"/>
      <c r="K18" s="269"/>
      <c r="L18" s="138"/>
    </row>
  </sheetData>
  <mergeCells count="6">
    <mergeCell ref="A18:K18"/>
    <mergeCell ref="A1:K1"/>
    <mergeCell ref="A15:K15"/>
    <mergeCell ref="A16:K16"/>
    <mergeCell ref="A17:K17"/>
    <mergeCell ref="B4:K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24"/>
  <dimension ref="A1:M166"/>
  <sheetViews>
    <sheetView workbookViewId="0" topLeftCell="A1">
      <selection activeCell="A1" sqref="A1"/>
    </sheetView>
  </sheetViews>
  <sheetFormatPr defaultColWidth="9.140625" defaultRowHeight="12" customHeight="1"/>
  <cols>
    <col min="1" max="1" width="20.7109375" style="78" customWidth="1"/>
    <col min="2" max="11" width="5.7109375" style="78" customWidth="1"/>
    <col min="12" max="16384" width="9.140625" style="78" customWidth="1"/>
  </cols>
  <sheetData>
    <row r="1" spans="1:7" ht="12" customHeight="1">
      <c r="A1" s="212" t="s">
        <v>364</v>
      </c>
      <c r="B1" s="212"/>
      <c r="C1" s="212"/>
      <c r="D1" s="212"/>
      <c r="E1" s="212"/>
      <c r="F1" s="212"/>
      <c r="G1" s="212"/>
    </row>
    <row r="2" spans="1:11" ht="12.75" customHeight="1">
      <c r="A2" s="232"/>
      <c r="B2" s="232"/>
      <c r="C2" s="232"/>
      <c r="D2" s="232"/>
      <c r="E2" s="232"/>
      <c r="F2" s="232"/>
      <c r="G2" s="232"/>
      <c r="H2" s="232"/>
      <c r="I2" s="232"/>
      <c r="J2" s="232"/>
      <c r="K2" s="232"/>
    </row>
    <row r="4" spans="1:11" ht="12" customHeight="1" thickBot="1">
      <c r="A4" s="79" t="s">
        <v>287</v>
      </c>
      <c r="B4" s="79"/>
      <c r="C4" s="79"/>
      <c r="D4" s="79"/>
      <c r="E4" s="79"/>
      <c r="F4" s="79"/>
      <c r="G4" s="79"/>
      <c r="H4" s="79"/>
      <c r="I4" s="79"/>
      <c r="J4" s="79"/>
      <c r="K4" s="79"/>
    </row>
    <row r="5" spans="1:11" ht="12" customHeight="1">
      <c r="A5" s="224"/>
      <c r="B5" s="224"/>
      <c r="C5" s="217" t="s">
        <v>366</v>
      </c>
      <c r="D5" s="217" t="s">
        <v>367</v>
      </c>
      <c r="E5" s="217" t="s">
        <v>368</v>
      </c>
      <c r="F5" s="217" t="s">
        <v>369</v>
      </c>
      <c r="G5" s="217" t="s">
        <v>370</v>
      </c>
      <c r="H5" s="217" t="s">
        <v>1</v>
      </c>
      <c r="I5" s="217" t="s">
        <v>2</v>
      </c>
      <c r="J5" s="217" t="s">
        <v>3</v>
      </c>
      <c r="K5" s="217" t="s">
        <v>4</v>
      </c>
    </row>
    <row r="6" spans="1:11" ht="12" customHeight="1">
      <c r="A6" s="167"/>
      <c r="B6" s="167"/>
      <c r="C6" s="167"/>
      <c r="D6" s="167"/>
      <c r="E6" s="167"/>
      <c r="F6" s="167"/>
      <c r="G6" s="167"/>
      <c r="H6" s="168"/>
      <c r="I6" s="168"/>
      <c r="J6" s="168"/>
      <c r="K6" s="168"/>
    </row>
    <row r="7" spans="1:11" ht="12" customHeight="1">
      <c r="A7" s="187" t="s">
        <v>328</v>
      </c>
      <c r="B7" s="187"/>
      <c r="C7" s="188">
        <f aca="true" t="shared" si="0" ref="C7:K7">SUM(C8:C159)</f>
        <v>9410</v>
      </c>
      <c r="D7" s="188">
        <f t="shared" si="0"/>
        <v>10695</v>
      </c>
      <c r="E7" s="188">
        <f t="shared" si="0"/>
        <v>11515</v>
      </c>
      <c r="F7" s="188">
        <f t="shared" si="0"/>
        <v>11835</v>
      </c>
      <c r="G7" s="188">
        <f t="shared" si="0"/>
        <v>12558</v>
      </c>
      <c r="H7" s="188">
        <f t="shared" si="0"/>
        <v>14406</v>
      </c>
      <c r="I7" s="188">
        <f t="shared" si="0"/>
        <v>15054</v>
      </c>
      <c r="J7" s="188">
        <f t="shared" si="0"/>
        <v>15231</v>
      </c>
      <c r="K7" s="188">
        <f t="shared" si="0"/>
        <v>15847</v>
      </c>
    </row>
    <row r="8" spans="1:11" ht="12" customHeight="1">
      <c r="A8" s="77" t="s">
        <v>172</v>
      </c>
      <c r="B8" s="77"/>
      <c r="C8" s="206">
        <v>30</v>
      </c>
      <c r="D8" s="206">
        <v>37</v>
      </c>
      <c r="E8" s="206">
        <v>52</v>
      </c>
      <c r="F8" s="206">
        <v>42</v>
      </c>
      <c r="G8" s="206">
        <v>37</v>
      </c>
      <c r="H8" s="206">
        <v>43</v>
      </c>
      <c r="I8" s="206">
        <v>81</v>
      </c>
      <c r="J8" s="206">
        <v>74</v>
      </c>
      <c r="K8" s="206">
        <v>63</v>
      </c>
    </row>
    <row r="9" spans="1:13" ht="12" customHeight="1">
      <c r="A9" s="207" t="s">
        <v>173</v>
      </c>
      <c r="B9" s="207"/>
      <c r="C9" s="208">
        <v>7</v>
      </c>
      <c r="D9" s="208">
        <v>7</v>
      </c>
      <c r="E9" s="208">
        <v>5</v>
      </c>
      <c r="F9" s="208">
        <v>8</v>
      </c>
      <c r="G9" s="208">
        <v>15</v>
      </c>
      <c r="H9" s="208">
        <v>3</v>
      </c>
      <c r="I9" s="208">
        <v>8</v>
      </c>
      <c r="J9" s="208">
        <v>6</v>
      </c>
      <c r="K9" s="208">
        <v>5</v>
      </c>
      <c r="M9" s="225"/>
    </row>
    <row r="10" spans="1:11" ht="12" customHeight="1">
      <c r="A10" s="77" t="s">
        <v>146</v>
      </c>
      <c r="B10" s="207"/>
      <c r="C10" s="209" t="s">
        <v>378</v>
      </c>
      <c r="D10" s="209" t="s">
        <v>378</v>
      </c>
      <c r="E10" s="209" t="s">
        <v>378</v>
      </c>
      <c r="F10" s="209" t="s">
        <v>378</v>
      </c>
      <c r="G10" s="209" t="s">
        <v>378</v>
      </c>
      <c r="H10" s="209" t="s">
        <v>378</v>
      </c>
      <c r="I10" s="209" t="s">
        <v>378</v>
      </c>
      <c r="J10" s="209" t="s">
        <v>378</v>
      </c>
      <c r="K10" s="209" t="s">
        <v>378</v>
      </c>
    </row>
    <row r="11" spans="1:11" ht="12" customHeight="1">
      <c r="A11" s="207" t="s">
        <v>174</v>
      </c>
      <c r="B11" s="207"/>
      <c r="C11" s="210">
        <v>198</v>
      </c>
      <c r="D11" s="210">
        <v>202</v>
      </c>
      <c r="E11" s="210">
        <v>218</v>
      </c>
      <c r="F11" s="210">
        <v>213</v>
      </c>
      <c r="G11" s="210">
        <v>239</v>
      </c>
      <c r="H11" s="210">
        <v>243</v>
      </c>
      <c r="I11" s="210">
        <v>235</v>
      </c>
      <c r="J11" s="210">
        <v>280</v>
      </c>
      <c r="K11" s="210">
        <v>198</v>
      </c>
    </row>
    <row r="12" spans="1:11" ht="12" customHeight="1">
      <c r="A12" s="77" t="s">
        <v>354</v>
      </c>
      <c r="B12" s="207"/>
      <c r="C12" s="209" t="s">
        <v>378</v>
      </c>
      <c r="D12" s="209" t="s">
        <v>378</v>
      </c>
      <c r="E12" s="209" t="s">
        <v>378</v>
      </c>
      <c r="F12" s="209" t="s">
        <v>378</v>
      </c>
      <c r="G12" s="209" t="s">
        <v>378</v>
      </c>
      <c r="H12" s="209" t="s">
        <v>378</v>
      </c>
      <c r="I12" s="209" t="s">
        <v>378</v>
      </c>
      <c r="J12" s="209" t="s">
        <v>378</v>
      </c>
      <c r="K12" s="209" t="s">
        <v>378</v>
      </c>
    </row>
    <row r="13" spans="1:11" ht="12" customHeight="1">
      <c r="A13" s="207" t="s">
        <v>175</v>
      </c>
      <c r="B13" s="207"/>
      <c r="C13" s="210">
        <v>403</v>
      </c>
      <c r="D13" s="210">
        <v>514</v>
      </c>
      <c r="E13" s="210">
        <v>561</v>
      </c>
      <c r="F13" s="210">
        <v>341</v>
      </c>
      <c r="G13" s="210">
        <v>395</v>
      </c>
      <c r="H13" s="210">
        <v>680</v>
      </c>
      <c r="I13" s="210">
        <v>761</v>
      </c>
      <c r="J13" s="210">
        <v>753</v>
      </c>
      <c r="K13" s="210">
        <v>748</v>
      </c>
    </row>
    <row r="14" spans="1:11" ht="12" customHeight="1">
      <c r="A14" s="77" t="s">
        <v>355</v>
      </c>
      <c r="B14" s="207"/>
      <c r="C14" s="209" t="s">
        <v>378</v>
      </c>
      <c r="D14" s="209" t="s">
        <v>378</v>
      </c>
      <c r="E14" s="209" t="s">
        <v>378</v>
      </c>
      <c r="F14" s="209" t="s">
        <v>378</v>
      </c>
      <c r="G14" s="209" t="s">
        <v>378</v>
      </c>
      <c r="H14" s="209" t="s">
        <v>378</v>
      </c>
      <c r="I14" s="209" t="s">
        <v>378</v>
      </c>
      <c r="J14" s="209" t="s">
        <v>378</v>
      </c>
      <c r="K14" s="209" t="s">
        <v>378</v>
      </c>
    </row>
    <row r="15" spans="1:11" ht="12" customHeight="1">
      <c r="A15" s="207" t="s">
        <v>176</v>
      </c>
      <c r="B15" s="207"/>
      <c r="C15" s="210">
        <v>18</v>
      </c>
      <c r="D15" s="210">
        <v>16</v>
      </c>
      <c r="E15" s="210">
        <v>9</v>
      </c>
      <c r="F15" s="210">
        <v>11</v>
      </c>
      <c r="G15" s="210">
        <v>15</v>
      </c>
      <c r="H15" s="210">
        <v>17</v>
      </c>
      <c r="I15" s="210">
        <v>14</v>
      </c>
      <c r="J15" s="210">
        <v>20</v>
      </c>
      <c r="K15" s="210">
        <v>20</v>
      </c>
    </row>
    <row r="16" spans="1:11" ht="12" customHeight="1">
      <c r="A16" s="207" t="s">
        <v>177</v>
      </c>
      <c r="B16" s="207"/>
      <c r="C16" s="210">
        <v>2</v>
      </c>
      <c r="D16" s="210">
        <v>0</v>
      </c>
      <c r="E16" s="210">
        <v>2</v>
      </c>
      <c r="F16" s="210">
        <v>1</v>
      </c>
      <c r="G16" s="210">
        <v>1</v>
      </c>
      <c r="H16" s="210">
        <v>0</v>
      </c>
      <c r="I16" s="210">
        <v>1</v>
      </c>
      <c r="J16" s="210">
        <v>1</v>
      </c>
      <c r="K16" s="210">
        <v>3</v>
      </c>
    </row>
    <row r="17" spans="1:11" ht="12" customHeight="1">
      <c r="A17" s="207" t="s">
        <v>178</v>
      </c>
      <c r="B17" s="207"/>
      <c r="C17" s="210">
        <v>106</v>
      </c>
      <c r="D17" s="210">
        <v>85</v>
      </c>
      <c r="E17" s="210">
        <v>56</v>
      </c>
      <c r="F17" s="210">
        <v>41</v>
      </c>
      <c r="G17" s="210">
        <v>28</v>
      </c>
      <c r="H17" s="210">
        <v>96</v>
      </c>
      <c r="I17" s="210">
        <v>100</v>
      </c>
      <c r="J17" s="210">
        <v>93</v>
      </c>
      <c r="K17" s="210">
        <v>120</v>
      </c>
    </row>
    <row r="18" spans="1:11" ht="12" customHeight="1">
      <c r="A18" s="207" t="s">
        <v>179</v>
      </c>
      <c r="B18" s="207"/>
      <c r="C18" s="210">
        <v>18</v>
      </c>
      <c r="D18" s="210">
        <v>41</v>
      </c>
      <c r="E18" s="210">
        <v>71</v>
      </c>
      <c r="F18" s="210">
        <v>59</v>
      </c>
      <c r="G18" s="210">
        <v>60</v>
      </c>
      <c r="H18" s="210">
        <v>57</v>
      </c>
      <c r="I18" s="210">
        <v>87</v>
      </c>
      <c r="J18" s="210">
        <v>49</v>
      </c>
      <c r="K18" s="210">
        <v>71</v>
      </c>
    </row>
    <row r="19" spans="1:11" ht="12" customHeight="1">
      <c r="A19" s="207" t="s">
        <v>180</v>
      </c>
      <c r="B19" s="207"/>
      <c r="C19" s="210">
        <v>132</v>
      </c>
      <c r="D19" s="210">
        <v>211</v>
      </c>
      <c r="E19" s="210">
        <v>144</v>
      </c>
      <c r="F19" s="210">
        <v>130</v>
      </c>
      <c r="G19" s="210">
        <v>110</v>
      </c>
      <c r="H19" s="210">
        <v>89</v>
      </c>
      <c r="I19" s="210">
        <v>75</v>
      </c>
      <c r="J19" s="210">
        <v>47</v>
      </c>
      <c r="K19" s="210">
        <v>42</v>
      </c>
    </row>
    <row r="20" spans="1:11" ht="12" customHeight="1">
      <c r="A20" s="207" t="s">
        <v>181</v>
      </c>
      <c r="B20" s="207"/>
      <c r="C20" s="210">
        <v>127</v>
      </c>
      <c r="D20" s="210">
        <v>151</v>
      </c>
      <c r="E20" s="210">
        <v>151</v>
      </c>
      <c r="F20" s="210">
        <v>165</v>
      </c>
      <c r="G20" s="210">
        <v>224</v>
      </c>
      <c r="H20" s="210">
        <v>203</v>
      </c>
      <c r="I20" s="210">
        <v>200</v>
      </c>
      <c r="J20" s="210">
        <v>189</v>
      </c>
      <c r="K20" s="210">
        <v>172</v>
      </c>
    </row>
    <row r="21" spans="1:11" ht="12" customHeight="1">
      <c r="A21" s="207" t="s">
        <v>182</v>
      </c>
      <c r="B21" s="207"/>
      <c r="C21" s="210">
        <v>240</v>
      </c>
      <c r="D21" s="210">
        <v>170</v>
      </c>
      <c r="E21" s="210">
        <v>284</v>
      </c>
      <c r="F21" s="210">
        <v>289</v>
      </c>
      <c r="G21" s="210">
        <v>250</v>
      </c>
      <c r="H21" s="210">
        <v>200</v>
      </c>
      <c r="I21" s="210">
        <v>189</v>
      </c>
      <c r="J21" s="210">
        <v>255</v>
      </c>
      <c r="K21" s="210">
        <v>104</v>
      </c>
    </row>
    <row r="22" spans="1:11" ht="12" customHeight="1">
      <c r="A22" s="207" t="s">
        <v>183</v>
      </c>
      <c r="B22" s="207"/>
      <c r="C22" s="210">
        <v>0</v>
      </c>
      <c r="D22" s="210">
        <v>0</v>
      </c>
      <c r="E22" s="210">
        <v>0</v>
      </c>
      <c r="F22" s="210">
        <v>0</v>
      </c>
      <c r="G22" s="210">
        <v>0</v>
      </c>
      <c r="H22" s="210">
        <v>1</v>
      </c>
      <c r="I22" s="210">
        <v>0</v>
      </c>
      <c r="J22" s="210">
        <v>0</v>
      </c>
      <c r="K22" s="210">
        <v>0</v>
      </c>
    </row>
    <row r="23" spans="1:11" ht="12" customHeight="1">
      <c r="A23" s="207" t="s">
        <v>184</v>
      </c>
      <c r="B23" s="207"/>
      <c r="C23" s="210">
        <v>38</v>
      </c>
      <c r="D23" s="210">
        <v>37</v>
      </c>
      <c r="E23" s="210">
        <v>39</v>
      </c>
      <c r="F23" s="210">
        <v>42</v>
      </c>
      <c r="G23" s="210">
        <v>31</v>
      </c>
      <c r="H23" s="210">
        <v>23</v>
      </c>
      <c r="I23" s="210">
        <v>24</v>
      </c>
      <c r="J23" s="210">
        <v>35</v>
      </c>
      <c r="K23" s="210">
        <v>43</v>
      </c>
    </row>
    <row r="24" spans="1:11" ht="12" customHeight="1">
      <c r="A24" s="207" t="s">
        <v>185</v>
      </c>
      <c r="B24" s="207"/>
      <c r="C24" s="210">
        <v>523</v>
      </c>
      <c r="D24" s="210">
        <v>351</v>
      </c>
      <c r="E24" s="210">
        <v>331</v>
      </c>
      <c r="F24" s="210">
        <v>356</v>
      </c>
      <c r="G24" s="210">
        <v>360</v>
      </c>
      <c r="H24" s="210">
        <v>364</v>
      </c>
      <c r="I24" s="210">
        <v>197</v>
      </c>
      <c r="J24" s="210">
        <v>204</v>
      </c>
      <c r="K24" s="210">
        <v>352</v>
      </c>
    </row>
    <row r="25" spans="1:11" ht="12" customHeight="1">
      <c r="A25" s="207" t="s">
        <v>186</v>
      </c>
      <c r="B25" s="207"/>
      <c r="C25" s="210">
        <v>100</v>
      </c>
      <c r="D25" s="210">
        <v>142</v>
      </c>
      <c r="E25" s="210">
        <v>165</v>
      </c>
      <c r="F25" s="210">
        <v>113</v>
      </c>
      <c r="G25" s="210">
        <v>149</v>
      </c>
      <c r="H25" s="210">
        <v>126</v>
      </c>
      <c r="I25" s="210">
        <v>129</v>
      </c>
      <c r="J25" s="210">
        <v>89</v>
      </c>
      <c r="K25" s="210">
        <v>109</v>
      </c>
    </row>
    <row r="26" spans="1:11" ht="12" customHeight="1">
      <c r="A26" s="207" t="s">
        <v>187</v>
      </c>
      <c r="B26" s="207"/>
      <c r="C26" s="210">
        <v>86</v>
      </c>
      <c r="D26" s="210">
        <v>107</v>
      </c>
      <c r="E26" s="210">
        <v>206</v>
      </c>
      <c r="F26" s="210">
        <v>175</v>
      </c>
      <c r="G26" s="210">
        <v>178</v>
      </c>
      <c r="H26" s="210">
        <v>123</v>
      </c>
      <c r="I26" s="210">
        <v>80</v>
      </c>
      <c r="J26" s="210">
        <v>108</v>
      </c>
      <c r="K26" s="210">
        <v>115</v>
      </c>
    </row>
    <row r="27" spans="1:11" ht="12" customHeight="1">
      <c r="A27" s="207" t="s">
        <v>168</v>
      </c>
      <c r="B27" s="207"/>
      <c r="C27" s="210">
        <v>36</v>
      </c>
      <c r="D27" s="210">
        <v>37</v>
      </c>
      <c r="E27" s="210">
        <v>38</v>
      </c>
      <c r="F27" s="210">
        <v>33</v>
      </c>
      <c r="G27" s="210">
        <v>30</v>
      </c>
      <c r="H27" s="210">
        <v>43</v>
      </c>
      <c r="I27" s="210">
        <v>29</v>
      </c>
      <c r="J27" s="210">
        <v>11</v>
      </c>
      <c r="K27" s="210">
        <v>9</v>
      </c>
    </row>
    <row r="28" spans="1:11" ht="12" customHeight="1">
      <c r="A28" s="207" t="s">
        <v>188</v>
      </c>
      <c r="B28" s="207"/>
      <c r="C28" s="209" t="s">
        <v>378</v>
      </c>
      <c r="D28" s="209" t="s">
        <v>378</v>
      </c>
      <c r="E28" s="209" t="s">
        <v>378</v>
      </c>
      <c r="F28" s="209" t="s">
        <v>378</v>
      </c>
      <c r="G28" s="210">
        <v>59</v>
      </c>
      <c r="H28" s="210">
        <v>182</v>
      </c>
      <c r="I28" s="210">
        <v>195</v>
      </c>
      <c r="J28" s="210">
        <v>142</v>
      </c>
      <c r="K28" s="210">
        <v>194</v>
      </c>
    </row>
    <row r="29" spans="1:11" ht="12" customHeight="1">
      <c r="A29" s="207" t="s">
        <v>158</v>
      </c>
      <c r="B29" s="207"/>
      <c r="C29" s="210">
        <v>37</v>
      </c>
      <c r="D29" s="210">
        <v>44</v>
      </c>
      <c r="E29" s="210">
        <v>59</v>
      </c>
      <c r="F29" s="210">
        <v>110</v>
      </c>
      <c r="G29" s="210">
        <v>98</v>
      </c>
      <c r="H29" s="210">
        <v>90</v>
      </c>
      <c r="I29" s="210">
        <v>75</v>
      </c>
      <c r="J29" s="210">
        <v>49</v>
      </c>
      <c r="K29" s="210">
        <v>36</v>
      </c>
    </row>
    <row r="30" spans="1:11" ht="12" customHeight="1">
      <c r="A30" s="207" t="s">
        <v>189</v>
      </c>
      <c r="B30" s="207"/>
      <c r="C30" s="210">
        <v>86</v>
      </c>
      <c r="D30" s="210">
        <v>59</v>
      </c>
      <c r="E30" s="210">
        <v>83</v>
      </c>
      <c r="F30" s="210">
        <v>63</v>
      </c>
      <c r="G30" s="210">
        <v>52</v>
      </c>
      <c r="H30" s="210">
        <v>78</v>
      </c>
      <c r="I30" s="210">
        <v>70</v>
      </c>
      <c r="J30" s="210">
        <v>92</v>
      </c>
      <c r="K30" s="210">
        <v>110</v>
      </c>
    </row>
    <row r="31" spans="1:11" ht="12" customHeight="1">
      <c r="A31" s="207" t="s">
        <v>169</v>
      </c>
      <c r="B31" s="207"/>
      <c r="C31" s="210">
        <v>9</v>
      </c>
      <c r="D31" s="210">
        <v>1</v>
      </c>
      <c r="E31" s="210">
        <v>1</v>
      </c>
      <c r="F31" s="210">
        <v>1</v>
      </c>
      <c r="G31" s="210">
        <v>0</v>
      </c>
      <c r="H31" s="210">
        <v>31</v>
      </c>
      <c r="I31" s="210">
        <v>22</v>
      </c>
      <c r="J31" s="210">
        <v>13</v>
      </c>
      <c r="K31" s="210">
        <v>17</v>
      </c>
    </row>
    <row r="32" spans="1:11" ht="12" customHeight="1">
      <c r="A32" s="207" t="s">
        <v>190</v>
      </c>
      <c r="B32" s="207"/>
      <c r="C32" s="210">
        <v>39</v>
      </c>
      <c r="D32" s="210">
        <v>37</v>
      </c>
      <c r="E32" s="210">
        <v>55</v>
      </c>
      <c r="F32" s="210">
        <v>80</v>
      </c>
      <c r="G32" s="210">
        <v>60</v>
      </c>
      <c r="H32" s="210">
        <v>66</v>
      </c>
      <c r="I32" s="210">
        <v>61</v>
      </c>
      <c r="J32" s="210">
        <f>41+26</f>
        <v>67</v>
      </c>
      <c r="K32" s="210">
        <v>87</v>
      </c>
    </row>
    <row r="33" spans="1:11" ht="12" customHeight="1">
      <c r="A33" s="207" t="s">
        <v>160</v>
      </c>
      <c r="B33" s="207"/>
      <c r="C33" s="210">
        <v>9</v>
      </c>
      <c r="D33" s="210">
        <v>10</v>
      </c>
      <c r="E33" s="210">
        <v>14</v>
      </c>
      <c r="F33" s="210">
        <v>14</v>
      </c>
      <c r="G33" s="210">
        <v>16</v>
      </c>
      <c r="H33" s="210">
        <v>19</v>
      </c>
      <c r="I33" s="210">
        <v>17</v>
      </c>
      <c r="J33" s="210">
        <v>24</v>
      </c>
      <c r="K33" s="210">
        <v>38</v>
      </c>
    </row>
    <row r="34" spans="1:11" ht="12" customHeight="1">
      <c r="A34" s="207" t="s">
        <v>191</v>
      </c>
      <c r="B34" s="207"/>
      <c r="C34" s="210">
        <v>24</v>
      </c>
      <c r="D34" s="210">
        <v>51</v>
      </c>
      <c r="E34" s="210">
        <v>63</v>
      </c>
      <c r="F34" s="210">
        <v>64</v>
      </c>
      <c r="G34" s="210">
        <v>70</v>
      </c>
      <c r="H34" s="210">
        <v>70</v>
      </c>
      <c r="I34" s="210">
        <v>62</v>
      </c>
      <c r="J34" s="210">
        <v>31</v>
      </c>
      <c r="K34" s="210">
        <v>23</v>
      </c>
    </row>
    <row r="35" spans="1:11" ht="12" customHeight="1">
      <c r="A35" s="207" t="s">
        <v>192</v>
      </c>
      <c r="B35" s="207"/>
      <c r="C35" s="210">
        <v>299</v>
      </c>
      <c r="D35" s="210">
        <v>404</v>
      </c>
      <c r="E35" s="210">
        <v>425</v>
      </c>
      <c r="F35" s="210">
        <v>370</v>
      </c>
      <c r="G35" s="210">
        <v>443</v>
      </c>
      <c r="H35" s="210">
        <v>412</v>
      </c>
      <c r="I35" s="210">
        <v>406</v>
      </c>
      <c r="J35" s="210">
        <v>431</v>
      </c>
      <c r="K35" s="210">
        <v>462</v>
      </c>
    </row>
    <row r="36" spans="1:11" ht="12" customHeight="1">
      <c r="A36" s="207" t="s">
        <v>193</v>
      </c>
      <c r="B36" s="207"/>
      <c r="C36" s="210">
        <v>10</v>
      </c>
      <c r="D36" s="210">
        <v>7</v>
      </c>
      <c r="E36" s="210">
        <v>17</v>
      </c>
      <c r="F36" s="210">
        <v>25</v>
      </c>
      <c r="G36" s="210">
        <v>33</v>
      </c>
      <c r="H36" s="210">
        <v>51</v>
      </c>
      <c r="I36" s="210">
        <v>63</v>
      </c>
      <c r="J36" s="210">
        <v>71</v>
      </c>
      <c r="K36" s="210">
        <v>73</v>
      </c>
    </row>
    <row r="37" spans="1:11" ht="12" customHeight="1">
      <c r="A37" s="207" t="s">
        <v>194</v>
      </c>
      <c r="B37" s="207"/>
      <c r="C37" s="210">
        <v>111</v>
      </c>
      <c r="D37" s="210">
        <v>123</v>
      </c>
      <c r="E37" s="210">
        <v>86</v>
      </c>
      <c r="F37" s="210">
        <v>79</v>
      </c>
      <c r="G37" s="210">
        <v>109</v>
      </c>
      <c r="H37" s="210">
        <v>107</v>
      </c>
      <c r="I37" s="210">
        <v>159</v>
      </c>
      <c r="J37" s="210">
        <v>54</v>
      </c>
      <c r="K37" s="210">
        <v>54</v>
      </c>
    </row>
    <row r="38" spans="1:11" ht="12" customHeight="1">
      <c r="A38" s="207" t="s">
        <v>195</v>
      </c>
      <c r="B38" s="207"/>
      <c r="C38" s="210">
        <v>1</v>
      </c>
      <c r="D38" s="210">
        <v>8</v>
      </c>
      <c r="E38" s="210">
        <v>3</v>
      </c>
      <c r="F38" s="210">
        <v>3</v>
      </c>
      <c r="G38" s="210">
        <v>18</v>
      </c>
      <c r="H38" s="210">
        <v>9</v>
      </c>
      <c r="I38" s="210">
        <v>23</v>
      </c>
      <c r="J38" s="210">
        <v>21</v>
      </c>
      <c r="K38" s="210">
        <v>18</v>
      </c>
    </row>
    <row r="39" spans="1:11" ht="12" customHeight="1">
      <c r="A39" s="207" t="s">
        <v>171</v>
      </c>
      <c r="B39" s="207"/>
      <c r="C39" s="210">
        <v>4</v>
      </c>
      <c r="D39" s="210">
        <v>15</v>
      </c>
      <c r="E39" s="210">
        <v>11</v>
      </c>
      <c r="F39" s="210">
        <v>27</v>
      </c>
      <c r="G39" s="210">
        <v>13</v>
      </c>
      <c r="H39" s="210">
        <v>5</v>
      </c>
      <c r="I39" s="210">
        <v>5</v>
      </c>
      <c r="J39" s="210">
        <v>7</v>
      </c>
      <c r="K39" s="210">
        <v>20</v>
      </c>
    </row>
    <row r="40" spans="1:11" ht="12" customHeight="1">
      <c r="A40" s="207" t="s">
        <v>196</v>
      </c>
      <c r="B40" s="207"/>
      <c r="C40" s="210">
        <v>65</v>
      </c>
      <c r="D40" s="210">
        <v>78</v>
      </c>
      <c r="E40" s="210">
        <v>35</v>
      </c>
      <c r="F40" s="210">
        <v>30</v>
      </c>
      <c r="G40" s="210">
        <v>18</v>
      </c>
      <c r="H40" s="210">
        <v>43</v>
      </c>
      <c r="I40" s="210">
        <v>36</v>
      </c>
      <c r="J40" s="210">
        <v>36</v>
      </c>
      <c r="K40" s="210">
        <v>55</v>
      </c>
    </row>
    <row r="41" spans="1:11" ht="12" customHeight="1">
      <c r="A41" s="207" t="s">
        <v>197</v>
      </c>
      <c r="B41" s="207"/>
      <c r="C41" s="210">
        <v>134</v>
      </c>
      <c r="D41" s="210">
        <v>147</v>
      </c>
      <c r="E41" s="210">
        <v>165</v>
      </c>
      <c r="F41" s="210">
        <v>173</v>
      </c>
      <c r="G41" s="210">
        <v>234</v>
      </c>
      <c r="H41" s="210">
        <v>199</v>
      </c>
      <c r="I41" s="210">
        <v>174</v>
      </c>
      <c r="J41" s="210">
        <v>194</v>
      </c>
      <c r="K41" s="210">
        <v>222</v>
      </c>
    </row>
    <row r="42" spans="1:11" ht="12" customHeight="1">
      <c r="A42" s="207" t="s">
        <v>198</v>
      </c>
      <c r="B42" s="207"/>
      <c r="C42" s="210">
        <v>102</v>
      </c>
      <c r="D42" s="210">
        <v>98</v>
      </c>
      <c r="E42" s="210">
        <v>120</v>
      </c>
      <c r="F42" s="210">
        <v>67</v>
      </c>
      <c r="G42" s="210">
        <v>102</v>
      </c>
      <c r="H42" s="210">
        <v>127</v>
      </c>
      <c r="I42" s="210">
        <v>194</v>
      </c>
      <c r="J42" s="210">
        <v>160</v>
      </c>
      <c r="K42" s="210">
        <v>213</v>
      </c>
    </row>
    <row r="43" spans="1:11" ht="12" customHeight="1">
      <c r="A43" s="207" t="s">
        <v>199</v>
      </c>
      <c r="B43" s="207"/>
      <c r="C43" s="210">
        <v>21</v>
      </c>
      <c r="D43" s="210">
        <v>7</v>
      </c>
      <c r="E43" s="210">
        <v>11</v>
      </c>
      <c r="F43" s="210">
        <v>17</v>
      </c>
      <c r="G43" s="210">
        <v>13</v>
      </c>
      <c r="H43" s="210">
        <v>29</v>
      </c>
      <c r="I43" s="210">
        <v>27</v>
      </c>
      <c r="J43" s="210">
        <v>42</v>
      </c>
      <c r="K43" s="210">
        <v>34</v>
      </c>
    </row>
    <row r="44" spans="1:11" ht="12" customHeight="1">
      <c r="A44" s="207" t="s">
        <v>152</v>
      </c>
      <c r="B44" s="207"/>
      <c r="C44" s="209" t="s">
        <v>378</v>
      </c>
      <c r="D44" s="210">
        <v>17</v>
      </c>
      <c r="E44" s="210">
        <v>76</v>
      </c>
      <c r="F44" s="210">
        <v>105</v>
      </c>
      <c r="G44" s="210">
        <v>158</v>
      </c>
      <c r="H44" s="210">
        <v>104</v>
      </c>
      <c r="I44" s="210">
        <v>125</v>
      </c>
      <c r="J44" s="210">
        <v>99</v>
      </c>
      <c r="K44" s="210">
        <v>60</v>
      </c>
    </row>
    <row r="45" spans="1:11" ht="12" customHeight="1">
      <c r="A45" s="207" t="s">
        <v>156</v>
      </c>
      <c r="B45" s="207"/>
      <c r="C45" s="210">
        <v>110</v>
      </c>
      <c r="D45" s="210">
        <v>56</v>
      </c>
      <c r="E45" s="210">
        <v>14</v>
      </c>
      <c r="F45" s="210">
        <v>29</v>
      </c>
      <c r="G45" s="210">
        <v>15</v>
      </c>
      <c r="H45" s="210">
        <v>14</v>
      </c>
      <c r="I45" s="210">
        <v>28</v>
      </c>
      <c r="J45" s="210">
        <v>79</v>
      </c>
      <c r="K45" s="210">
        <v>77</v>
      </c>
    </row>
    <row r="46" spans="1:11" ht="12" customHeight="1">
      <c r="A46" s="207" t="s">
        <v>153</v>
      </c>
      <c r="B46" s="207"/>
      <c r="C46" s="210">
        <v>6</v>
      </c>
      <c r="D46" s="210">
        <v>3</v>
      </c>
      <c r="E46" s="210">
        <v>26</v>
      </c>
      <c r="F46" s="210">
        <v>12</v>
      </c>
      <c r="G46" s="210">
        <v>24</v>
      </c>
      <c r="H46" s="210">
        <v>60</v>
      </c>
      <c r="I46" s="210">
        <v>35</v>
      </c>
      <c r="J46" s="210">
        <v>24</v>
      </c>
      <c r="K46" s="210">
        <v>20</v>
      </c>
    </row>
    <row r="47" spans="1:11" ht="12" customHeight="1">
      <c r="A47" s="207" t="s">
        <v>200</v>
      </c>
      <c r="B47" s="207"/>
      <c r="C47" s="210">
        <v>4</v>
      </c>
      <c r="D47" s="210">
        <v>1</v>
      </c>
      <c r="E47" s="210">
        <v>4</v>
      </c>
      <c r="F47" s="210">
        <v>13</v>
      </c>
      <c r="G47" s="210">
        <v>7</v>
      </c>
      <c r="H47" s="210">
        <v>10</v>
      </c>
      <c r="I47" s="210">
        <v>7</v>
      </c>
      <c r="J47" s="210">
        <v>21</v>
      </c>
      <c r="K47" s="210">
        <v>9</v>
      </c>
    </row>
    <row r="48" spans="1:11" ht="12" customHeight="1">
      <c r="A48" s="207" t="s">
        <v>164</v>
      </c>
      <c r="B48" s="207"/>
      <c r="C48" s="210">
        <v>79</v>
      </c>
      <c r="D48" s="210">
        <v>81</v>
      </c>
      <c r="E48" s="210">
        <v>91</v>
      </c>
      <c r="F48" s="210">
        <v>99</v>
      </c>
      <c r="G48" s="210">
        <v>115</v>
      </c>
      <c r="H48" s="210">
        <v>136</v>
      </c>
      <c r="I48" s="210">
        <v>194</v>
      </c>
      <c r="J48" s="210">
        <v>186</v>
      </c>
      <c r="K48" s="210">
        <v>185</v>
      </c>
    </row>
    <row r="49" spans="1:11" ht="12" customHeight="1">
      <c r="A49" s="207" t="s">
        <v>201</v>
      </c>
      <c r="B49" s="207"/>
      <c r="C49" s="210">
        <v>0</v>
      </c>
      <c r="D49" s="210">
        <v>1</v>
      </c>
      <c r="E49" s="210">
        <v>0</v>
      </c>
      <c r="F49" s="210">
        <v>1</v>
      </c>
      <c r="G49" s="210">
        <v>4</v>
      </c>
      <c r="H49" s="210">
        <v>0</v>
      </c>
      <c r="I49" s="210">
        <v>0</v>
      </c>
      <c r="J49" s="210">
        <v>0</v>
      </c>
      <c r="K49" s="210">
        <v>1</v>
      </c>
    </row>
    <row r="50" spans="1:11" ht="12" customHeight="1">
      <c r="A50" s="207" t="s">
        <v>202</v>
      </c>
      <c r="B50" s="207"/>
      <c r="C50" s="210">
        <v>13</v>
      </c>
      <c r="D50" s="210">
        <v>17</v>
      </c>
      <c r="E50" s="210">
        <v>21</v>
      </c>
      <c r="F50" s="210">
        <v>36</v>
      </c>
      <c r="G50" s="210">
        <v>39</v>
      </c>
      <c r="H50" s="210">
        <v>73</v>
      </c>
      <c r="I50" s="210">
        <v>75</v>
      </c>
      <c r="J50" s="210">
        <v>23</v>
      </c>
      <c r="K50" s="210">
        <v>16</v>
      </c>
    </row>
    <row r="51" spans="1:11" ht="12" customHeight="1">
      <c r="A51" s="207" t="s">
        <v>165</v>
      </c>
      <c r="B51" s="207"/>
      <c r="C51" s="210">
        <v>0</v>
      </c>
      <c r="D51" s="210">
        <v>0</v>
      </c>
      <c r="E51" s="210">
        <v>0</v>
      </c>
      <c r="F51" s="210">
        <v>56</v>
      </c>
      <c r="G51" s="210">
        <v>52</v>
      </c>
      <c r="H51" s="210">
        <v>34</v>
      </c>
      <c r="I51" s="210">
        <v>40</v>
      </c>
      <c r="J51" s="210">
        <v>28</v>
      </c>
      <c r="K51" s="210">
        <v>26</v>
      </c>
    </row>
    <row r="52" spans="1:11" ht="12" customHeight="1">
      <c r="A52" s="207" t="s">
        <v>203</v>
      </c>
      <c r="B52" s="207"/>
      <c r="C52" s="210">
        <v>80</v>
      </c>
      <c r="D52" s="210">
        <v>101</v>
      </c>
      <c r="E52" s="210">
        <v>116</v>
      </c>
      <c r="F52" s="210">
        <v>110</v>
      </c>
      <c r="G52" s="210">
        <v>127</v>
      </c>
      <c r="H52" s="210">
        <v>165</v>
      </c>
      <c r="I52" s="210">
        <v>120</v>
      </c>
      <c r="J52" s="210">
        <v>156</v>
      </c>
      <c r="K52" s="210">
        <v>165</v>
      </c>
    </row>
    <row r="53" spans="1:11" ht="12" customHeight="1">
      <c r="A53" s="207" t="s">
        <v>204</v>
      </c>
      <c r="B53" s="207"/>
      <c r="C53" s="210">
        <v>2</v>
      </c>
      <c r="D53" s="210">
        <v>3</v>
      </c>
      <c r="E53" s="210">
        <v>6</v>
      </c>
      <c r="F53" s="210">
        <v>10</v>
      </c>
      <c r="G53" s="210">
        <v>28</v>
      </c>
      <c r="H53" s="210">
        <v>29</v>
      </c>
      <c r="I53" s="210">
        <v>25</v>
      </c>
      <c r="J53" s="210">
        <v>45</v>
      </c>
      <c r="K53" s="210">
        <v>45</v>
      </c>
    </row>
    <row r="54" spans="1:11" ht="12" customHeight="1">
      <c r="A54" s="207" t="s">
        <v>205</v>
      </c>
      <c r="B54" s="207"/>
      <c r="C54" s="210">
        <v>19</v>
      </c>
      <c r="D54" s="210">
        <v>10</v>
      </c>
      <c r="E54" s="210">
        <v>12</v>
      </c>
      <c r="F54" s="210">
        <v>7</v>
      </c>
      <c r="G54" s="210">
        <v>22</v>
      </c>
      <c r="H54" s="210">
        <v>52</v>
      </c>
      <c r="I54" s="210">
        <v>80</v>
      </c>
      <c r="J54" s="210">
        <v>83</v>
      </c>
      <c r="K54" s="210">
        <v>70</v>
      </c>
    </row>
    <row r="55" spans="1:11" ht="12" customHeight="1">
      <c r="A55" s="207" t="s">
        <v>206</v>
      </c>
      <c r="B55" s="207"/>
      <c r="C55" s="210">
        <v>13</v>
      </c>
      <c r="D55" s="210">
        <v>39</v>
      </c>
      <c r="E55" s="210">
        <v>49</v>
      </c>
      <c r="F55" s="210">
        <v>50</v>
      </c>
      <c r="G55" s="210">
        <v>30</v>
      </c>
      <c r="H55" s="210">
        <v>42</v>
      </c>
      <c r="I55" s="210">
        <v>50</v>
      </c>
      <c r="J55" s="210">
        <v>34</v>
      </c>
      <c r="K55" s="210">
        <v>44</v>
      </c>
    </row>
    <row r="56" spans="1:11" ht="12" customHeight="1">
      <c r="A56" s="207" t="s">
        <v>207</v>
      </c>
      <c r="B56" s="207"/>
      <c r="C56" s="210">
        <v>34</v>
      </c>
      <c r="D56" s="210">
        <v>33</v>
      </c>
      <c r="E56" s="210">
        <v>78</v>
      </c>
      <c r="F56" s="210">
        <v>60</v>
      </c>
      <c r="G56" s="210">
        <v>76</v>
      </c>
      <c r="H56" s="210">
        <v>81</v>
      </c>
      <c r="I56" s="210">
        <v>79</v>
      </c>
      <c r="J56" s="210">
        <v>109</v>
      </c>
      <c r="K56" s="210">
        <v>112</v>
      </c>
    </row>
    <row r="57" spans="1:11" ht="12" customHeight="1">
      <c r="A57" s="207" t="s">
        <v>208</v>
      </c>
      <c r="B57" s="207"/>
      <c r="C57" s="210">
        <v>107</v>
      </c>
      <c r="D57" s="210">
        <v>466</v>
      </c>
      <c r="E57" s="210">
        <v>549</v>
      </c>
      <c r="F57" s="210">
        <v>674</v>
      </c>
      <c r="G57" s="210">
        <v>751</v>
      </c>
      <c r="H57" s="210">
        <v>698</v>
      </c>
      <c r="I57" s="210">
        <v>596</v>
      </c>
      <c r="J57" s="210">
        <v>544</v>
      </c>
      <c r="K57" s="210">
        <v>648</v>
      </c>
    </row>
    <row r="58" spans="1:11" ht="12" customHeight="1">
      <c r="A58" s="207" t="s">
        <v>209</v>
      </c>
      <c r="B58" s="207"/>
      <c r="C58" s="210">
        <v>4</v>
      </c>
      <c r="D58" s="210">
        <v>4</v>
      </c>
      <c r="E58" s="210">
        <v>8</v>
      </c>
      <c r="F58" s="210">
        <v>5</v>
      </c>
      <c r="G58" s="210">
        <v>27</v>
      </c>
      <c r="H58" s="210">
        <v>22</v>
      </c>
      <c r="I58" s="210">
        <v>10</v>
      </c>
      <c r="J58" s="210">
        <v>10</v>
      </c>
      <c r="K58" s="210">
        <v>13</v>
      </c>
    </row>
    <row r="59" spans="1:11" ht="12" customHeight="1">
      <c r="A59" s="207" t="s">
        <v>210</v>
      </c>
      <c r="B59" s="207"/>
      <c r="C59" s="210">
        <v>343</v>
      </c>
      <c r="D59" s="210">
        <v>300</v>
      </c>
      <c r="E59" s="210">
        <v>349</v>
      </c>
      <c r="F59" s="210">
        <v>377</v>
      </c>
      <c r="G59" s="210">
        <v>479</v>
      </c>
      <c r="H59" s="210">
        <v>525</v>
      </c>
      <c r="I59" s="210">
        <v>397</v>
      </c>
      <c r="J59" s="210">
        <v>247</v>
      </c>
      <c r="K59" s="210">
        <v>262</v>
      </c>
    </row>
    <row r="60" spans="1:11" ht="12" customHeight="1">
      <c r="A60" s="207" t="s">
        <v>143</v>
      </c>
      <c r="B60" s="207"/>
      <c r="C60" s="210">
        <v>12</v>
      </c>
      <c r="D60" s="210">
        <v>23</v>
      </c>
      <c r="E60" s="210">
        <v>46</v>
      </c>
      <c r="F60" s="210">
        <v>37</v>
      </c>
      <c r="G60" s="210">
        <v>34</v>
      </c>
      <c r="H60" s="210">
        <v>40</v>
      </c>
      <c r="I60" s="210">
        <v>51</v>
      </c>
      <c r="J60" s="210">
        <v>56</v>
      </c>
      <c r="K60" s="210">
        <v>23</v>
      </c>
    </row>
    <row r="61" spans="1:11" ht="12" customHeight="1">
      <c r="A61" s="207" t="s">
        <v>211</v>
      </c>
      <c r="B61" s="207"/>
      <c r="C61" s="210">
        <v>19</v>
      </c>
      <c r="D61" s="210">
        <v>30</v>
      </c>
      <c r="E61" s="210">
        <v>28</v>
      </c>
      <c r="F61" s="210">
        <v>27</v>
      </c>
      <c r="G61" s="210">
        <v>35</v>
      </c>
      <c r="H61" s="210">
        <v>37</v>
      </c>
      <c r="I61" s="210">
        <v>36</v>
      </c>
      <c r="J61" s="210">
        <v>53</v>
      </c>
      <c r="K61" s="210">
        <v>54</v>
      </c>
    </row>
    <row r="62" spans="1:11" ht="12" customHeight="1">
      <c r="A62" s="207" t="s">
        <v>212</v>
      </c>
      <c r="B62" s="207"/>
      <c r="C62" s="210">
        <v>25</v>
      </c>
      <c r="D62" s="210">
        <v>35</v>
      </c>
      <c r="E62" s="210">
        <v>16</v>
      </c>
      <c r="F62" s="210">
        <v>34</v>
      </c>
      <c r="G62" s="210">
        <v>40</v>
      </c>
      <c r="H62" s="210">
        <v>57</v>
      </c>
      <c r="I62" s="210">
        <v>63</v>
      </c>
      <c r="J62" s="210">
        <v>61</v>
      </c>
      <c r="K62" s="210">
        <v>72</v>
      </c>
    </row>
    <row r="63" spans="1:11" ht="12" customHeight="1">
      <c r="A63" s="207" t="s">
        <v>213</v>
      </c>
      <c r="B63" s="207"/>
      <c r="C63" s="210">
        <v>24</v>
      </c>
      <c r="D63" s="210">
        <v>37</v>
      </c>
      <c r="E63" s="210">
        <v>45</v>
      </c>
      <c r="F63" s="210">
        <v>34</v>
      </c>
      <c r="G63" s="210">
        <v>32</v>
      </c>
      <c r="H63" s="210">
        <v>66</v>
      </c>
      <c r="I63" s="210">
        <v>74</v>
      </c>
      <c r="J63" s="210">
        <v>74</v>
      </c>
      <c r="K63" s="210">
        <v>111</v>
      </c>
    </row>
    <row r="64" spans="1:11" ht="12" customHeight="1">
      <c r="A64" s="207" t="s">
        <v>214</v>
      </c>
      <c r="B64" s="207"/>
      <c r="C64" s="210">
        <v>2</v>
      </c>
      <c r="D64" s="210">
        <v>2</v>
      </c>
      <c r="E64" s="210">
        <v>1</v>
      </c>
      <c r="F64" s="210">
        <v>1</v>
      </c>
      <c r="G64" s="210">
        <v>3</v>
      </c>
      <c r="H64" s="210">
        <v>11</v>
      </c>
      <c r="I64" s="210">
        <v>11</v>
      </c>
      <c r="J64" s="210">
        <v>13</v>
      </c>
      <c r="K64" s="210">
        <v>12</v>
      </c>
    </row>
    <row r="65" spans="1:11" ht="12" customHeight="1">
      <c r="A65" s="207" t="s">
        <v>215</v>
      </c>
      <c r="B65" s="207"/>
      <c r="C65" s="210">
        <v>309</v>
      </c>
      <c r="D65" s="210">
        <v>254</v>
      </c>
      <c r="E65" s="210">
        <v>268</v>
      </c>
      <c r="F65" s="210">
        <v>275</v>
      </c>
      <c r="G65" s="210">
        <v>273</v>
      </c>
      <c r="H65" s="210">
        <v>300</v>
      </c>
      <c r="I65" s="210">
        <v>387</v>
      </c>
      <c r="J65" s="210">
        <v>422</v>
      </c>
      <c r="K65" s="210">
        <v>510</v>
      </c>
    </row>
    <row r="66" spans="1:11" ht="12" customHeight="1">
      <c r="A66" s="207" t="s">
        <v>216</v>
      </c>
      <c r="B66" s="207"/>
      <c r="C66" s="210">
        <v>57</v>
      </c>
      <c r="D66" s="210">
        <v>61</v>
      </c>
      <c r="E66" s="210">
        <v>68</v>
      </c>
      <c r="F66" s="210">
        <v>53</v>
      </c>
      <c r="G66" s="210">
        <v>68</v>
      </c>
      <c r="H66" s="210">
        <v>54</v>
      </c>
      <c r="I66" s="210">
        <v>72</v>
      </c>
      <c r="J66" s="210">
        <v>55</v>
      </c>
      <c r="K66" s="210">
        <v>69</v>
      </c>
    </row>
    <row r="67" spans="1:11" ht="12" customHeight="1">
      <c r="A67" s="207" t="s">
        <v>363</v>
      </c>
      <c r="B67" s="207"/>
      <c r="C67" s="210">
        <v>3</v>
      </c>
      <c r="D67" s="210">
        <v>4</v>
      </c>
      <c r="E67" s="210">
        <v>4</v>
      </c>
      <c r="F67" s="210">
        <v>5</v>
      </c>
      <c r="G67" s="210">
        <v>4</v>
      </c>
      <c r="H67" s="210">
        <v>2</v>
      </c>
      <c r="I67" s="210">
        <v>2</v>
      </c>
      <c r="J67" s="210">
        <v>6</v>
      </c>
      <c r="K67" s="210">
        <v>1</v>
      </c>
    </row>
    <row r="68" spans="1:11" ht="12" customHeight="1">
      <c r="A68" s="207" t="s">
        <v>217</v>
      </c>
      <c r="B68" s="207"/>
      <c r="C68" s="210">
        <v>46</v>
      </c>
      <c r="D68" s="210">
        <v>61</v>
      </c>
      <c r="E68" s="210">
        <v>45</v>
      </c>
      <c r="F68" s="210">
        <v>47</v>
      </c>
      <c r="G68" s="210">
        <v>54</v>
      </c>
      <c r="H68" s="210">
        <v>47</v>
      </c>
      <c r="I68" s="210">
        <v>72</v>
      </c>
      <c r="J68" s="210">
        <v>90</v>
      </c>
      <c r="K68" s="210">
        <v>85</v>
      </c>
    </row>
    <row r="69" spans="1:11" ht="12" customHeight="1">
      <c r="A69" s="207" t="s">
        <v>155</v>
      </c>
      <c r="B69" s="207"/>
      <c r="C69" s="210">
        <v>4</v>
      </c>
      <c r="D69" s="210">
        <v>3</v>
      </c>
      <c r="E69" s="210">
        <v>5</v>
      </c>
      <c r="F69" s="210">
        <v>1</v>
      </c>
      <c r="G69" s="210">
        <v>0</v>
      </c>
      <c r="H69" s="210">
        <v>3</v>
      </c>
      <c r="I69" s="210">
        <v>1</v>
      </c>
      <c r="J69" s="210">
        <v>8</v>
      </c>
      <c r="K69" s="210">
        <v>17</v>
      </c>
    </row>
    <row r="70" spans="1:11" ht="12" customHeight="1">
      <c r="A70" s="207" t="s">
        <v>218</v>
      </c>
      <c r="B70" s="207"/>
      <c r="C70" s="210">
        <v>12</v>
      </c>
      <c r="D70" s="210">
        <v>10</v>
      </c>
      <c r="E70" s="210">
        <v>21</v>
      </c>
      <c r="F70" s="210">
        <v>24</v>
      </c>
      <c r="G70" s="210">
        <v>24</v>
      </c>
      <c r="H70" s="210">
        <v>32</v>
      </c>
      <c r="I70" s="210">
        <v>47</v>
      </c>
      <c r="J70" s="210">
        <v>88</v>
      </c>
      <c r="K70" s="210">
        <v>92</v>
      </c>
    </row>
    <row r="71" spans="1:11" ht="12" customHeight="1">
      <c r="A71" s="207" t="s">
        <v>219</v>
      </c>
      <c r="B71" s="207"/>
      <c r="C71" s="209" t="s">
        <v>378</v>
      </c>
      <c r="D71" s="209" t="s">
        <v>378</v>
      </c>
      <c r="E71" s="209" t="s">
        <v>378</v>
      </c>
      <c r="F71" s="209" t="s">
        <v>378</v>
      </c>
      <c r="G71" s="209" t="s">
        <v>378</v>
      </c>
      <c r="H71" s="209" t="s">
        <v>378</v>
      </c>
      <c r="I71" s="209" t="s">
        <v>378</v>
      </c>
      <c r="J71" s="209" t="s">
        <v>378</v>
      </c>
      <c r="K71" s="211">
        <v>76</v>
      </c>
    </row>
    <row r="72" spans="1:11" ht="12" customHeight="1">
      <c r="A72" s="207" t="s">
        <v>220</v>
      </c>
      <c r="B72" s="207"/>
      <c r="C72" s="210">
        <v>0</v>
      </c>
      <c r="D72" s="210">
        <v>1</v>
      </c>
      <c r="E72" s="210">
        <v>0</v>
      </c>
      <c r="F72" s="210">
        <v>1</v>
      </c>
      <c r="G72" s="210">
        <v>6</v>
      </c>
      <c r="H72" s="210">
        <v>2</v>
      </c>
      <c r="I72" s="210">
        <v>2</v>
      </c>
      <c r="J72" s="210">
        <v>4</v>
      </c>
      <c r="K72" s="210">
        <v>1</v>
      </c>
    </row>
    <row r="73" spans="1:11" ht="12" customHeight="1">
      <c r="A73" s="207" t="s">
        <v>221</v>
      </c>
      <c r="B73" s="207"/>
      <c r="C73" s="210">
        <v>97</v>
      </c>
      <c r="D73" s="210">
        <v>87</v>
      </c>
      <c r="E73" s="210">
        <v>148</v>
      </c>
      <c r="F73" s="210">
        <v>151</v>
      </c>
      <c r="G73" s="210">
        <v>178</v>
      </c>
      <c r="H73" s="210">
        <v>143</v>
      </c>
      <c r="I73" s="210">
        <v>206</v>
      </c>
      <c r="J73" s="210">
        <v>185</v>
      </c>
      <c r="K73" s="210">
        <v>258</v>
      </c>
    </row>
    <row r="74" spans="1:11" ht="12" customHeight="1">
      <c r="A74" s="207" t="s">
        <v>222</v>
      </c>
      <c r="B74" s="207"/>
      <c r="C74" s="210">
        <v>81</v>
      </c>
      <c r="D74" s="210">
        <v>171</v>
      </c>
      <c r="E74" s="210">
        <v>179</v>
      </c>
      <c r="F74" s="210">
        <v>105</v>
      </c>
      <c r="G74" s="210">
        <v>113</v>
      </c>
      <c r="H74" s="210">
        <v>90</v>
      </c>
      <c r="I74" s="210">
        <v>104</v>
      </c>
      <c r="J74" s="210">
        <v>103</v>
      </c>
      <c r="K74" s="210">
        <v>110</v>
      </c>
    </row>
    <row r="75" spans="1:11" ht="12" customHeight="1">
      <c r="A75" s="207" t="s">
        <v>223</v>
      </c>
      <c r="B75" s="207"/>
      <c r="C75" s="210">
        <v>43</v>
      </c>
      <c r="D75" s="210">
        <v>53</v>
      </c>
      <c r="E75" s="210">
        <v>122</v>
      </c>
      <c r="F75" s="210">
        <v>208</v>
      </c>
      <c r="G75" s="210">
        <v>78</v>
      </c>
      <c r="H75" s="210">
        <v>149</v>
      </c>
      <c r="I75" s="210">
        <v>407</v>
      </c>
      <c r="J75" s="210">
        <v>548</v>
      </c>
      <c r="K75" s="210">
        <v>550</v>
      </c>
    </row>
    <row r="76" spans="1:11" ht="12" customHeight="1">
      <c r="A76" s="207" t="s">
        <v>224</v>
      </c>
      <c r="B76" s="207"/>
      <c r="C76" s="210">
        <v>175</v>
      </c>
      <c r="D76" s="210">
        <v>293</v>
      </c>
      <c r="E76" s="210">
        <v>200</v>
      </c>
      <c r="F76" s="210">
        <v>49</v>
      </c>
      <c r="G76" s="210">
        <v>4</v>
      </c>
      <c r="H76" s="210">
        <v>4</v>
      </c>
      <c r="I76" s="210">
        <v>3</v>
      </c>
      <c r="J76" s="210">
        <v>4</v>
      </c>
      <c r="K76" s="210">
        <v>3</v>
      </c>
    </row>
    <row r="77" spans="1:11" ht="12" customHeight="1">
      <c r="A77" s="207" t="s">
        <v>225</v>
      </c>
      <c r="B77" s="207"/>
      <c r="C77" s="210">
        <v>284</v>
      </c>
      <c r="D77" s="210">
        <v>180</v>
      </c>
      <c r="E77" s="210">
        <v>202</v>
      </c>
      <c r="F77" s="210">
        <v>197</v>
      </c>
      <c r="G77" s="210">
        <v>188</v>
      </c>
      <c r="H77" s="210">
        <v>183</v>
      </c>
      <c r="I77" s="210">
        <v>235</v>
      </c>
      <c r="J77" s="210">
        <v>224</v>
      </c>
      <c r="K77" s="210">
        <v>219</v>
      </c>
    </row>
    <row r="78" spans="1:11" ht="12" customHeight="1">
      <c r="A78" s="207" t="s">
        <v>226</v>
      </c>
      <c r="B78" s="207"/>
      <c r="C78" s="210">
        <v>58</v>
      </c>
      <c r="D78" s="210">
        <v>76</v>
      </c>
      <c r="E78" s="210">
        <v>85</v>
      </c>
      <c r="F78" s="210">
        <v>110</v>
      </c>
      <c r="G78" s="210">
        <v>89</v>
      </c>
      <c r="H78" s="210">
        <v>116</v>
      </c>
      <c r="I78" s="210">
        <v>123</v>
      </c>
      <c r="J78" s="210">
        <v>145</v>
      </c>
      <c r="K78" s="210">
        <v>114</v>
      </c>
    </row>
    <row r="79" spans="1:11" ht="12" customHeight="1">
      <c r="A79" s="207" t="s">
        <v>227</v>
      </c>
      <c r="B79" s="207"/>
      <c r="C79" s="210">
        <v>118</v>
      </c>
      <c r="D79" s="210">
        <v>119</v>
      </c>
      <c r="E79" s="210">
        <v>102</v>
      </c>
      <c r="F79" s="210">
        <v>123</v>
      </c>
      <c r="G79" s="210">
        <v>198</v>
      </c>
      <c r="H79" s="210">
        <v>201</v>
      </c>
      <c r="I79" s="210">
        <v>147</v>
      </c>
      <c r="J79" s="210">
        <v>175</v>
      </c>
      <c r="K79" s="210">
        <v>109</v>
      </c>
    </row>
    <row r="80" spans="1:11" ht="12" customHeight="1">
      <c r="A80" s="207" t="s">
        <v>228</v>
      </c>
      <c r="B80" s="207"/>
      <c r="C80" s="210">
        <v>64</v>
      </c>
      <c r="D80" s="210">
        <v>76</v>
      </c>
      <c r="E80" s="210">
        <v>60</v>
      </c>
      <c r="F80" s="210">
        <v>97</v>
      </c>
      <c r="G80" s="210">
        <v>96</v>
      </c>
      <c r="H80" s="210">
        <v>110</v>
      </c>
      <c r="I80" s="210">
        <v>217</v>
      </c>
      <c r="J80" s="210">
        <v>306</v>
      </c>
      <c r="K80" s="210">
        <v>426</v>
      </c>
    </row>
    <row r="81" spans="1:11" ht="12" customHeight="1">
      <c r="A81" s="207" t="s">
        <v>170</v>
      </c>
      <c r="B81" s="207"/>
      <c r="C81" s="209" t="s">
        <v>378</v>
      </c>
      <c r="D81" s="209" t="s">
        <v>378</v>
      </c>
      <c r="E81" s="209" t="s">
        <v>378</v>
      </c>
      <c r="F81" s="209" t="s">
        <v>378</v>
      </c>
      <c r="G81" s="209" t="s">
        <v>378</v>
      </c>
      <c r="H81" s="209" t="s">
        <v>378</v>
      </c>
      <c r="I81" s="209" t="s">
        <v>378</v>
      </c>
      <c r="J81" s="210">
        <v>7</v>
      </c>
      <c r="K81" s="210">
        <v>27</v>
      </c>
    </row>
    <row r="82" spans="1:11" ht="12" customHeight="1">
      <c r="A82" s="207" t="s">
        <v>229</v>
      </c>
      <c r="B82" s="207"/>
      <c r="C82" s="210">
        <v>1</v>
      </c>
      <c r="D82" s="210">
        <v>1</v>
      </c>
      <c r="E82" s="210">
        <v>2</v>
      </c>
      <c r="F82" s="210">
        <v>3</v>
      </c>
      <c r="G82" s="210">
        <v>3</v>
      </c>
      <c r="H82" s="210">
        <v>3</v>
      </c>
      <c r="I82" s="210">
        <v>5</v>
      </c>
      <c r="J82" s="210">
        <v>1</v>
      </c>
      <c r="K82" s="210">
        <v>0</v>
      </c>
    </row>
    <row r="83" spans="1:11" ht="12" customHeight="1">
      <c r="A83" s="207" t="s">
        <v>230</v>
      </c>
      <c r="B83" s="207"/>
      <c r="C83" s="210">
        <v>3</v>
      </c>
      <c r="D83" s="210">
        <v>5</v>
      </c>
      <c r="E83" s="210">
        <v>4</v>
      </c>
      <c r="F83" s="210">
        <v>1</v>
      </c>
      <c r="G83" s="210">
        <v>5</v>
      </c>
      <c r="H83" s="210">
        <v>3</v>
      </c>
      <c r="I83" s="210">
        <v>1</v>
      </c>
      <c r="J83" s="210">
        <v>5</v>
      </c>
      <c r="K83" s="210">
        <v>3</v>
      </c>
    </row>
    <row r="84" spans="1:11" ht="12" customHeight="1">
      <c r="A84" s="207" t="s">
        <v>231</v>
      </c>
      <c r="B84" s="207"/>
      <c r="C84" s="210">
        <v>0</v>
      </c>
      <c r="D84" s="210">
        <v>1</v>
      </c>
      <c r="E84" s="210">
        <v>0</v>
      </c>
      <c r="F84" s="210">
        <v>0</v>
      </c>
      <c r="G84" s="210">
        <v>0</v>
      </c>
      <c r="H84" s="210">
        <v>0</v>
      </c>
      <c r="I84" s="210">
        <v>1</v>
      </c>
      <c r="J84" s="210">
        <v>0</v>
      </c>
      <c r="K84" s="210">
        <v>5</v>
      </c>
    </row>
    <row r="85" spans="1:11" ht="12" customHeight="1">
      <c r="A85" s="207" t="s">
        <v>232</v>
      </c>
      <c r="B85" s="207"/>
      <c r="C85" s="210">
        <v>7</v>
      </c>
      <c r="D85" s="210">
        <v>19</v>
      </c>
      <c r="E85" s="210">
        <v>14</v>
      </c>
      <c r="F85" s="210">
        <v>11</v>
      </c>
      <c r="G85" s="210">
        <v>8</v>
      </c>
      <c r="H85" s="210">
        <v>12</v>
      </c>
      <c r="I85" s="210">
        <v>13</v>
      </c>
      <c r="J85" s="210">
        <v>22</v>
      </c>
      <c r="K85" s="210">
        <v>16</v>
      </c>
    </row>
    <row r="86" spans="1:11" ht="12" customHeight="1">
      <c r="A86" s="207" t="s">
        <v>233</v>
      </c>
      <c r="B86" s="207"/>
      <c r="C86" s="210">
        <v>235</v>
      </c>
      <c r="D86" s="210">
        <v>270</v>
      </c>
      <c r="E86" s="210">
        <v>152</v>
      </c>
      <c r="F86" s="210">
        <v>27</v>
      </c>
      <c r="G86" s="210">
        <v>213</v>
      </c>
      <c r="H86" s="210">
        <v>484</v>
      </c>
      <c r="I86" s="210">
        <v>428</v>
      </c>
      <c r="J86" s="210">
        <v>397</v>
      </c>
      <c r="K86" s="210">
        <v>347</v>
      </c>
    </row>
    <row r="87" spans="1:11" ht="12" customHeight="1">
      <c r="A87" s="207" t="s">
        <v>234</v>
      </c>
      <c r="B87" s="207"/>
      <c r="C87" s="210">
        <v>1</v>
      </c>
      <c r="D87" s="210">
        <v>0</v>
      </c>
      <c r="E87" s="210">
        <v>0</v>
      </c>
      <c r="F87" s="210">
        <v>0</v>
      </c>
      <c r="G87" s="210">
        <v>0</v>
      </c>
      <c r="H87" s="210">
        <v>0</v>
      </c>
      <c r="I87" s="210">
        <v>0</v>
      </c>
      <c r="J87" s="210">
        <v>0</v>
      </c>
      <c r="K87" s="210">
        <v>1</v>
      </c>
    </row>
    <row r="88" spans="1:11" ht="12" customHeight="1">
      <c r="A88" s="207" t="s">
        <v>235</v>
      </c>
      <c r="B88" s="207"/>
      <c r="C88" s="210">
        <v>116</v>
      </c>
      <c r="D88" s="210">
        <v>163</v>
      </c>
      <c r="E88" s="210">
        <v>156</v>
      </c>
      <c r="F88" s="210">
        <v>237</v>
      </c>
      <c r="G88" s="210">
        <v>178</v>
      </c>
      <c r="H88" s="210">
        <v>147</v>
      </c>
      <c r="I88" s="210">
        <v>123</v>
      </c>
      <c r="J88" s="210">
        <v>111</v>
      </c>
      <c r="K88" s="210">
        <v>100</v>
      </c>
    </row>
    <row r="89" spans="1:11" ht="12" customHeight="1">
      <c r="A89" s="207" t="s">
        <v>236</v>
      </c>
      <c r="B89" s="207"/>
      <c r="C89" s="210">
        <v>84</v>
      </c>
      <c r="D89" s="210">
        <v>76</v>
      </c>
      <c r="E89" s="210">
        <v>89</v>
      </c>
      <c r="F89" s="210">
        <v>72</v>
      </c>
      <c r="G89" s="210">
        <v>60</v>
      </c>
      <c r="H89" s="210">
        <v>50</v>
      </c>
      <c r="I89" s="210">
        <v>70</v>
      </c>
      <c r="J89" s="210">
        <v>41</v>
      </c>
      <c r="K89" s="210">
        <v>50</v>
      </c>
    </row>
    <row r="90" spans="1:11" ht="12" customHeight="1">
      <c r="A90" s="207" t="s">
        <v>237</v>
      </c>
      <c r="B90" s="207"/>
      <c r="C90" s="210">
        <v>89</v>
      </c>
      <c r="D90" s="210">
        <v>113</v>
      </c>
      <c r="E90" s="210">
        <v>106</v>
      </c>
      <c r="F90" s="210">
        <v>126</v>
      </c>
      <c r="G90" s="210">
        <v>72</v>
      </c>
      <c r="H90" s="210">
        <v>84</v>
      </c>
      <c r="I90" s="210">
        <v>92</v>
      </c>
      <c r="J90" s="210">
        <v>82</v>
      </c>
      <c r="K90" s="210">
        <v>156</v>
      </c>
    </row>
    <row r="91" spans="1:11" ht="12" customHeight="1">
      <c r="A91" s="207" t="s">
        <v>238</v>
      </c>
      <c r="B91" s="207"/>
      <c r="C91" s="210">
        <v>3</v>
      </c>
      <c r="D91" s="210">
        <v>1</v>
      </c>
      <c r="E91" s="210">
        <v>0</v>
      </c>
      <c r="F91" s="210">
        <v>3</v>
      </c>
      <c r="G91" s="210">
        <v>6</v>
      </c>
      <c r="H91" s="210">
        <v>7</v>
      </c>
      <c r="I91" s="210">
        <v>7</v>
      </c>
      <c r="J91" s="210">
        <v>7</v>
      </c>
      <c r="K91" s="210">
        <v>5</v>
      </c>
    </row>
    <row r="92" spans="1:11" ht="12" customHeight="1">
      <c r="A92" s="207" t="s">
        <v>239</v>
      </c>
      <c r="B92" s="207"/>
      <c r="C92" s="210">
        <v>53</v>
      </c>
      <c r="D92" s="210">
        <v>108</v>
      </c>
      <c r="E92" s="210">
        <v>107</v>
      </c>
      <c r="F92" s="210">
        <v>85</v>
      </c>
      <c r="G92" s="210">
        <v>81</v>
      </c>
      <c r="H92" s="210">
        <v>84</v>
      </c>
      <c r="I92" s="210">
        <v>76</v>
      </c>
      <c r="J92" s="210">
        <v>113</v>
      </c>
      <c r="K92" s="210">
        <v>160</v>
      </c>
    </row>
    <row r="93" spans="1:11" ht="12" customHeight="1">
      <c r="A93" s="207" t="s">
        <v>240</v>
      </c>
      <c r="B93" s="207"/>
      <c r="C93" s="210">
        <v>12</v>
      </c>
      <c r="D93" s="210">
        <v>10</v>
      </c>
      <c r="E93" s="210">
        <v>23</v>
      </c>
      <c r="F93" s="210">
        <v>65</v>
      </c>
      <c r="G93" s="210">
        <v>49</v>
      </c>
      <c r="H93" s="210">
        <v>46</v>
      </c>
      <c r="I93" s="210">
        <v>50</v>
      </c>
      <c r="J93" s="210">
        <v>73</v>
      </c>
      <c r="K93" s="210">
        <v>80</v>
      </c>
    </row>
    <row r="94" spans="1:11" ht="12" customHeight="1">
      <c r="A94" s="207" t="s">
        <v>241</v>
      </c>
      <c r="B94" s="207"/>
      <c r="C94" s="210">
        <v>64</v>
      </c>
      <c r="D94" s="210">
        <v>38</v>
      </c>
      <c r="E94" s="210">
        <v>37</v>
      </c>
      <c r="F94" s="210">
        <v>45</v>
      </c>
      <c r="G94" s="210">
        <v>47</v>
      </c>
      <c r="H94" s="210">
        <v>52</v>
      </c>
      <c r="I94" s="210">
        <v>44</v>
      </c>
      <c r="J94" s="210">
        <v>43</v>
      </c>
      <c r="K94" s="210">
        <v>24</v>
      </c>
    </row>
    <row r="95" spans="1:11" ht="12" customHeight="1">
      <c r="A95" s="207" t="s">
        <v>242</v>
      </c>
      <c r="B95" s="207"/>
      <c r="C95" s="210">
        <v>110</v>
      </c>
      <c r="D95" s="210">
        <v>113</v>
      </c>
      <c r="E95" s="210">
        <v>136</v>
      </c>
      <c r="F95" s="210">
        <v>155</v>
      </c>
      <c r="G95" s="210">
        <v>160</v>
      </c>
      <c r="H95" s="210">
        <v>154</v>
      </c>
      <c r="I95" s="210">
        <v>187</v>
      </c>
      <c r="J95" s="210">
        <v>258</v>
      </c>
      <c r="K95" s="210">
        <v>259</v>
      </c>
    </row>
    <row r="96" spans="1:11" ht="12" customHeight="1">
      <c r="A96" s="207" t="s">
        <v>243</v>
      </c>
      <c r="B96" s="207"/>
      <c r="C96" s="210">
        <v>14</v>
      </c>
      <c r="D96" s="210">
        <v>14</v>
      </c>
      <c r="E96" s="210">
        <v>24</v>
      </c>
      <c r="F96" s="210">
        <v>22</v>
      </c>
      <c r="G96" s="210">
        <v>21</v>
      </c>
      <c r="H96" s="210">
        <v>54</v>
      </c>
      <c r="I96" s="210">
        <v>52</v>
      </c>
      <c r="J96" s="210">
        <v>58</v>
      </c>
      <c r="K96" s="210">
        <v>39</v>
      </c>
    </row>
    <row r="97" spans="1:11" ht="12" customHeight="1">
      <c r="A97" s="207" t="s">
        <v>149</v>
      </c>
      <c r="B97" s="207"/>
      <c r="C97" s="210">
        <v>66</v>
      </c>
      <c r="D97" s="210">
        <v>93</v>
      </c>
      <c r="E97" s="210">
        <v>126</v>
      </c>
      <c r="F97" s="210">
        <v>135</v>
      </c>
      <c r="G97" s="210">
        <v>121</v>
      </c>
      <c r="H97" s="210">
        <v>93</v>
      </c>
      <c r="I97" s="210">
        <v>92</v>
      </c>
      <c r="J97" s="210">
        <v>86</v>
      </c>
      <c r="K97" s="210">
        <v>102</v>
      </c>
    </row>
    <row r="98" spans="1:11" ht="12" customHeight="1">
      <c r="A98" s="207" t="s">
        <v>244</v>
      </c>
      <c r="B98" s="207"/>
      <c r="C98" s="210">
        <v>32</v>
      </c>
      <c r="D98" s="210">
        <v>20</v>
      </c>
      <c r="E98" s="210">
        <v>27</v>
      </c>
      <c r="F98" s="210">
        <v>28</v>
      </c>
      <c r="G98" s="210">
        <v>41</v>
      </c>
      <c r="H98" s="210">
        <v>65</v>
      </c>
      <c r="I98" s="210">
        <v>125</v>
      </c>
      <c r="J98" s="210">
        <v>95</v>
      </c>
      <c r="K98" s="210">
        <v>88</v>
      </c>
    </row>
    <row r="99" spans="1:11" ht="12" customHeight="1">
      <c r="A99" s="207" t="s">
        <v>245</v>
      </c>
      <c r="B99" s="207"/>
      <c r="C99" s="210">
        <v>16</v>
      </c>
      <c r="D99" s="210">
        <v>13</v>
      </c>
      <c r="E99" s="210">
        <v>19</v>
      </c>
      <c r="F99" s="210">
        <v>16</v>
      </c>
      <c r="G99" s="210">
        <v>26</v>
      </c>
      <c r="H99" s="210">
        <v>17</v>
      </c>
      <c r="I99" s="210">
        <v>12</v>
      </c>
      <c r="J99" s="210">
        <v>26</v>
      </c>
      <c r="K99" s="210">
        <v>19</v>
      </c>
    </row>
    <row r="100" spans="1:11" ht="12" customHeight="1">
      <c r="A100" s="207" t="s">
        <v>246</v>
      </c>
      <c r="B100" s="207"/>
      <c r="C100" s="210">
        <v>120</v>
      </c>
      <c r="D100" s="210">
        <v>176</v>
      </c>
      <c r="E100" s="210">
        <v>262</v>
      </c>
      <c r="F100" s="210">
        <v>289</v>
      </c>
      <c r="G100" s="210">
        <v>262</v>
      </c>
      <c r="H100" s="210">
        <v>222</v>
      </c>
      <c r="I100" s="210">
        <v>241</v>
      </c>
      <c r="J100" s="210">
        <v>209</v>
      </c>
      <c r="K100" s="210">
        <v>219</v>
      </c>
    </row>
    <row r="101" spans="1:11" ht="12" customHeight="1">
      <c r="A101" s="207" t="s">
        <v>356</v>
      </c>
      <c r="B101" s="207"/>
      <c r="C101" s="209" t="s">
        <v>378</v>
      </c>
      <c r="D101" s="209" t="s">
        <v>378</v>
      </c>
      <c r="E101" s="209" t="s">
        <v>378</v>
      </c>
      <c r="F101" s="209" t="s">
        <v>378</v>
      </c>
      <c r="G101" s="209" t="s">
        <v>378</v>
      </c>
      <c r="H101" s="209" t="s">
        <v>378</v>
      </c>
      <c r="I101" s="209" t="s">
        <v>378</v>
      </c>
      <c r="J101" s="209" t="s">
        <v>378</v>
      </c>
      <c r="K101" s="209" t="s">
        <v>378</v>
      </c>
    </row>
    <row r="102" spans="1:11" ht="12" customHeight="1">
      <c r="A102" s="207" t="s">
        <v>288</v>
      </c>
      <c r="B102" s="207"/>
      <c r="C102" s="210">
        <v>159</v>
      </c>
      <c r="D102" s="210">
        <v>194</v>
      </c>
      <c r="E102" s="210">
        <v>199</v>
      </c>
      <c r="F102" s="210">
        <v>161</v>
      </c>
      <c r="G102" s="210">
        <v>47</v>
      </c>
      <c r="H102" s="210">
        <v>114</v>
      </c>
      <c r="I102" s="210">
        <v>107</v>
      </c>
      <c r="J102" s="210">
        <v>106</v>
      </c>
      <c r="K102" s="210">
        <v>110</v>
      </c>
    </row>
    <row r="103" spans="1:11" ht="12" customHeight="1">
      <c r="A103" s="207" t="s">
        <v>289</v>
      </c>
      <c r="B103" s="207"/>
      <c r="C103" s="210">
        <v>26</v>
      </c>
      <c r="D103" s="210">
        <v>16</v>
      </c>
      <c r="E103" s="210">
        <v>28</v>
      </c>
      <c r="F103" s="210">
        <v>11</v>
      </c>
      <c r="G103" s="210">
        <v>3</v>
      </c>
      <c r="H103" s="210">
        <v>8</v>
      </c>
      <c r="I103" s="210">
        <v>1</v>
      </c>
      <c r="J103" s="210">
        <v>1</v>
      </c>
      <c r="K103" s="210">
        <v>3</v>
      </c>
    </row>
    <row r="104" spans="1:11" ht="12" customHeight="1">
      <c r="A104" s="207" t="s">
        <v>154</v>
      </c>
      <c r="B104" s="207"/>
      <c r="C104" s="210">
        <v>2</v>
      </c>
      <c r="D104" s="210">
        <v>6</v>
      </c>
      <c r="E104" s="210">
        <v>12</v>
      </c>
      <c r="F104" s="210">
        <v>14</v>
      </c>
      <c r="G104" s="210">
        <v>19</v>
      </c>
      <c r="H104" s="210">
        <v>12</v>
      </c>
      <c r="I104" s="210">
        <v>20</v>
      </c>
      <c r="J104" s="210">
        <v>13</v>
      </c>
      <c r="K104" s="210">
        <v>9</v>
      </c>
    </row>
    <row r="105" spans="1:11" ht="12" customHeight="1">
      <c r="A105" s="207" t="s">
        <v>247</v>
      </c>
      <c r="B105" s="207"/>
      <c r="C105" s="210">
        <v>40</v>
      </c>
      <c r="D105" s="210">
        <v>18</v>
      </c>
      <c r="E105" s="210">
        <v>24</v>
      </c>
      <c r="F105" s="210">
        <v>38</v>
      </c>
      <c r="G105" s="210">
        <v>24</v>
      </c>
      <c r="H105" s="210">
        <v>67</v>
      </c>
      <c r="I105" s="210">
        <v>65</v>
      </c>
      <c r="J105" s="210">
        <v>66</v>
      </c>
      <c r="K105" s="210">
        <v>99</v>
      </c>
    </row>
    <row r="106" spans="1:11" ht="12" customHeight="1">
      <c r="A106" s="207" t="s">
        <v>248</v>
      </c>
      <c r="B106" s="207"/>
      <c r="C106" s="210">
        <v>41</v>
      </c>
      <c r="D106" s="210">
        <v>97</v>
      </c>
      <c r="E106" s="210">
        <v>75</v>
      </c>
      <c r="F106" s="210">
        <v>58</v>
      </c>
      <c r="G106" s="210">
        <v>97</v>
      </c>
      <c r="H106" s="210">
        <v>113</v>
      </c>
      <c r="I106" s="210">
        <v>108</v>
      </c>
      <c r="J106" s="210">
        <v>108</v>
      </c>
      <c r="K106" s="210">
        <v>90</v>
      </c>
    </row>
    <row r="107" spans="1:11" ht="12" customHeight="1">
      <c r="A107" s="207" t="s">
        <v>249</v>
      </c>
      <c r="B107" s="207"/>
      <c r="C107" s="210">
        <v>3</v>
      </c>
      <c r="D107" s="210">
        <v>3</v>
      </c>
      <c r="E107" s="210">
        <v>1</v>
      </c>
      <c r="F107" s="210">
        <v>2</v>
      </c>
      <c r="G107" s="210">
        <v>6</v>
      </c>
      <c r="H107" s="210">
        <v>4</v>
      </c>
      <c r="I107" s="210">
        <v>7</v>
      </c>
      <c r="J107" s="210">
        <v>3</v>
      </c>
      <c r="K107" s="210">
        <v>3</v>
      </c>
    </row>
    <row r="108" spans="1:11" ht="12" customHeight="1">
      <c r="A108" s="207" t="s">
        <v>250</v>
      </c>
      <c r="B108" s="207"/>
      <c r="C108" s="210">
        <v>107</v>
      </c>
      <c r="D108" s="210">
        <v>65</v>
      </c>
      <c r="E108" s="210">
        <v>90</v>
      </c>
      <c r="F108" s="210">
        <v>102</v>
      </c>
      <c r="G108" s="210">
        <v>110</v>
      </c>
      <c r="H108" s="210">
        <v>118</v>
      </c>
      <c r="I108" s="210">
        <v>91</v>
      </c>
      <c r="J108" s="210">
        <v>108</v>
      </c>
      <c r="K108" s="210">
        <v>106</v>
      </c>
    </row>
    <row r="109" spans="1:11" ht="12" customHeight="1">
      <c r="A109" s="77" t="s">
        <v>332</v>
      </c>
      <c r="B109" s="207"/>
      <c r="C109" s="209" t="s">
        <v>378</v>
      </c>
      <c r="D109" s="209" t="s">
        <v>378</v>
      </c>
      <c r="E109" s="209" t="s">
        <v>378</v>
      </c>
      <c r="F109" s="209" t="s">
        <v>378</v>
      </c>
      <c r="G109" s="209" t="s">
        <v>378</v>
      </c>
      <c r="H109" s="209" t="s">
        <v>378</v>
      </c>
      <c r="I109" s="209" t="s">
        <v>378</v>
      </c>
      <c r="J109" s="209" t="s">
        <v>378</v>
      </c>
      <c r="K109" s="209" t="s">
        <v>378</v>
      </c>
    </row>
    <row r="110" spans="1:11" ht="12" customHeight="1">
      <c r="A110" s="207" t="s">
        <v>251</v>
      </c>
      <c r="B110" s="207"/>
      <c r="C110" s="210">
        <v>173</v>
      </c>
      <c r="D110" s="210">
        <v>158</v>
      </c>
      <c r="E110" s="210">
        <v>156</v>
      </c>
      <c r="F110" s="210">
        <v>154</v>
      </c>
      <c r="G110" s="210">
        <v>29</v>
      </c>
      <c r="H110" s="210">
        <v>39</v>
      </c>
      <c r="I110" s="210">
        <v>59</v>
      </c>
      <c r="J110" s="210">
        <v>15</v>
      </c>
      <c r="K110" s="210">
        <v>7</v>
      </c>
    </row>
    <row r="111" spans="1:11" ht="12" customHeight="1">
      <c r="A111" s="207" t="s">
        <v>252</v>
      </c>
      <c r="B111" s="207"/>
      <c r="C111" s="210">
        <v>74</v>
      </c>
      <c r="D111" s="210">
        <v>55</v>
      </c>
      <c r="E111" s="210">
        <v>76</v>
      </c>
      <c r="F111" s="210">
        <v>83</v>
      </c>
      <c r="G111" s="210">
        <v>108</v>
      </c>
      <c r="H111" s="210">
        <v>93</v>
      </c>
      <c r="I111" s="210">
        <v>80</v>
      </c>
      <c r="J111" s="210">
        <v>133</v>
      </c>
      <c r="K111" s="210">
        <v>115</v>
      </c>
    </row>
    <row r="112" spans="1:11" ht="12" customHeight="1">
      <c r="A112" s="207" t="s">
        <v>253</v>
      </c>
      <c r="B112" s="207"/>
      <c r="C112" s="210">
        <v>433</v>
      </c>
      <c r="D112" s="210">
        <v>507</v>
      </c>
      <c r="E112" s="210">
        <v>591</v>
      </c>
      <c r="F112" s="210">
        <v>607</v>
      </c>
      <c r="G112" s="210">
        <v>176</v>
      </c>
      <c r="H112" s="210">
        <v>187</v>
      </c>
      <c r="I112" s="210">
        <v>187</v>
      </c>
      <c r="J112" s="210">
        <v>243</v>
      </c>
      <c r="K112" s="210">
        <v>237</v>
      </c>
    </row>
    <row r="113" spans="1:11" ht="12" customHeight="1">
      <c r="A113" s="77" t="s">
        <v>357</v>
      </c>
      <c r="B113" s="207"/>
      <c r="C113" s="209" t="s">
        <v>378</v>
      </c>
      <c r="D113" s="209" t="s">
        <v>378</v>
      </c>
      <c r="E113" s="209" t="s">
        <v>378</v>
      </c>
      <c r="F113" s="209" t="s">
        <v>378</v>
      </c>
      <c r="G113" s="209" t="s">
        <v>378</v>
      </c>
      <c r="H113" s="209" t="s">
        <v>378</v>
      </c>
      <c r="I113" s="209" t="s">
        <v>378</v>
      </c>
      <c r="J113" s="209" t="s">
        <v>378</v>
      </c>
      <c r="K113" s="209" t="s">
        <v>378</v>
      </c>
    </row>
    <row r="114" spans="1:11" ht="12" customHeight="1">
      <c r="A114" s="207" t="s">
        <v>254</v>
      </c>
      <c r="B114" s="207"/>
      <c r="C114" s="210">
        <v>117</v>
      </c>
      <c r="D114" s="210">
        <v>133</v>
      </c>
      <c r="E114" s="210">
        <v>229</v>
      </c>
      <c r="F114" s="210">
        <v>297</v>
      </c>
      <c r="G114" s="210">
        <v>294</v>
      </c>
      <c r="H114" s="210">
        <v>303</v>
      </c>
      <c r="I114" s="210">
        <v>295</v>
      </c>
      <c r="J114" s="210">
        <v>374</v>
      </c>
      <c r="K114" s="210">
        <v>445</v>
      </c>
    </row>
    <row r="115" spans="1:11" ht="12" customHeight="1">
      <c r="A115" s="207" t="s">
        <v>255</v>
      </c>
      <c r="B115" s="207"/>
      <c r="C115" s="210">
        <v>27</v>
      </c>
      <c r="D115" s="210">
        <v>33</v>
      </c>
      <c r="E115" s="210">
        <v>26</v>
      </c>
      <c r="F115" s="210">
        <v>53</v>
      </c>
      <c r="G115" s="210">
        <v>56</v>
      </c>
      <c r="H115" s="210">
        <v>52</v>
      </c>
      <c r="I115" s="210">
        <v>36</v>
      </c>
      <c r="J115" s="210">
        <f>16+7</f>
        <v>23</v>
      </c>
      <c r="K115" s="210">
        <v>20</v>
      </c>
    </row>
    <row r="116" spans="1:11" ht="12" customHeight="1">
      <c r="A116" s="207" t="s">
        <v>256</v>
      </c>
      <c r="B116" s="207"/>
      <c r="C116" s="210">
        <v>161</v>
      </c>
      <c r="D116" s="210">
        <v>245</v>
      </c>
      <c r="E116" s="210">
        <v>244</v>
      </c>
      <c r="F116" s="210">
        <v>261</v>
      </c>
      <c r="G116" s="210">
        <v>224</v>
      </c>
      <c r="H116" s="210">
        <v>267</v>
      </c>
      <c r="I116" s="210">
        <v>220</v>
      </c>
      <c r="J116" s="210">
        <v>216</v>
      </c>
      <c r="K116" s="210">
        <v>281</v>
      </c>
    </row>
    <row r="117" spans="1:11" ht="12" customHeight="1">
      <c r="A117" s="207" t="s">
        <v>163</v>
      </c>
      <c r="B117" s="207"/>
      <c r="C117" s="209" t="s">
        <v>378</v>
      </c>
      <c r="D117" s="209" t="s">
        <v>378</v>
      </c>
      <c r="E117" s="209" t="s">
        <v>378</v>
      </c>
      <c r="F117" s="209" t="s">
        <v>378</v>
      </c>
      <c r="G117" s="209" t="s">
        <v>378</v>
      </c>
      <c r="H117" s="210">
        <v>180</v>
      </c>
      <c r="I117" s="210">
        <v>370</v>
      </c>
      <c r="J117" s="210">
        <v>338</v>
      </c>
      <c r="K117" s="210">
        <v>295</v>
      </c>
    </row>
    <row r="118" spans="1:11" ht="12" customHeight="1">
      <c r="A118" s="207" t="s">
        <v>257</v>
      </c>
      <c r="B118" s="207"/>
      <c r="C118" s="213">
        <v>175</v>
      </c>
      <c r="D118" s="213">
        <v>78</v>
      </c>
      <c r="E118" s="213">
        <v>97</v>
      </c>
      <c r="F118" s="213">
        <v>84</v>
      </c>
      <c r="G118" s="213">
        <v>172</v>
      </c>
      <c r="H118" s="213">
        <v>194</v>
      </c>
      <c r="I118" s="213">
        <v>170</v>
      </c>
      <c r="J118" s="213">
        <v>234</v>
      </c>
      <c r="K118" s="213">
        <v>193</v>
      </c>
    </row>
    <row r="119" spans="1:11" ht="12" customHeight="1">
      <c r="A119" s="207" t="s">
        <v>258</v>
      </c>
      <c r="B119" s="207"/>
      <c r="C119" s="210">
        <v>39</v>
      </c>
      <c r="D119" s="210">
        <v>44</v>
      </c>
      <c r="E119" s="210">
        <v>35</v>
      </c>
      <c r="F119" s="210">
        <v>89</v>
      </c>
      <c r="G119" s="210">
        <v>87</v>
      </c>
      <c r="H119" s="210">
        <v>103</v>
      </c>
      <c r="I119" s="210">
        <v>109</v>
      </c>
      <c r="J119" s="210">
        <v>151</v>
      </c>
      <c r="K119" s="210">
        <v>166</v>
      </c>
    </row>
    <row r="120" spans="1:11" ht="12" customHeight="1">
      <c r="A120" s="77" t="s">
        <v>358</v>
      </c>
      <c r="B120" s="207"/>
      <c r="C120" s="210">
        <v>0</v>
      </c>
      <c r="D120" s="210">
        <v>0</v>
      </c>
      <c r="E120" s="210">
        <v>0</v>
      </c>
      <c r="F120" s="210">
        <v>0</v>
      </c>
      <c r="G120" s="210">
        <v>0</v>
      </c>
      <c r="H120" s="210">
        <v>0</v>
      </c>
      <c r="I120" s="210">
        <v>0</v>
      </c>
      <c r="J120" s="210">
        <v>0</v>
      </c>
      <c r="K120" s="210">
        <v>0</v>
      </c>
    </row>
    <row r="121" spans="1:11" ht="12" customHeight="1">
      <c r="A121" s="207" t="s">
        <v>259</v>
      </c>
      <c r="B121" s="207"/>
      <c r="C121" s="210">
        <v>34</v>
      </c>
      <c r="D121" s="210">
        <v>26</v>
      </c>
      <c r="E121" s="210">
        <v>50</v>
      </c>
      <c r="F121" s="210">
        <v>48</v>
      </c>
      <c r="G121" s="210">
        <v>22</v>
      </c>
      <c r="H121" s="210">
        <v>35</v>
      </c>
      <c r="I121" s="210">
        <v>69</v>
      </c>
      <c r="J121" s="210">
        <v>59</v>
      </c>
      <c r="K121" s="210">
        <v>95</v>
      </c>
    </row>
    <row r="122" spans="1:11" ht="12" customHeight="1">
      <c r="A122" s="207" t="s">
        <v>260</v>
      </c>
      <c r="B122" s="207"/>
      <c r="C122" s="210">
        <v>7</v>
      </c>
      <c r="D122" s="210">
        <v>6</v>
      </c>
      <c r="E122" s="210">
        <v>13</v>
      </c>
      <c r="F122" s="210">
        <v>30</v>
      </c>
      <c r="G122" s="210">
        <v>41</v>
      </c>
      <c r="H122" s="210">
        <v>93</v>
      </c>
      <c r="I122" s="210">
        <v>72</v>
      </c>
      <c r="J122" s="210">
        <v>54</v>
      </c>
      <c r="K122" s="210">
        <v>37</v>
      </c>
    </row>
    <row r="123" spans="1:11" ht="12" customHeight="1">
      <c r="A123" s="207" t="s">
        <v>148</v>
      </c>
      <c r="B123" s="207"/>
      <c r="C123" s="210">
        <v>19</v>
      </c>
      <c r="D123" s="210">
        <v>26</v>
      </c>
      <c r="E123" s="210">
        <v>61</v>
      </c>
      <c r="F123" s="210">
        <v>82</v>
      </c>
      <c r="G123" s="210">
        <v>140</v>
      </c>
      <c r="H123" s="210">
        <v>137</v>
      </c>
      <c r="I123" s="210">
        <v>136</v>
      </c>
      <c r="J123" s="210">
        <v>135</v>
      </c>
      <c r="K123" s="210">
        <v>135</v>
      </c>
    </row>
    <row r="124" spans="1:11" ht="12" customHeight="1">
      <c r="A124" s="207" t="s">
        <v>157</v>
      </c>
      <c r="B124" s="207"/>
      <c r="C124" s="210">
        <v>49</v>
      </c>
      <c r="D124" s="210">
        <v>62</v>
      </c>
      <c r="E124" s="210">
        <v>38</v>
      </c>
      <c r="F124" s="210">
        <v>67</v>
      </c>
      <c r="G124" s="210">
        <v>120</v>
      </c>
      <c r="H124" s="210">
        <v>102</v>
      </c>
      <c r="I124" s="210">
        <v>113</v>
      </c>
      <c r="J124" s="210">
        <v>80</v>
      </c>
      <c r="K124" s="210">
        <v>173</v>
      </c>
    </row>
    <row r="125" spans="1:11" ht="12" customHeight="1">
      <c r="A125" s="207" t="s">
        <v>150</v>
      </c>
      <c r="B125" s="207"/>
      <c r="C125" s="209" t="s">
        <v>378</v>
      </c>
      <c r="D125" s="210">
        <v>51</v>
      </c>
      <c r="E125" s="210">
        <v>30</v>
      </c>
      <c r="F125" s="210">
        <v>40</v>
      </c>
      <c r="G125" s="210">
        <v>79</v>
      </c>
      <c r="H125" s="210">
        <v>119</v>
      </c>
      <c r="I125" s="210">
        <v>114</v>
      </c>
      <c r="J125" s="210">
        <v>110</v>
      </c>
      <c r="K125" s="210">
        <v>50</v>
      </c>
    </row>
    <row r="126" spans="1:11" ht="12" customHeight="1">
      <c r="A126" s="207" t="s">
        <v>145</v>
      </c>
      <c r="B126" s="207"/>
      <c r="C126" s="210">
        <v>10</v>
      </c>
      <c r="D126" s="210">
        <v>13</v>
      </c>
      <c r="E126" s="210">
        <v>6</v>
      </c>
      <c r="F126" s="210">
        <v>9</v>
      </c>
      <c r="G126" s="210">
        <v>2</v>
      </c>
      <c r="H126" s="210">
        <v>19</v>
      </c>
      <c r="I126" s="210">
        <v>14</v>
      </c>
      <c r="J126" s="210">
        <v>9</v>
      </c>
      <c r="K126" s="210">
        <v>17</v>
      </c>
    </row>
    <row r="127" spans="1:11" ht="12" customHeight="1">
      <c r="A127" s="207" t="s">
        <v>261</v>
      </c>
      <c r="B127" s="207"/>
      <c r="C127" s="210">
        <v>9</v>
      </c>
      <c r="D127" s="210">
        <v>4</v>
      </c>
      <c r="E127" s="210">
        <v>13</v>
      </c>
      <c r="F127" s="210">
        <v>4</v>
      </c>
      <c r="G127" s="210">
        <v>4</v>
      </c>
      <c r="H127" s="210">
        <v>2</v>
      </c>
      <c r="I127" s="210">
        <v>0</v>
      </c>
      <c r="J127" s="210">
        <v>6</v>
      </c>
      <c r="K127" s="210">
        <v>3</v>
      </c>
    </row>
    <row r="128" spans="1:11" ht="12" customHeight="1">
      <c r="A128" s="207" t="s">
        <v>262</v>
      </c>
      <c r="B128" s="207"/>
      <c r="C128" s="210">
        <v>37</v>
      </c>
      <c r="D128" s="210">
        <v>45</v>
      </c>
      <c r="E128" s="210">
        <v>38</v>
      </c>
      <c r="F128" s="210">
        <v>58</v>
      </c>
      <c r="G128" s="210">
        <v>46</v>
      </c>
      <c r="H128" s="210">
        <v>56</v>
      </c>
      <c r="I128" s="210">
        <v>36</v>
      </c>
      <c r="J128" s="210">
        <v>46</v>
      </c>
      <c r="K128" s="210">
        <v>46</v>
      </c>
    </row>
    <row r="129" spans="1:11" ht="12" customHeight="1">
      <c r="A129" s="77" t="s">
        <v>361</v>
      </c>
      <c r="B129" s="207"/>
      <c r="C129" s="210">
        <v>0</v>
      </c>
      <c r="D129" s="210">
        <v>0</v>
      </c>
      <c r="E129" s="210">
        <v>0</v>
      </c>
      <c r="F129" s="210">
        <v>0</v>
      </c>
      <c r="G129" s="210">
        <v>0</v>
      </c>
      <c r="H129" s="210">
        <v>0</v>
      </c>
      <c r="I129" s="210">
        <v>0</v>
      </c>
      <c r="J129" s="210">
        <v>0</v>
      </c>
      <c r="K129" s="210">
        <v>0</v>
      </c>
    </row>
    <row r="130" spans="1:11" ht="12" customHeight="1">
      <c r="A130" s="207" t="s">
        <v>263</v>
      </c>
      <c r="B130" s="207"/>
      <c r="C130" s="210">
        <v>35</v>
      </c>
      <c r="D130" s="210">
        <v>19</v>
      </c>
      <c r="E130" s="210">
        <v>23</v>
      </c>
      <c r="F130" s="210">
        <v>38</v>
      </c>
      <c r="G130" s="210">
        <v>52</v>
      </c>
      <c r="H130" s="210">
        <v>74</v>
      </c>
      <c r="I130" s="210">
        <v>61</v>
      </c>
      <c r="J130" s="210">
        <v>90</v>
      </c>
      <c r="K130" s="210">
        <v>72</v>
      </c>
    </row>
    <row r="131" spans="1:11" ht="12" customHeight="1">
      <c r="A131" s="207" t="s">
        <v>264</v>
      </c>
      <c r="B131" s="207"/>
      <c r="C131" s="210">
        <v>6</v>
      </c>
      <c r="D131" s="210">
        <v>6</v>
      </c>
      <c r="E131" s="210">
        <v>2</v>
      </c>
      <c r="F131" s="210">
        <v>3</v>
      </c>
      <c r="G131" s="210">
        <v>2</v>
      </c>
      <c r="H131" s="210">
        <v>7</v>
      </c>
      <c r="I131" s="210">
        <v>6</v>
      </c>
      <c r="J131" s="210">
        <v>5</v>
      </c>
      <c r="K131" s="210">
        <v>4</v>
      </c>
    </row>
    <row r="132" spans="1:11" ht="12" customHeight="1">
      <c r="A132" s="207" t="s">
        <v>265</v>
      </c>
      <c r="B132" s="207"/>
      <c r="C132" s="210">
        <v>45</v>
      </c>
      <c r="D132" s="210">
        <v>37</v>
      </c>
      <c r="E132" s="210">
        <v>48</v>
      </c>
      <c r="F132" s="210">
        <v>50</v>
      </c>
      <c r="G132" s="210">
        <v>43</v>
      </c>
      <c r="H132" s="210">
        <v>52</v>
      </c>
      <c r="I132" s="210">
        <v>51</v>
      </c>
      <c r="J132" s="210">
        <v>69</v>
      </c>
      <c r="K132" s="210">
        <v>73</v>
      </c>
    </row>
    <row r="133" spans="1:11" ht="12" customHeight="1">
      <c r="A133" s="207" t="s">
        <v>266</v>
      </c>
      <c r="B133" s="207"/>
      <c r="C133" s="210">
        <v>324</v>
      </c>
      <c r="D133" s="210">
        <v>477</v>
      </c>
      <c r="E133" s="210">
        <v>293</v>
      </c>
      <c r="F133" s="210">
        <v>158</v>
      </c>
      <c r="G133" s="210">
        <v>280</v>
      </c>
      <c r="H133" s="210">
        <v>498</v>
      </c>
      <c r="I133" s="210">
        <v>578</v>
      </c>
      <c r="J133" s="210">
        <v>606</v>
      </c>
      <c r="K133" s="210">
        <v>561</v>
      </c>
    </row>
    <row r="134" spans="1:11" ht="12" customHeight="1">
      <c r="A134" s="207" t="s">
        <v>267</v>
      </c>
      <c r="B134" s="207"/>
      <c r="C134" s="210">
        <v>21</v>
      </c>
      <c r="D134" s="210">
        <v>34</v>
      </c>
      <c r="E134" s="210">
        <v>22</v>
      </c>
      <c r="F134" s="210">
        <v>16</v>
      </c>
      <c r="G134" s="210">
        <v>41</v>
      </c>
      <c r="H134" s="210">
        <v>39</v>
      </c>
      <c r="I134" s="210">
        <v>72</v>
      </c>
      <c r="J134" s="210">
        <v>104</v>
      </c>
      <c r="K134" s="210">
        <v>59</v>
      </c>
    </row>
    <row r="135" spans="1:11" ht="12" customHeight="1">
      <c r="A135" s="207" t="s">
        <v>268</v>
      </c>
      <c r="B135" s="207"/>
      <c r="C135" s="210">
        <v>2</v>
      </c>
      <c r="D135" s="210">
        <v>3</v>
      </c>
      <c r="E135" s="210">
        <v>1</v>
      </c>
      <c r="F135" s="210">
        <v>3</v>
      </c>
      <c r="G135" s="210">
        <v>2</v>
      </c>
      <c r="H135" s="210">
        <v>3</v>
      </c>
      <c r="I135" s="210">
        <v>1</v>
      </c>
      <c r="J135" s="210">
        <v>5</v>
      </c>
      <c r="K135" s="210">
        <v>1</v>
      </c>
    </row>
    <row r="136" spans="1:11" ht="12" customHeight="1">
      <c r="A136" s="207" t="s">
        <v>269</v>
      </c>
      <c r="B136" s="207"/>
      <c r="C136" s="210">
        <v>63</v>
      </c>
      <c r="D136" s="210">
        <v>53</v>
      </c>
      <c r="E136" s="210">
        <v>63</v>
      </c>
      <c r="F136" s="210">
        <v>42</v>
      </c>
      <c r="G136" s="210">
        <v>42</v>
      </c>
      <c r="H136" s="210">
        <v>41</v>
      </c>
      <c r="I136" s="210">
        <v>52</v>
      </c>
      <c r="J136" s="210">
        <v>61</v>
      </c>
      <c r="K136" s="210">
        <v>71</v>
      </c>
    </row>
    <row r="137" spans="1:11" ht="12" customHeight="1">
      <c r="A137" s="207" t="s">
        <v>270</v>
      </c>
      <c r="B137" s="207"/>
      <c r="C137" s="210">
        <v>14</v>
      </c>
      <c r="D137" s="210">
        <v>8</v>
      </c>
      <c r="E137" s="210">
        <v>15</v>
      </c>
      <c r="F137" s="210">
        <v>24</v>
      </c>
      <c r="G137" s="210">
        <v>20</v>
      </c>
      <c r="H137" s="210">
        <v>24</v>
      </c>
      <c r="I137" s="210">
        <v>36</v>
      </c>
      <c r="J137" s="210">
        <v>20</v>
      </c>
      <c r="K137" s="210">
        <v>29</v>
      </c>
    </row>
    <row r="138" spans="1:11" ht="12" customHeight="1">
      <c r="A138" s="207" t="s">
        <v>167</v>
      </c>
      <c r="B138" s="207"/>
      <c r="C138" s="210">
        <v>40</v>
      </c>
      <c r="D138" s="210">
        <v>85</v>
      </c>
      <c r="E138" s="210">
        <v>135</v>
      </c>
      <c r="F138" s="210">
        <v>119</v>
      </c>
      <c r="G138" s="210">
        <v>101</v>
      </c>
      <c r="H138" s="210">
        <v>114</v>
      </c>
      <c r="I138" s="210">
        <v>99</v>
      </c>
      <c r="J138" s="210">
        <v>101</v>
      </c>
      <c r="K138" s="210">
        <v>99</v>
      </c>
    </row>
    <row r="139" spans="1:11" ht="12" customHeight="1">
      <c r="A139" s="207" t="s">
        <v>271</v>
      </c>
      <c r="B139" s="207"/>
      <c r="C139" s="210">
        <v>45</v>
      </c>
      <c r="D139" s="210">
        <v>29</v>
      </c>
      <c r="E139" s="210">
        <v>57</v>
      </c>
      <c r="F139" s="210">
        <v>47</v>
      </c>
      <c r="G139" s="210">
        <v>8</v>
      </c>
      <c r="H139" s="210">
        <v>21</v>
      </c>
      <c r="I139" s="210">
        <v>148</v>
      </c>
      <c r="J139" s="210">
        <v>85</v>
      </c>
      <c r="K139" s="210">
        <v>45</v>
      </c>
    </row>
    <row r="140" spans="1:11" ht="12" customHeight="1">
      <c r="A140" s="207" t="s">
        <v>272</v>
      </c>
      <c r="B140" s="207"/>
      <c r="C140" s="210">
        <v>0</v>
      </c>
      <c r="D140" s="210">
        <v>1</v>
      </c>
      <c r="E140" s="210">
        <v>1</v>
      </c>
      <c r="F140" s="210">
        <v>2</v>
      </c>
      <c r="G140" s="210">
        <v>1</v>
      </c>
      <c r="H140" s="210">
        <v>3</v>
      </c>
      <c r="I140" s="210">
        <v>3</v>
      </c>
      <c r="J140" s="210">
        <v>12</v>
      </c>
      <c r="K140" s="210">
        <v>16</v>
      </c>
    </row>
    <row r="141" spans="1:11" ht="12" customHeight="1">
      <c r="A141" s="207" t="s">
        <v>273</v>
      </c>
      <c r="B141" s="207"/>
      <c r="C141" s="210">
        <v>6</v>
      </c>
      <c r="D141" s="210">
        <v>14</v>
      </c>
      <c r="E141" s="210">
        <v>11</v>
      </c>
      <c r="F141" s="210">
        <v>14</v>
      </c>
      <c r="G141" s="210">
        <v>23</v>
      </c>
      <c r="H141" s="210">
        <v>26</v>
      </c>
      <c r="I141" s="210">
        <v>9</v>
      </c>
      <c r="J141" s="210">
        <v>12</v>
      </c>
      <c r="K141" s="210">
        <v>19</v>
      </c>
    </row>
    <row r="142" spans="1:11" ht="12" customHeight="1">
      <c r="A142" s="207" t="s">
        <v>274</v>
      </c>
      <c r="B142" s="207"/>
      <c r="C142" s="210">
        <v>21</v>
      </c>
      <c r="D142" s="210">
        <v>24</v>
      </c>
      <c r="E142" s="210">
        <v>18</v>
      </c>
      <c r="F142" s="210">
        <v>17</v>
      </c>
      <c r="G142" s="210">
        <v>28</v>
      </c>
      <c r="H142" s="210">
        <v>36</v>
      </c>
      <c r="I142" s="210">
        <v>32</v>
      </c>
      <c r="J142" s="210">
        <v>32</v>
      </c>
      <c r="K142" s="210">
        <v>48</v>
      </c>
    </row>
    <row r="143" spans="1:11" ht="12" customHeight="1">
      <c r="A143" s="207" t="s">
        <v>275</v>
      </c>
      <c r="B143" s="207"/>
      <c r="C143" s="210">
        <v>114</v>
      </c>
      <c r="D143" s="210">
        <v>135</v>
      </c>
      <c r="E143" s="210">
        <v>135</v>
      </c>
      <c r="F143" s="210">
        <v>130</v>
      </c>
      <c r="G143" s="210">
        <v>163</v>
      </c>
      <c r="H143" s="210">
        <v>166</v>
      </c>
      <c r="I143" s="210">
        <v>107</v>
      </c>
      <c r="J143" s="210">
        <v>133</v>
      </c>
      <c r="K143" s="210">
        <v>96</v>
      </c>
    </row>
    <row r="144" spans="1:11" ht="12" customHeight="1">
      <c r="A144" s="207" t="s">
        <v>276</v>
      </c>
      <c r="B144" s="207"/>
      <c r="C144" s="210" t="s">
        <v>323</v>
      </c>
      <c r="D144" s="210" t="s">
        <v>323</v>
      </c>
      <c r="E144" s="210" t="s">
        <v>323</v>
      </c>
      <c r="F144" s="210">
        <v>106</v>
      </c>
      <c r="G144" s="210">
        <v>183</v>
      </c>
      <c r="H144" s="210">
        <v>291</v>
      </c>
      <c r="I144" s="210">
        <v>314</v>
      </c>
      <c r="J144" s="210">
        <v>371</v>
      </c>
      <c r="K144" s="210">
        <v>383</v>
      </c>
    </row>
    <row r="145" spans="1:11" ht="12" customHeight="1">
      <c r="A145" s="207" t="s">
        <v>277</v>
      </c>
      <c r="B145" s="207"/>
      <c r="C145" s="210">
        <v>48</v>
      </c>
      <c r="D145" s="210">
        <v>20</v>
      </c>
      <c r="E145" s="210">
        <v>33</v>
      </c>
      <c r="F145" s="210">
        <v>76</v>
      </c>
      <c r="G145" s="210">
        <v>61</v>
      </c>
      <c r="H145" s="210">
        <v>63</v>
      </c>
      <c r="I145" s="210">
        <v>58</v>
      </c>
      <c r="J145" s="210">
        <v>69</v>
      </c>
      <c r="K145" s="210">
        <v>76</v>
      </c>
    </row>
    <row r="146" spans="1:11" ht="12" customHeight="1">
      <c r="A146" s="207" t="s">
        <v>278</v>
      </c>
      <c r="B146" s="207"/>
      <c r="C146" s="210">
        <v>4</v>
      </c>
      <c r="D146" s="210">
        <v>15</v>
      </c>
      <c r="E146" s="210">
        <v>11</v>
      </c>
      <c r="F146" s="210">
        <v>16</v>
      </c>
      <c r="G146" s="210">
        <v>7</v>
      </c>
      <c r="H146" s="210">
        <v>12</v>
      </c>
      <c r="I146" s="210">
        <v>31</v>
      </c>
      <c r="J146" s="210">
        <v>30</v>
      </c>
      <c r="K146" s="210">
        <v>56</v>
      </c>
    </row>
    <row r="147" spans="1:11" ht="12" customHeight="1">
      <c r="A147" s="207" t="s">
        <v>162</v>
      </c>
      <c r="B147" s="207"/>
      <c r="C147" s="210">
        <v>32</v>
      </c>
      <c r="D147" s="210">
        <v>25</v>
      </c>
      <c r="E147" s="210">
        <v>59</v>
      </c>
      <c r="F147" s="210">
        <v>63</v>
      </c>
      <c r="G147" s="210">
        <v>61</v>
      </c>
      <c r="H147" s="210">
        <v>27</v>
      </c>
      <c r="I147" s="209" t="s">
        <v>378</v>
      </c>
      <c r="J147" s="209" t="s">
        <v>378</v>
      </c>
      <c r="K147" s="209" t="s">
        <v>378</v>
      </c>
    </row>
    <row r="148" spans="1:11" ht="12" customHeight="1">
      <c r="A148" s="207" t="s">
        <v>279</v>
      </c>
      <c r="B148" s="207"/>
      <c r="C148" s="210">
        <v>9</v>
      </c>
      <c r="D148" s="210">
        <v>9</v>
      </c>
      <c r="E148" s="210">
        <v>14</v>
      </c>
      <c r="F148" s="210">
        <v>20</v>
      </c>
      <c r="G148" s="210">
        <v>14</v>
      </c>
      <c r="H148" s="210">
        <v>47</v>
      </c>
      <c r="I148" s="210">
        <v>63</v>
      </c>
      <c r="J148" s="210">
        <v>40</v>
      </c>
      <c r="K148" s="210">
        <v>90</v>
      </c>
    </row>
    <row r="149" spans="1:11" ht="12" customHeight="1">
      <c r="A149" s="207" t="s">
        <v>280</v>
      </c>
      <c r="B149" s="207"/>
      <c r="C149" s="210">
        <v>91</v>
      </c>
      <c r="D149" s="210">
        <v>126</v>
      </c>
      <c r="E149" s="210">
        <v>141</v>
      </c>
      <c r="F149" s="210">
        <v>159</v>
      </c>
      <c r="G149" s="210">
        <v>130</v>
      </c>
      <c r="H149" s="210">
        <v>160</v>
      </c>
      <c r="I149" s="210">
        <v>168</v>
      </c>
      <c r="J149" s="210">
        <v>154</v>
      </c>
      <c r="K149" s="210">
        <v>228</v>
      </c>
    </row>
    <row r="150" spans="1:11" ht="12" customHeight="1">
      <c r="A150" s="207" t="s">
        <v>281</v>
      </c>
      <c r="B150" s="207"/>
      <c r="C150" s="210">
        <v>43</v>
      </c>
      <c r="D150" s="210">
        <v>40</v>
      </c>
      <c r="E150" s="210">
        <v>50</v>
      </c>
      <c r="F150" s="210">
        <v>189</v>
      </c>
      <c r="G150" s="210">
        <v>492</v>
      </c>
      <c r="H150" s="210">
        <v>568</v>
      </c>
      <c r="I150" s="210">
        <v>465</v>
      </c>
      <c r="J150" s="210">
        <v>393</v>
      </c>
      <c r="K150" s="210">
        <v>432</v>
      </c>
    </row>
    <row r="151" spans="1:11" ht="13.5" customHeight="1">
      <c r="A151" s="207" t="s">
        <v>282</v>
      </c>
      <c r="B151" s="207"/>
      <c r="C151" s="210">
        <v>1</v>
      </c>
      <c r="D151" s="210">
        <v>3</v>
      </c>
      <c r="E151" s="210">
        <v>4</v>
      </c>
      <c r="F151" s="210">
        <v>10</v>
      </c>
      <c r="G151" s="210">
        <v>6</v>
      </c>
      <c r="H151" s="210">
        <v>2</v>
      </c>
      <c r="I151" s="210">
        <v>12</v>
      </c>
      <c r="J151" s="210">
        <v>28</v>
      </c>
      <c r="K151" s="210">
        <v>33</v>
      </c>
    </row>
    <row r="152" spans="1:11" ht="13.5" customHeight="1">
      <c r="A152" s="207" t="s">
        <v>283</v>
      </c>
      <c r="B152" s="207"/>
      <c r="C152" s="210">
        <v>34</v>
      </c>
      <c r="D152" s="210">
        <v>56</v>
      </c>
      <c r="E152" s="210">
        <v>52</v>
      </c>
      <c r="F152" s="210">
        <v>34</v>
      </c>
      <c r="G152" s="210">
        <v>34</v>
      </c>
      <c r="H152" s="210">
        <v>40</v>
      </c>
      <c r="I152" s="210">
        <v>34</v>
      </c>
      <c r="J152" s="210">
        <v>54</v>
      </c>
      <c r="K152" s="210">
        <v>47</v>
      </c>
    </row>
    <row r="153" spans="1:11" ht="12" customHeight="1">
      <c r="A153" s="207" t="s">
        <v>161</v>
      </c>
      <c r="B153" s="207"/>
      <c r="C153" s="89">
        <v>26</v>
      </c>
      <c r="D153" s="89">
        <v>32</v>
      </c>
      <c r="E153" s="89">
        <v>59</v>
      </c>
      <c r="F153" s="89">
        <v>80</v>
      </c>
      <c r="G153" s="89">
        <v>73</v>
      </c>
      <c r="H153" s="89">
        <v>59</v>
      </c>
      <c r="I153" s="89">
        <v>45</v>
      </c>
      <c r="J153" s="89">
        <v>31</v>
      </c>
      <c r="K153" s="89">
        <v>32</v>
      </c>
    </row>
    <row r="154" spans="1:11" ht="12" customHeight="1">
      <c r="A154" s="207" t="s">
        <v>159</v>
      </c>
      <c r="B154" s="207"/>
      <c r="C154" s="89">
        <v>95</v>
      </c>
      <c r="D154" s="89">
        <v>73</v>
      </c>
      <c r="E154" s="89">
        <v>67</v>
      </c>
      <c r="F154" s="89">
        <v>38</v>
      </c>
      <c r="G154" s="89">
        <v>54</v>
      </c>
      <c r="H154" s="89">
        <v>28</v>
      </c>
      <c r="I154" s="89">
        <v>40</v>
      </c>
      <c r="J154" s="89">
        <v>53</v>
      </c>
      <c r="K154" s="89">
        <v>58</v>
      </c>
    </row>
    <row r="155" spans="1:11" ht="12" customHeight="1">
      <c r="A155" s="77" t="s">
        <v>284</v>
      </c>
      <c r="B155" s="77"/>
      <c r="C155" s="89">
        <v>31</v>
      </c>
      <c r="D155" s="89">
        <v>22</v>
      </c>
      <c r="E155" s="89">
        <v>24</v>
      </c>
      <c r="F155" s="89">
        <v>63</v>
      </c>
      <c r="G155" s="89">
        <v>93</v>
      </c>
      <c r="H155" s="89">
        <v>143</v>
      </c>
      <c r="I155" s="89">
        <v>128</v>
      </c>
      <c r="J155" s="89">
        <v>105</v>
      </c>
      <c r="K155" s="89">
        <v>133</v>
      </c>
    </row>
    <row r="156" spans="1:11" ht="12" customHeight="1">
      <c r="A156" s="77" t="s">
        <v>285</v>
      </c>
      <c r="B156" s="77"/>
      <c r="C156" s="89">
        <v>64</v>
      </c>
      <c r="D156" s="89">
        <v>96</v>
      </c>
      <c r="E156" s="89">
        <v>127</v>
      </c>
      <c r="F156" s="89">
        <v>135</v>
      </c>
      <c r="G156" s="89">
        <v>205</v>
      </c>
      <c r="H156" s="89">
        <v>203</v>
      </c>
      <c r="I156" s="89">
        <v>213</v>
      </c>
      <c r="J156" s="89">
        <v>209</v>
      </c>
      <c r="K156" s="89">
        <v>192</v>
      </c>
    </row>
    <row r="157" spans="1:11" ht="12" customHeight="1">
      <c r="A157" s="77" t="s">
        <v>286</v>
      </c>
      <c r="B157" s="77"/>
      <c r="C157" s="89">
        <v>32</v>
      </c>
      <c r="D157" s="89">
        <v>17</v>
      </c>
      <c r="E157" s="89">
        <v>0</v>
      </c>
      <c r="F157" s="89">
        <v>10</v>
      </c>
      <c r="G157" s="89">
        <v>3</v>
      </c>
      <c r="H157" s="89">
        <v>14</v>
      </c>
      <c r="I157" s="89">
        <v>28</v>
      </c>
      <c r="J157" s="89">
        <v>34</v>
      </c>
      <c r="K157" s="89">
        <v>38</v>
      </c>
    </row>
    <row r="158" spans="1:11" ht="12" customHeight="1">
      <c r="A158" s="77" t="s">
        <v>327</v>
      </c>
      <c r="B158" s="77"/>
      <c r="C158" s="210">
        <f>160-13</f>
        <v>147</v>
      </c>
      <c r="D158" s="210">
        <v>233</v>
      </c>
      <c r="E158" s="210">
        <v>154</v>
      </c>
      <c r="F158" s="210">
        <v>167</v>
      </c>
      <c r="G158" s="210">
        <v>191</v>
      </c>
      <c r="H158" s="210">
        <v>132</v>
      </c>
      <c r="I158" s="210">
        <v>184</v>
      </c>
      <c r="J158" s="210">
        <v>143</v>
      </c>
      <c r="K158" s="210">
        <v>38</v>
      </c>
    </row>
    <row r="159" spans="1:11" ht="14.25" customHeight="1">
      <c r="A159" s="226" t="s">
        <v>379</v>
      </c>
      <c r="B159" s="226"/>
      <c r="C159" s="227">
        <v>-13</v>
      </c>
      <c r="D159" s="227">
        <v>-21</v>
      </c>
      <c r="E159" s="227">
        <v>-44</v>
      </c>
      <c r="F159" s="227">
        <v>-31</v>
      </c>
      <c r="G159" s="227">
        <v>-45</v>
      </c>
      <c r="H159" s="227">
        <v>-2</v>
      </c>
      <c r="I159" s="227">
        <v>-2</v>
      </c>
      <c r="J159" s="227">
        <v>-39</v>
      </c>
      <c r="K159" s="227">
        <v>-112</v>
      </c>
    </row>
    <row r="160" spans="1:11" ht="14.25" customHeight="1" thickBot="1">
      <c r="A160" s="228"/>
      <c r="B160" s="229"/>
      <c r="C160" s="230"/>
      <c r="D160" s="230"/>
      <c r="E160" s="230"/>
      <c r="F160" s="230"/>
      <c r="G160" s="230"/>
      <c r="H160" s="230"/>
      <c r="I160" s="230"/>
      <c r="J160" s="230"/>
      <c r="K160" s="230"/>
    </row>
    <row r="161" spans="1:11" ht="14.25" customHeight="1">
      <c r="A161" s="233"/>
      <c r="B161" s="226"/>
      <c r="C161" s="227"/>
      <c r="D161" s="234"/>
      <c r="E161" s="234"/>
      <c r="F161" s="234"/>
      <c r="G161" s="234"/>
      <c r="H161" s="234"/>
      <c r="I161" s="234"/>
      <c r="J161" s="234"/>
      <c r="K161" s="234"/>
    </row>
    <row r="162" spans="4:11" s="231" customFormat="1" ht="14.25" customHeight="1">
      <c r="D162" s="235"/>
      <c r="E162" s="236" t="s">
        <v>378</v>
      </c>
      <c r="F162" s="22"/>
      <c r="G162" s="3" t="s">
        <v>381</v>
      </c>
      <c r="H162" s="210"/>
      <c r="I162" s="210"/>
      <c r="J162" s="210"/>
      <c r="K162" s="3"/>
    </row>
    <row r="163" spans="1:11" ht="70.5" customHeight="1">
      <c r="A163" s="314" t="s">
        <v>387</v>
      </c>
      <c r="B163" s="291"/>
      <c r="C163" s="291"/>
      <c r="D163" s="291"/>
      <c r="E163" s="291"/>
      <c r="F163" s="291"/>
      <c r="G163" s="291"/>
      <c r="H163" s="291"/>
      <c r="I163" s="291"/>
      <c r="J163" s="291"/>
      <c r="K163" s="291"/>
    </row>
    <row r="164" spans="1:11" ht="63.75" customHeight="1">
      <c r="A164" s="314" t="s">
        <v>377</v>
      </c>
      <c r="B164" s="314"/>
      <c r="C164" s="314"/>
      <c r="D164" s="314"/>
      <c r="E164" s="314"/>
      <c r="F164" s="314"/>
      <c r="G164" s="314"/>
      <c r="H164" s="314"/>
      <c r="I164" s="314"/>
      <c r="J164" s="314"/>
      <c r="K164" s="314"/>
    </row>
    <row r="165" spans="1:11" ht="65.25" customHeight="1">
      <c r="A165" s="318" t="s">
        <v>380</v>
      </c>
      <c r="B165" s="318"/>
      <c r="C165" s="318"/>
      <c r="D165" s="318"/>
      <c r="E165" s="318"/>
      <c r="F165" s="318"/>
      <c r="G165" s="318"/>
      <c r="H165" s="318"/>
      <c r="I165" s="318"/>
      <c r="J165" s="318"/>
      <c r="K165" s="318"/>
    </row>
    <row r="166" spans="1:11" ht="53.25" customHeight="1">
      <c r="A166" s="315" t="s">
        <v>362</v>
      </c>
      <c r="B166" s="316"/>
      <c r="C166" s="316"/>
      <c r="D166" s="316"/>
      <c r="E166" s="316"/>
      <c r="F166" s="316"/>
      <c r="G166" s="316"/>
      <c r="H166" s="316"/>
      <c r="I166" s="316"/>
      <c r="J166" s="316"/>
      <c r="K166" s="317"/>
    </row>
  </sheetData>
  <mergeCells count="4">
    <mergeCell ref="A164:K164"/>
    <mergeCell ref="A166:K166"/>
    <mergeCell ref="A163:K163"/>
    <mergeCell ref="A165:K16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1:D37"/>
  <sheetViews>
    <sheetView workbookViewId="0" topLeftCell="A1">
      <selection activeCell="A1" sqref="A1"/>
    </sheetView>
  </sheetViews>
  <sheetFormatPr defaultColWidth="9.140625" defaultRowHeight="12.75"/>
  <cols>
    <col min="1" max="1" width="19.57421875" style="1" customWidth="1"/>
    <col min="2" max="3" width="9.140625" style="1" customWidth="1"/>
    <col min="4" max="4" width="57.57421875" style="1" customWidth="1"/>
    <col min="5" max="16384" width="9.140625" style="1" customWidth="1"/>
  </cols>
  <sheetData>
    <row r="1" spans="1:4" ht="15">
      <c r="A1" s="5" t="s">
        <v>390</v>
      </c>
      <c r="B1" s="170"/>
      <c r="C1" s="170"/>
      <c r="D1" s="20"/>
    </row>
    <row r="2" spans="2:4" ht="12.75">
      <c r="B2" s="170"/>
      <c r="C2" s="170"/>
      <c r="D2" s="20"/>
    </row>
    <row r="3" spans="2:4" ht="12.75">
      <c r="B3" s="170"/>
      <c r="C3" s="170"/>
      <c r="D3" s="20"/>
    </row>
    <row r="4" spans="1:4" ht="13.5" thickBot="1">
      <c r="A4" s="8" t="s">
        <v>58</v>
      </c>
      <c r="B4" s="196"/>
      <c r="C4" s="196"/>
      <c r="D4" s="21"/>
    </row>
    <row r="5" spans="1:4" ht="12.75">
      <c r="A5" s="165" t="s">
        <v>140</v>
      </c>
      <c r="B5" s="197" t="s">
        <v>141</v>
      </c>
      <c r="C5" s="198" t="s">
        <v>142</v>
      </c>
      <c r="D5" s="166" t="s">
        <v>345</v>
      </c>
    </row>
    <row r="6" spans="1:4" ht="12.75">
      <c r="A6" s="199"/>
      <c r="B6" s="200"/>
      <c r="C6" s="201"/>
      <c r="D6" s="45"/>
    </row>
    <row r="7" spans="1:4" ht="12.75">
      <c r="A7" s="3" t="s">
        <v>146</v>
      </c>
      <c r="B7" s="202"/>
      <c r="C7" s="203">
        <v>1999</v>
      </c>
      <c r="D7" s="44" t="s">
        <v>147</v>
      </c>
    </row>
    <row r="8" spans="1:4" ht="12.75">
      <c r="A8" s="3" t="s">
        <v>148</v>
      </c>
      <c r="B8" s="202" t="s">
        <v>60</v>
      </c>
      <c r="C8" s="203">
        <v>1999</v>
      </c>
      <c r="D8" s="44" t="s">
        <v>334</v>
      </c>
    </row>
    <row r="9" spans="1:4" ht="12.75">
      <c r="A9" s="3" t="s">
        <v>149</v>
      </c>
      <c r="B9" s="202" t="s">
        <v>335</v>
      </c>
      <c r="C9" s="203">
        <v>1999</v>
      </c>
      <c r="D9" s="44" t="s">
        <v>336</v>
      </c>
    </row>
    <row r="10" spans="1:4" ht="12.75">
      <c r="A10" s="3" t="s">
        <v>175</v>
      </c>
      <c r="B10" s="202"/>
      <c r="C10" s="203">
        <v>1999</v>
      </c>
      <c r="D10" s="44" t="s">
        <v>359</v>
      </c>
    </row>
    <row r="11" spans="1:4" ht="12.75">
      <c r="A11" s="3" t="s">
        <v>150</v>
      </c>
      <c r="B11" s="202"/>
      <c r="C11" s="203">
        <v>2001</v>
      </c>
      <c r="D11" s="44" t="s">
        <v>151</v>
      </c>
    </row>
    <row r="12" spans="1:4" ht="12.75">
      <c r="A12" s="3" t="s">
        <v>152</v>
      </c>
      <c r="B12" s="202"/>
      <c r="C12" s="203">
        <v>2001</v>
      </c>
      <c r="D12" s="44" t="s">
        <v>151</v>
      </c>
    </row>
    <row r="13" spans="1:4" ht="12.75">
      <c r="A13" s="3" t="s">
        <v>153</v>
      </c>
      <c r="B13" s="202" t="s">
        <v>335</v>
      </c>
      <c r="C13" s="203">
        <v>2001</v>
      </c>
      <c r="D13" s="44" t="s">
        <v>333</v>
      </c>
    </row>
    <row r="14" spans="1:4" ht="12.75">
      <c r="A14" s="3" t="s">
        <v>154</v>
      </c>
      <c r="B14" s="202"/>
      <c r="C14" s="203">
        <v>2001</v>
      </c>
      <c r="D14" s="44" t="s">
        <v>333</v>
      </c>
    </row>
    <row r="15" spans="1:4" ht="12.75">
      <c r="A15" s="3" t="s">
        <v>155</v>
      </c>
      <c r="B15" s="202" t="s">
        <v>60</v>
      </c>
      <c r="C15" s="203">
        <v>2002</v>
      </c>
      <c r="D15" s="44" t="s">
        <v>337</v>
      </c>
    </row>
    <row r="16" spans="1:4" ht="12.75">
      <c r="A16" s="3" t="s">
        <v>156</v>
      </c>
      <c r="B16" s="202" t="s">
        <v>60</v>
      </c>
      <c r="C16" s="203">
        <v>2002</v>
      </c>
      <c r="D16" s="44" t="s">
        <v>337</v>
      </c>
    </row>
    <row r="17" spans="1:4" ht="12.75">
      <c r="A17" s="3" t="s">
        <v>157</v>
      </c>
      <c r="B17" s="202"/>
      <c r="C17" s="203">
        <v>2002</v>
      </c>
      <c r="D17" s="44" t="s">
        <v>338</v>
      </c>
    </row>
    <row r="18" spans="1:4" ht="12.75">
      <c r="A18" s="3" t="s">
        <v>158</v>
      </c>
      <c r="B18" s="202" t="s">
        <v>60</v>
      </c>
      <c r="C18" s="203">
        <v>2002</v>
      </c>
      <c r="D18" s="44" t="s">
        <v>333</v>
      </c>
    </row>
    <row r="19" spans="1:4" ht="12.75">
      <c r="A19" s="3" t="s">
        <v>158</v>
      </c>
      <c r="B19" s="202" t="s">
        <v>335</v>
      </c>
      <c r="C19" s="203">
        <v>2005</v>
      </c>
      <c r="D19" s="44" t="s">
        <v>339</v>
      </c>
    </row>
    <row r="20" spans="1:4" ht="12.75">
      <c r="A20" s="3" t="s">
        <v>159</v>
      </c>
      <c r="B20" s="202"/>
      <c r="C20" s="203">
        <v>2003</v>
      </c>
      <c r="D20" s="44" t="s">
        <v>340</v>
      </c>
    </row>
    <row r="21" spans="1:4" ht="12.75">
      <c r="A21" s="3" t="s">
        <v>160</v>
      </c>
      <c r="B21" s="202"/>
      <c r="C21" s="203">
        <v>2003</v>
      </c>
      <c r="D21" s="44" t="s">
        <v>340</v>
      </c>
    </row>
    <row r="22" spans="1:4" ht="12.75">
      <c r="A22" s="3" t="s">
        <v>188</v>
      </c>
      <c r="B22" s="202"/>
      <c r="C22" s="203">
        <v>2004</v>
      </c>
      <c r="D22" s="44" t="s">
        <v>151</v>
      </c>
    </row>
    <row r="23" spans="1:4" ht="12.75">
      <c r="A23" s="3" t="s">
        <v>161</v>
      </c>
      <c r="B23" s="202" t="s">
        <v>60</v>
      </c>
      <c r="C23" s="203">
        <v>2004</v>
      </c>
      <c r="D23" s="44" t="s">
        <v>334</v>
      </c>
    </row>
    <row r="24" spans="1:4" ht="12.75">
      <c r="A24" s="3" t="s">
        <v>162</v>
      </c>
      <c r="B24" s="202" t="s">
        <v>59</v>
      </c>
      <c r="C24" s="203">
        <v>2005</v>
      </c>
      <c r="D24" s="44" t="s">
        <v>147</v>
      </c>
    </row>
    <row r="25" spans="1:4" ht="12.75">
      <c r="A25" s="3" t="s">
        <v>163</v>
      </c>
      <c r="B25" s="202"/>
      <c r="C25" s="203">
        <v>2005</v>
      </c>
      <c r="D25" s="44" t="s">
        <v>151</v>
      </c>
    </row>
    <row r="26" spans="1:4" ht="12.75">
      <c r="A26" s="3" t="s">
        <v>164</v>
      </c>
      <c r="B26" s="202"/>
      <c r="C26" s="203">
        <v>2005</v>
      </c>
      <c r="D26" s="44" t="s">
        <v>341</v>
      </c>
    </row>
    <row r="27" spans="1:4" ht="12.75">
      <c r="A27" s="3" t="s">
        <v>165</v>
      </c>
      <c r="B27" s="202" t="s">
        <v>342</v>
      </c>
      <c r="C27" s="203">
        <v>2005</v>
      </c>
      <c r="D27" s="44" t="s">
        <v>339</v>
      </c>
    </row>
    <row r="28" spans="1:4" ht="12.75">
      <c r="A28" s="3" t="s">
        <v>158</v>
      </c>
      <c r="B28" s="202"/>
      <c r="C28" s="203">
        <v>2005</v>
      </c>
      <c r="D28" s="44" t="s">
        <v>339</v>
      </c>
    </row>
    <row r="29" spans="1:4" ht="12.75">
      <c r="A29" s="3" t="s">
        <v>166</v>
      </c>
      <c r="B29" s="202"/>
      <c r="C29" s="203">
        <v>2005</v>
      </c>
      <c r="D29" s="44" t="s">
        <v>343</v>
      </c>
    </row>
    <row r="30" spans="1:4" ht="12.75">
      <c r="A30" s="3" t="s">
        <v>167</v>
      </c>
      <c r="B30" s="202"/>
      <c r="C30" s="203">
        <v>2005</v>
      </c>
      <c r="D30" s="44" t="s">
        <v>343</v>
      </c>
    </row>
    <row r="31" spans="1:4" ht="12.75">
      <c r="A31" s="3" t="s">
        <v>168</v>
      </c>
      <c r="B31" s="202" t="s">
        <v>144</v>
      </c>
      <c r="C31" s="203">
        <v>2006</v>
      </c>
      <c r="D31" s="44" t="s">
        <v>339</v>
      </c>
    </row>
    <row r="32" spans="1:4" ht="12.75">
      <c r="A32" s="3" t="s">
        <v>169</v>
      </c>
      <c r="B32" s="202" t="s">
        <v>61</v>
      </c>
      <c r="C32" s="203">
        <v>2006</v>
      </c>
      <c r="D32" s="44" t="s">
        <v>339</v>
      </c>
    </row>
    <row r="33" spans="1:4" ht="12.75">
      <c r="A33" s="3" t="s">
        <v>170</v>
      </c>
      <c r="B33" s="202"/>
      <c r="C33" s="203">
        <v>2007</v>
      </c>
      <c r="D33" s="44" t="s">
        <v>151</v>
      </c>
    </row>
    <row r="34" spans="1:4" ht="12.75" customHeight="1">
      <c r="A34" s="3" t="s">
        <v>171</v>
      </c>
      <c r="B34" s="202"/>
      <c r="C34" s="203">
        <v>2007</v>
      </c>
      <c r="D34" s="44" t="s">
        <v>344</v>
      </c>
    </row>
    <row r="35" spans="1:4" ht="12.75">
      <c r="A35" s="3" t="s">
        <v>219</v>
      </c>
      <c r="B35" s="202"/>
      <c r="C35" s="203">
        <v>2008</v>
      </c>
      <c r="D35" s="44" t="s">
        <v>331</v>
      </c>
    </row>
    <row r="36" spans="1:4" ht="13.5" thickBot="1">
      <c r="A36" s="8"/>
      <c r="B36" s="196"/>
      <c r="C36" s="196"/>
      <c r="D36" s="21"/>
    </row>
    <row r="37" spans="1:4" ht="54.75" customHeight="1">
      <c r="A37" s="302" t="s">
        <v>391</v>
      </c>
      <c r="B37" s="302"/>
      <c r="C37" s="302"/>
      <c r="D37" s="302"/>
    </row>
  </sheetData>
  <mergeCells count="1">
    <mergeCell ref="A37:D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U37"/>
  <sheetViews>
    <sheetView workbookViewId="0" topLeftCell="A1">
      <selection activeCell="A1" sqref="A1:K1"/>
    </sheetView>
  </sheetViews>
  <sheetFormatPr defaultColWidth="9.140625" defaultRowHeight="12.75"/>
  <cols>
    <col min="1" max="1" width="24.7109375" style="40" customWidth="1"/>
    <col min="2" max="5" width="5.7109375" style="40" customWidth="1"/>
    <col min="6" max="10" width="5.7109375" style="20" customWidth="1"/>
    <col min="11" max="11" width="6.421875" style="20" customWidth="1"/>
    <col min="12" max="12" width="5.7109375" style="1" customWidth="1"/>
    <col min="13" max="16384" width="9.140625" style="1" customWidth="1"/>
  </cols>
  <sheetData>
    <row r="1" spans="1:12" ht="15" customHeight="1">
      <c r="A1" s="270" t="s">
        <v>320</v>
      </c>
      <c r="B1" s="270"/>
      <c r="C1" s="270"/>
      <c r="D1" s="270"/>
      <c r="E1" s="270"/>
      <c r="F1" s="271"/>
      <c r="G1" s="271"/>
      <c r="H1" s="271"/>
      <c r="I1" s="271"/>
      <c r="J1" s="271"/>
      <c r="K1" s="271"/>
      <c r="L1" s="3"/>
    </row>
    <row r="2" spans="3:12" ht="12.75">
      <c r="C2" s="189"/>
      <c r="D2" s="189"/>
      <c r="E2" s="189"/>
      <c r="F2" s="189"/>
      <c r="G2" s="189"/>
      <c r="H2" s="189"/>
      <c r="I2" s="189"/>
      <c r="J2" s="189"/>
      <c r="K2" s="189"/>
      <c r="L2" s="190"/>
    </row>
    <row r="3" spans="3:12" ht="12.75">
      <c r="C3" s="1"/>
      <c r="D3" s="1"/>
      <c r="E3" s="1"/>
      <c r="F3" s="1"/>
      <c r="G3" s="1"/>
      <c r="H3" s="1"/>
      <c r="I3" s="1"/>
      <c r="J3" s="1"/>
      <c r="K3" s="1"/>
      <c r="L3" s="191"/>
    </row>
    <row r="4" spans="1:12" ht="13.5" thickBot="1">
      <c r="A4" s="41" t="s">
        <v>58</v>
      </c>
      <c r="B4" s="41"/>
      <c r="C4" s="8"/>
      <c r="D4" s="8"/>
      <c r="E4" s="8"/>
      <c r="F4" s="8"/>
      <c r="G4" s="8"/>
      <c r="H4" s="8"/>
      <c r="I4" s="8"/>
      <c r="J4" s="8"/>
      <c r="K4" s="8"/>
      <c r="L4" s="191"/>
    </row>
    <row r="5" spans="1:11" ht="15" customHeight="1">
      <c r="A5" s="27"/>
      <c r="B5" s="27"/>
      <c r="C5" s="217" t="s">
        <v>366</v>
      </c>
      <c r="D5" s="217" t="s">
        <v>367</v>
      </c>
      <c r="E5" s="217" t="s">
        <v>368</v>
      </c>
      <c r="F5" s="217" t="s">
        <v>369</v>
      </c>
      <c r="G5" s="217" t="s">
        <v>370</v>
      </c>
      <c r="H5" s="217" t="s">
        <v>1</v>
      </c>
      <c r="I5" s="217" t="s">
        <v>2</v>
      </c>
      <c r="J5" s="217" t="s">
        <v>3</v>
      </c>
      <c r="K5" s="217" t="s">
        <v>4</v>
      </c>
    </row>
    <row r="6" spans="1:11" ht="12.75">
      <c r="A6" s="19" t="s">
        <v>54</v>
      </c>
      <c r="B6" s="19"/>
      <c r="C6" s="19"/>
      <c r="D6" s="19"/>
      <c r="E6" s="19"/>
      <c r="F6" s="25"/>
      <c r="G6" s="25"/>
      <c r="H6" s="25"/>
      <c r="I6" s="25"/>
      <c r="J6" s="25"/>
      <c r="K6" s="25"/>
    </row>
    <row r="7" spans="1:21" s="3" customFormat="1" ht="12.75">
      <c r="A7" s="53" t="s">
        <v>63</v>
      </c>
      <c r="B7" s="53"/>
      <c r="C7" s="189">
        <f aca="true" t="shared" si="0" ref="C7:K7">SUM(C8:C9)</f>
        <v>64602</v>
      </c>
      <c r="D7" s="189">
        <f t="shared" si="0"/>
        <v>66301</v>
      </c>
      <c r="E7" s="189">
        <f t="shared" si="0"/>
        <v>70778</v>
      </c>
      <c r="F7" s="189">
        <f t="shared" si="0"/>
        <v>73038</v>
      </c>
      <c r="G7" s="189">
        <f t="shared" si="0"/>
        <v>74657</v>
      </c>
      <c r="H7" s="189">
        <f t="shared" si="0"/>
        <v>75979</v>
      </c>
      <c r="I7" s="189">
        <f t="shared" si="0"/>
        <v>78127</v>
      </c>
      <c r="J7" s="189">
        <f t="shared" si="0"/>
        <v>80216</v>
      </c>
      <c r="K7" s="189">
        <f t="shared" si="0"/>
        <v>82572</v>
      </c>
      <c r="M7" s="237"/>
      <c r="N7" s="237"/>
      <c r="O7" s="237"/>
      <c r="P7" s="237"/>
      <c r="Q7" s="237"/>
      <c r="R7" s="237"/>
      <c r="S7" s="237"/>
      <c r="T7" s="237"/>
      <c r="U7" s="237"/>
    </row>
    <row r="8" spans="1:21" s="3" customFormat="1" ht="12.75">
      <c r="A8" s="28" t="s">
        <v>79</v>
      </c>
      <c r="B8" s="28"/>
      <c r="C8" s="1">
        <v>61252</v>
      </c>
      <c r="D8" s="1">
        <v>62561</v>
      </c>
      <c r="E8" s="1">
        <v>66479</v>
      </c>
      <c r="F8" s="1">
        <v>68613</v>
      </c>
      <c r="G8" s="1">
        <v>70209</v>
      </c>
      <c r="H8" s="1">
        <v>71512</v>
      </c>
      <c r="I8" s="1">
        <v>73680</v>
      </c>
      <c r="J8" s="1">
        <v>75842</v>
      </c>
      <c r="K8" s="1">
        <v>78158</v>
      </c>
      <c r="M8" s="237"/>
      <c r="N8" s="237"/>
      <c r="O8" s="237"/>
      <c r="P8" s="237"/>
      <c r="Q8" s="237"/>
      <c r="R8" s="237"/>
      <c r="S8" s="237"/>
      <c r="T8" s="237"/>
      <c r="U8" s="237"/>
    </row>
    <row r="9" spans="1:21" s="3" customFormat="1" ht="12.75">
      <c r="A9" s="152" t="s">
        <v>78</v>
      </c>
      <c r="B9" s="152"/>
      <c r="C9" s="4">
        <v>3350</v>
      </c>
      <c r="D9" s="4">
        <v>3740</v>
      </c>
      <c r="E9" s="4">
        <v>4299</v>
      </c>
      <c r="F9" s="4">
        <v>4425</v>
      </c>
      <c r="G9" s="4">
        <v>4448</v>
      </c>
      <c r="H9" s="4">
        <v>4467</v>
      </c>
      <c r="I9" s="4">
        <v>4447</v>
      </c>
      <c r="J9" s="4">
        <v>4374</v>
      </c>
      <c r="K9" s="4">
        <v>4414</v>
      </c>
      <c r="M9" s="237"/>
      <c r="N9" s="237"/>
      <c r="O9" s="237"/>
      <c r="P9" s="237"/>
      <c r="Q9" s="237"/>
      <c r="R9" s="237"/>
      <c r="S9" s="237"/>
      <c r="T9" s="237"/>
      <c r="U9" s="237"/>
    </row>
    <row r="10" spans="1:11" ht="12.75">
      <c r="A10" s="53" t="s">
        <v>55</v>
      </c>
      <c r="B10" s="53"/>
      <c r="C10" s="53"/>
      <c r="D10" s="53"/>
      <c r="E10" s="53"/>
      <c r="F10" s="54"/>
      <c r="G10" s="54"/>
      <c r="H10" s="54"/>
      <c r="I10" s="54"/>
      <c r="J10" s="54"/>
      <c r="K10" s="54"/>
    </row>
    <row r="11" spans="1:19" ht="12.75">
      <c r="A11" s="53" t="s">
        <v>111</v>
      </c>
      <c r="B11" s="53"/>
      <c r="C11" s="171">
        <f aca="true" t="shared" si="1" ref="C11:K11">SUM(C12:C13)</f>
        <v>9423</v>
      </c>
      <c r="D11" s="171">
        <f t="shared" si="1"/>
        <v>10695</v>
      </c>
      <c r="E11" s="171">
        <f t="shared" si="1"/>
        <v>11515</v>
      </c>
      <c r="F11" s="171">
        <f t="shared" si="1"/>
        <v>11835</v>
      </c>
      <c r="G11" s="171">
        <f t="shared" si="1"/>
        <v>12558</v>
      </c>
      <c r="H11" s="171">
        <f t="shared" si="1"/>
        <v>14406</v>
      </c>
      <c r="I11" s="171">
        <f t="shared" si="1"/>
        <v>15054</v>
      </c>
      <c r="J11" s="171">
        <f t="shared" si="1"/>
        <v>15231</v>
      </c>
      <c r="K11" s="171">
        <f t="shared" si="1"/>
        <v>15847</v>
      </c>
      <c r="M11" s="238"/>
      <c r="N11" s="238"/>
      <c r="O11" s="238"/>
      <c r="P11" s="238"/>
      <c r="Q11" s="238"/>
      <c r="R11" s="238"/>
      <c r="S11" s="238"/>
    </row>
    <row r="12" spans="1:19" ht="12.75">
      <c r="A12" s="28" t="s">
        <v>110</v>
      </c>
      <c r="B12" s="28"/>
      <c r="C12" s="26">
        <v>8865</v>
      </c>
      <c r="D12" s="26">
        <v>10061</v>
      </c>
      <c r="E12" s="26">
        <v>10773</v>
      </c>
      <c r="F12" s="26">
        <v>11032</v>
      </c>
      <c r="G12" s="26">
        <v>11702</v>
      </c>
      <c r="H12" s="26">
        <v>13317</v>
      </c>
      <c r="I12" s="26">
        <v>13893</v>
      </c>
      <c r="J12" s="26">
        <v>14227</v>
      </c>
      <c r="K12" s="26">
        <v>14942</v>
      </c>
      <c r="M12" s="238"/>
      <c r="N12" s="238"/>
      <c r="O12" s="238"/>
      <c r="P12" s="238"/>
      <c r="Q12" s="238"/>
      <c r="R12" s="238"/>
      <c r="S12" s="238"/>
    </row>
    <row r="13" spans="1:19" ht="12.75">
      <c r="A13" s="152" t="s">
        <v>109</v>
      </c>
      <c r="B13" s="152"/>
      <c r="C13" s="154">
        <v>558</v>
      </c>
      <c r="D13" s="154">
        <v>634</v>
      </c>
      <c r="E13" s="154">
        <v>742</v>
      </c>
      <c r="F13" s="154">
        <v>803</v>
      </c>
      <c r="G13" s="154">
        <v>856</v>
      </c>
      <c r="H13" s="154">
        <v>1089</v>
      </c>
      <c r="I13" s="154">
        <v>1161</v>
      </c>
      <c r="J13" s="154">
        <v>1004</v>
      </c>
      <c r="K13" s="154">
        <v>905</v>
      </c>
      <c r="M13" s="238"/>
      <c r="N13" s="238"/>
      <c r="O13" s="238"/>
      <c r="P13" s="238"/>
      <c r="Q13" s="238"/>
      <c r="R13" s="238"/>
      <c r="S13" s="238"/>
    </row>
    <row r="14" spans="1:11" ht="12.75">
      <c r="A14" s="53" t="s">
        <v>322</v>
      </c>
      <c r="B14" s="28"/>
      <c r="C14" s="26"/>
      <c r="D14" s="26"/>
      <c r="E14" s="26"/>
      <c r="F14" s="26"/>
      <c r="G14" s="26"/>
      <c r="H14" s="26"/>
      <c r="I14" s="26"/>
      <c r="J14" s="26"/>
      <c r="K14" s="26"/>
    </row>
    <row r="15" spans="1:11" ht="12.75">
      <c r="A15" s="53" t="s">
        <v>111</v>
      </c>
      <c r="B15" s="28"/>
      <c r="C15" s="26" t="s">
        <v>323</v>
      </c>
      <c r="D15" s="26" t="s">
        <v>323</v>
      </c>
      <c r="E15" s="241">
        <f>1000*(C11/C7+D11/D7+E11/E7)/3</f>
        <v>156.62131275158427</v>
      </c>
      <c r="F15" s="241">
        <f aca="true" t="shared" si="2" ref="E15:K17">1000*(D11/D7+E11/E7+F11/F7)/3</f>
        <v>162.0135065622909</v>
      </c>
      <c r="G15" s="241">
        <f t="shared" si="2"/>
        <v>164.31333753821028</v>
      </c>
      <c r="H15" s="241">
        <f t="shared" si="2"/>
        <v>173.2844127230013</v>
      </c>
      <c r="I15" s="241">
        <f t="shared" si="2"/>
        <v>183.50018892195985</v>
      </c>
      <c r="J15" s="241">
        <f t="shared" si="2"/>
        <v>190.72204253651284</v>
      </c>
      <c r="K15" s="241">
        <f t="shared" si="2"/>
        <v>191.49282071414518</v>
      </c>
    </row>
    <row r="16" spans="1:11" ht="12.75">
      <c r="A16" s="28" t="s">
        <v>110</v>
      </c>
      <c r="B16" s="28"/>
      <c r="C16" s="26" t="s">
        <v>323</v>
      </c>
      <c r="D16" s="26" t="s">
        <v>323</v>
      </c>
      <c r="E16" s="214">
        <f t="shared" si="2"/>
        <v>155.86672755745602</v>
      </c>
      <c r="F16" s="214">
        <f t="shared" si="2"/>
        <v>161.21869052630208</v>
      </c>
      <c r="G16" s="214">
        <f t="shared" si="2"/>
        <v>163.17027307443738</v>
      </c>
      <c r="H16" s="214">
        <f t="shared" si="2"/>
        <v>171.22671321027175</v>
      </c>
      <c r="I16" s="214">
        <f t="shared" si="2"/>
        <v>180.48430488168538</v>
      </c>
      <c r="J16" s="214">
        <f t="shared" si="2"/>
        <v>187.45549301283134</v>
      </c>
      <c r="K16" s="214">
        <f t="shared" si="2"/>
        <v>189.10761049196523</v>
      </c>
    </row>
    <row r="17" spans="1:11" ht="12.75">
      <c r="A17" s="152" t="s">
        <v>109</v>
      </c>
      <c r="B17" s="152"/>
      <c r="C17" s="154" t="s">
        <v>323</v>
      </c>
      <c r="D17" s="154" t="s">
        <v>323</v>
      </c>
      <c r="E17" s="215">
        <f t="shared" si="2"/>
        <v>169.56138647536753</v>
      </c>
      <c r="F17" s="215">
        <f t="shared" si="2"/>
        <v>174.5286406002235</v>
      </c>
      <c r="G17" s="215">
        <f t="shared" si="2"/>
        <v>182.17108279619933</v>
      </c>
      <c r="H17" s="215">
        <f t="shared" si="2"/>
        <v>205.90091558356826</v>
      </c>
      <c r="I17" s="215">
        <f t="shared" si="2"/>
        <v>232.43623404663845</v>
      </c>
      <c r="J17" s="215">
        <f t="shared" si="2"/>
        <v>244.8002797099706</v>
      </c>
      <c r="K17" s="215">
        <f t="shared" si="2"/>
        <v>231.88083794759882</v>
      </c>
    </row>
    <row r="18" spans="1:11" ht="12.75">
      <c r="A18" s="53" t="s">
        <v>330</v>
      </c>
      <c r="B18" s="28"/>
      <c r="C18" s="26"/>
      <c r="D18" s="26"/>
      <c r="E18" s="26"/>
      <c r="F18" s="26"/>
      <c r="G18" s="26"/>
      <c r="H18" s="26"/>
      <c r="I18" s="26"/>
      <c r="J18" s="26"/>
      <c r="K18" s="26"/>
    </row>
    <row r="19" spans="1:21" ht="12.75">
      <c r="A19" s="53" t="s">
        <v>111</v>
      </c>
      <c r="B19" s="28"/>
      <c r="C19" s="26" t="s">
        <v>323</v>
      </c>
      <c r="D19" s="26" t="s">
        <v>323</v>
      </c>
      <c r="E19" s="242">
        <f aca="true" t="shared" si="3" ref="E19:J19">100000*(C11/C7+D11/D7+E11/E7)/3</f>
        <v>15662.131275158426</v>
      </c>
      <c r="F19" s="242">
        <f t="shared" si="3"/>
        <v>16201.350656229088</v>
      </c>
      <c r="G19" s="242">
        <f t="shared" si="3"/>
        <v>16431.33375382103</v>
      </c>
      <c r="H19" s="242">
        <f t="shared" si="3"/>
        <v>17328.441272300133</v>
      </c>
      <c r="I19" s="242">
        <f t="shared" si="3"/>
        <v>18350.018892195985</v>
      </c>
      <c r="J19" s="242">
        <f t="shared" si="3"/>
        <v>19072.204253651285</v>
      </c>
      <c r="K19" s="242">
        <f>100000*(I11/I7+J11/J7+K11/K7)/3</f>
        <v>19149.28207141452</v>
      </c>
      <c r="M19" s="239"/>
      <c r="N19" s="239"/>
      <c r="O19" s="239"/>
      <c r="P19" s="239"/>
      <c r="Q19" s="239"/>
      <c r="R19" s="239"/>
      <c r="S19" s="239"/>
      <c r="T19" s="239"/>
      <c r="U19" s="239"/>
    </row>
    <row r="20" spans="1:21" ht="12.75">
      <c r="A20" s="28" t="s">
        <v>110</v>
      </c>
      <c r="B20" s="28"/>
      <c r="C20" s="26" t="s">
        <v>323</v>
      </c>
      <c r="D20" s="26" t="s">
        <v>323</v>
      </c>
      <c r="E20" s="243">
        <f aca="true" t="shared" si="4" ref="E20:J20">100000*(C12/C8+D12/D8+E12/E8)/3</f>
        <v>15586.672755745602</v>
      </c>
      <c r="F20" s="243">
        <f t="shared" si="4"/>
        <v>16121.869052630209</v>
      </c>
      <c r="G20" s="243">
        <f t="shared" si="4"/>
        <v>16317.027307443737</v>
      </c>
      <c r="H20" s="243">
        <f t="shared" si="4"/>
        <v>17122.671321027174</v>
      </c>
      <c r="I20" s="243">
        <f t="shared" si="4"/>
        <v>18048.43048816854</v>
      </c>
      <c r="J20" s="243">
        <f t="shared" si="4"/>
        <v>18745.549301283132</v>
      </c>
      <c r="K20" s="243">
        <f>100000*(I12/I8+J12/J8+K12/K8)/3</f>
        <v>18910.76104919652</v>
      </c>
      <c r="M20" s="239"/>
      <c r="N20" s="239"/>
      <c r="O20" s="239"/>
      <c r="P20" s="239"/>
      <c r="Q20" s="239"/>
      <c r="R20" s="239"/>
      <c r="S20" s="239"/>
      <c r="T20" s="239"/>
      <c r="U20" s="239"/>
    </row>
    <row r="21" spans="1:21" ht="12.75">
      <c r="A21" s="152" t="s">
        <v>109</v>
      </c>
      <c r="B21" s="152"/>
      <c r="C21" s="154" t="s">
        <v>323</v>
      </c>
      <c r="D21" s="154" t="s">
        <v>323</v>
      </c>
      <c r="E21" s="244">
        <f aca="true" t="shared" si="5" ref="E21:J21">100000*(C13/C9+D13/D9+E13/E9)/3</f>
        <v>16956.13864753675</v>
      </c>
      <c r="F21" s="244">
        <f t="shared" si="5"/>
        <v>17452.864060022348</v>
      </c>
      <c r="G21" s="244">
        <f t="shared" si="5"/>
        <v>18217.10827961993</v>
      </c>
      <c r="H21" s="244">
        <f t="shared" si="5"/>
        <v>20590.091558356828</v>
      </c>
      <c r="I21" s="244">
        <f t="shared" si="5"/>
        <v>23243.623404663846</v>
      </c>
      <c r="J21" s="244">
        <f t="shared" si="5"/>
        <v>24480.02797099706</v>
      </c>
      <c r="K21" s="244">
        <f>100000*(I13/I9+J13/J9+K13/K9)/3</f>
        <v>23188.08379475988</v>
      </c>
      <c r="M21" s="239"/>
      <c r="N21" s="239"/>
      <c r="O21" s="239"/>
      <c r="P21" s="239"/>
      <c r="Q21" s="239"/>
      <c r="R21" s="239"/>
      <c r="S21" s="239"/>
      <c r="T21" s="239"/>
      <c r="U21" s="239"/>
    </row>
    <row r="22" spans="1:11" ht="12.75">
      <c r="A22" s="53" t="s">
        <v>129</v>
      </c>
      <c r="B22" s="53"/>
      <c r="C22" s="53"/>
      <c r="D22" s="53"/>
      <c r="E22" s="53"/>
      <c r="F22" s="54"/>
      <c r="G22" s="54"/>
      <c r="H22" s="54"/>
      <c r="I22" s="54"/>
      <c r="J22" s="54"/>
      <c r="K22" s="54"/>
    </row>
    <row r="23" spans="1:21" ht="12.75">
      <c r="A23" s="53" t="s">
        <v>111</v>
      </c>
      <c r="B23" s="53"/>
      <c r="C23" s="171">
        <f aca="true" t="shared" si="6" ref="C23:K23">SUM(C24:C25)</f>
        <v>792</v>
      </c>
      <c r="D23" s="171">
        <f t="shared" si="6"/>
        <v>795</v>
      </c>
      <c r="E23" s="171">
        <f t="shared" si="6"/>
        <v>953</v>
      </c>
      <c r="F23" s="171">
        <f t="shared" si="6"/>
        <v>1156</v>
      </c>
      <c r="G23" s="171">
        <f t="shared" si="6"/>
        <v>1217</v>
      </c>
      <c r="H23" s="171">
        <f t="shared" si="6"/>
        <v>1371</v>
      </c>
      <c r="I23" s="171">
        <f t="shared" si="6"/>
        <v>1403</v>
      </c>
      <c r="J23" s="171">
        <f t="shared" si="6"/>
        <v>1484</v>
      </c>
      <c r="K23" s="171">
        <f t="shared" si="6"/>
        <v>1481</v>
      </c>
      <c r="M23" s="239"/>
      <c r="N23" s="239"/>
      <c r="O23" s="239"/>
      <c r="P23" s="239"/>
      <c r="Q23" s="239"/>
      <c r="R23" s="239"/>
      <c r="S23" s="239"/>
      <c r="T23" s="239"/>
      <c r="U23" s="239"/>
    </row>
    <row r="24" spans="1:21" ht="12.75">
      <c r="A24" s="28" t="s">
        <v>110</v>
      </c>
      <c r="B24" s="28"/>
      <c r="C24" s="26">
        <v>745</v>
      </c>
      <c r="D24" s="26">
        <v>755</v>
      </c>
      <c r="E24" s="26">
        <v>914</v>
      </c>
      <c r="F24" s="26">
        <v>1091</v>
      </c>
      <c r="G24" s="26">
        <v>1134</v>
      </c>
      <c r="H24" s="26">
        <v>1305</v>
      </c>
      <c r="I24" s="26">
        <v>1344</v>
      </c>
      <c r="J24" s="26">
        <v>1434</v>
      </c>
      <c r="K24" s="26">
        <v>1438</v>
      </c>
      <c r="M24" s="239"/>
      <c r="N24" s="239"/>
      <c r="O24" s="239"/>
      <c r="P24" s="239"/>
      <c r="Q24" s="239"/>
      <c r="R24" s="239"/>
      <c r="S24" s="239"/>
      <c r="T24" s="239"/>
      <c r="U24" s="239"/>
    </row>
    <row r="25" spans="1:21" ht="12.75">
      <c r="A25" s="28" t="s">
        <v>109</v>
      </c>
      <c r="B25" s="28"/>
      <c r="C25" s="26">
        <v>47</v>
      </c>
      <c r="D25" s="26">
        <v>40</v>
      </c>
      <c r="E25" s="26">
        <v>39</v>
      </c>
      <c r="F25" s="26">
        <v>65</v>
      </c>
      <c r="G25" s="26">
        <v>83</v>
      </c>
      <c r="H25" s="26">
        <v>66</v>
      </c>
      <c r="I25" s="26">
        <v>59</v>
      </c>
      <c r="J25" s="26">
        <v>50</v>
      </c>
      <c r="K25" s="26">
        <v>43</v>
      </c>
      <c r="M25" s="239"/>
      <c r="N25" s="239"/>
      <c r="O25" s="239"/>
      <c r="P25" s="239"/>
      <c r="Q25" s="239"/>
      <c r="R25" s="239"/>
      <c r="S25" s="239"/>
      <c r="T25" s="239"/>
      <c r="U25" s="239"/>
    </row>
    <row r="26" spans="1:11" ht="12.75">
      <c r="A26" s="272" t="s">
        <v>57</v>
      </c>
      <c r="B26" s="272"/>
      <c r="C26" s="272"/>
      <c r="D26" s="272"/>
      <c r="E26" s="272"/>
      <c r="F26" s="273"/>
      <c r="G26" s="273"/>
      <c r="H26" s="273"/>
      <c r="I26" s="273"/>
      <c r="J26" s="273"/>
      <c r="K26" s="273"/>
    </row>
    <row r="27" spans="1:21" ht="12.75">
      <c r="A27" s="53" t="s">
        <v>111</v>
      </c>
      <c r="B27" s="53"/>
      <c r="C27" s="171">
        <f>SUM(C28:C29)</f>
        <v>2189</v>
      </c>
      <c r="D27" s="171">
        <f aca="true" t="shared" si="7" ref="D27:K27">SUM(D28:D29)</f>
        <v>2694</v>
      </c>
      <c r="E27" s="171">
        <f t="shared" si="7"/>
        <v>2843</v>
      </c>
      <c r="F27" s="171">
        <f t="shared" si="7"/>
        <v>2884</v>
      </c>
      <c r="G27" s="171">
        <f t="shared" si="7"/>
        <v>3194</v>
      </c>
      <c r="H27" s="171">
        <f t="shared" si="7"/>
        <v>3500</v>
      </c>
      <c r="I27" s="171">
        <f t="shared" si="7"/>
        <v>3529</v>
      </c>
      <c r="J27" s="171">
        <f t="shared" si="7"/>
        <v>3267</v>
      </c>
      <c r="K27" s="171">
        <f t="shared" si="7"/>
        <v>3198</v>
      </c>
      <c r="M27" s="239"/>
      <c r="N27" s="239"/>
      <c r="O27" s="239"/>
      <c r="P27" s="239"/>
      <c r="Q27" s="239"/>
      <c r="R27" s="239"/>
      <c r="S27" s="239"/>
      <c r="T27" s="239"/>
      <c r="U27" s="239"/>
    </row>
    <row r="28" spans="1:21" ht="12.75">
      <c r="A28" s="151" t="s">
        <v>110</v>
      </c>
      <c r="B28" s="28"/>
      <c r="C28" s="118">
        <v>1941</v>
      </c>
      <c r="D28" s="118">
        <v>2406</v>
      </c>
      <c r="E28" s="118">
        <v>2545</v>
      </c>
      <c r="F28" s="118">
        <v>2585</v>
      </c>
      <c r="G28" s="118">
        <v>2887</v>
      </c>
      <c r="H28" s="118">
        <v>3065</v>
      </c>
      <c r="I28" s="118">
        <v>3006</v>
      </c>
      <c r="J28" s="118">
        <v>2857</v>
      </c>
      <c r="K28" s="118">
        <v>2846</v>
      </c>
      <c r="M28" s="239"/>
      <c r="N28" s="239"/>
      <c r="O28" s="239"/>
      <c r="P28" s="239"/>
      <c r="Q28" s="239"/>
      <c r="R28" s="239"/>
      <c r="S28" s="239"/>
      <c r="T28" s="239"/>
      <c r="U28" s="239"/>
    </row>
    <row r="29" spans="1:21" ht="12.75">
      <c r="A29" s="152" t="s">
        <v>109</v>
      </c>
      <c r="B29" s="152"/>
      <c r="C29" s="172">
        <v>248</v>
      </c>
      <c r="D29" s="172">
        <v>288</v>
      </c>
      <c r="E29" s="172">
        <v>298</v>
      </c>
      <c r="F29" s="172">
        <v>299</v>
      </c>
      <c r="G29" s="172">
        <v>307</v>
      </c>
      <c r="H29" s="172">
        <v>435</v>
      </c>
      <c r="I29" s="172">
        <v>523</v>
      </c>
      <c r="J29" s="172">
        <v>410</v>
      </c>
      <c r="K29" s="172">
        <v>352</v>
      </c>
      <c r="M29" s="239"/>
      <c r="N29" s="239"/>
      <c r="O29" s="239"/>
      <c r="P29" s="239"/>
      <c r="Q29" s="239"/>
      <c r="R29" s="239"/>
      <c r="S29" s="239"/>
      <c r="T29" s="239"/>
      <c r="U29" s="239"/>
    </row>
    <row r="30" spans="1:11" ht="12.75">
      <c r="A30" s="276" t="s">
        <v>139</v>
      </c>
      <c r="B30" s="276"/>
      <c r="C30" s="276"/>
      <c r="D30" s="276"/>
      <c r="E30" s="276"/>
      <c r="F30" s="277"/>
      <c r="G30" s="277"/>
      <c r="H30" s="277"/>
      <c r="I30" s="277"/>
      <c r="J30" s="277"/>
      <c r="K30" s="277"/>
    </row>
    <row r="31" spans="1:11" ht="12.75">
      <c r="A31" s="6" t="s">
        <v>63</v>
      </c>
      <c r="B31" s="3"/>
      <c r="C31" s="171">
        <f aca="true" t="shared" si="8" ref="C31:K31">SUM(C32:C33)</f>
        <v>172</v>
      </c>
      <c r="D31" s="171">
        <f t="shared" si="8"/>
        <v>181</v>
      </c>
      <c r="E31" s="171">
        <f t="shared" si="8"/>
        <v>196</v>
      </c>
      <c r="F31" s="171">
        <f t="shared" si="8"/>
        <v>266</v>
      </c>
      <c r="G31" s="171">
        <f t="shared" si="8"/>
        <v>272</v>
      </c>
      <c r="H31" s="171">
        <f t="shared" si="8"/>
        <v>300</v>
      </c>
      <c r="I31" s="171">
        <f t="shared" si="8"/>
        <v>280</v>
      </c>
      <c r="J31" s="171">
        <f t="shared" si="8"/>
        <v>284</v>
      </c>
      <c r="K31" s="171">
        <f t="shared" si="8"/>
        <v>283</v>
      </c>
    </row>
    <row r="32" spans="1:11" ht="12.75">
      <c r="A32" s="151" t="s">
        <v>110</v>
      </c>
      <c r="B32" s="80"/>
      <c r="C32" s="89">
        <v>160</v>
      </c>
      <c r="D32" s="89">
        <v>169</v>
      </c>
      <c r="E32" s="89">
        <v>188</v>
      </c>
      <c r="F32" s="89">
        <v>246</v>
      </c>
      <c r="G32" s="89">
        <v>246</v>
      </c>
      <c r="H32" s="89">
        <v>278</v>
      </c>
      <c r="I32" s="89">
        <v>255</v>
      </c>
      <c r="J32" s="89">
        <v>265</v>
      </c>
      <c r="K32" s="89">
        <v>264</v>
      </c>
    </row>
    <row r="33" spans="1:11" ht="12.75">
      <c r="A33" s="152" t="s">
        <v>109</v>
      </c>
      <c r="B33" s="153"/>
      <c r="C33" s="154">
        <v>12</v>
      </c>
      <c r="D33" s="154">
        <v>12</v>
      </c>
      <c r="E33" s="154">
        <v>8</v>
      </c>
      <c r="F33" s="155">
        <v>20</v>
      </c>
      <c r="G33" s="155">
        <v>26</v>
      </c>
      <c r="H33" s="155">
        <v>22</v>
      </c>
      <c r="I33" s="155">
        <v>25</v>
      </c>
      <c r="J33" s="155">
        <v>19</v>
      </c>
      <c r="K33" s="155">
        <v>19</v>
      </c>
    </row>
    <row r="34" spans="1:12" ht="69" customHeight="1">
      <c r="A34" s="274" t="s">
        <v>384</v>
      </c>
      <c r="B34" s="275"/>
      <c r="C34" s="275"/>
      <c r="D34" s="275"/>
      <c r="E34" s="275"/>
      <c r="F34" s="275"/>
      <c r="G34" s="275"/>
      <c r="H34" s="275"/>
      <c r="I34" s="275"/>
      <c r="J34" s="275"/>
      <c r="K34" s="275"/>
      <c r="L34" s="124"/>
    </row>
    <row r="35" spans="1:12" ht="42" customHeight="1">
      <c r="A35" s="274" t="s">
        <v>104</v>
      </c>
      <c r="B35" s="275"/>
      <c r="C35" s="275"/>
      <c r="D35" s="275"/>
      <c r="E35" s="275"/>
      <c r="F35" s="275"/>
      <c r="G35" s="275"/>
      <c r="H35" s="275"/>
      <c r="I35" s="275"/>
      <c r="J35" s="275"/>
      <c r="K35" s="275"/>
      <c r="L35" s="124"/>
    </row>
    <row r="36" spans="1:12" ht="53.25" customHeight="1">
      <c r="A36" s="267" t="s">
        <v>117</v>
      </c>
      <c r="B36" s="268"/>
      <c r="C36" s="268"/>
      <c r="D36" s="268"/>
      <c r="E36" s="268"/>
      <c r="F36" s="268"/>
      <c r="G36" s="268"/>
      <c r="H36" s="268"/>
      <c r="I36" s="268"/>
      <c r="J36" s="268"/>
      <c r="K36" s="269"/>
      <c r="L36" s="116"/>
    </row>
    <row r="37" spans="1:12" ht="12.75">
      <c r="A37" s="1"/>
      <c r="B37" s="1"/>
      <c r="C37" s="1"/>
      <c r="D37" s="1"/>
      <c r="E37" s="1"/>
      <c r="F37" s="1"/>
      <c r="G37" s="1"/>
      <c r="H37" s="1"/>
      <c r="I37" s="1"/>
      <c r="J37" s="1"/>
      <c r="K37" s="1"/>
      <c r="L37" s="133"/>
    </row>
  </sheetData>
  <mergeCells count="6">
    <mergeCell ref="A36:K36"/>
    <mergeCell ref="A1:K1"/>
    <mergeCell ref="A26:K26"/>
    <mergeCell ref="A34:K34"/>
    <mergeCell ref="A35:K35"/>
    <mergeCell ref="A30:K3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L33"/>
  <sheetViews>
    <sheetView workbookViewId="0" topLeftCell="A1">
      <selection activeCell="A1" sqref="A1:K1"/>
    </sheetView>
  </sheetViews>
  <sheetFormatPr defaultColWidth="9.140625" defaultRowHeight="12" customHeight="1"/>
  <cols>
    <col min="1" max="1" width="24.7109375" style="42" customWidth="1"/>
    <col min="2" max="2" width="5.7109375" style="42" customWidth="1"/>
    <col min="3" max="11" width="5.7109375" style="20" customWidth="1"/>
    <col min="12" max="13" width="9.140625" style="1" customWidth="1"/>
    <col min="14" max="22" width="6.28125" style="1" customWidth="1"/>
    <col min="23" max="16384" width="9.140625" style="1" customWidth="1"/>
  </cols>
  <sheetData>
    <row r="1" spans="1:11" ht="15" customHeight="1">
      <c r="A1" s="281" t="s">
        <v>292</v>
      </c>
      <c r="B1" s="281"/>
      <c r="C1" s="282"/>
      <c r="D1" s="282"/>
      <c r="E1" s="282"/>
      <c r="F1" s="282"/>
      <c r="G1" s="282"/>
      <c r="H1" s="282"/>
      <c r="I1" s="282"/>
      <c r="J1" s="282"/>
      <c r="K1" s="282"/>
    </row>
    <row r="4" spans="1:11" ht="15" customHeight="1" thickBot="1">
      <c r="A4" s="41" t="s">
        <v>58</v>
      </c>
      <c r="B4" s="41"/>
      <c r="C4" s="21"/>
      <c r="D4" s="21"/>
      <c r="E4" s="21"/>
      <c r="F4" s="283" t="s">
        <v>126</v>
      </c>
      <c r="G4" s="284"/>
      <c r="H4" s="284"/>
      <c r="I4" s="284"/>
      <c r="J4" s="284"/>
      <c r="K4" s="284"/>
    </row>
    <row r="5" spans="1:11" s="7" customFormat="1" ht="15" customHeight="1">
      <c r="A5" s="43"/>
      <c r="B5" s="43"/>
      <c r="C5" s="217" t="s">
        <v>366</v>
      </c>
      <c r="D5" s="217" t="s">
        <v>367</v>
      </c>
      <c r="E5" s="217" t="s">
        <v>368</v>
      </c>
      <c r="F5" s="217" t="s">
        <v>369</v>
      </c>
      <c r="G5" s="217" t="s">
        <v>370</v>
      </c>
      <c r="H5" s="217" t="s">
        <v>1</v>
      </c>
      <c r="I5" s="217" t="s">
        <v>2</v>
      </c>
      <c r="J5" s="217" t="s">
        <v>3</v>
      </c>
      <c r="K5" s="217" t="s">
        <v>4</v>
      </c>
    </row>
    <row r="7" spans="1:11" ht="12" customHeight="1">
      <c r="A7" s="45" t="s">
        <v>10</v>
      </c>
      <c r="B7" s="45"/>
      <c r="C7" s="3"/>
      <c r="D7" s="3"/>
      <c r="E7" s="3"/>
      <c r="F7" s="3"/>
      <c r="G7" s="3"/>
      <c r="H7" s="3"/>
      <c r="I7" s="3"/>
      <c r="J7" s="3"/>
      <c r="K7" s="3"/>
    </row>
    <row r="8" spans="1:11" ht="12" customHeight="1">
      <c r="A8" s="45" t="s">
        <v>64</v>
      </c>
      <c r="B8" s="45"/>
      <c r="C8" s="18">
        <f aca="true" t="shared" si="0" ref="C8:K8">SUM(C9:C12)</f>
        <v>15588</v>
      </c>
      <c r="D8" s="18">
        <f t="shared" si="0"/>
        <v>16774</v>
      </c>
      <c r="E8" s="18">
        <f t="shared" si="0"/>
        <v>17755</v>
      </c>
      <c r="F8" s="18">
        <f t="shared" si="0"/>
        <v>17716</v>
      </c>
      <c r="G8" s="18">
        <f t="shared" si="0"/>
        <v>18005</v>
      </c>
      <c r="H8" s="18">
        <f t="shared" si="0"/>
        <v>22420</v>
      </c>
      <c r="I8" s="18">
        <f t="shared" si="0"/>
        <v>24137</v>
      </c>
      <c r="J8" s="18">
        <f t="shared" si="0"/>
        <v>24987</v>
      </c>
      <c r="K8" s="18">
        <f t="shared" si="0"/>
        <v>26417</v>
      </c>
    </row>
    <row r="9" spans="1:11" ht="12" customHeight="1">
      <c r="A9" s="92" t="s">
        <v>314</v>
      </c>
      <c r="B9" s="92"/>
      <c r="C9" s="93">
        <f aca="true" t="shared" si="1" ref="C9:J12">+C16+C23</f>
        <v>4913</v>
      </c>
      <c r="D9" s="93">
        <f t="shared" si="1"/>
        <v>5270</v>
      </c>
      <c r="E9" s="93">
        <f t="shared" si="1"/>
        <v>5141</v>
      </c>
      <c r="F9" s="93">
        <f t="shared" si="1"/>
        <v>5064</v>
      </c>
      <c r="G9" s="93">
        <f t="shared" si="1"/>
        <v>5236</v>
      </c>
      <c r="H9" s="93">
        <f t="shared" si="1"/>
        <v>6549</v>
      </c>
      <c r="I9" s="93">
        <f t="shared" si="1"/>
        <v>6964</v>
      </c>
      <c r="J9" s="93">
        <f t="shared" si="1"/>
        <v>6655</v>
      </c>
      <c r="K9" s="93">
        <f>+K16+K23</f>
        <v>7123</v>
      </c>
    </row>
    <row r="10" spans="1:11" ht="12" customHeight="1">
      <c r="A10" s="92" t="s">
        <v>315</v>
      </c>
      <c r="B10" s="92"/>
      <c r="C10" s="93">
        <f t="shared" si="1"/>
        <v>6100</v>
      </c>
      <c r="D10" s="93">
        <f t="shared" si="1"/>
        <v>6973</v>
      </c>
      <c r="E10" s="93">
        <f t="shared" si="1"/>
        <v>7539</v>
      </c>
      <c r="F10" s="93">
        <f t="shared" si="1"/>
        <v>7706</v>
      </c>
      <c r="G10" s="93">
        <f t="shared" si="1"/>
        <v>7653</v>
      </c>
      <c r="H10" s="93">
        <f t="shared" si="1"/>
        <v>9554</v>
      </c>
      <c r="I10" s="93">
        <f t="shared" si="1"/>
        <v>10450</v>
      </c>
      <c r="J10" s="93">
        <f t="shared" si="1"/>
        <v>11387</v>
      </c>
      <c r="K10" s="93">
        <f>+K17+K24</f>
        <v>11563</v>
      </c>
    </row>
    <row r="11" spans="1:11" ht="12" customHeight="1">
      <c r="A11" s="92" t="s">
        <v>8</v>
      </c>
      <c r="B11" s="92"/>
      <c r="C11" s="93">
        <f t="shared" si="1"/>
        <v>638</v>
      </c>
      <c r="D11" s="93">
        <f t="shared" si="1"/>
        <v>616</v>
      </c>
      <c r="E11" s="93">
        <f t="shared" si="1"/>
        <v>794</v>
      </c>
      <c r="F11" s="93">
        <f t="shared" si="1"/>
        <v>795</v>
      </c>
      <c r="G11" s="93">
        <f t="shared" si="1"/>
        <v>855</v>
      </c>
      <c r="H11" s="93">
        <f t="shared" si="1"/>
        <v>1016</v>
      </c>
      <c r="I11" s="93">
        <f t="shared" si="1"/>
        <v>1090</v>
      </c>
      <c r="J11" s="93">
        <f t="shared" si="1"/>
        <v>1162</v>
      </c>
      <c r="K11" s="93">
        <f>+K18+K25</f>
        <v>1351</v>
      </c>
    </row>
    <row r="12" spans="1:11" ht="12" customHeight="1">
      <c r="A12" s="92" t="s">
        <v>9</v>
      </c>
      <c r="B12" s="92"/>
      <c r="C12" s="93">
        <f t="shared" si="1"/>
        <v>3937</v>
      </c>
      <c r="D12" s="93">
        <f t="shared" si="1"/>
        <v>3915</v>
      </c>
      <c r="E12" s="93">
        <f t="shared" si="1"/>
        <v>4281</v>
      </c>
      <c r="F12" s="93">
        <f t="shared" si="1"/>
        <v>4151</v>
      </c>
      <c r="G12" s="93">
        <f t="shared" si="1"/>
        <v>4261</v>
      </c>
      <c r="H12" s="93">
        <f t="shared" si="1"/>
        <v>5301</v>
      </c>
      <c r="I12" s="93">
        <f t="shared" si="1"/>
        <v>5633</v>
      </c>
      <c r="J12" s="93">
        <f t="shared" si="1"/>
        <v>5783</v>
      </c>
      <c r="K12" s="93">
        <f>+K19+K26</f>
        <v>6380</v>
      </c>
    </row>
    <row r="13" spans="1:12" ht="12" customHeight="1">
      <c r="A13" s="92"/>
      <c r="B13" s="92"/>
      <c r="C13" s="93"/>
      <c r="D13" s="93"/>
      <c r="E13" s="93"/>
      <c r="F13" s="93"/>
      <c r="G13" s="93"/>
      <c r="H13" s="93"/>
      <c r="I13" s="93"/>
      <c r="J13" s="93"/>
      <c r="K13" s="93"/>
      <c r="L13" s="93"/>
    </row>
    <row r="14" spans="1:11" ht="12" customHeight="1">
      <c r="A14" s="94" t="s">
        <v>51</v>
      </c>
      <c r="B14" s="94"/>
      <c r="C14" s="3"/>
      <c r="D14" s="3"/>
      <c r="E14" s="3"/>
      <c r="F14" s="3"/>
      <c r="G14" s="3"/>
      <c r="H14" s="3"/>
      <c r="I14" s="3"/>
      <c r="J14" s="3"/>
      <c r="K14" s="3"/>
    </row>
    <row r="15" spans="1:11" ht="12" customHeight="1">
      <c r="A15" s="45" t="s">
        <v>64</v>
      </c>
      <c r="B15" s="45"/>
      <c r="C15" s="95">
        <f aca="true" t="shared" si="2" ref="C15:K15">SUM(C16:C19)</f>
        <v>14734</v>
      </c>
      <c r="D15" s="95">
        <f t="shared" si="2"/>
        <v>15938</v>
      </c>
      <c r="E15" s="95">
        <f t="shared" si="2"/>
        <v>16775</v>
      </c>
      <c r="F15" s="95">
        <f t="shared" si="2"/>
        <v>16491</v>
      </c>
      <c r="G15" s="95">
        <f t="shared" si="2"/>
        <v>16781</v>
      </c>
      <c r="H15" s="95">
        <f t="shared" si="2"/>
        <v>20973</v>
      </c>
      <c r="I15" s="95">
        <f t="shared" si="2"/>
        <v>22426</v>
      </c>
      <c r="J15" s="95">
        <f t="shared" si="2"/>
        <v>23504</v>
      </c>
      <c r="K15" s="95">
        <f t="shared" si="2"/>
        <v>25064</v>
      </c>
    </row>
    <row r="16" spans="1:11" ht="12" customHeight="1">
      <c r="A16" s="92" t="s">
        <v>6</v>
      </c>
      <c r="B16" s="92"/>
      <c r="C16" s="93">
        <v>4521</v>
      </c>
      <c r="D16" s="93">
        <v>4837</v>
      </c>
      <c r="E16" s="93">
        <v>4768</v>
      </c>
      <c r="F16" s="93">
        <v>4617</v>
      </c>
      <c r="G16" s="93">
        <v>4794</v>
      </c>
      <c r="H16" s="93">
        <v>5930</v>
      </c>
      <c r="I16" s="93">
        <v>6314</v>
      </c>
      <c r="J16" s="93">
        <v>6104</v>
      </c>
      <c r="K16" s="93">
        <v>6604</v>
      </c>
    </row>
    <row r="17" spans="1:11" ht="12" customHeight="1">
      <c r="A17" s="92" t="s">
        <v>7</v>
      </c>
      <c r="B17" s="92"/>
      <c r="C17" s="93">
        <v>5855</v>
      </c>
      <c r="D17" s="93">
        <v>6800</v>
      </c>
      <c r="E17" s="93">
        <v>7190</v>
      </c>
      <c r="F17" s="93">
        <v>7260</v>
      </c>
      <c r="G17" s="93">
        <v>7221</v>
      </c>
      <c r="H17" s="93">
        <v>9144</v>
      </c>
      <c r="I17" s="93">
        <v>9764</v>
      </c>
      <c r="J17" s="93">
        <v>10773</v>
      </c>
      <c r="K17" s="93">
        <v>11044</v>
      </c>
    </row>
    <row r="18" spans="1:11" ht="12" customHeight="1">
      <c r="A18" s="92" t="s">
        <v>8</v>
      </c>
      <c r="B18" s="92"/>
      <c r="C18" s="93">
        <v>607</v>
      </c>
      <c r="D18" s="93">
        <v>592</v>
      </c>
      <c r="E18" s="93">
        <v>759</v>
      </c>
      <c r="F18" s="93">
        <v>732</v>
      </c>
      <c r="G18" s="93">
        <v>770</v>
      </c>
      <c r="H18" s="93">
        <v>937</v>
      </c>
      <c r="I18" s="93">
        <v>1048</v>
      </c>
      <c r="J18" s="93">
        <v>1120</v>
      </c>
      <c r="K18" s="93">
        <v>1310</v>
      </c>
    </row>
    <row r="19" spans="1:11" ht="12" customHeight="1">
      <c r="A19" s="92" t="s">
        <v>9</v>
      </c>
      <c r="B19" s="92"/>
      <c r="C19" s="93">
        <v>3751</v>
      </c>
      <c r="D19" s="93">
        <v>3709</v>
      </c>
      <c r="E19" s="93">
        <v>4058</v>
      </c>
      <c r="F19" s="93">
        <v>3882</v>
      </c>
      <c r="G19" s="93">
        <v>3996</v>
      </c>
      <c r="H19" s="93">
        <v>4962</v>
      </c>
      <c r="I19" s="93">
        <v>5300</v>
      </c>
      <c r="J19" s="93">
        <v>5507</v>
      </c>
      <c r="K19" s="93">
        <v>6106</v>
      </c>
    </row>
    <row r="20" spans="1:11" ht="12" customHeight="1">
      <c r="A20" s="44"/>
      <c r="B20" s="44"/>
      <c r="C20" s="22"/>
      <c r="D20" s="22"/>
      <c r="E20" s="22"/>
      <c r="F20" s="22"/>
      <c r="G20" s="22"/>
      <c r="H20" s="22"/>
      <c r="I20" s="22"/>
      <c r="J20" s="22"/>
      <c r="K20" s="22"/>
    </row>
    <row r="21" spans="1:11" ht="12" customHeight="1">
      <c r="A21" s="45" t="s">
        <v>52</v>
      </c>
      <c r="B21" s="45"/>
      <c r="C21" s="1"/>
      <c r="D21" s="1"/>
      <c r="E21" s="1"/>
      <c r="F21" s="1"/>
      <c r="G21" s="1"/>
      <c r="H21" s="1"/>
      <c r="I21" s="1"/>
      <c r="J21" s="1"/>
      <c r="K21" s="1"/>
    </row>
    <row r="22" spans="1:11" ht="12" customHeight="1">
      <c r="A22" s="45" t="s">
        <v>64</v>
      </c>
      <c r="B22" s="45"/>
      <c r="C22" s="18">
        <f aca="true" t="shared" si="3" ref="C22:K22">SUM(C23:C26)</f>
        <v>854</v>
      </c>
      <c r="D22" s="18">
        <f t="shared" si="3"/>
        <v>836</v>
      </c>
      <c r="E22" s="18">
        <f t="shared" si="3"/>
        <v>980</v>
      </c>
      <c r="F22" s="18">
        <f t="shared" si="3"/>
        <v>1225</v>
      </c>
      <c r="G22" s="18">
        <f t="shared" si="3"/>
        <v>1224</v>
      </c>
      <c r="H22" s="18">
        <f t="shared" si="3"/>
        <v>1447</v>
      </c>
      <c r="I22" s="18">
        <f t="shared" si="3"/>
        <v>1711</v>
      </c>
      <c r="J22" s="18">
        <f t="shared" si="3"/>
        <v>1483</v>
      </c>
      <c r="K22" s="18">
        <f t="shared" si="3"/>
        <v>1353</v>
      </c>
    </row>
    <row r="23" spans="1:11" ht="12" customHeight="1">
      <c r="A23" s="92" t="s">
        <v>6</v>
      </c>
      <c r="B23" s="92"/>
      <c r="C23" s="93">
        <v>392</v>
      </c>
      <c r="D23" s="93">
        <v>433</v>
      </c>
      <c r="E23" s="93">
        <v>373</v>
      </c>
      <c r="F23" s="93">
        <v>447</v>
      </c>
      <c r="G23" s="93">
        <v>442</v>
      </c>
      <c r="H23" s="93">
        <v>619</v>
      </c>
      <c r="I23" s="93">
        <v>650</v>
      </c>
      <c r="J23" s="93">
        <v>551</v>
      </c>
      <c r="K23" s="93">
        <v>519</v>
      </c>
    </row>
    <row r="24" spans="1:11" ht="12" customHeight="1">
      <c r="A24" s="92" t="s">
        <v>7</v>
      </c>
      <c r="B24" s="92"/>
      <c r="C24" s="93">
        <v>245</v>
      </c>
      <c r="D24" s="93">
        <v>173</v>
      </c>
      <c r="E24" s="93">
        <v>349</v>
      </c>
      <c r="F24" s="93">
        <v>446</v>
      </c>
      <c r="G24" s="93">
        <v>432</v>
      </c>
      <c r="H24" s="93">
        <v>410</v>
      </c>
      <c r="I24" s="93">
        <v>686</v>
      </c>
      <c r="J24" s="93">
        <v>614</v>
      </c>
      <c r="K24" s="93">
        <v>519</v>
      </c>
    </row>
    <row r="25" spans="1:11" ht="12" customHeight="1">
      <c r="A25" s="92" t="s">
        <v>8</v>
      </c>
      <c r="B25" s="92"/>
      <c r="C25" s="93">
        <v>31</v>
      </c>
      <c r="D25" s="93">
        <v>24</v>
      </c>
      <c r="E25" s="93">
        <v>35</v>
      </c>
      <c r="F25" s="93">
        <v>63</v>
      </c>
      <c r="G25" s="93">
        <v>85</v>
      </c>
      <c r="H25" s="93">
        <v>79</v>
      </c>
      <c r="I25" s="93">
        <v>42</v>
      </c>
      <c r="J25" s="93">
        <v>42</v>
      </c>
      <c r="K25" s="93">
        <v>41</v>
      </c>
    </row>
    <row r="26" spans="1:11" ht="12" customHeight="1">
      <c r="A26" s="92" t="s">
        <v>9</v>
      </c>
      <c r="B26" s="92"/>
      <c r="C26" s="93">
        <v>186</v>
      </c>
      <c r="D26" s="93">
        <v>206</v>
      </c>
      <c r="E26" s="93">
        <v>223</v>
      </c>
      <c r="F26" s="93">
        <v>269</v>
      </c>
      <c r="G26" s="93">
        <v>265</v>
      </c>
      <c r="H26" s="93">
        <v>339</v>
      </c>
      <c r="I26" s="93">
        <v>333</v>
      </c>
      <c r="J26" s="93">
        <v>276</v>
      </c>
      <c r="K26" s="93">
        <v>274</v>
      </c>
    </row>
    <row r="27" spans="1:11" ht="12" customHeight="1" thickBot="1">
      <c r="A27" s="41"/>
      <c r="B27" s="41"/>
      <c r="C27" s="144"/>
      <c r="D27" s="144"/>
      <c r="E27" s="144"/>
      <c r="F27" s="144"/>
      <c r="G27" s="144"/>
      <c r="H27" s="144"/>
      <c r="I27" s="144"/>
      <c r="J27" s="144"/>
      <c r="K27" s="144"/>
    </row>
    <row r="28" spans="1:12" ht="64.5" customHeight="1">
      <c r="A28" s="274" t="s">
        <v>385</v>
      </c>
      <c r="B28" s="275"/>
      <c r="C28" s="275"/>
      <c r="D28" s="275"/>
      <c r="E28" s="275"/>
      <c r="F28" s="275"/>
      <c r="G28" s="275"/>
      <c r="H28" s="275"/>
      <c r="I28" s="275"/>
      <c r="J28" s="275"/>
      <c r="K28" s="275"/>
      <c r="L28" s="124"/>
    </row>
    <row r="29" spans="1:12" ht="29.25" customHeight="1">
      <c r="A29" s="274" t="s">
        <v>128</v>
      </c>
      <c r="B29" s="275"/>
      <c r="C29" s="275"/>
      <c r="D29" s="275"/>
      <c r="E29" s="275"/>
      <c r="F29" s="275"/>
      <c r="G29" s="275"/>
      <c r="H29" s="275"/>
      <c r="I29" s="275"/>
      <c r="J29" s="275"/>
      <c r="K29" s="275"/>
      <c r="L29" s="124"/>
    </row>
    <row r="30" spans="1:12" ht="27" customHeight="1">
      <c r="A30" s="274" t="s">
        <v>127</v>
      </c>
      <c r="B30" s="275"/>
      <c r="C30" s="275"/>
      <c r="D30" s="275"/>
      <c r="E30" s="275"/>
      <c r="F30" s="275"/>
      <c r="G30" s="275"/>
      <c r="H30" s="275"/>
      <c r="I30" s="275"/>
      <c r="J30" s="275"/>
      <c r="K30" s="275"/>
      <c r="L30" s="124"/>
    </row>
    <row r="31" spans="1:12" ht="27.75" customHeight="1">
      <c r="A31" s="274" t="s">
        <v>313</v>
      </c>
      <c r="B31" s="274"/>
      <c r="C31" s="278"/>
      <c r="D31" s="278"/>
      <c r="E31" s="278"/>
      <c r="F31" s="278"/>
      <c r="G31" s="278"/>
      <c r="H31" s="278"/>
      <c r="I31" s="278"/>
      <c r="J31" s="278"/>
      <c r="K31" s="278"/>
      <c r="L31" s="124"/>
    </row>
    <row r="32" spans="1:12" ht="17.25" customHeight="1">
      <c r="A32" s="279" t="s">
        <v>312</v>
      </c>
      <c r="B32" s="280"/>
      <c r="C32" s="280"/>
      <c r="D32" s="280"/>
      <c r="E32" s="280"/>
      <c r="F32" s="280"/>
      <c r="G32" s="280"/>
      <c r="H32" s="280"/>
      <c r="I32" s="280"/>
      <c r="J32" s="280"/>
      <c r="K32" s="280"/>
      <c r="L32" s="116"/>
    </row>
    <row r="33" spans="1:12" ht="50.25" customHeight="1">
      <c r="A33" s="267" t="s">
        <v>117</v>
      </c>
      <c r="B33" s="268"/>
      <c r="C33" s="268"/>
      <c r="D33" s="268"/>
      <c r="E33" s="268"/>
      <c r="F33" s="268"/>
      <c r="G33" s="268"/>
      <c r="H33" s="268"/>
      <c r="I33" s="268"/>
      <c r="J33" s="268"/>
      <c r="K33" s="269"/>
      <c r="L33" s="133"/>
    </row>
  </sheetData>
  <mergeCells count="8">
    <mergeCell ref="A1:K1"/>
    <mergeCell ref="A28:K28"/>
    <mergeCell ref="A30:K30"/>
    <mergeCell ref="F4:K4"/>
    <mergeCell ref="A31:K31"/>
    <mergeCell ref="A32:K32"/>
    <mergeCell ref="A29:K29"/>
    <mergeCell ref="A33:K3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V50"/>
  <sheetViews>
    <sheetView workbookViewId="0" topLeftCell="A1">
      <selection activeCell="A1" sqref="A1:K1"/>
    </sheetView>
  </sheetViews>
  <sheetFormatPr defaultColWidth="9.140625" defaultRowHeight="12.75"/>
  <cols>
    <col min="1" max="1" width="24.7109375" style="42" customWidth="1"/>
    <col min="2" max="2" width="5.7109375" style="42" customWidth="1"/>
    <col min="3" max="11" width="5.7109375" style="20" customWidth="1"/>
    <col min="12" max="19" width="5.28125" style="55" customWidth="1"/>
    <col min="20" max="20" width="6.140625" style="55" customWidth="1"/>
    <col min="21" max="16384" width="9.140625" style="55" customWidth="1"/>
  </cols>
  <sheetData>
    <row r="1" spans="1:11" ht="15" customHeight="1">
      <c r="A1" s="270" t="s">
        <v>291</v>
      </c>
      <c r="B1" s="270"/>
      <c r="C1" s="260"/>
      <c r="D1" s="260"/>
      <c r="E1" s="260"/>
      <c r="F1" s="260"/>
      <c r="G1" s="260"/>
      <c r="H1" s="260"/>
      <c r="I1" s="260"/>
      <c r="J1" s="260"/>
      <c r="K1" s="260"/>
    </row>
    <row r="4" spans="1:11" ht="13.5" thickBot="1">
      <c r="A4" s="41" t="s">
        <v>58</v>
      </c>
      <c r="B4" s="41"/>
      <c r="C4" s="21"/>
      <c r="D4" s="21"/>
      <c r="E4" s="21"/>
      <c r="F4" s="21"/>
      <c r="G4" s="283" t="s">
        <v>383</v>
      </c>
      <c r="H4" s="284"/>
      <c r="I4" s="284"/>
      <c r="J4" s="284"/>
      <c r="K4" s="284"/>
    </row>
    <row r="5" spans="1:11" ht="15" customHeight="1">
      <c r="A5" s="46"/>
      <c r="B5" s="46"/>
      <c r="C5" s="217" t="s">
        <v>366</v>
      </c>
      <c r="D5" s="217" t="s">
        <v>367</v>
      </c>
      <c r="E5" s="217" t="s">
        <v>368</v>
      </c>
      <c r="F5" s="217" t="s">
        <v>369</v>
      </c>
      <c r="G5" s="217" t="s">
        <v>370</v>
      </c>
      <c r="H5" s="217" t="s">
        <v>1</v>
      </c>
      <c r="I5" s="217" t="s">
        <v>2</v>
      </c>
      <c r="J5" s="217" t="s">
        <v>3</v>
      </c>
      <c r="K5" s="217" t="s">
        <v>4</v>
      </c>
    </row>
    <row r="6" spans="1:2" ht="12.75">
      <c r="A6" s="47"/>
      <c r="B6" s="47"/>
    </row>
    <row r="7" spans="1:11" ht="12.75">
      <c r="A7" s="261" t="s">
        <v>67</v>
      </c>
      <c r="B7" s="261"/>
      <c r="C7" s="260"/>
      <c r="D7" s="260"/>
      <c r="E7" s="260"/>
      <c r="F7" s="260"/>
      <c r="G7" s="260"/>
      <c r="H7" s="260"/>
      <c r="I7" s="260"/>
      <c r="J7" s="260"/>
      <c r="K7" s="260"/>
    </row>
    <row r="8" spans="1:22" ht="12.75">
      <c r="A8" s="46" t="s">
        <v>65</v>
      </c>
      <c r="B8" s="46"/>
      <c r="C8" s="37">
        <f>SUM(C9:C17)</f>
        <v>4913</v>
      </c>
      <c r="D8" s="37">
        <f aca="true" t="shared" si="0" ref="D8:K8">SUM(D9:D17)</f>
        <v>5270</v>
      </c>
      <c r="E8" s="37">
        <f t="shared" si="0"/>
        <v>5141</v>
      </c>
      <c r="F8" s="37">
        <f t="shared" si="0"/>
        <v>5064</v>
      </c>
      <c r="G8" s="37">
        <f t="shared" si="0"/>
        <v>5236</v>
      </c>
      <c r="H8" s="37">
        <f t="shared" si="0"/>
        <v>6549</v>
      </c>
      <c r="I8" s="37">
        <f t="shared" si="0"/>
        <v>6964</v>
      </c>
      <c r="J8" s="37">
        <f t="shared" si="0"/>
        <v>6655</v>
      </c>
      <c r="K8" s="37">
        <f t="shared" si="0"/>
        <v>7123</v>
      </c>
      <c r="L8" s="192"/>
      <c r="M8" s="192"/>
      <c r="N8" s="93"/>
      <c r="O8" s="93"/>
      <c r="P8" s="93"/>
      <c r="Q8" s="93"/>
      <c r="R8" s="93"/>
      <c r="S8" s="93"/>
      <c r="T8" s="93"/>
      <c r="U8" s="93"/>
      <c r="V8" s="93"/>
    </row>
    <row r="9" spans="1:22" ht="12.75">
      <c r="A9" s="96" t="s">
        <v>11</v>
      </c>
      <c r="B9" s="96"/>
      <c r="C9" s="97">
        <v>986</v>
      </c>
      <c r="D9" s="97">
        <v>1198</v>
      </c>
      <c r="E9" s="97">
        <v>1089</v>
      </c>
      <c r="F9" s="97">
        <v>820</v>
      </c>
      <c r="G9" s="97">
        <v>901</v>
      </c>
      <c r="H9" s="97">
        <v>1444</v>
      </c>
      <c r="I9" s="97">
        <v>1644</v>
      </c>
      <c r="J9" s="97">
        <v>1510</v>
      </c>
      <c r="K9" s="97">
        <v>1869</v>
      </c>
      <c r="L9" s="192"/>
      <c r="M9" s="192"/>
      <c r="N9" s="93"/>
      <c r="O9" s="93"/>
      <c r="P9" s="93"/>
      <c r="Q9" s="93"/>
      <c r="R9" s="93"/>
      <c r="S9" s="93"/>
      <c r="T9" s="93"/>
      <c r="U9" s="93"/>
      <c r="V9" s="93"/>
    </row>
    <row r="10" spans="1:13" ht="12.75">
      <c r="A10" s="96" t="s">
        <v>12</v>
      </c>
      <c r="B10" s="96"/>
      <c r="C10" s="97">
        <v>1584</v>
      </c>
      <c r="D10" s="97">
        <v>1533</v>
      </c>
      <c r="E10" s="97">
        <v>1400</v>
      </c>
      <c r="F10" s="97">
        <v>1320</v>
      </c>
      <c r="G10" s="97">
        <v>1286</v>
      </c>
      <c r="H10" s="97">
        <v>1602</v>
      </c>
      <c r="I10" s="97">
        <v>1797</v>
      </c>
      <c r="J10" s="97">
        <v>1668</v>
      </c>
      <c r="K10" s="97">
        <v>1755</v>
      </c>
      <c r="L10" s="20"/>
      <c r="M10" s="20"/>
    </row>
    <row r="11" spans="1:13" ht="12.75">
      <c r="A11" s="96" t="s">
        <v>13</v>
      </c>
      <c r="B11" s="96"/>
      <c r="C11" s="97">
        <v>919</v>
      </c>
      <c r="D11" s="97">
        <v>999</v>
      </c>
      <c r="E11" s="97">
        <v>1059</v>
      </c>
      <c r="F11" s="97">
        <v>1193</v>
      </c>
      <c r="G11" s="97">
        <v>1216</v>
      </c>
      <c r="H11" s="97">
        <v>1371</v>
      </c>
      <c r="I11" s="97">
        <v>1311</v>
      </c>
      <c r="J11" s="97">
        <v>1325</v>
      </c>
      <c r="K11" s="97">
        <v>1359</v>
      </c>
      <c r="L11" s="163"/>
      <c r="M11" s="164"/>
    </row>
    <row r="12" spans="1:13" ht="12.75">
      <c r="A12" s="96" t="s">
        <v>14</v>
      </c>
      <c r="B12" s="96"/>
      <c r="C12" s="97">
        <v>535</v>
      </c>
      <c r="D12" s="97">
        <v>567</v>
      </c>
      <c r="E12" s="97">
        <v>523</v>
      </c>
      <c r="F12" s="97">
        <v>577</v>
      </c>
      <c r="G12" s="97">
        <v>689</v>
      </c>
      <c r="H12" s="97">
        <v>692</v>
      </c>
      <c r="I12" s="97">
        <v>738</v>
      </c>
      <c r="J12" s="97">
        <v>784</v>
      </c>
      <c r="K12" s="97">
        <v>780</v>
      </c>
      <c r="L12" s="163"/>
      <c r="M12" s="164"/>
    </row>
    <row r="13" spans="1:13" ht="12.75">
      <c r="A13" s="96" t="s">
        <v>15</v>
      </c>
      <c r="B13" s="96"/>
      <c r="C13" s="97">
        <v>707</v>
      </c>
      <c r="D13" s="97">
        <v>785</v>
      </c>
      <c r="E13" s="97">
        <v>845</v>
      </c>
      <c r="F13" s="97">
        <v>903</v>
      </c>
      <c r="G13" s="97">
        <v>883</v>
      </c>
      <c r="H13" s="97">
        <v>1061</v>
      </c>
      <c r="I13" s="97">
        <v>1025</v>
      </c>
      <c r="J13" s="97">
        <v>902</v>
      </c>
      <c r="K13" s="97">
        <v>907</v>
      </c>
      <c r="L13" s="163"/>
      <c r="M13" s="164"/>
    </row>
    <row r="14" spans="1:13" ht="12.75">
      <c r="A14" s="96" t="s">
        <v>16</v>
      </c>
      <c r="B14" s="96"/>
      <c r="C14" s="97">
        <v>157</v>
      </c>
      <c r="D14" s="97">
        <v>135</v>
      </c>
      <c r="E14" s="97">
        <v>182</v>
      </c>
      <c r="F14" s="97">
        <v>194</v>
      </c>
      <c r="G14" s="97">
        <v>208</v>
      </c>
      <c r="H14" s="97">
        <v>310</v>
      </c>
      <c r="I14" s="97">
        <v>327</v>
      </c>
      <c r="J14" s="97">
        <v>372</v>
      </c>
      <c r="K14" s="97">
        <v>359</v>
      </c>
      <c r="L14" s="163"/>
      <c r="M14" s="164"/>
    </row>
    <row r="15" spans="1:13" ht="12.75">
      <c r="A15" s="96" t="s">
        <v>17</v>
      </c>
      <c r="B15" s="96"/>
      <c r="C15" s="97">
        <v>19</v>
      </c>
      <c r="D15" s="97">
        <v>42</v>
      </c>
      <c r="E15" s="97">
        <v>30</v>
      </c>
      <c r="F15" s="97">
        <v>37</v>
      </c>
      <c r="G15" s="97">
        <v>32</v>
      </c>
      <c r="H15" s="97">
        <v>44</v>
      </c>
      <c r="I15" s="97">
        <v>89</v>
      </c>
      <c r="J15" s="97">
        <v>69</v>
      </c>
      <c r="K15" s="97">
        <v>72</v>
      </c>
      <c r="L15" s="163"/>
      <c r="M15" s="164"/>
    </row>
    <row r="16" spans="1:13" ht="12.75">
      <c r="A16" s="96" t="s">
        <v>18</v>
      </c>
      <c r="B16" s="96"/>
      <c r="C16" s="97">
        <v>4</v>
      </c>
      <c r="D16" s="97">
        <v>9</v>
      </c>
      <c r="E16" s="97">
        <v>10</v>
      </c>
      <c r="F16" s="97">
        <v>14</v>
      </c>
      <c r="G16" s="97">
        <v>16</v>
      </c>
      <c r="H16" s="97">
        <v>22</v>
      </c>
      <c r="I16" s="97">
        <v>26</v>
      </c>
      <c r="J16" s="97">
        <v>23</v>
      </c>
      <c r="K16" s="97">
        <v>21</v>
      </c>
      <c r="L16" s="163"/>
      <c r="M16" s="164"/>
    </row>
    <row r="17" spans="1:13" ht="15">
      <c r="A17" s="96" t="s">
        <v>346</v>
      </c>
      <c r="B17" s="96"/>
      <c r="C17" s="97">
        <v>2</v>
      </c>
      <c r="D17" s="97">
        <v>2</v>
      </c>
      <c r="E17" s="97">
        <v>3</v>
      </c>
      <c r="F17" s="97">
        <v>6</v>
      </c>
      <c r="G17" s="97">
        <v>5</v>
      </c>
      <c r="H17" s="97">
        <v>3</v>
      </c>
      <c r="I17" s="97">
        <v>7</v>
      </c>
      <c r="J17" s="97">
        <v>2</v>
      </c>
      <c r="K17" s="97">
        <v>1</v>
      </c>
      <c r="L17" s="163"/>
      <c r="M17" s="164"/>
    </row>
    <row r="18" spans="1:12" ht="12.75">
      <c r="A18" s="96"/>
      <c r="B18" s="96"/>
      <c r="C18" s="97"/>
      <c r="D18" s="97"/>
      <c r="E18" s="97"/>
      <c r="F18" s="97"/>
      <c r="G18" s="97"/>
      <c r="H18" s="97"/>
      <c r="I18" s="97"/>
      <c r="J18" s="97"/>
      <c r="K18" s="97"/>
      <c r="L18" s="64"/>
    </row>
    <row r="19" spans="1:12" ht="12.75">
      <c r="A19" s="261" t="s">
        <v>68</v>
      </c>
      <c r="B19" s="261"/>
      <c r="C19" s="260"/>
      <c r="D19" s="260"/>
      <c r="E19" s="260"/>
      <c r="F19" s="260"/>
      <c r="G19" s="260"/>
      <c r="H19" s="260"/>
      <c r="I19" s="260"/>
      <c r="J19" s="260"/>
      <c r="K19" s="260"/>
      <c r="L19" s="64"/>
    </row>
    <row r="20" spans="1:12" ht="12.75">
      <c r="A20" s="98" t="s">
        <v>66</v>
      </c>
      <c r="B20" s="98"/>
      <c r="C20" s="99">
        <f>SUM(C21:C29)</f>
        <v>6100</v>
      </c>
      <c r="D20" s="99">
        <f aca="true" t="shared" si="1" ref="D20:K20">SUM(D21:D29)</f>
        <v>6973</v>
      </c>
      <c r="E20" s="99">
        <f t="shared" si="1"/>
        <v>7539</v>
      </c>
      <c r="F20" s="99">
        <f t="shared" si="1"/>
        <v>7706</v>
      </c>
      <c r="G20" s="99">
        <f t="shared" si="1"/>
        <v>7653</v>
      </c>
      <c r="H20" s="99">
        <f t="shared" si="1"/>
        <v>9554</v>
      </c>
      <c r="I20" s="99">
        <f t="shared" si="1"/>
        <v>10450</v>
      </c>
      <c r="J20" s="99">
        <f t="shared" si="1"/>
        <v>11387</v>
      </c>
      <c r="K20" s="99">
        <f t="shared" si="1"/>
        <v>11563</v>
      </c>
      <c r="L20" s="64"/>
    </row>
    <row r="21" spans="1:12" ht="12.75">
      <c r="A21" s="96" t="s">
        <v>11</v>
      </c>
      <c r="B21" s="96"/>
      <c r="C21" s="97">
        <v>1882</v>
      </c>
      <c r="D21" s="97">
        <v>2458</v>
      </c>
      <c r="E21" s="97">
        <v>2317</v>
      </c>
      <c r="F21" s="97">
        <v>2212</v>
      </c>
      <c r="G21" s="97">
        <v>2048</v>
      </c>
      <c r="H21" s="97">
        <v>3264</v>
      </c>
      <c r="I21" s="97">
        <v>3654</v>
      </c>
      <c r="J21" s="97">
        <v>4046</v>
      </c>
      <c r="K21" s="97">
        <v>4248</v>
      </c>
      <c r="L21" s="121"/>
    </row>
    <row r="22" spans="1:12" ht="12.75">
      <c r="A22" s="96" t="s">
        <v>12</v>
      </c>
      <c r="B22" s="96"/>
      <c r="C22" s="97">
        <v>2332</v>
      </c>
      <c r="D22" s="97">
        <v>2418</v>
      </c>
      <c r="E22" s="97">
        <v>2833</v>
      </c>
      <c r="F22" s="97">
        <v>2628</v>
      </c>
      <c r="G22" s="97">
        <v>2454</v>
      </c>
      <c r="H22" s="97">
        <v>3065</v>
      </c>
      <c r="I22" s="97">
        <v>3184</v>
      </c>
      <c r="J22" s="97">
        <v>3564</v>
      </c>
      <c r="K22" s="97">
        <v>3616</v>
      </c>
      <c r="L22" s="64"/>
    </row>
    <row r="23" spans="1:12" ht="12.75">
      <c r="A23" s="96" t="s">
        <v>13</v>
      </c>
      <c r="B23" s="96"/>
      <c r="C23" s="97">
        <v>848</v>
      </c>
      <c r="D23" s="97">
        <v>905</v>
      </c>
      <c r="E23" s="97">
        <v>1062</v>
      </c>
      <c r="F23" s="97">
        <v>1298</v>
      </c>
      <c r="G23" s="97">
        <v>1395</v>
      </c>
      <c r="H23" s="97">
        <v>1389</v>
      </c>
      <c r="I23" s="97">
        <v>1524</v>
      </c>
      <c r="J23" s="97">
        <v>1590</v>
      </c>
      <c r="K23" s="97">
        <v>1585</v>
      </c>
      <c r="L23" s="64"/>
    </row>
    <row r="24" spans="1:15" ht="12.75">
      <c r="A24" s="96" t="s">
        <v>14</v>
      </c>
      <c r="B24" s="96"/>
      <c r="C24" s="97">
        <v>408</v>
      </c>
      <c r="D24" s="97">
        <v>455</v>
      </c>
      <c r="E24" s="97">
        <v>500</v>
      </c>
      <c r="F24" s="97">
        <v>550</v>
      </c>
      <c r="G24" s="97">
        <v>645</v>
      </c>
      <c r="H24" s="97">
        <v>691</v>
      </c>
      <c r="I24" s="97">
        <v>778</v>
      </c>
      <c r="J24" s="97">
        <v>831</v>
      </c>
      <c r="K24" s="97">
        <v>776</v>
      </c>
      <c r="L24" s="64"/>
      <c r="O24" s="122"/>
    </row>
    <row r="25" spans="1:12" ht="12.75">
      <c r="A25" s="96" t="s">
        <v>15</v>
      </c>
      <c r="B25" s="96"/>
      <c r="C25" s="97">
        <v>518</v>
      </c>
      <c r="D25" s="97">
        <v>615</v>
      </c>
      <c r="E25" s="97">
        <v>685</v>
      </c>
      <c r="F25" s="97">
        <v>815</v>
      </c>
      <c r="G25" s="97">
        <v>885</v>
      </c>
      <c r="H25" s="97">
        <v>924</v>
      </c>
      <c r="I25" s="97">
        <v>997</v>
      </c>
      <c r="J25" s="97">
        <v>989</v>
      </c>
      <c r="K25" s="97">
        <v>979</v>
      </c>
      <c r="L25" s="64"/>
    </row>
    <row r="26" spans="1:12" ht="12.75">
      <c r="A26" s="96" t="s">
        <v>16</v>
      </c>
      <c r="B26" s="96"/>
      <c r="C26" s="97">
        <v>94</v>
      </c>
      <c r="D26" s="97">
        <v>104</v>
      </c>
      <c r="E26" s="97">
        <v>119</v>
      </c>
      <c r="F26" s="97">
        <v>179</v>
      </c>
      <c r="G26" s="97">
        <v>207</v>
      </c>
      <c r="H26" s="97">
        <v>190</v>
      </c>
      <c r="I26" s="97">
        <v>270</v>
      </c>
      <c r="J26" s="97">
        <v>317</v>
      </c>
      <c r="K26" s="97">
        <v>302</v>
      </c>
      <c r="L26" s="64"/>
    </row>
    <row r="27" spans="1:12" ht="12.75">
      <c r="A27" s="96" t="s">
        <v>17</v>
      </c>
      <c r="B27" s="96"/>
      <c r="C27" s="97">
        <v>11</v>
      </c>
      <c r="D27" s="97">
        <v>16</v>
      </c>
      <c r="E27" s="97">
        <v>21</v>
      </c>
      <c r="F27" s="97">
        <v>17</v>
      </c>
      <c r="G27" s="97">
        <v>15</v>
      </c>
      <c r="H27" s="97">
        <v>24</v>
      </c>
      <c r="I27" s="97">
        <v>35</v>
      </c>
      <c r="J27" s="97">
        <v>40</v>
      </c>
      <c r="K27" s="97">
        <v>36</v>
      </c>
      <c r="L27" s="64"/>
    </row>
    <row r="28" spans="1:12" ht="12.75">
      <c r="A28" s="96" t="s">
        <v>18</v>
      </c>
      <c r="B28" s="96"/>
      <c r="C28" s="97">
        <v>7</v>
      </c>
      <c r="D28" s="97">
        <v>2</v>
      </c>
      <c r="E28" s="97">
        <v>2</v>
      </c>
      <c r="F28" s="97">
        <v>7</v>
      </c>
      <c r="G28" s="97">
        <v>4</v>
      </c>
      <c r="H28" s="97">
        <v>7</v>
      </c>
      <c r="I28" s="97">
        <v>8</v>
      </c>
      <c r="J28" s="97">
        <v>10</v>
      </c>
      <c r="K28" s="97">
        <v>21</v>
      </c>
      <c r="L28" s="64"/>
    </row>
    <row r="29" spans="1:12" ht="15">
      <c r="A29" s="96" t="s">
        <v>346</v>
      </c>
      <c r="B29" s="96"/>
      <c r="C29" s="97">
        <v>0</v>
      </c>
      <c r="D29" s="97">
        <v>0</v>
      </c>
      <c r="E29" s="97">
        <v>0</v>
      </c>
      <c r="F29" s="97">
        <v>0</v>
      </c>
      <c r="G29" s="97">
        <v>0</v>
      </c>
      <c r="H29" s="97">
        <v>0</v>
      </c>
      <c r="I29" s="97">
        <v>0</v>
      </c>
      <c r="J29" s="97">
        <v>0</v>
      </c>
      <c r="K29" s="97">
        <v>0</v>
      </c>
      <c r="L29" s="64"/>
    </row>
    <row r="30" spans="1:12" ht="12.75">
      <c r="A30" s="96"/>
      <c r="B30" s="96"/>
      <c r="C30" s="97"/>
      <c r="D30" s="97"/>
      <c r="E30" s="97"/>
      <c r="F30" s="97"/>
      <c r="G30" s="97"/>
      <c r="H30" s="97"/>
      <c r="I30" s="97"/>
      <c r="J30" s="97"/>
      <c r="K30" s="97"/>
      <c r="L30" s="64"/>
    </row>
    <row r="31" spans="1:12" ht="12.75">
      <c r="A31" s="261" t="s">
        <v>69</v>
      </c>
      <c r="B31" s="261"/>
      <c r="C31" s="260"/>
      <c r="D31" s="260"/>
      <c r="E31" s="260"/>
      <c r="F31" s="260"/>
      <c r="G31" s="260"/>
      <c r="H31" s="260"/>
      <c r="I31" s="260"/>
      <c r="J31" s="260"/>
      <c r="K31" s="260"/>
      <c r="L31" s="64"/>
    </row>
    <row r="32" spans="1:12" ht="12.75">
      <c r="A32" s="96"/>
      <c r="B32" s="96"/>
      <c r="C32" s="97"/>
      <c r="D32" s="97"/>
      <c r="E32" s="97"/>
      <c r="F32" s="97"/>
      <c r="G32" s="97"/>
      <c r="H32" s="97"/>
      <c r="I32" s="97"/>
      <c r="J32" s="97"/>
      <c r="K32" s="97"/>
      <c r="L32" s="64"/>
    </row>
    <row r="33" spans="1:12" ht="12.75">
      <c r="A33" s="98" t="s">
        <v>66</v>
      </c>
      <c r="B33" s="98"/>
      <c r="C33" s="99">
        <f>SUM(C34:C42)</f>
        <v>3937</v>
      </c>
      <c r="D33" s="99">
        <f aca="true" t="shared" si="2" ref="D33:K33">SUM(D34:D42)</f>
        <v>3915</v>
      </c>
      <c r="E33" s="99">
        <f t="shared" si="2"/>
        <v>4281</v>
      </c>
      <c r="F33" s="99">
        <f t="shared" si="2"/>
        <v>4151</v>
      </c>
      <c r="G33" s="99">
        <f t="shared" si="2"/>
        <v>4261</v>
      </c>
      <c r="H33" s="99">
        <f t="shared" si="2"/>
        <v>5301</v>
      </c>
      <c r="I33" s="99">
        <f t="shared" si="2"/>
        <v>5633</v>
      </c>
      <c r="J33" s="99">
        <f t="shared" si="2"/>
        <v>5783</v>
      </c>
      <c r="K33" s="99">
        <f t="shared" si="2"/>
        <v>6380</v>
      </c>
      <c r="L33" s="64"/>
    </row>
    <row r="34" spans="1:12" ht="12.75">
      <c r="A34" s="96" t="s">
        <v>11</v>
      </c>
      <c r="B34" s="96"/>
      <c r="C34" s="97">
        <v>709</v>
      </c>
      <c r="D34" s="97">
        <v>762</v>
      </c>
      <c r="E34" s="97">
        <v>704</v>
      </c>
      <c r="F34" s="97">
        <v>518</v>
      </c>
      <c r="G34" s="97">
        <v>518</v>
      </c>
      <c r="H34" s="97">
        <v>926</v>
      </c>
      <c r="I34" s="97">
        <v>967</v>
      </c>
      <c r="J34" s="97">
        <v>999</v>
      </c>
      <c r="K34" s="97">
        <v>1242</v>
      </c>
      <c r="L34" s="121"/>
    </row>
    <row r="35" spans="1:12" ht="12.75">
      <c r="A35" s="96" t="s">
        <v>12</v>
      </c>
      <c r="B35" s="96"/>
      <c r="C35" s="97">
        <v>1208</v>
      </c>
      <c r="D35" s="97">
        <v>1082</v>
      </c>
      <c r="E35" s="97">
        <v>1042</v>
      </c>
      <c r="F35" s="97">
        <v>957</v>
      </c>
      <c r="G35" s="97">
        <v>936</v>
      </c>
      <c r="H35" s="97">
        <v>1199</v>
      </c>
      <c r="I35" s="97">
        <v>1235</v>
      </c>
      <c r="J35" s="97">
        <v>1248</v>
      </c>
      <c r="K35" s="97">
        <v>1475</v>
      </c>
      <c r="L35" s="64"/>
    </row>
    <row r="36" spans="1:12" ht="12.75">
      <c r="A36" s="96" t="s">
        <v>13</v>
      </c>
      <c r="B36" s="96"/>
      <c r="C36" s="97">
        <v>706</v>
      </c>
      <c r="D36" s="97">
        <v>796</v>
      </c>
      <c r="E36" s="97">
        <v>900</v>
      </c>
      <c r="F36" s="97">
        <v>942</v>
      </c>
      <c r="G36" s="97">
        <v>964</v>
      </c>
      <c r="H36" s="97">
        <v>1056</v>
      </c>
      <c r="I36" s="97">
        <v>1168</v>
      </c>
      <c r="J36" s="97">
        <v>1226</v>
      </c>
      <c r="K36" s="97">
        <v>1257</v>
      </c>
      <c r="L36" s="64"/>
    </row>
    <row r="37" spans="1:12" ht="12.75">
      <c r="A37" s="96" t="s">
        <v>14</v>
      </c>
      <c r="B37" s="96"/>
      <c r="C37" s="97">
        <v>461</v>
      </c>
      <c r="D37" s="97">
        <v>412</v>
      </c>
      <c r="E37" s="97">
        <v>546</v>
      </c>
      <c r="F37" s="97">
        <v>567</v>
      </c>
      <c r="G37" s="97">
        <v>596</v>
      </c>
      <c r="H37" s="97">
        <v>693</v>
      </c>
      <c r="I37" s="97">
        <v>715</v>
      </c>
      <c r="J37" s="97">
        <v>739</v>
      </c>
      <c r="K37" s="97">
        <v>785</v>
      </c>
      <c r="L37" s="64"/>
    </row>
    <row r="38" spans="1:12" ht="12.75">
      <c r="A38" s="96" t="s">
        <v>15</v>
      </c>
      <c r="B38" s="96"/>
      <c r="C38" s="97">
        <v>626</v>
      </c>
      <c r="D38" s="97">
        <v>659</v>
      </c>
      <c r="E38" s="97">
        <v>826</v>
      </c>
      <c r="F38" s="97">
        <v>878</v>
      </c>
      <c r="G38" s="97">
        <v>902</v>
      </c>
      <c r="H38" s="97">
        <v>1038</v>
      </c>
      <c r="I38" s="97">
        <v>1070</v>
      </c>
      <c r="J38" s="97">
        <v>1084</v>
      </c>
      <c r="K38" s="97">
        <v>1067</v>
      </c>
      <c r="L38" s="64"/>
    </row>
    <row r="39" spans="1:12" ht="12.75">
      <c r="A39" s="96" t="s">
        <v>16</v>
      </c>
      <c r="B39" s="96"/>
      <c r="C39" s="97">
        <v>165</v>
      </c>
      <c r="D39" s="97">
        <v>156</v>
      </c>
      <c r="E39" s="97">
        <v>189</v>
      </c>
      <c r="F39" s="97">
        <v>217</v>
      </c>
      <c r="G39" s="97">
        <v>252</v>
      </c>
      <c r="H39" s="97">
        <v>316</v>
      </c>
      <c r="I39" s="97">
        <v>364</v>
      </c>
      <c r="J39" s="97">
        <v>392</v>
      </c>
      <c r="K39" s="97">
        <v>450</v>
      </c>
      <c r="L39" s="64"/>
    </row>
    <row r="40" spans="1:12" ht="12.75">
      <c r="A40" s="96" t="s">
        <v>17</v>
      </c>
      <c r="B40" s="96"/>
      <c r="C40" s="97">
        <v>53</v>
      </c>
      <c r="D40" s="97">
        <v>34</v>
      </c>
      <c r="E40" s="97">
        <v>55</v>
      </c>
      <c r="F40" s="97">
        <v>55</v>
      </c>
      <c r="G40" s="97">
        <v>75</v>
      </c>
      <c r="H40" s="97">
        <v>55</v>
      </c>
      <c r="I40" s="97">
        <v>85</v>
      </c>
      <c r="J40" s="97">
        <v>73</v>
      </c>
      <c r="K40" s="97">
        <v>78</v>
      </c>
      <c r="L40" s="64"/>
    </row>
    <row r="41" spans="1:12" ht="12.75">
      <c r="A41" s="96" t="s">
        <v>18</v>
      </c>
      <c r="B41" s="96"/>
      <c r="C41" s="97">
        <v>9</v>
      </c>
      <c r="D41" s="97">
        <v>14</v>
      </c>
      <c r="E41" s="97">
        <v>19</v>
      </c>
      <c r="F41" s="97">
        <v>17</v>
      </c>
      <c r="G41" s="97">
        <v>18</v>
      </c>
      <c r="H41" s="97">
        <v>18</v>
      </c>
      <c r="I41" s="97">
        <v>29</v>
      </c>
      <c r="J41" s="97">
        <v>22</v>
      </c>
      <c r="K41" s="97">
        <v>26</v>
      </c>
      <c r="L41" s="64"/>
    </row>
    <row r="42" spans="1:12" ht="15">
      <c r="A42" s="96" t="s">
        <v>346</v>
      </c>
      <c r="B42" s="96"/>
      <c r="C42" s="97">
        <v>0</v>
      </c>
      <c r="D42" s="97">
        <v>0</v>
      </c>
      <c r="E42" s="97">
        <v>0</v>
      </c>
      <c r="F42" s="97">
        <v>0</v>
      </c>
      <c r="G42" s="97">
        <v>0</v>
      </c>
      <c r="H42" s="97">
        <v>0</v>
      </c>
      <c r="I42" s="97">
        <v>0</v>
      </c>
      <c r="J42" s="97">
        <v>0</v>
      </c>
      <c r="K42" s="97">
        <v>0</v>
      </c>
      <c r="L42" s="64"/>
    </row>
    <row r="43" spans="1:12" ht="13.5" thickBot="1">
      <c r="A43" s="100"/>
      <c r="B43" s="100"/>
      <c r="C43" s="101"/>
      <c r="D43" s="101"/>
      <c r="E43" s="101"/>
      <c r="F43" s="101"/>
      <c r="G43" s="101"/>
      <c r="H43" s="101"/>
      <c r="I43" s="101"/>
      <c r="J43" s="101"/>
      <c r="K43" s="21"/>
      <c r="L43" s="64"/>
    </row>
    <row r="44" spans="1:12" ht="65.25" customHeight="1">
      <c r="A44" s="274" t="s">
        <v>385</v>
      </c>
      <c r="B44" s="274"/>
      <c r="C44" s="258"/>
      <c r="D44" s="258"/>
      <c r="E44" s="258"/>
      <c r="F44" s="258"/>
      <c r="G44" s="258"/>
      <c r="H44" s="258"/>
      <c r="I44" s="258"/>
      <c r="J44" s="258"/>
      <c r="K44" s="258"/>
      <c r="L44" s="64"/>
    </row>
    <row r="45" spans="1:12" ht="55.5" customHeight="1">
      <c r="A45" s="256" t="s">
        <v>347</v>
      </c>
      <c r="B45" s="257"/>
      <c r="C45" s="257"/>
      <c r="D45" s="257"/>
      <c r="E45" s="257"/>
      <c r="F45" s="257"/>
      <c r="G45" s="257"/>
      <c r="H45" s="257"/>
      <c r="I45" s="257"/>
      <c r="J45" s="257"/>
      <c r="K45" s="257"/>
      <c r="L45" s="64"/>
    </row>
    <row r="46" spans="1:12" ht="51" customHeight="1">
      <c r="A46" s="267" t="s">
        <v>112</v>
      </c>
      <c r="B46" s="259"/>
      <c r="C46" s="268"/>
      <c r="D46" s="268"/>
      <c r="E46" s="268"/>
      <c r="F46" s="268"/>
      <c r="G46" s="268"/>
      <c r="H46" s="268"/>
      <c r="I46" s="268"/>
      <c r="J46" s="268"/>
      <c r="K46" s="268"/>
      <c r="L46" s="64"/>
    </row>
    <row r="47" spans="1:12" ht="12.75">
      <c r="A47" s="44"/>
      <c r="B47" s="44"/>
      <c r="C47" s="22"/>
      <c r="D47" s="22"/>
      <c r="E47" s="22"/>
      <c r="F47" s="22"/>
      <c r="G47" s="22"/>
      <c r="H47" s="22"/>
      <c r="I47" s="22"/>
      <c r="J47" s="22"/>
      <c r="K47" s="22"/>
      <c r="L47" s="64"/>
    </row>
    <row r="48" spans="1:12" ht="12.75">
      <c r="A48" s="44"/>
      <c r="B48" s="44"/>
      <c r="C48" s="22"/>
      <c r="D48" s="22"/>
      <c r="E48" s="22"/>
      <c r="F48" s="22"/>
      <c r="G48" s="22"/>
      <c r="H48" s="22"/>
      <c r="I48" s="22"/>
      <c r="J48" s="22"/>
      <c r="K48" s="22"/>
      <c r="L48" s="64"/>
    </row>
    <row r="49" spans="1:12" ht="12.75">
      <c r="A49" s="44"/>
      <c r="B49" s="44"/>
      <c r="C49" s="22"/>
      <c r="D49" s="22"/>
      <c r="E49" s="22"/>
      <c r="F49" s="22"/>
      <c r="G49" s="22"/>
      <c r="H49" s="22"/>
      <c r="I49" s="22"/>
      <c r="J49" s="22"/>
      <c r="K49" s="22"/>
      <c r="L49" s="64"/>
    </row>
    <row r="50" spans="1:12" ht="12.75">
      <c r="A50" s="44"/>
      <c r="B50" s="44"/>
      <c r="C50" s="22"/>
      <c r="D50" s="22"/>
      <c r="E50" s="22"/>
      <c r="F50" s="22"/>
      <c r="G50" s="22"/>
      <c r="H50" s="22"/>
      <c r="I50" s="22"/>
      <c r="J50" s="22"/>
      <c r="K50" s="22"/>
      <c r="L50" s="64"/>
    </row>
  </sheetData>
  <mergeCells count="8">
    <mergeCell ref="A44:K44"/>
    <mergeCell ref="A46:K46"/>
    <mergeCell ref="A1:K1"/>
    <mergeCell ref="A31:K31"/>
    <mergeCell ref="A19:K19"/>
    <mergeCell ref="A7:K7"/>
    <mergeCell ref="G4:K4"/>
    <mergeCell ref="A45:K4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T50"/>
  <sheetViews>
    <sheetView workbookViewId="0" topLeftCell="A1">
      <selection activeCell="A1" sqref="A1:K1"/>
    </sheetView>
  </sheetViews>
  <sheetFormatPr defaultColWidth="9.140625" defaultRowHeight="12.75"/>
  <cols>
    <col min="1" max="1" width="24.7109375" style="42" customWidth="1"/>
    <col min="2" max="2" width="5.7109375" style="42" customWidth="1"/>
    <col min="3" max="11" width="5.7109375" style="20" customWidth="1"/>
    <col min="12" max="16384" width="9.140625" style="55" customWidth="1"/>
  </cols>
  <sheetData>
    <row r="1" spans="1:11" ht="15" customHeight="1">
      <c r="A1" s="270" t="s">
        <v>329</v>
      </c>
      <c r="B1" s="270"/>
      <c r="C1" s="260"/>
      <c r="D1" s="260"/>
      <c r="E1" s="260"/>
      <c r="F1" s="260"/>
      <c r="G1" s="260"/>
      <c r="H1" s="260"/>
      <c r="I1" s="260"/>
      <c r="J1" s="260"/>
      <c r="K1" s="260"/>
    </row>
    <row r="2" spans="1:2" ht="12.75">
      <c r="A2" s="40"/>
      <c r="B2" s="40"/>
    </row>
    <row r="3" spans="1:2" ht="12.75">
      <c r="A3" s="40"/>
      <c r="B3" s="40"/>
    </row>
    <row r="4" spans="1:11" ht="13.5" thickBot="1">
      <c r="A4" s="41" t="s">
        <v>58</v>
      </c>
      <c r="B4" s="41"/>
      <c r="C4" s="21"/>
      <c r="D4" s="21"/>
      <c r="E4" s="21"/>
      <c r="F4" s="21"/>
      <c r="G4" s="283" t="s">
        <v>383</v>
      </c>
      <c r="H4" s="283"/>
      <c r="I4" s="283"/>
      <c r="J4" s="283"/>
      <c r="K4" s="283"/>
    </row>
    <row r="5" spans="1:11" ht="15" customHeight="1">
      <c r="A5" s="56"/>
      <c r="B5" s="56"/>
      <c r="C5" s="217" t="s">
        <v>366</v>
      </c>
      <c r="D5" s="217" t="s">
        <v>367</v>
      </c>
      <c r="E5" s="217" t="s">
        <v>368</v>
      </c>
      <c r="F5" s="217" t="s">
        <v>369</v>
      </c>
      <c r="G5" s="217" t="s">
        <v>370</v>
      </c>
      <c r="H5" s="217" t="s">
        <v>1</v>
      </c>
      <c r="I5" s="217" t="s">
        <v>2</v>
      </c>
      <c r="J5" s="217" t="s">
        <v>3</v>
      </c>
      <c r="K5" s="217" t="s">
        <v>4</v>
      </c>
    </row>
    <row r="6" spans="1:11" ht="12.75">
      <c r="A6" s="48"/>
      <c r="B6" s="48"/>
      <c r="C6" s="34"/>
      <c r="D6" s="34"/>
      <c r="E6" s="34"/>
      <c r="F6" s="34"/>
      <c r="G6" s="34"/>
      <c r="H6" s="34"/>
      <c r="I6" s="34"/>
      <c r="J6" s="34"/>
      <c r="K6" s="35"/>
    </row>
    <row r="7" spans="1:12" ht="12.75">
      <c r="A7" s="287" t="s">
        <v>138</v>
      </c>
      <c r="B7" s="287"/>
      <c r="C7" s="260"/>
      <c r="D7" s="260"/>
      <c r="E7" s="260"/>
      <c r="F7" s="260"/>
      <c r="G7" s="260"/>
      <c r="H7" s="260"/>
      <c r="I7" s="260"/>
      <c r="J7" s="260"/>
      <c r="K7" s="260"/>
      <c r="L7" s="64"/>
    </row>
    <row r="8" spans="1:12" ht="12.75">
      <c r="A8" s="102" t="s">
        <v>70</v>
      </c>
      <c r="B8" s="102"/>
      <c r="C8" s="36">
        <f aca="true" t="shared" si="0" ref="C8:K8">SUM(C9:C17)</f>
        <v>4913</v>
      </c>
      <c r="D8" s="36">
        <f t="shared" si="0"/>
        <v>5270</v>
      </c>
      <c r="E8" s="36">
        <f t="shared" si="0"/>
        <v>5141</v>
      </c>
      <c r="F8" s="36">
        <f t="shared" si="0"/>
        <v>5064</v>
      </c>
      <c r="G8" s="36">
        <f t="shared" si="0"/>
        <v>5236</v>
      </c>
      <c r="H8" s="36">
        <f t="shared" si="0"/>
        <v>6549</v>
      </c>
      <c r="I8" s="36">
        <f t="shared" si="0"/>
        <v>6964</v>
      </c>
      <c r="J8" s="36">
        <f t="shared" si="0"/>
        <v>6655</v>
      </c>
      <c r="K8" s="36">
        <f t="shared" si="0"/>
        <v>7123</v>
      </c>
      <c r="L8" s="64"/>
    </row>
    <row r="9" spans="1:20" ht="12.75">
      <c r="A9" s="204" t="s">
        <v>348</v>
      </c>
      <c r="B9" s="103"/>
      <c r="C9" s="104">
        <v>185</v>
      </c>
      <c r="D9" s="104">
        <v>254</v>
      </c>
      <c r="E9" s="104">
        <v>146</v>
      </c>
      <c r="F9" s="104">
        <v>192</v>
      </c>
      <c r="G9" s="104">
        <v>230</v>
      </c>
      <c r="H9" s="104">
        <v>162</v>
      </c>
      <c r="I9" s="104">
        <v>212</v>
      </c>
      <c r="J9" s="104">
        <v>162</v>
      </c>
      <c r="K9" s="104">
        <v>76</v>
      </c>
      <c r="L9" s="121"/>
      <c r="M9" s="121"/>
      <c r="N9" s="121"/>
      <c r="O9" s="121"/>
      <c r="P9" s="121"/>
      <c r="Q9" s="121"/>
      <c r="R9" s="121"/>
      <c r="S9" s="121"/>
      <c r="T9" s="121"/>
    </row>
    <row r="10" spans="1:12" ht="15">
      <c r="A10" s="204" t="s">
        <v>349</v>
      </c>
      <c r="B10" s="103"/>
      <c r="C10" s="104">
        <v>104</v>
      </c>
      <c r="D10" s="104">
        <v>145</v>
      </c>
      <c r="E10" s="104">
        <v>132</v>
      </c>
      <c r="F10" s="104">
        <v>127</v>
      </c>
      <c r="G10" s="104">
        <v>128</v>
      </c>
      <c r="H10" s="104">
        <v>136</v>
      </c>
      <c r="I10" s="104">
        <v>138</v>
      </c>
      <c r="J10" s="104">
        <v>97</v>
      </c>
      <c r="K10" s="104">
        <v>131</v>
      </c>
      <c r="L10" s="64"/>
    </row>
    <row r="11" spans="1:12" ht="12.75">
      <c r="A11" s="204" t="s">
        <v>350</v>
      </c>
      <c r="B11" s="103"/>
      <c r="C11" s="104">
        <v>265</v>
      </c>
      <c r="D11" s="104">
        <v>279</v>
      </c>
      <c r="E11" s="104">
        <v>281</v>
      </c>
      <c r="F11" s="104">
        <v>262</v>
      </c>
      <c r="G11" s="104">
        <v>272</v>
      </c>
      <c r="H11" s="104">
        <v>285</v>
      </c>
      <c r="I11" s="104">
        <v>320</v>
      </c>
      <c r="J11" s="104">
        <v>277</v>
      </c>
      <c r="K11" s="104">
        <v>258</v>
      </c>
      <c r="L11" s="64"/>
    </row>
    <row r="12" spans="1:12" ht="12.75">
      <c r="A12" s="204" t="s">
        <v>351</v>
      </c>
      <c r="B12" s="103"/>
      <c r="C12" s="104">
        <v>1006</v>
      </c>
      <c r="D12" s="104">
        <v>1139</v>
      </c>
      <c r="E12" s="104">
        <v>1112</v>
      </c>
      <c r="F12" s="104">
        <v>1024</v>
      </c>
      <c r="G12" s="104">
        <v>1058</v>
      </c>
      <c r="H12" s="104">
        <v>1284</v>
      </c>
      <c r="I12" s="104">
        <v>1334</v>
      </c>
      <c r="J12" s="104">
        <v>1172</v>
      </c>
      <c r="K12" s="104">
        <v>1301</v>
      </c>
      <c r="L12" s="64"/>
    </row>
    <row r="13" spans="1:12" ht="12.75">
      <c r="A13" s="204" t="s">
        <v>352</v>
      </c>
      <c r="B13" s="103"/>
      <c r="C13" s="104">
        <v>1505</v>
      </c>
      <c r="D13" s="104">
        <v>1591</v>
      </c>
      <c r="E13" s="104">
        <v>1559</v>
      </c>
      <c r="F13" s="104">
        <v>1481</v>
      </c>
      <c r="G13" s="104">
        <v>1428</v>
      </c>
      <c r="H13" s="104">
        <v>2041</v>
      </c>
      <c r="I13" s="104">
        <v>2027</v>
      </c>
      <c r="J13" s="104">
        <v>1871</v>
      </c>
      <c r="K13" s="104">
        <v>2061</v>
      </c>
      <c r="L13" s="64"/>
    </row>
    <row r="14" spans="1:12" ht="12.75">
      <c r="A14" s="205" t="s">
        <v>29</v>
      </c>
      <c r="B14" s="103"/>
      <c r="C14" s="104">
        <v>1005</v>
      </c>
      <c r="D14" s="104">
        <v>1012</v>
      </c>
      <c r="E14" s="104">
        <v>1055</v>
      </c>
      <c r="F14" s="104">
        <v>1001</v>
      </c>
      <c r="G14" s="104">
        <v>1063</v>
      </c>
      <c r="H14" s="104">
        <v>1303</v>
      </c>
      <c r="I14" s="104">
        <v>1464</v>
      </c>
      <c r="J14" s="104">
        <v>1385</v>
      </c>
      <c r="K14" s="104">
        <v>1549</v>
      </c>
      <c r="L14" s="64"/>
    </row>
    <row r="15" spans="1:12" ht="12.75">
      <c r="A15" s="205" t="s">
        <v>30</v>
      </c>
      <c r="B15" s="103"/>
      <c r="C15" s="104">
        <v>560</v>
      </c>
      <c r="D15" s="104">
        <v>587</v>
      </c>
      <c r="E15" s="104">
        <v>579</v>
      </c>
      <c r="F15" s="104">
        <v>667</v>
      </c>
      <c r="G15" s="104">
        <v>677</v>
      </c>
      <c r="H15" s="104">
        <v>866</v>
      </c>
      <c r="I15" s="104">
        <v>925</v>
      </c>
      <c r="J15" s="104">
        <v>1015</v>
      </c>
      <c r="K15" s="104">
        <v>1093</v>
      </c>
      <c r="L15" s="64"/>
    </row>
    <row r="16" spans="1:12" ht="12.75">
      <c r="A16" s="205" t="s">
        <v>353</v>
      </c>
      <c r="B16" s="103"/>
      <c r="C16" s="104">
        <v>273</v>
      </c>
      <c r="D16" s="104">
        <v>257</v>
      </c>
      <c r="E16" s="104">
        <v>268</v>
      </c>
      <c r="F16" s="104">
        <v>299</v>
      </c>
      <c r="G16" s="104">
        <v>369</v>
      </c>
      <c r="H16" s="104">
        <v>464</v>
      </c>
      <c r="I16" s="104">
        <v>539</v>
      </c>
      <c r="J16" s="104">
        <v>671</v>
      </c>
      <c r="K16" s="104">
        <v>652</v>
      </c>
      <c r="L16" s="64"/>
    </row>
    <row r="17" spans="1:12" ht="12.75">
      <c r="A17" s="103" t="s">
        <v>19</v>
      </c>
      <c r="B17" s="103"/>
      <c r="C17" s="104">
        <v>10</v>
      </c>
      <c r="D17" s="104">
        <v>6</v>
      </c>
      <c r="E17" s="104">
        <v>9</v>
      </c>
      <c r="F17" s="104">
        <v>11</v>
      </c>
      <c r="G17" s="104">
        <v>11</v>
      </c>
      <c r="H17" s="104">
        <v>8</v>
      </c>
      <c r="I17" s="104">
        <v>5</v>
      </c>
      <c r="J17" s="104">
        <v>5</v>
      </c>
      <c r="K17" s="104">
        <v>2</v>
      </c>
      <c r="L17" s="64"/>
    </row>
    <row r="18" spans="1:12" ht="12.75">
      <c r="A18" s="103"/>
      <c r="B18" s="103"/>
      <c r="C18" s="93"/>
      <c r="D18" s="93"/>
      <c r="E18" s="93"/>
      <c r="F18" s="93"/>
      <c r="G18" s="93"/>
      <c r="H18" s="93"/>
      <c r="I18" s="93"/>
      <c r="J18" s="93"/>
      <c r="K18" s="93"/>
      <c r="L18" s="64"/>
    </row>
    <row r="19" spans="1:12" ht="12.75">
      <c r="A19" s="287" t="s">
        <v>137</v>
      </c>
      <c r="B19" s="287"/>
      <c r="C19" s="260"/>
      <c r="D19" s="260"/>
      <c r="E19" s="260"/>
      <c r="F19" s="260"/>
      <c r="G19" s="260"/>
      <c r="H19" s="260"/>
      <c r="I19" s="260"/>
      <c r="J19" s="260"/>
      <c r="K19" s="260"/>
      <c r="L19" s="64"/>
    </row>
    <row r="20" spans="1:12" ht="12.75">
      <c r="A20" s="102" t="s">
        <v>70</v>
      </c>
      <c r="B20" s="102"/>
      <c r="C20" s="36">
        <f aca="true" t="shared" si="1" ref="C20:K20">SUM(C21:C29)</f>
        <v>6100</v>
      </c>
      <c r="D20" s="36">
        <f t="shared" si="1"/>
        <v>6973</v>
      </c>
      <c r="E20" s="36">
        <f t="shared" si="1"/>
        <v>7539</v>
      </c>
      <c r="F20" s="36">
        <f t="shared" si="1"/>
        <v>7706</v>
      </c>
      <c r="G20" s="36">
        <f t="shared" si="1"/>
        <v>7653</v>
      </c>
      <c r="H20" s="36">
        <f t="shared" si="1"/>
        <v>9554</v>
      </c>
      <c r="I20" s="36">
        <f t="shared" si="1"/>
        <v>10450</v>
      </c>
      <c r="J20" s="36">
        <f t="shared" si="1"/>
        <v>11387</v>
      </c>
      <c r="K20" s="36">
        <f t="shared" si="1"/>
        <v>11563</v>
      </c>
      <c r="L20" s="64"/>
    </row>
    <row r="21" spans="1:11" ht="12.75">
      <c r="A21" s="204" t="s">
        <v>348</v>
      </c>
      <c r="B21" s="103"/>
      <c r="C21" s="104">
        <v>25</v>
      </c>
      <c r="D21" s="104">
        <v>20</v>
      </c>
      <c r="E21" s="104">
        <v>18</v>
      </c>
      <c r="F21" s="104">
        <v>18</v>
      </c>
      <c r="G21" s="104">
        <v>15</v>
      </c>
      <c r="H21" s="104">
        <v>21</v>
      </c>
      <c r="I21" s="104">
        <v>26</v>
      </c>
      <c r="J21" s="104">
        <v>25</v>
      </c>
      <c r="K21" s="104">
        <v>15</v>
      </c>
    </row>
    <row r="22" spans="1:12" ht="15">
      <c r="A22" s="204" t="s">
        <v>349</v>
      </c>
      <c r="B22" s="103"/>
      <c r="C22" s="104">
        <v>90</v>
      </c>
      <c r="D22" s="104">
        <v>94</v>
      </c>
      <c r="E22" s="104">
        <v>102</v>
      </c>
      <c r="F22" s="104">
        <v>115</v>
      </c>
      <c r="G22" s="104">
        <v>122</v>
      </c>
      <c r="H22" s="104">
        <v>123</v>
      </c>
      <c r="I22" s="104">
        <v>146</v>
      </c>
      <c r="J22" s="104">
        <v>125</v>
      </c>
      <c r="K22" s="104">
        <v>125</v>
      </c>
      <c r="L22" s="64"/>
    </row>
    <row r="23" spans="1:12" ht="12.75">
      <c r="A23" s="204" t="s">
        <v>350</v>
      </c>
      <c r="B23" s="103"/>
      <c r="C23" s="104">
        <v>281</v>
      </c>
      <c r="D23" s="104">
        <v>329</v>
      </c>
      <c r="E23" s="104">
        <v>346</v>
      </c>
      <c r="F23" s="104">
        <v>372</v>
      </c>
      <c r="G23" s="104">
        <v>323</v>
      </c>
      <c r="H23" s="104">
        <v>364</v>
      </c>
      <c r="I23" s="104">
        <v>396</v>
      </c>
      <c r="J23" s="104">
        <v>388</v>
      </c>
      <c r="K23" s="104">
        <v>397</v>
      </c>
      <c r="L23" s="64"/>
    </row>
    <row r="24" spans="1:12" ht="12.75">
      <c r="A24" s="204" t="s">
        <v>351</v>
      </c>
      <c r="B24" s="103"/>
      <c r="C24" s="104">
        <v>1426</v>
      </c>
      <c r="D24" s="104">
        <v>1724</v>
      </c>
      <c r="E24" s="104">
        <v>1957</v>
      </c>
      <c r="F24" s="104">
        <v>1895</v>
      </c>
      <c r="G24" s="104">
        <v>1742</v>
      </c>
      <c r="H24" s="104">
        <v>2169</v>
      </c>
      <c r="I24" s="104">
        <v>2207</v>
      </c>
      <c r="J24" s="104">
        <v>2289</v>
      </c>
      <c r="K24" s="104">
        <v>2256</v>
      </c>
      <c r="L24" s="64"/>
    </row>
    <row r="25" spans="1:12" ht="12.75">
      <c r="A25" s="204" t="s">
        <v>352</v>
      </c>
      <c r="B25" s="103"/>
      <c r="C25" s="104">
        <v>2099</v>
      </c>
      <c r="D25" s="104">
        <v>2431</v>
      </c>
      <c r="E25" s="104">
        <v>2527</v>
      </c>
      <c r="F25" s="104">
        <v>2443</v>
      </c>
      <c r="G25" s="104">
        <v>2481</v>
      </c>
      <c r="H25" s="104">
        <v>3208</v>
      </c>
      <c r="I25" s="104">
        <v>3522</v>
      </c>
      <c r="J25" s="104">
        <v>3783</v>
      </c>
      <c r="K25" s="104">
        <v>3820</v>
      </c>
      <c r="L25" s="64"/>
    </row>
    <row r="26" spans="1:12" ht="12.75">
      <c r="A26" s="205" t="s">
        <v>29</v>
      </c>
      <c r="B26" s="103"/>
      <c r="C26" s="104">
        <v>1238</v>
      </c>
      <c r="D26" s="104">
        <v>1450</v>
      </c>
      <c r="E26" s="104">
        <v>1518</v>
      </c>
      <c r="F26" s="104">
        <v>1558</v>
      </c>
      <c r="G26" s="104">
        <v>1651</v>
      </c>
      <c r="H26" s="104">
        <v>1970</v>
      </c>
      <c r="I26" s="104">
        <v>2157</v>
      </c>
      <c r="J26" s="104">
        <v>2457</v>
      </c>
      <c r="K26" s="104">
        <v>2589</v>
      </c>
      <c r="L26" s="64"/>
    </row>
    <row r="27" spans="1:12" ht="12.75">
      <c r="A27" s="205" t="s">
        <v>30</v>
      </c>
      <c r="B27" s="103"/>
      <c r="C27" s="104">
        <v>629</v>
      </c>
      <c r="D27" s="104">
        <v>715</v>
      </c>
      <c r="E27" s="104">
        <v>799</v>
      </c>
      <c r="F27" s="104">
        <v>942</v>
      </c>
      <c r="G27" s="104">
        <v>945</v>
      </c>
      <c r="H27" s="104">
        <v>1155</v>
      </c>
      <c r="I27" s="104">
        <v>1355</v>
      </c>
      <c r="J27" s="104">
        <v>1556</v>
      </c>
      <c r="K27" s="104">
        <v>1569</v>
      </c>
      <c r="L27" s="64"/>
    </row>
    <row r="28" spans="1:12" ht="12.75">
      <c r="A28" s="205" t="s">
        <v>353</v>
      </c>
      <c r="B28" s="103"/>
      <c r="C28" s="104">
        <v>307</v>
      </c>
      <c r="D28" s="104">
        <v>205</v>
      </c>
      <c r="E28" s="104">
        <v>268</v>
      </c>
      <c r="F28" s="104">
        <v>357</v>
      </c>
      <c r="G28" s="104">
        <v>371</v>
      </c>
      <c r="H28" s="104">
        <v>530</v>
      </c>
      <c r="I28" s="104">
        <v>640</v>
      </c>
      <c r="J28" s="104">
        <v>761</v>
      </c>
      <c r="K28" s="104">
        <v>789</v>
      </c>
      <c r="L28" s="64"/>
    </row>
    <row r="29" spans="1:12" ht="12.75">
      <c r="A29" s="103" t="s">
        <v>19</v>
      </c>
      <c r="B29" s="103"/>
      <c r="C29" s="104">
        <v>5</v>
      </c>
      <c r="D29" s="104">
        <v>5</v>
      </c>
      <c r="E29" s="104">
        <v>4</v>
      </c>
      <c r="F29" s="104">
        <v>6</v>
      </c>
      <c r="G29" s="104">
        <v>3</v>
      </c>
      <c r="H29" s="104">
        <v>14</v>
      </c>
      <c r="I29" s="104">
        <v>1</v>
      </c>
      <c r="J29" s="104">
        <v>3</v>
      </c>
      <c r="K29" s="104">
        <v>3</v>
      </c>
      <c r="L29" s="64"/>
    </row>
    <row r="30" spans="1:12" ht="12.75">
      <c r="A30" s="103"/>
      <c r="B30" s="103"/>
      <c r="C30" s="104"/>
      <c r="D30" s="104"/>
      <c r="E30" s="104"/>
      <c r="F30" s="104"/>
      <c r="G30" s="104"/>
      <c r="H30" s="104"/>
      <c r="I30" s="104"/>
      <c r="J30" s="104"/>
      <c r="K30" s="104"/>
      <c r="L30" s="64"/>
    </row>
    <row r="31" spans="1:12" ht="12.75">
      <c r="A31" s="287" t="s">
        <v>136</v>
      </c>
      <c r="B31" s="287"/>
      <c r="C31" s="260"/>
      <c r="D31" s="260"/>
      <c r="E31" s="260"/>
      <c r="F31" s="260"/>
      <c r="G31" s="260"/>
      <c r="H31" s="260"/>
      <c r="I31" s="260"/>
      <c r="J31" s="260"/>
      <c r="K31" s="260"/>
      <c r="L31" s="64"/>
    </row>
    <row r="32" spans="1:12" ht="12.75">
      <c r="A32" s="102" t="s">
        <v>70</v>
      </c>
      <c r="B32" s="102"/>
      <c r="C32" s="36">
        <f aca="true" t="shared" si="2" ref="C32:K32">SUM(C33:C41)</f>
        <v>3937</v>
      </c>
      <c r="D32" s="36">
        <f t="shared" si="2"/>
        <v>3915</v>
      </c>
      <c r="E32" s="36">
        <f t="shared" si="2"/>
        <v>4281</v>
      </c>
      <c r="F32" s="36">
        <f t="shared" si="2"/>
        <v>4151</v>
      </c>
      <c r="G32" s="36">
        <f t="shared" si="2"/>
        <v>4261</v>
      </c>
      <c r="H32" s="36">
        <f t="shared" si="2"/>
        <v>5301</v>
      </c>
      <c r="I32" s="36">
        <f t="shared" si="2"/>
        <v>5633</v>
      </c>
      <c r="J32" s="36">
        <f t="shared" si="2"/>
        <v>5783</v>
      </c>
      <c r="K32" s="36">
        <f t="shared" si="2"/>
        <v>6380</v>
      </c>
      <c r="L32" s="64"/>
    </row>
    <row r="33" spans="1:20" ht="12.75">
      <c r="A33" s="204" t="s">
        <v>348</v>
      </c>
      <c r="B33" s="103"/>
      <c r="C33" s="104">
        <v>45</v>
      </c>
      <c r="D33" s="104">
        <v>46</v>
      </c>
      <c r="E33" s="104">
        <v>44</v>
      </c>
      <c r="F33" s="104">
        <v>39</v>
      </c>
      <c r="G33" s="104">
        <v>43</v>
      </c>
      <c r="H33" s="104">
        <v>33</v>
      </c>
      <c r="I33" s="104">
        <v>33</v>
      </c>
      <c r="J33" s="104">
        <v>22</v>
      </c>
      <c r="K33" s="104">
        <v>33</v>
      </c>
      <c r="L33" s="64"/>
      <c r="M33" s="64"/>
      <c r="N33" s="64"/>
      <c r="O33" s="64"/>
      <c r="P33" s="64"/>
      <c r="Q33" s="64"/>
      <c r="R33" s="64"/>
      <c r="S33" s="64"/>
      <c r="T33" s="64"/>
    </row>
    <row r="34" spans="1:12" ht="15">
      <c r="A34" s="204" t="s">
        <v>349</v>
      </c>
      <c r="B34" s="103"/>
      <c r="C34" s="104">
        <v>175</v>
      </c>
      <c r="D34" s="104">
        <v>138</v>
      </c>
      <c r="E34" s="104">
        <v>192</v>
      </c>
      <c r="F34" s="104">
        <v>163</v>
      </c>
      <c r="G34" s="104">
        <v>146</v>
      </c>
      <c r="H34" s="104">
        <v>176</v>
      </c>
      <c r="I34" s="104">
        <v>140</v>
      </c>
      <c r="J34" s="104">
        <v>117</v>
      </c>
      <c r="K34" s="104">
        <v>153</v>
      </c>
      <c r="L34" s="64"/>
    </row>
    <row r="35" spans="1:12" ht="12.75">
      <c r="A35" s="204" t="s">
        <v>350</v>
      </c>
      <c r="B35" s="103"/>
      <c r="C35" s="104">
        <v>325</v>
      </c>
      <c r="D35" s="104">
        <v>290</v>
      </c>
      <c r="E35" s="104">
        <v>328</v>
      </c>
      <c r="F35" s="104">
        <v>371</v>
      </c>
      <c r="G35" s="104">
        <v>292</v>
      </c>
      <c r="H35" s="104">
        <v>310</v>
      </c>
      <c r="I35" s="104">
        <v>316</v>
      </c>
      <c r="J35" s="104">
        <v>288</v>
      </c>
      <c r="K35" s="104">
        <v>314</v>
      </c>
      <c r="L35" s="64"/>
    </row>
    <row r="36" spans="1:12" ht="12.75">
      <c r="A36" s="204" t="s">
        <v>351</v>
      </c>
      <c r="B36" s="103"/>
      <c r="C36" s="104">
        <v>969</v>
      </c>
      <c r="D36" s="104">
        <v>989</v>
      </c>
      <c r="E36" s="104">
        <v>1103</v>
      </c>
      <c r="F36" s="104">
        <v>1003</v>
      </c>
      <c r="G36" s="104">
        <v>1043</v>
      </c>
      <c r="H36" s="104">
        <v>1204</v>
      </c>
      <c r="I36" s="104">
        <v>1234</v>
      </c>
      <c r="J36" s="104">
        <v>1190</v>
      </c>
      <c r="K36" s="104">
        <v>1355</v>
      </c>
      <c r="L36" s="64"/>
    </row>
    <row r="37" spans="1:12" ht="12.75">
      <c r="A37" s="204" t="s">
        <v>352</v>
      </c>
      <c r="B37" s="103"/>
      <c r="C37" s="104">
        <v>1157</v>
      </c>
      <c r="D37" s="104">
        <v>1153</v>
      </c>
      <c r="E37" s="104">
        <v>1132</v>
      </c>
      <c r="F37" s="104">
        <v>1135</v>
      </c>
      <c r="G37" s="104">
        <v>1167</v>
      </c>
      <c r="H37" s="104">
        <v>1572</v>
      </c>
      <c r="I37" s="104">
        <v>1643</v>
      </c>
      <c r="J37" s="104">
        <v>1683</v>
      </c>
      <c r="K37" s="104">
        <v>1895</v>
      </c>
      <c r="L37" s="64"/>
    </row>
    <row r="38" spans="1:12" ht="12.75">
      <c r="A38" s="205" t="s">
        <v>29</v>
      </c>
      <c r="B38" s="103"/>
      <c r="C38" s="104">
        <v>639</v>
      </c>
      <c r="D38" s="104">
        <v>682</v>
      </c>
      <c r="E38" s="104">
        <v>808</v>
      </c>
      <c r="F38" s="104">
        <v>689</v>
      </c>
      <c r="G38" s="104">
        <v>751</v>
      </c>
      <c r="H38" s="104">
        <v>954</v>
      </c>
      <c r="I38" s="104">
        <v>1085</v>
      </c>
      <c r="J38" s="104">
        <v>1149</v>
      </c>
      <c r="K38" s="104">
        <v>1210</v>
      </c>
      <c r="L38" s="64"/>
    </row>
    <row r="39" spans="1:12" ht="12.75">
      <c r="A39" s="205" t="s">
        <v>30</v>
      </c>
      <c r="B39" s="103"/>
      <c r="C39" s="104">
        <v>393</v>
      </c>
      <c r="D39" s="104">
        <v>409</v>
      </c>
      <c r="E39" s="104">
        <v>441</v>
      </c>
      <c r="F39" s="104">
        <v>520</v>
      </c>
      <c r="G39" s="104">
        <v>461</v>
      </c>
      <c r="H39" s="104">
        <v>639</v>
      </c>
      <c r="I39" s="104">
        <v>731</v>
      </c>
      <c r="J39" s="104">
        <v>783</v>
      </c>
      <c r="K39" s="104">
        <v>860</v>
      </c>
      <c r="L39" s="64"/>
    </row>
    <row r="40" spans="1:12" ht="12.75">
      <c r="A40" s="205" t="s">
        <v>353</v>
      </c>
      <c r="B40" s="103"/>
      <c r="C40" s="104">
        <v>221</v>
      </c>
      <c r="D40" s="104">
        <v>205</v>
      </c>
      <c r="E40" s="104">
        <v>228</v>
      </c>
      <c r="F40" s="104">
        <v>227</v>
      </c>
      <c r="G40" s="104">
        <v>358</v>
      </c>
      <c r="H40" s="104">
        <v>402</v>
      </c>
      <c r="I40" s="104">
        <v>449</v>
      </c>
      <c r="J40" s="104">
        <v>548</v>
      </c>
      <c r="K40" s="104">
        <v>556</v>
      </c>
      <c r="L40" s="64"/>
    </row>
    <row r="41" spans="1:12" ht="12.75">
      <c r="A41" s="103" t="s">
        <v>19</v>
      </c>
      <c r="B41" s="103"/>
      <c r="C41" s="104">
        <v>13</v>
      </c>
      <c r="D41" s="104">
        <v>3</v>
      </c>
      <c r="E41" s="104">
        <v>5</v>
      </c>
      <c r="F41" s="104">
        <v>4</v>
      </c>
      <c r="G41" s="104" t="s">
        <v>5</v>
      </c>
      <c r="H41" s="104">
        <v>11</v>
      </c>
      <c r="I41" s="104">
        <v>2</v>
      </c>
      <c r="J41" s="104">
        <v>3</v>
      </c>
      <c r="K41" s="104">
        <v>4</v>
      </c>
      <c r="L41" s="64"/>
    </row>
    <row r="42" spans="1:12" ht="13.5" thickBot="1">
      <c r="A42" s="119"/>
      <c r="B42" s="119"/>
      <c r="C42" s="120"/>
      <c r="D42" s="120"/>
      <c r="E42" s="120"/>
      <c r="F42" s="120"/>
      <c r="G42" s="120"/>
      <c r="H42" s="120"/>
      <c r="I42" s="120"/>
      <c r="J42" s="120"/>
      <c r="K42" s="120"/>
      <c r="L42" s="64"/>
    </row>
    <row r="43" spans="1:12" ht="68.25" customHeight="1">
      <c r="A43" s="285" t="s">
        <v>386</v>
      </c>
      <c r="B43" s="286"/>
      <c r="C43" s="286"/>
      <c r="D43" s="286"/>
      <c r="E43" s="286"/>
      <c r="F43" s="286"/>
      <c r="G43" s="286"/>
      <c r="H43" s="286"/>
      <c r="I43" s="286"/>
      <c r="J43" s="286"/>
      <c r="K43" s="286"/>
      <c r="L43" s="124"/>
    </row>
    <row r="44" spans="1:12" ht="52.5" customHeight="1">
      <c r="A44" s="267" t="s">
        <v>112</v>
      </c>
      <c r="B44" s="268"/>
      <c r="C44" s="268"/>
      <c r="D44" s="268"/>
      <c r="E44" s="268"/>
      <c r="F44" s="268"/>
      <c r="G44" s="268"/>
      <c r="H44" s="268"/>
      <c r="I44" s="268"/>
      <c r="J44" s="268"/>
      <c r="K44" s="269"/>
      <c r="L44" s="133"/>
    </row>
    <row r="45" spans="1:12" ht="12.75">
      <c r="A45" s="103"/>
      <c r="B45" s="103"/>
      <c r="C45" s="104"/>
      <c r="D45" s="104"/>
      <c r="E45" s="104"/>
      <c r="F45" s="104"/>
      <c r="G45" s="104"/>
      <c r="H45" s="104"/>
      <c r="I45" s="104"/>
      <c r="J45" s="104"/>
      <c r="K45" s="104"/>
      <c r="L45" s="64"/>
    </row>
    <row r="46" spans="1:12" ht="12.75">
      <c r="A46" s="103"/>
      <c r="B46" s="103"/>
      <c r="C46" s="104"/>
      <c r="D46" s="104"/>
      <c r="E46" s="104"/>
      <c r="F46" s="104"/>
      <c r="G46" s="104"/>
      <c r="H46" s="104"/>
      <c r="I46" s="104"/>
      <c r="J46" s="104"/>
      <c r="K46" s="104"/>
      <c r="L46" s="64"/>
    </row>
    <row r="47" spans="1:12" ht="12.75">
      <c r="A47" s="103"/>
      <c r="B47" s="103"/>
      <c r="C47" s="104"/>
      <c r="D47" s="104"/>
      <c r="E47" s="104"/>
      <c r="F47" s="104"/>
      <c r="G47" s="104"/>
      <c r="H47" s="104"/>
      <c r="I47" s="104"/>
      <c r="J47" s="104"/>
      <c r="K47" s="104"/>
      <c r="L47" s="64"/>
    </row>
    <row r="48" spans="1:12" ht="12.75">
      <c r="A48" s="103"/>
      <c r="B48" s="103"/>
      <c r="C48" s="104"/>
      <c r="D48" s="104"/>
      <c r="E48" s="104"/>
      <c r="F48" s="104"/>
      <c r="G48" s="104"/>
      <c r="H48" s="104"/>
      <c r="I48" s="104"/>
      <c r="J48" s="104"/>
      <c r="K48" s="104"/>
      <c r="L48" s="64"/>
    </row>
    <row r="49" spans="1:12" ht="12.75">
      <c r="A49" s="44"/>
      <c r="B49" s="44"/>
      <c r="C49" s="22"/>
      <c r="D49" s="22"/>
      <c r="E49" s="22"/>
      <c r="F49" s="22"/>
      <c r="G49" s="22"/>
      <c r="H49" s="22"/>
      <c r="I49" s="22"/>
      <c r="J49" s="22"/>
      <c r="K49" s="22"/>
      <c r="L49" s="64"/>
    </row>
    <row r="50" spans="1:12" ht="12.75">
      <c r="A50" s="44"/>
      <c r="B50" s="44"/>
      <c r="C50" s="22"/>
      <c r="D50" s="22"/>
      <c r="E50" s="22"/>
      <c r="F50" s="22"/>
      <c r="G50" s="22"/>
      <c r="H50" s="22"/>
      <c r="I50" s="22"/>
      <c r="J50" s="22"/>
      <c r="K50" s="22"/>
      <c r="L50" s="64"/>
    </row>
  </sheetData>
  <mergeCells count="7">
    <mergeCell ref="A43:K43"/>
    <mergeCell ref="A44:K44"/>
    <mergeCell ref="A31:K31"/>
    <mergeCell ref="A1:K1"/>
    <mergeCell ref="G4:K4"/>
    <mergeCell ref="A7:K7"/>
    <mergeCell ref="A19:K1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I57"/>
  <sheetViews>
    <sheetView workbookViewId="0" topLeftCell="A1">
      <selection activeCell="A1" sqref="A1:K1"/>
    </sheetView>
  </sheetViews>
  <sheetFormatPr defaultColWidth="9.140625" defaultRowHeight="12.75"/>
  <cols>
    <col min="1" max="1" width="24.7109375" style="55" customWidth="1"/>
    <col min="2" max="2" width="5.7109375" style="55" customWidth="1"/>
    <col min="3" max="11" width="5.7109375" style="20" customWidth="1"/>
    <col min="12" max="12" width="9.140625" style="193" customWidth="1"/>
    <col min="13" max="21" width="4.8515625" style="193" customWidth="1"/>
    <col min="22" max="16384" width="9.140625" style="55" customWidth="1"/>
  </cols>
  <sheetData>
    <row r="1" spans="1:11" ht="15" customHeight="1">
      <c r="A1" s="289" t="s">
        <v>365</v>
      </c>
      <c r="B1" s="289"/>
      <c r="C1" s="260"/>
      <c r="D1" s="260"/>
      <c r="E1" s="260"/>
      <c r="F1" s="260"/>
      <c r="G1" s="260"/>
      <c r="H1" s="260"/>
      <c r="I1" s="260"/>
      <c r="J1" s="260"/>
      <c r="K1" s="260"/>
    </row>
    <row r="2" spans="1:2" ht="13.5">
      <c r="A2" s="58"/>
      <c r="B2" s="58"/>
    </row>
    <row r="3" spans="1:2" ht="13.5">
      <c r="A3" s="58"/>
      <c r="B3" s="58"/>
    </row>
    <row r="4" spans="1:11" ht="14.25" thickBot="1">
      <c r="A4" s="59" t="s">
        <v>58</v>
      </c>
      <c r="B4" s="59"/>
      <c r="C4" s="21"/>
      <c r="D4" s="21"/>
      <c r="E4" s="21"/>
      <c r="F4" s="21"/>
      <c r="G4" s="283" t="s">
        <v>383</v>
      </c>
      <c r="H4" s="283"/>
      <c r="I4" s="283"/>
      <c r="J4" s="283"/>
      <c r="K4" s="283"/>
    </row>
    <row r="5" spans="1:21" s="58" customFormat="1" ht="15" customHeight="1">
      <c r="A5" s="57"/>
      <c r="B5" s="57"/>
      <c r="C5" s="217" t="s">
        <v>366</v>
      </c>
      <c r="D5" s="217" t="s">
        <v>367</v>
      </c>
      <c r="E5" s="217" t="s">
        <v>368</v>
      </c>
      <c r="F5" s="217" t="s">
        <v>369</v>
      </c>
      <c r="G5" s="217" t="s">
        <v>370</v>
      </c>
      <c r="H5" s="217" t="s">
        <v>1</v>
      </c>
      <c r="I5" s="217" t="s">
        <v>2</v>
      </c>
      <c r="J5" s="217" t="s">
        <v>3</v>
      </c>
      <c r="K5" s="217" t="s">
        <v>4</v>
      </c>
      <c r="L5" s="194"/>
      <c r="M5" s="194"/>
      <c r="N5" s="194"/>
      <c r="O5" s="194"/>
      <c r="P5" s="194"/>
      <c r="Q5" s="194"/>
      <c r="R5" s="194"/>
      <c r="S5" s="194"/>
      <c r="T5" s="194"/>
      <c r="U5" s="194"/>
    </row>
    <row r="6" spans="1:11" ht="13.5">
      <c r="A6" s="10"/>
      <c r="B6" s="10"/>
      <c r="C6" s="32"/>
      <c r="D6" s="32"/>
      <c r="E6" s="32"/>
      <c r="F6" s="32"/>
      <c r="G6" s="32"/>
      <c r="H6" s="32"/>
      <c r="I6" s="32"/>
      <c r="J6" s="32"/>
      <c r="K6" s="32"/>
    </row>
    <row r="7" spans="1:12" ht="13.5">
      <c r="A7" s="288" t="s">
        <v>138</v>
      </c>
      <c r="B7" s="288"/>
      <c r="C7" s="260"/>
      <c r="D7" s="260"/>
      <c r="E7" s="260"/>
      <c r="F7" s="260"/>
      <c r="G7" s="260"/>
      <c r="H7" s="260"/>
      <c r="I7" s="260"/>
      <c r="J7" s="260"/>
      <c r="K7" s="260"/>
      <c r="L7" s="195"/>
    </row>
    <row r="8" spans="1:31" ht="13.5">
      <c r="A8" s="105" t="s">
        <v>70</v>
      </c>
      <c r="B8" s="105"/>
      <c r="C8" s="33">
        <f aca="true" t="shared" si="0" ref="C8:K8">SUM(C9:C21)</f>
        <v>4913</v>
      </c>
      <c r="D8" s="33">
        <f t="shared" si="0"/>
        <v>5270</v>
      </c>
      <c r="E8" s="33">
        <f t="shared" si="0"/>
        <v>5141</v>
      </c>
      <c r="F8" s="33">
        <f t="shared" si="0"/>
        <v>5064</v>
      </c>
      <c r="G8" s="33">
        <f t="shared" si="0"/>
        <v>5236</v>
      </c>
      <c r="H8" s="33">
        <f t="shared" si="0"/>
        <v>6549</v>
      </c>
      <c r="I8" s="33">
        <f t="shared" si="0"/>
        <v>6964</v>
      </c>
      <c r="J8" s="33">
        <f t="shared" si="0"/>
        <v>6655</v>
      </c>
      <c r="K8" s="33">
        <f t="shared" si="0"/>
        <v>7123</v>
      </c>
      <c r="V8" s="193"/>
      <c r="W8" s="193"/>
      <c r="X8" s="193"/>
      <c r="Y8" s="193"/>
      <c r="Z8" s="193"/>
      <c r="AA8" s="193"/>
      <c r="AB8" s="193"/>
      <c r="AC8" s="193"/>
      <c r="AD8" s="193"/>
      <c r="AE8" s="193"/>
    </row>
    <row r="9" spans="1:11" ht="13.5">
      <c r="A9" s="106" t="s">
        <v>31</v>
      </c>
      <c r="B9" s="106"/>
      <c r="C9" s="107">
        <v>2</v>
      </c>
      <c r="D9" s="107">
        <v>4</v>
      </c>
      <c r="E9" s="107">
        <v>2</v>
      </c>
      <c r="F9" s="107">
        <v>2</v>
      </c>
      <c r="G9" s="107">
        <v>3</v>
      </c>
      <c r="H9" s="107">
        <v>6</v>
      </c>
      <c r="I9" s="107">
        <v>5</v>
      </c>
      <c r="J9" s="107">
        <v>5</v>
      </c>
      <c r="K9" s="107">
        <v>1</v>
      </c>
    </row>
    <row r="10" spans="1:11" ht="13.5">
      <c r="A10" s="106" t="s">
        <v>32</v>
      </c>
      <c r="B10" s="106"/>
      <c r="C10" s="107">
        <v>324</v>
      </c>
      <c r="D10" s="107">
        <v>355</v>
      </c>
      <c r="E10" s="107">
        <v>312</v>
      </c>
      <c r="F10" s="107">
        <v>262</v>
      </c>
      <c r="G10" s="107">
        <v>284</v>
      </c>
      <c r="H10" s="107">
        <v>399</v>
      </c>
      <c r="I10" s="107">
        <v>587</v>
      </c>
      <c r="J10" s="107">
        <v>411</v>
      </c>
      <c r="K10" s="107">
        <v>527</v>
      </c>
    </row>
    <row r="11" spans="1:12" ht="13.5">
      <c r="A11" s="106" t="s">
        <v>120</v>
      </c>
      <c r="B11" s="106"/>
      <c r="C11" s="216" t="s">
        <v>360</v>
      </c>
      <c r="D11" s="107">
        <v>333</v>
      </c>
      <c r="E11" s="107">
        <v>721</v>
      </c>
      <c r="F11" s="107">
        <v>572</v>
      </c>
      <c r="G11" s="107">
        <v>589</v>
      </c>
      <c r="H11" s="107">
        <v>1055</v>
      </c>
      <c r="I11" s="107">
        <v>1056</v>
      </c>
      <c r="J11" s="107">
        <v>976</v>
      </c>
      <c r="K11" s="107">
        <v>1161</v>
      </c>
      <c r="L11" s="195"/>
    </row>
    <row r="12" spans="1:12" ht="13.5">
      <c r="A12" s="106" t="s">
        <v>122</v>
      </c>
      <c r="B12" s="106"/>
      <c r="C12" s="107">
        <v>32</v>
      </c>
      <c r="D12" s="107">
        <v>42</v>
      </c>
      <c r="E12" s="107">
        <v>42</v>
      </c>
      <c r="F12" s="107">
        <v>49</v>
      </c>
      <c r="G12" s="107">
        <v>49</v>
      </c>
      <c r="H12" s="107">
        <v>45</v>
      </c>
      <c r="I12" s="107">
        <v>93</v>
      </c>
      <c r="J12" s="107">
        <v>110</v>
      </c>
      <c r="K12" s="107">
        <v>113</v>
      </c>
      <c r="L12" s="195"/>
    </row>
    <row r="13" spans="1:12" ht="13.5">
      <c r="A13" s="106" t="s">
        <v>119</v>
      </c>
      <c r="B13" s="106"/>
      <c r="C13" s="107" t="s">
        <v>360</v>
      </c>
      <c r="D13" s="107" t="s">
        <v>360</v>
      </c>
      <c r="E13" s="107" t="s">
        <v>360</v>
      </c>
      <c r="F13" s="107" t="s">
        <v>360</v>
      </c>
      <c r="G13" s="107" t="s">
        <v>360</v>
      </c>
      <c r="H13" s="107">
        <v>6</v>
      </c>
      <c r="I13" s="107">
        <v>131</v>
      </c>
      <c r="J13" s="107">
        <v>243</v>
      </c>
      <c r="K13" s="107">
        <v>340</v>
      </c>
      <c r="L13" s="195"/>
    </row>
    <row r="14" spans="1:12" ht="13.5">
      <c r="A14" s="106" t="s">
        <v>33</v>
      </c>
      <c r="B14" s="106"/>
      <c r="C14" s="107">
        <v>250</v>
      </c>
      <c r="D14" s="107">
        <v>276</v>
      </c>
      <c r="E14" s="107">
        <v>321</v>
      </c>
      <c r="F14" s="107">
        <v>296</v>
      </c>
      <c r="G14" s="107">
        <v>327</v>
      </c>
      <c r="H14" s="107">
        <v>326</v>
      </c>
      <c r="I14" s="107">
        <v>394</v>
      </c>
      <c r="J14" s="107">
        <v>352</v>
      </c>
      <c r="K14" s="107">
        <v>371</v>
      </c>
      <c r="L14" s="195"/>
    </row>
    <row r="15" spans="1:12" ht="13.5">
      <c r="A15" s="106" t="s">
        <v>34</v>
      </c>
      <c r="B15" s="106"/>
      <c r="C15" s="107">
        <v>98</v>
      </c>
      <c r="D15" s="107">
        <v>106</v>
      </c>
      <c r="E15" s="107">
        <v>97</v>
      </c>
      <c r="F15" s="107">
        <v>97</v>
      </c>
      <c r="G15" s="107">
        <v>88</v>
      </c>
      <c r="H15" s="107">
        <v>139</v>
      </c>
      <c r="I15" s="107">
        <v>156</v>
      </c>
      <c r="J15" s="107">
        <v>193</v>
      </c>
      <c r="K15" s="107">
        <v>173</v>
      </c>
      <c r="L15" s="195"/>
    </row>
    <row r="16" spans="1:12" ht="13.5">
      <c r="A16" s="106" t="s">
        <v>123</v>
      </c>
      <c r="B16" s="106"/>
      <c r="C16" s="107">
        <v>12</v>
      </c>
      <c r="D16" s="107">
        <v>9</v>
      </c>
      <c r="E16" s="107">
        <v>4</v>
      </c>
      <c r="F16" s="107">
        <v>6</v>
      </c>
      <c r="G16" s="107">
        <v>4</v>
      </c>
      <c r="H16" s="107">
        <v>5</v>
      </c>
      <c r="I16" s="107">
        <v>9</v>
      </c>
      <c r="J16" s="107">
        <v>4</v>
      </c>
      <c r="K16" s="107">
        <v>6</v>
      </c>
      <c r="L16" s="195"/>
    </row>
    <row r="17" spans="1:12" ht="13.5">
      <c r="A17" s="106" t="s">
        <v>35</v>
      </c>
      <c r="B17" s="106"/>
      <c r="C17" s="107">
        <v>101</v>
      </c>
      <c r="D17" s="107">
        <v>118</v>
      </c>
      <c r="E17" s="107">
        <v>153</v>
      </c>
      <c r="F17" s="107">
        <v>189</v>
      </c>
      <c r="G17" s="107">
        <v>281</v>
      </c>
      <c r="H17" s="107">
        <v>374</v>
      </c>
      <c r="I17" s="107">
        <v>382</v>
      </c>
      <c r="J17" s="107">
        <v>447</v>
      </c>
      <c r="K17" s="107">
        <v>527</v>
      </c>
      <c r="L17" s="195"/>
    </row>
    <row r="18" spans="1:12" ht="13.5">
      <c r="A18" s="106" t="s">
        <v>36</v>
      </c>
      <c r="B18" s="106"/>
      <c r="C18" s="107">
        <v>1272</v>
      </c>
      <c r="D18" s="107">
        <v>1259</v>
      </c>
      <c r="E18" s="107">
        <v>1333</v>
      </c>
      <c r="F18" s="107">
        <v>1224</v>
      </c>
      <c r="G18" s="107">
        <v>1297</v>
      </c>
      <c r="H18" s="107">
        <v>1440</v>
      </c>
      <c r="I18" s="107">
        <v>1457</v>
      </c>
      <c r="J18" s="107">
        <v>1149</v>
      </c>
      <c r="K18" s="107">
        <v>1257</v>
      </c>
      <c r="L18" s="195"/>
    </row>
    <row r="19" spans="1:12" ht="13.5">
      <c r="A19" s="106" t="s">
        <v>37</v>
      </c>
      <c r="B19" s="106"/>
      <c r="C19" s="107">
        <v>1433</v>
      </c>
      <c r="D19" s="107">
        <v>1563</v>
      </c>
      <c r="E19" s="107">
        <v>1507</v>
      </c>
      <c r="F19" s="107">
        <v>1716</v>
      </c>
      <c r="G19" s="107">
        <v>1767</v>
      </c>
      <c r="H19" s="107">
        <v>2059</v>
      </c>
      <c r="I19" s="107">
        <v>2260</v>
      </c>
      <c r="J19" s="107">
        <v>2496</v>
      </c>
      <c r="K19" s="107">
        <v>2423</v>
      </c>
      <c r="L19" s="195"/>
    </row>
    <row r="20" spans="1:12" ht="13.5">
      <c r="A20" s="106" t="s">
        <v>38</v>
      </c>
      <c r="B20" s="106"/>
      <c r="C20" s="107">
        <v>1389</v>
      </c>
      <c r="D20" s="107">
        <v>1203</v>
      </c>
      <c r="E20" s="107">
        <v>648</v>
      </c>
      <c r="F20" s="107">
        <v>649</v>
      </c>
      <c r="G20" s="107">
        <v>546</v>
      </c>
      <c r="H20" s="107">
        <v>695</v>
      </c>
      <c r="I20" s="107">
        <v>434</v>
      </c>
      <c r="J20" s="107">
        <v>269</v>
      </c>
      <c r="K20" s="107">
        <v>223</v>
      </c>
      <c r="L20" s="195"/>
    </row>
    <row r="21" spans="1:12" ht="13.5">
      <c r="A21" s="106" t="s">
        <v>114</v>
      </c>
      <c r="B21" s="106"/>
      <c r="C21" s="107">
        <v>0</v>
      </c>
      <c r="D21" s="107">
        <v>2</v>
      </c>
      <c r="E21" s="107">
        <v>1</v>
      </c>
      <c r="F21" s="107">
        <v>2</v>
      </c>
      <c r="G21" s="107">
        <v>1</v>
      </c>
      <c r="H21" s="107">
        <v>0</v>
      </c>
      <c r="I21" s="107">
        <v>0</v>
      </c>
      <c r="J21" s="107">
        <v>0</v>
      </c>
      <c r="K21" s="107">
        <v>1</v>
      </c>
      <c r="L21" s="195"/>
    </row>
    <row r="22" spans="1:12" ht="13.5">
      <c r="A22" s="106"/>
      <c r="B22" s="106"/>
      <c r="C22" s="107"/>
      <c r="D22" s="107"/>
      <c r="E22" s="107"/>
      <c r="F22" s="107"/>
      <c r="G22" s="107"/>
      <c r="H22" s="107"/>
      <c r="I22" s="107"/>
      <c r="J22" s="107"/>
      <c r="K22" s="107"/>
      <c r="L22" s="195"/>
    </row>
    <row r="23" spans="1:12" ht="13.5">
      <c r="A23" s="288" t="s">
        <v>137</v>
      </c>
      <c r="B23" s="288"/>
      <c r="C23" s="260"/>
      <c r="D23" s="260"/>
      <c r="E23" s="260"/>
      <c r="F23" s="260"/>
      <c r="G23" s="260"/>
      <c r="H23" s="260"/>
      <c r="I23" s="260"/>
      <c r="J23" s="260"/>
      <c r="K23" s="260"/>
      <c r="L23" s="195"/>
    </row>
    <row r="24" spans="1:35" ht="13.5">
      <c r="A24" s="108" t="s">
        <v>70</v>
      </c>
      <c r="B24" s="108"/>
      <c r="C24" s="33">
        <f aca="true" t="shared" si="1" ref="C24:K24">SUM(C25:C37)</f>
        <v>6100</v>
      </c>
      <c r="D24" s="33">
        <f t="shared" si="1"/>
        <v>6973</v>
      </c>
      <c r="E24" s="33">
        <f t="shared" si="1"/>
        <v>7539</v>
      </c>
      <c r="F24" s="33">
        <f t="shared" si="1"/>
        <v>7706</v>
      </c>
      <c r="G24" s="33">
        <f t="shared" si="1"/>
        <v>7653</v>
      </c>
      <c r="H24" s="33">
        <f t="shared" si="1"/>
        <v>9554</v>
      </c>
      <c r="I24" s="33">
        <f t="shared" si="1"/>
        <v>10450</v>
      </c>
      <c r="J24" s="33">
        <f t="shared" si="1"/>
        <v>11387</v>
      </c>
      <c r="K24" s="33">
        <f t="shared" si="1"/>
        <v>11563</v>
      </c>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row>
    <row r="25" spans="1:12" ht="13.5">
      <c r="A25" s="106" t="s">
        <v>31</v>
      </c>
      <c r="B25" s="106"/>
      <c r="C25" s="107">
        <v>3</v>
      </c>
      <c r="D25" s="107">
        <v>3</v>
      </c>
      <c r="E25" s="107">
        <v>3</v>
      </c>
      <c r="F25" s="107">
        <v>2</v>
      </c>
      <c r="G25" s="107">
        <v>6</v>
      </c>
      <c r="H25" s="107">
        <v>2</v>
      </c>
      <c r="I25" s="107">
        <v>4</v>
      </c>
      <c r="J25" s="107">
        <v>6</v>
      </c>
      <c r="K25" s="107">
        <v>2</v>
      </c>
      <c r="L25" s="195"/>
    </row>
    <row r="26" spans="1:12" ht="13.5">
      <c r="A26" s="106" t="s">
        <v>32</v>
      </c>
      <c r="B26" s="106"/>
      <c r="C26" s="107">
        <v>433</v>
      </c>
      <c r="D26" s="107">
        <v>437</v>
      </c>
      <c r="E26" s="107">
        <v>485</v>
      </c>
      <c r="F26" s="107">
        <v>413</v>
      </c>
      <c r="G26" s="107">
        <v>392</v>
      </c>
      <c r="H26" s="107">
        <v>617</v>
      </c>
      <c r="I26" s="107">
        <v>871</v>
      </c>
      <c r="J26" s="107">
        <v>786</v>
      </c>
      <c r="K26" s="107">
        <v>762</v>
      </c>
      <c r="L26" s="195"/>
    </row>
    <row r="27" spans="1:12" ht="13.5">
      <c r="A27" s="106" t="s">
        <v>121</v>
      </c>
      <c r="B27" s="106"/>
      <c r="C27" s="107" t="s">
        <v>360</v>
      </c>
      <c r="D27" s="107">
        <v>733</v>
      </c>
      <c r="E27" s="107">
        <v>1649</v>
      </c>
      <c r="F27" s="107">
        <v>1492</v>
      </c>
      <c r="G27" s="107">
        <v>1326</v>
      </c>
      <c r="H27" s="107">
        <v>2137</v>
      </c>
      <c r="I27" s="107">
        <v>2445</v>
      </c>
      <c r="J27" s="107">
        <v>2851</v>
      </c>
      <c r="K27" s="107">
        <v>2897</v>
      </c>
      <c r="L27" s="195"/>
    </row>
    <row r="28" spans="1:11" ht="13.5">
      <c r="A28" s="106" t="s">
        <v>122</v>
      </c>
      <c r="B28" s="106"/>
      <c r="C28" s="107">
        <v>20</v>
      </c>
      <c r="D28" s="107">
        <v>33</v>
      </c>
      <c r="E28" s="107">
        <v>64</v>
      </c>
      <c r="F28" s="107">
        <v>104</v>
      </c>
      <c r="G28" s="107">
        <v>50</v>
      </c>
      <c r="H28" s="107">
        <v>57</v>
      </c>
      <c r="I28" s="107">
        <v>111</v>
      </c>
      <c r="J28" s="107">
        <v>172</v>
      </c>
      <c r="K28" s="107">
        <v>153</v>
      </c>
    </row>
    <row r="29" spans="1:11" ht="13.5">
      <c r="A29" s="106" t="s">
        <v>119</v>
      </c>
      <c r="B29" s="106"/>
      <c r="C29" s="107" t="s">
        <v>360</v>
      </c>
      <c r="D29" s="107" t="s">
        <v>360</v>
      </c>
      <c r="E29" s="107" t="s">
        <v>360</v>
      </c>
      <c r="F29" s="107" t="s">
        <v>360</v>
      </c>
      <c r="G29" s="107" t="s">
        <v>360</v>
      </c>
      <c r="H29" s="107">
        <v>14</v>
      </c>
      <c r="I29" s="107">
        <v>143</v>
      </c>
      <c r="J29" s="107">
        <v>386</v>
      </c>
      <c r="K29" s="107">
        <v>415</v>
      </c>
    </row>
    <row r="30" spans="1:11" ht="13.5">
      <c r="A30" s="106" t="s">
        <v>33</v>
      </c>
      <c r="B30" s="106"/>
      <c r="C30" s="107">
        <v>296</v>
      </c>
      <c r="D30" s="107">
        <v>353</v>
      </c>
      <c r="E30" s="107">
        <v>435</v>
      </c>
      <c r="F30" s="107">
        <v>450</v>
      </c>
      <c r="G30" s="107">
        <v>514</v>
      </c>
      <c r="H30" s="107">
        <v>542</v>
      </c>
      <c r="I30" s="107">
        <v>564</v>
      </c>
      <c r="J30" s="107">
        <v>624</v>
      </c>
      <c r="K30" s="107">
        <v>689</v>
      </c>
    </row>
    <row r="31" spans="1:12" ht="13.5">
      <c r="A31" s="106" t="s">
        <v>34</v>
      </c>
      <c r="B31" s="106"/>
      <c r="C31" s="107">
        <v>54</v>
      </c>
      <c r="D31" s="107">
        <v>40</v>
      </c>
      <c r="E31" s="107">
        <v>56</v>
      </c>
      <c r="F31" s="107">
        <v>55</v>
      </c>
      <c r="G31" s="107">
        <v>63</v>
      </c>
      <c r="H31" s="107">
        <v>105</v>
      </c>
      <c r="I31" s="107">
        <v>107</v>
      </c>
      <c r="J31" s="107">
        <v>122</v>
      </c>
      <c r="K31" s="107">
        <v>117</v>
      </c>
      <c r="L31" s="195"/>
    </row>
    <row r="32" spans="1:12" ht="13.5">
      <c r="A32" s="106" t="s">
        <v>123</v>
      </c>
      <c r="B32" s="106"/>
      <c r="C32" s="107">
        <v>1</v>
      </c>
      <c r="D32" s="107">
        <v>2</v>
      </c>
      <c r="E32" s="107">
        <v>1</v>
      </c>
      <c r="F32" s="107">
        <v>3</v>
      </c>
      <c r="G32" s="107">
        <v>3</v>
      </c>
      <c r="H32" s="107">
        <v>2</v>
      </c>
      <c r="I32" s="107">
        <v>2</v>
      </c>
      <c r="J32" s="107">
        <v>5</v>
      </c>
      <c r="K32" s="107">
        <v>4</v>
      </c>
      <c r="L32" s="195"/>
    </row>
    <row r="33" spans="1:12" ht="13.5">
      <c r="A33" s="106" t="s">
        <v>35</v>
      </c>
      <c r="B33" s="106"/>
      <c r="C33" s="107">
        <v>101</v>
      </c>
      <c r="D33" s="107">
        <v>136</v>
      </c>
      <c r="E33" s="107">
        <v>152</v>
      </c>
      <c r="F33" s="107">
        <v>197</v>
      </c>
      <c r="G33" s="107">
        <v>312</v>
      </c>
      <c r="H33" s="107">
        <v>399</v>
      </c>
      <c r="I33" s="107">
        <v>460</v>
      </c>
      <c r="J33" s="107">
        <v>535</v>
      </c>
      <c r="K33" s="107">
        <v>628</v>
      </c>
      <c r="L33" s="195"/>
    </row>
    <row r="34" spans="1:12" ht="13.5">
      <c r="A34" s="106" t="s">
        <v>36</v>
      </c>
      <c r="B34" s="106"/>
      <c r="C34" s="107">
        <v>1246</v>
      </c>
      <c r="D34" s="107">
        <v>1293</v>
      </c>
      <c r="E34" s="107">
        <v>1507</v>
      </c>
      <c r="F34" s="107">
        <v>1575</v>
      </c>
      <c r="G34" s="107">
        <v>1746</v>
      </c>
      <c r="H34" s="107">
        <v>2073</v>
      </c>
      <c r="I34" s="107">
        <v>1923</v>
      </c>
      <c r="J34" s="107">
        <v>1816</v>
      </c>
      <c r="K34" s="107">
        <v>1853</v>
      </c>
      <c r="L34" s="195"/>
    </row>
    <row r="35" spans="1:12" ht="13.5">
      <c r="A35" s="106" t="s">
        <v>37</v>
      </c>
      <c r="B35" s="106"/>
      <c r="C35" s="107">
        <v>1341</v>
      </c>
      <c r="D35" s="107">
        <v>1422</v>
      </c>
      <c r="E35" s="107">
        <v>1593</v>
      </c>
      <c r="F35" s="107">
        <v>1910</v>
      </c>
      <c r="G35" s="107">
        <v>2018</v>
      </c>
      <c r="H35" s="107">
        <v>2137</v>
      </c>
      <c r="I35" s="107">
        <v>2960</v>
      </c>
      <c r="J35" s="107">
        <v>3541</v>
      </c>
      <c r="K35" s="107">
        <v>3537</v>
      </c>
      <c r="L35" s="195"/>
    </row>
    <row r="36" spans="1:12" ht="13.5">
      <c r="A36" s="106" t="s">
        <v>38</v>
      </c>
      <c r="B36" s="106"/>
      <c r="C36" s="107">
        <v>2605</v>
      </c>
      <c r="D36" s="107">
        <v>2519</v>
      </c>
      <c r="E36" s="107">
        <v>1594</v>
      </c>
      <c r="F36" s="107">
        <v>1505</v>
      </c>
      <c r="G36" s="107">
        <v>1222</v>
      </c>
      <c r="H36" s="107">
        <v>1469</v>
      </c>
      <c r="I36" s="107">
        <v>859</v>
      </c>
      <c r="J36" s="107">
        <v>543</v>
      </c>
      <c r="K36" s="107">
        <v>505</v>
      </c>
      <c r="L36" s="195"/>
    </row>
    <row r="37" spans="1:12" ht="13.5">
      <c r="A37" s="106" t="s">
        <v>114</v>
      </c>
      <c r="B37" s="106"/>
      <c r="C37" s="107">
        <v>0</v>
      </c>
      <c r="D37" s="107">
        <v>2</v>
      </c>
      <c r="E37" s="107">
        <v>0</v>
      </c>
      <c r="F37" s="107">
        <v>0</v>
      </c>
      <c r="G37" s="107">
        <v>1</v>
      </c>
      <c r="H37" s="107">
        <v>0</v>
      </c>
      <c r="I37" s="107">
        <v>1</v>
      </c>
      <c r="J37" s="107">
        <v>0</v>
      </c>
      <c r="K37" s="107">
        <v>1</v>
      </c>
      <c r="L37" s="195"/>
    </row>
    <row r="38" spans="1:12" ht="13.5">
      <c r="A38" s="106"/>
      <c r="B38" s="106"/>
      <c r="C38" s="107"/>
      <c r="D38" s="107"/>
      <c r="E38" s="107"/>
      <c r="F38" s="107"/>
      <c r="G38" s="107"/>
      <c r="H38" s="107"/>
      <c r="I38" s="107"/>
      <c r="J38" s="107"/>
      <c r="K38" s="107"/>
      <c r="L38" s="195"/>
    </row>
    <row r="39" spans="1:12" ht="13.5">
      <c r="A39" s="288" t="s">
        <v>136</v>
      </c>
      <c r="B39" s="288"/>
      <c r="C39" s="260"/>
      <c r="D39" s="260"/>
      <c r="E39" s="260"/>
      <c r="F39" s="260"/>
      <c r="G39" s="260"/>
      <c r="H39" s="260"/>
      <c r="I39" s="260"/>
      <c r="J39" s="260"/>
      <c r="K39" s="260"/>
      <c r="L39" s="195"/>
    </row>
    <row r="40" spans="1:12" ht="13.5">
      <c r="A40" s="106"/>
      <c r="B40" s="106"/>
      <c r="C40" s="107"/>
      <c r="D40" s="107"/>
      <c r="E40" s="107"/>
      <c r="F40" s="107"/>
      <c r="G40" s="107"/>
      <c r="H40" s="107"/>
      <c r="I40" s="107"/>
      <c r="J40" s="107"/>
      <c r="K40" s="107"/>
      <c r="L40" s="195"/>
    </row>
    <row r="41" spans="1:29" ht="13.5">
      <c r="A41" s="108" t="s">
        <v>70</v>
      </c>
      <c r="B41" s="108"/>
      <c r="C41" s="33">
        <f>SUM(C42:C54)</f>
        <v>3937</v>
      </c>
      <c r="D41" s="33">
        <f aca="true" t="shared" si="2" ref="D41:K41">SUM(D42:D54)</f>
        <v>3915</v>
      </c>
      <c r="E41" s="33">
        <f t="shared" si="2"/>
        <v>4281</v>
      </c>
      <c r="F41" s="33">
        <f t="shared" si="2"/>
        <v>4151</v>
      </c>
      <c r="G41" s="33">
        <f t="shared" si="2"/>
        <v>4261</v>
      </c>
      <c r="H41" s="33">
        <f t="shared" si="2"/>
        <v>5301</v>
      </c>
      <c r="I41" s="33">
        <f t="shared" si="2"/>
        <v>5633</v>
      </c>
      <c r="J41" s="33">
        <f t="shared" si="2"/>
        <v>5783</v>
      </c>
      <c r="K41" s="33">
        <f t="shared" si="2"/>
        <v>6380</v>
      </c>
      <c r="V41" s="193"/>
      <c r="W41" s="193"/>
      <c r="X41" s="193"/>
      <c r="Y41" s="193"/>
      <c r="Z41" s="193"/>
      <c r="AA41" s="193"/>
      <c r="AB41" s="193"/>
      <c r="AC41" s="193"/>
    </row>
    <row r="42" spans="1:11" ht="13.5">
      <c r="A42" s="106" t="s">
        <v>31</v>
      </c>
      <c r="B42" s="106"/>
      <c r="C42" s="107">
        <v>3</v>
      </c>
      <c r="D42" s="107">
        <v>5</v>
      </c>
      <c r="E42" s="107">
        <v>6</v>
      </c>
      <c r="F42" s="107">
        <v>2</v>
      </c>
      <c r="G42" s="107">
        <v>2</v>
      </c>
      <c r="H42" s="107">
        <v>6</v>
      </c>
      <c r="I42" s="107">
        <v>4</v>
      </c>
      <c r="J42" s="107">
        <v>3</v>
      </c>
      <c r="K42" s="107">
        <v>0</v>
      </c>
    </row>
    <row r="43" spans="1:11" ht="13.5">
      <c r="A43" s="106" t="s">
        <v>32</v>
      </c>
      <c r="B43" s="106"/>
      <c r="C43" s="107">
        <v>323</v>
      </c>
      <c r="D43" s="107">
        <v>313</v>
      </c>
      <c r="E43" s="107">
        <v>335</v>
      </c>
      <c r="F43" s="107">
        <v>276</v>
      </c>
      <c r="G43" s="107">
        <v>275</v>
      </c>
      <c r="H43" s="107">
        <v>350</v>
      </c>
      <c r="I43" s="107">
        <v>375</v>
      </c>
      <c r="J43" s="107">
        <v>296</v>
      </c>
      <c r="K43" s="107">
        <v>357</v>
      </c>
    </row>
    <row r="44" spans="1:12" ht="13.5">
      <c r="A44" s="106" t="s">
        <v>121</v>
      </c>
      <c r="B44" s="106"/>
      <c r="C44" s="107" t="s">
        <v>360</v>
      </c>
      <c r="D44" s="107">
        <v>231</v>
      </c>
      <c r="E44" s="107">
        <v>482</v>
      </c>
      <c r="F44" s="107">
        <v>379</v>
      </c>
      <c r="G44" s="107">
        <v>367</v>
      </c>
      <c r="H44" s="107">
        <v>672</v>
      </c>
      <c r="I44" s="107">
        <v>671</v>
      </c>
      <c r="J44" s="107">
        <v>712</v>
      </c>
      <c r="K44" s="107">
        <v>840</v>
      </c>
      <c r="L44" s="195"/>
    </row>
    <row r="45" spans="1:12" ht="13.5">
      <c r="A45" s="106" t="s">
        <v>122</v>
      </c>
      <c r="B45" s="106"/>
      <c r="C45" s="107">
        <v>16</v>
      </c>
      <c r="D45" s="107">
        <v>30</v>
      </c>
      <c r="E45" s="107">
        <v>30</v>
      </c>
      <c r="F45" s="107">
        <v>41</v>
      </c>
      <c r="G45" s="107">
        <v>54</v>
      </c>
      <c r="H45" s="107">
        <v>51</v>
      </c>
      <c r="I45" s="107">
        <v>59</v>
      </c>
      <c r="J45" s="107">
        <v>95</v>
      </c>
      <c r="K45" s="107">
        <v>89</v>
      </c>
      <c r="L45" s="195"/>
    </row>
    <row r="46" spans="1:12" ht="13.5">
      <c r="A46" s="106" t="s">
        <v>119</v>
      </c>
      <c r="B46" s="106"/>
      <c r="C46" s="107" t="s">
        <v>360</v>
      </c>
      <c r="D46" s="107" t="s">
        <v>360</v>
      </c>
      <c r="E46" s="107" t="s">
        <v>360</v>
      </c>
      <c r="F46" s="107" t="s">
        <v>360</v>
      </c>
      <c r="G46" s="107" t="s">
        <v>360</v>
      </c>
      <c r="H46" s="107">
        <v>7</v>
      </c>
      <c r="I46" s="107">
        <v>83</v>
      </c>
      <c r="J46" s="107">
        <v>191</v>
      </c>
      <c r="K46" s="107">
        <v>277</v>
      </c>
      <c r="L46" s="195"/>
    </row>
    <row r="47" spans="1:12" ht="13.5">
      <c r="A47" s="106" t="s">
        <v>33</v>
      </c>
      <c r="B47" s="106"/>
      <c r="C47" s="107">
        <v>175</v>
      </c>
      <c r="D47" s="107">
        <v>185</v>
      </c>
      <c r="E47" s="107">
        <v>222</v>
      </c>
      <c r="F47" s="107">
        <v>210</v>
      </c>
      <c r="G47" s="107">
        <v>249</v>
      </c>
      <c r="H47" s="107">
        <v>249</v>
      </c>
      <c r="I47" s="107">
        <v>311</v>
      </c>
      <c r="J47" s="107">
        <v>289</v>
      </c>
      <c r="K47" s="107">
        <v>304</v>
      </c>
      <c r="L47" s="195"/>
    </row>
    <row r="48" spans="1:12" ht="13.5">
      <c r="A48" s="106" t="s">
        <v>34</v>
      </c>
      <c r="B48" s="106"/>
      <c r="C48" s="107">
        <v>76</v>
      </c>
      <c r="D48" s="107">
        <v>69</v>
      </c>
      <c r="E48" s="107">
        <v>84</v>
      </c>
      <c r="F48" s="107">
        <v>53</v>
      </c>
      <c r="G48" s="107">
        <v>89</v>
      </c>
      <c r="H48" s="107">
        <v>127</v>
      </c>
      <c r="I48" s="107">
        <v>131</v>
      </c>
      <c r="J48" s="107">
        <v>151</v>
      </c>
      <c r="K48" s="107">
        <v>156</v>
      </c>
      <c r="L48" s="195"/>
    </row>
    <row r="49" spans="1:12" ht="13.5">
      <c r="A49" s="106" t="s">
        <v>123</v>
      </c>
      <c r="B49" s="106"/>
      <c r="C49" s="107">
        <v>2</v>
      </c>
      <c r="D49" s="107">
        <v>1</v>
      </c>
      <c r="E49" s="107">
        <v>2</v>
      </c>
      <c r="F49" s="107">
        <v>0</v>
      </c>
      <c r="G49" s="107">
        <v>2</v>
      </c>
      <c r="H49" s="107">
        <v>0</v>
      </c>
      <c r="I49" s="107">
        <v>5</v>
      </c>
      <c r="J49" s="107">
        <v>3</v>
      </c>
      <c r="K49" s="107">
        <v>1</v>
      </c>
      <c r="L49" s="195"/>
    </row>
    <row r="50" spans="1:12" ht="13.5">
      <c r="A50" s="106" t="s">
        <v>35</v>
      </c>
      <c r="B50" s="106"/>
      <c r="C50" s="107">
        <v>54</v>
      </c>
      <c r="D50" s="107">
        <v>63</v>
      </c>
      <c r="E50" s="107">
        <v>112</v>
      </c>
      <c r="F50" s="107">
        <v>143</v>
      </c>
      <c r="G50" s="107">
        <v>189</v>
      </c>
      <c r="H50" s="107">
        <v>257</v>
      </c>
      <c r="I50" s="107">
        <v>249</v>
      </c>
      <c r="J50" s="107">
        <v>378</v>
      </c>
      <c r="K50" s="107">
        <v>416</v>
      </c>
      <c r="L50" s="195"/>
    </row>
    <row r="51" spans="1:12" ht="13.5">
      <c r="A51" s="106" t="s">
        <v>36</v>
      </c>
      <c r="B51" s="106"/>
      <c r="C51" s="107">
        <v>864</v>
      </c>
      <c r="D51" s="107">
        <v>727</v>
      </c>
      <c r="E51" s="107">
        <v>890</v>
      </c>
      <c r="F51" s="107">
        <v>872</v>
      </c>
      <c r="G51" s="107">
        <v>847</v>
      </c>
      <c r="H51" s="107">
        <v>965</v>
      </c>
      <c r="I51" s="107">
        <v>959</v>
      </c>
      <c r="J51" s="107">
        <v>821</v>
      </c>
      <c r="K51" s="107">
        <v>1004</v>
      </c>
      <c r="L51" s="195"/>
    </row>
    <row r="52" spans="1:12" ht="13.5">
      <c r="A52" s="106" t="s">
        <v>37</v>
      </c>
      <c r="B52" s="106"/>
      <c r="C52" s="107">
        <v>1304</v>
      </c>
      <c r="D52" s="107">
        <v>1368</v>
      </c>
      <c r="E52" s="107">
        <v>1552</v>
      </c>
      <c r="F52" s="107">
        <v>1640</v>
      </c>
      <c r="G52" s="107">
        <v>1729</v>
      </c>
      <c r="H52" s="107">
        <v>2012</v>
      </c>
      <c r="I52" s="107">
        <v>2419</v>
      </c>
      <c r="J52" s="107">
        <v>2565</v>
      </c>
      <c r="K52" s="107">
        <v>2700</v>
      </c>
      <c r="L52" s="195"/>
    </row>
    <row r="53" spans="1:12" ht="13.5">
      <c r="A53" s="106" t="s">
        <v>38</v>
      </c>
      <c r="B53" s="106"/>
      <c r="C53" s="107">
        <v>1119</v>
      </c>
      <c r="D53" s="107">
        <v>922</v>
      </c>
      <c r="E53" s="107">
        <v>566</v>
      </c>
      <c r="F53" s="107">
        <v>535</v>
      </c>
      <c r="G53" s="107">
        <v>458</v>
      </c>
      <c r="H53" s="107">
        <v>605</v>
      </c>
      <c r="I53" s="107">
        <v>367</v>
      </c>
      <c r="J53" s="107">
        <v>278</v>
      </c>
      <c r="K53" s="107">
        <v>236</v>
      </c>
      <c r="L53" s="195"/>
    </row>
    <row r="54" spans="1:11" ht="13.5">
      <c r="A54" s="106" t="s">
        <v>114</v>
      </c>
      <c r="B54" s="106"/>
      <c r="C54" s="107">
        <v>1</v>
      </c>
      <c r="D54" s="107">
        <v>1</v>
      </c>
      <c r="E54" s="107">
        <v>0</v>
      </c>
      <c r="F54" s="107">
        <v>0</v>
      </c>
      <c r="G54" s="107">
        <v>0</v>
      </c>
      <c r="H54" s="107">
        <v>0</v>
      </c>
      <c r="I54" s="107">
        <v>0</v>
      </c>
      <c r="J54" s="107">
        <v>1</v>
      </c>
      <c r="K54" s="107">
        <v>0</v>
      </c>
    </row>
    <row r="55" spans="1:11" ht="14.25" thickBot="1">
      <c r="A55" s="59"/>
      <c r="B55" s="59"/>
      <c r="C55" s="21"/>
      <c r="D55" s="21"/>
      <c r="E55" s="21"/>
      <c r="F55" s="21"/>
      <c r="G55" s="21"/>
      <c r="H55" s="21"/>
      <c r="I55" s="21"/>
      <c r="J55" s="21"/>
      <c r="K55" s="21"/>
    </row>
    <row r="56" spans="1:11" ht="70.5" customHeight="1">
      <c r="A56" s="290" t="s">
        <v>387</v>
      </c>
      <c r="B56" s="291"/>
      <c r="C56" s="291"/>
      <c r="D56" s="291"/>
      <c r="E56" s="291"/>
      <c r="F56" s="291"/>
      <c r="G56" s="291"/>
      <c r="H56" s="291"/>
      <c r="I56" s="291"/>
      <c r="J56" s="291"/>
      <c r="K56" s="291"/>
    </row>
    <row r="57" spans="1:11" ht="50.25" customHeight="1">
      <c r="A57" s="267" t="s">
        <v>118</v>
      </c>
      <c r="B57" s="268"/>
      <c r="C57" s="268"/>
      <c r="D57" s="268"/>
      <c r="E57" s="268"/>
      <c r="F57" s="268"/>
      <c r="G57" s="268"/>
      <c r="H57" s="268"/>
      <c r="I57" s="268"/>
      <c r="J57" s="268"/>
      <c r="K57" s="269"/>
    </row>
  </sheetData>
  <mergeCells count="7">
    <mergeCell ref="A57:K57"/>
    <mergeCell ref="A39:K39"/>
    <mergeCell ref="G4:K4"/>
    <mergeCell ref="A1:K1"/>
    <mergeCell ref="A23:K23"/>
    <mergeCell ref="A7:K7"/>
    <mergeCell ref="A56:K5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U39"/>
  <sheetViews>
    <sheetView workbookViewId="0" topLeftCell="A1">
      <selection activeCell="A1" sqref="A1:K1"/>
    </sheetView>
  </sheetViews>
  <sheetFormatPr defaultColWidth="9.140625" defaultRowHeight="12" customHeight="1"/>
  <cols>
    <col min="1" max="1" width="24.7109375" style="55" customWidth="1"/>
    <col min="2" max="2" width="5.7109375" style="55" customWidth="1"/>
    <col min="3" max="11" width="5.7109375" style="20" customWidth="1"/>
    <col min="12" max="16384" width="9.140625" style="55" customWidth="1"/>
  </cols>
  <sheetData>
    <row r="1" spans="1:11" ht="15" customHeight="1">
      <c r="A1" s="289" t="s">
        <v>324</v>
      </c>
      <c r="B1" s="289"/>
      <c r="C1" s="260"/>
      <c r="D1" s="260"/>
      <c r="E1" s="260"/>
      <c r="F1" s="260"/>
      <c r="G1" s="260"/>
      <c r="H1" s="260"/>
      <c r="I1" s="260"/>
      <c r="J1" s="260"/>
      <c r="K1" s="260"/>
    </row>
    <row r="4" spans="1:21" ht="14.25" thickBot="1">
      <c r="A4" s="59" t="s">
        <v>58</v>
      </c>
      <c r="B4" s="59"/>
      <c r="C4" s="21"/>
      <c r="D4" s="21"/>
      <c r="E4" s="21"/>
      <c r="F4" s="21"/>
      <c r="G4" s="283" t="s">
        <v>383</v>
      </c>
      <c r="H4" s="283"/>
      <c r="I4" s="283"/>
      <c r="J4" s="283"/>
      <c r="K4" s="283"/>
      <c r="L4" s="193"/>
      <c r="M4" s="193"/>
      <c r="N4" s="193"/>
      <c r="O4" s="193"/>
      <c r="P4" s="193"/>
      <c r="Q4" s="193"/>
      <c r="R4" s="193"/>
      <c r="S4" s="193"/>
      <c r="T4" s="193"/>
      <c r="U4" s="193"/>
    </row>
    <row r="5" spans="1:11" ht="15" customHeight="1">
      <c r="A5" s="49"/>
      <c r="B5" s="49"/>
      <c r="C5" s="217" t="s">
        <v>366</v>
      </c>
      <c r="D5" s="217" t="s">
        <v>367</v>
      </c>
      <c r="E5" s="217" t="s">
        <v>368</v>
      </c>
      <c r="F5" s="217" t="s">
        <v>369</v>
      </c>
      <c r="G5" s="217" t="s">
        <v>370</v>
      </c>
      <c r="H5" s="217" t="s">
        <v>1</v>
      </c>
      <c r="I5" s="217" t="s">
        <v>2</v>
      </c>
      <c r="J5" s="217" t="s">
        <v>3</v>
      </c>
      <c r="K5" s="217" t="s">
        <v>4</v>
      </c>
    </row>
    <row r="6" spans="1:11" ht="12" customHeight="1">
      <c r="A6" s="9"/>
      <c r="B6" s="9"/>
      <c r="C6" s="30"/>
      <c r="D6" s="30"/>
      <c r="E6" s="30"/>
      <c r="F6" s="30"/>
      <c r="G6" s="30"/>
      <c r="H6" s="30"/>
      <c r="I6" s="30"/>
      <c r="J6" s="30"/>
      <c r="K6" s="30"/>
    </row>
    <row r="7" spans="1:11" ht="12" customHeight="1">
      <c r="A7" s="294" t="s">
        <v>67</v>
      </c>
      <c r="B7" s="294"/>
      <c r="C7" s="260"/>
      <c r="D7" s="260"/>
      <c r="E7" s="260"/>
      <c r="F7" s="260"/>
      <c r="G7" s="260"/>
      <c r="H7" s="260"/>
      <c r="I7" s="260"/>
      <c r="J7" s="260"/>
      <c r="K7" s="260"/>
    </row>
    <row r="8" spans="1:11" ht="12" customHeight="1">
      <c r="A8" s="60" t="s">
        <v>71</v>
      </c>
      <c r="B8" s="60"/>
      <c r="C8" s="29">
        <f aca="true" t="shared" si="0" ref="C8:K8">SUM(C9:C14)</f>
        <v>4913</v>
      </c>
      <c r="D8" s="29">
        <f t="shared" si="0"/>
        <v>5270</v>
      </c>
      <c r="E8" s="29">
        <f t="shared" si="0"/>
        <v>5141</v>
      </c>
      <c r="F8" s="29">
        <f t="shared" si="0"/>
        <v>5064</v>
      </c>
      <c r="G8" s="29">
        <f t="shared" si="0"/>
        <v>5236</v>
      </c>
      <c r="H8" s="29">
        <f t="shared" si="0"/>
        <v>6549</v>
      </c>
      <c r="I8" s="29">
        <f t="shared" si="0"/>
        <v>6964</v>
      </c>
      <c r="J8" s="29">
        <f t="shared" si="0"/>
        <v>6655</v>
      </c>
      <c r="K8" s="29">
        <f t="shared" si="0"/>
        <v>7123</v>
      </c>
    </row>
    <row r="9" spans="1:11" ht="12" customHeight="1">
      <c r="A9" s="65" t="s">
        <v>20</v>
      </c>
      <c r="B9" s="65"/>
      <c r="C9" s="66">
        <v>196</v>
      </c>
      <c r="D9" s="66">
        <v>234</v>
      </c>
      <c r="E9" s="66">
        <v>240</v>
      </c>
      <c r="F9" s="66">
        <v>205</v>
      </c>
      <c r="G9" s="66">
        <v>250</v>
      </c>
      <c r="H9" s="66">
        <v>307</v>
      </c>
      <c r="I9" s="66">
        <v>336</v>
      </c>
      <c r="J9" s="66">
        <v>359</v>
      </c>
      <c r="K9" s="66">
        <v>411</v>
      </c>
    </row>
    <row r="10" spans="1:11" ht="12" customHeight="1">
      <c r="A10" s="65" t="s">
        <v>21</v>
      </c>
      <c r="B10" s="65"/>
      <c r="C10" s="66">
        <v>1127</v>
      </c>
      <c r="D10" s="66">
        <v>1242</v>
      </c>
      <c r="E10" s="66">
        <v>1307</v>
      </c>
      <c r="F10" s="66">
        <v>1134</v>
      </c>
      <c r="G10" s="66">
        <v>1113</v>
      </c>
      <c r="H10" s="66">
        <v>1439</v>
      </c>
      <c r="I10" s="66">
        <v>1470</v>
      </c>
      <c r="J10" s="66">
        <v>1424</v>
      </c>
      <c r="K10" s="66">
        <v>1668</v>
      </c>
    </row>
    <row r="11" spans="1:11" ht="12" customHeight="1">
      <c r="A11" s="65" t="s">
        <v>371</v>
      </c>
      <c r="B11" s="65"/>
      <c r="C11" s="218" t="s">
        <v>360</v>
      </c>
      <c r="D11" s="218" t="s">
        <v>360</v>
      </c>
      <c r="E11" s="218" t="s">
        <v>360</v>
      </c>
      <c r="F11" s="66">
        <v>105</v>
      </c>
      <c r="G11" s="66">
        <v>231</v>
      </c>
      <c r="H11" s="66">
        <v>336</v>
      </c>
      <c r="I11" s="66">
        <v>396</v>
      </c>
      <c r="J11" s="66">
        <v>409</v>
      </c>
      <c r="K11" s="66">
        <v>469</v>
      </c>
    </row>
    <row r="12" spans="1:11" ht="12" customHeight="1">
      <c r="A12" s="65" t="s">
        <v>22</v>
      </c>
      <c r="B12" s="65"/>
      <c r="C12" s="66">
        <v>112</v>
      </c>
      <c r="D12" s="66">
        <v>162</v>
      </c>
      <c r="E12" s="66">
        <v>135</v>
      </c>
      <c r="F12" s="66">
        <v>105</v>
      </c>
      <c r="G12" s="66">
        <v>43</v>
      </c>
      <c r="H12" s="66">
        <v>46</v>
      </c>
      <c r="I12" s="66">
        <v>38</v>
      </c>
      <c r="J12" s="66">
        <v>59</v>
      </c>
      <c r="K12" s="66">
        <v>53</v>
      </c>
    </row>
    <row r="13" spans="1:11" ht="12" customHeight="1">
      <c r="A13" s="65" t="s">
        <v>23</v>
      </c>
      <c r="B13" s="65"/>
      <c r="C13" s="66">
        <v>3419</v>
      </c>
      <c r="D13" s="66">
        <v>3587</v>
      </c>
      <c r="E13" s="66">
        <v>3347</v>
      </c>
      <c r="F13" s="66">
        <v>3332</v>
      </c>
      <c r="G13" s="66">
        <v>3369</v>
      </c>
      <c r="H13" s="66">
        <v>4259</v>
      </c>
      <c r="I13" s="66">
        <v>4512</v>
      </c>
      <c r="J13" s="66">
        <v>4240</v>
      </c>
      <c r="K13" s="66">
        <v>4455</v>
      </c>
    </row>
    <row r="14" spans="1:11" ht="12" customHeight="1">
      <c r="A14" s="65" t="s">
        <v>19</v>
      </c>
      <c r="B14" s="65"/>
      <c r="C14" s="66">
        <v>59</v>
      </c>
      <c r="D14" s="66">
        <v>45</v>
      </c>
      <c r="E14" s="66">
        <v>112</v>
      </c>
      <c r="F14" s="66">
        <v>183</v>
      </c>
      <c r="G14" s="66">
        <v>230</v>
      </c>
      <c r="H14" s="66">
        <v>162</v>
      </c>
      <c r="I14" s="66">
        <v>212</v>
      </c>
      <c r="J14" s="66">
        <v>164</v>
      </c>
      <c r="K14" s="66">
        <v>67</v>
      </c>
    </row>
    <row r="15" spans="1:11" ht="12" customHeight="1">
      <c r="A15" s="67"/>
      <c r="B15" s="67"/>
      <c r="C15" s="68"/>
      <c r="D15" s="68"/>
      <c r="E15" s="68"/>
      <c r="F15" s="68"/>
      <c r="G15" s="68"/>
      <c r="H15" s="68"/>
      <c r="I15" s="68"/>
      <c r="J15" s="68"/>
      <c r="K15" s="68"/>
    </row>
    <row r="16" spans="1:11" ht="12" customHeight="1">
      <c r="A16" s="62"/>
      <c r="B16" s="62"/>
      <c r="C16" s="63"/>
      <c r="D16" s="63"/>
      <c r="E16" s="63"/>
      <c r="F16" s="63"/>
      <c r="G16" s="63"/>
      <c r="H16" s="63"/>
      <c r="I16" s="63"/>
      <c r="J16" s="63"/>
      <c r="K16" s="63"/>
    </row>
    <row r="17" spans="1:11" ht="12" customHeight="1">
      <c r="A17" s="294" t="s">
        <v>68</v>
      </c>
      <c r="B17" s="294"/>
      <c r="C17" s="260"/>
      <c r="D17" s="260"/>
      <c r="E17" s="260"/>
      <c r="F17" s="260"/>
      <c r="G17" s="260"/>
      <c r="H17" s="260"/>
      <c r="I17" s="260"/>
      <c r="J17" s="260"/>
      <c r="K17" s="260"/>
    </row>
    <row r="18" spans="1:11" ht="12" customHeight="1">
      <c r="A18" s="60" t="s">
        <v>71</v>
      </c>
      <c r="B18" s="60"/>
      <c r="C18" s="61">
        <f aca="true" t="shared" si="1" ref="C18:K18">SUM(C19:C24)</f>
        <v>6100</v>
      </c>
      <c r="D18" s="61">
        <f t="shared" si="1"/>
        <v>6973</v>
      </c>
      <c r="E18" s="61">
        <f t="shared" si="1"/>
        <v>7539</v>
      </c>
      <c r="F18" s="61">
        <f t="shared" si="1"/>
        <v>7706</v>
      </c>
      <c r="G18" s="61">
        <f t="shared" si="1"/>
        <v>7653</v>
      </c>
      <c r="H18" s="61">
        <f t="shared" si="1"/>
        <v>9554</v>
      </c>
      <c r="I18" s="61">
        <f t="shared" si="1"/>
        <v>10450</v>
      </c>
      <c r="J18" s="61">
        <f t="shared" si="1"/>
        <v>11387</v>
      </c>
      <c r="K18" s="61">
        <f t="shared" si="1"/>
        <v>11563</v>
      </c>
    </row>
    <row r="19" spans="1:11" ht="12" customHeight="1">
      <c r="A19" s="65" t="s">
        <v>20</v>
      </c>
      <c r="B19" s="65"/>
      <c r="C19" s="66">
        <v>266</v>
      </c>
      <c r="D19" s="66">
        <v>303</v>
      </c>
      <c r="E19" s="66">
        <v>386</v>
      </c>
      <c r="F19" s="66">
        <v>345</v>
      </c>
      <c r="G19" s="66">
        <v>362</v>
      </c>
      <c r="H19" s="66">
        <v>465</v>
      </c>
      <c r="I19" s="66">
        <v>523</v>
      </c>
      <c r="J19" s="66">
        <v>560</v>
      </c>
      <c r="K19" s="66">
        <v>662</v>
      </c>
    </row>
    <row r="20" spans="1:11" ht="12" customHeight="1">
      <c r="A20" s="65" t="s">
        <v>21</v>
      </c>
      <c r="B20" s="65"/>
      <c r="C20" s="66">
        <v>1127</v>
      </c>
      <c r="D20" s="66">
        <v>1311</v>
      </c>
      <c r="E20" s="66">
        <v>1610</v>
      </c>
      <c r="F20" s="66">
        <v>1732</v>
      </c>
      <c r="G20" s="66">
        <v>1677</v>
      </c>
      <c r="H20" s="66">
        <v>1814</v>
      </c>
      <c r="I20" s="66">
        <v>1965</v>
      </c>
      <c r="J20" s="66">
        <v>2108</v>
      </c>
      <c r="K20" s="66">
        <v>2518</v>
      </c>
    </row>
    <row r="21" spans="1:11" ht="12" customHeight="1">
      <c r="A21" s="65" t="s">
        <v>371</v>
      </c>
      <c r="B21" s="65"/>
      <c r="C21" s="218" t="s">
        <v>360</v>
      </c>
      <c r="D21" s="218" t="s">
        <v>360</v>
      </c>
      <c r="E21" s="218" t="s">
        <v>360</v>
      </c>
      <c r="F21" s="66">
        <v>186</v>
      </c>
      <c r="G21" s="66">
        <v>316</v>
      </c>
      <c r="H21" s="66">
        <v>479</v>
      </c>
      <c r="I21" s="66">
        <v>526</v>
      </c>
      <c r="J21" s="66">
        <v>672</v>
      </c>
      <c r="K21" s="66">
        <v>828</v>
      </c>
    </row>
    <row r="22" spans="1:11" ht="12" customHeight="1">
      <c r="A22" s="65" t="s">
        <v>22</v>
      </c>
      <c r="B22" s="65"/>
      <c r="C22" s="66">
        <v>101</v>
      </c>
      <c r="D22" s="66">
        <v>175</v>
      </c>
      <c r="E22" s="66">
        <v>161</v>
      </c>
      <c r="F22" s="66">
        <v>198</v>
      </c>
      <c r="G22" s="66">
        <v>88</v>
      </c>
      <c r="H22" s="66">
        <v>49</v>
      </c>
      <c r="I22" s="66">
        <v>67</v>
      </c>
      <c r="J22" s="66">
        <v>85</v>
      </c>
      <c r="K22" s="66">
        <v>94</v>
      </c>
    </row>
    <row r="23" spans="1:11" ht="12" customHeight="1">
      <c r="A23" s="65" t="s">
        <v>23</v>
      </c>
      <c r="B23" s="65"/>
      <c r="C23" s="66">
        <v>4602</v>
      </c>
      <c r="D23" s="66">
        <v>5173</v>
      </c>
      <c r="E23" s="66">
        <v>5379</v>
      </c>
      <c r="F23" s="66">
        <v>5226</v>
      </c>
      <c r="G23" s="66">
        <v>5183</v>
      </c>
      <c r="H23" s="66">
        <v>6710</v>
      </c>
      <c r="I23" s="66">
        <v>7327</v>
      </c>
      <c r="J23" s="66">
        <v>7928</v>
      </c>
      <c r="K23" s="66">
        <v>7439</v>
      </c>
    </row>
    <row r="24" spans="1:11" ht="12" customHeight="1">
      <c r="A24" s="65" t="s">
        <v>19</v>
      </c>
      <c r="B24" s="65"/>
      <c r="C24" s="66">
        <v>4</v>
      </c>
      <c r="D24" s="66">
        <v>11</v>
      </c>
      <c r="E24" s="66">
        <v>3</v>
      </c>
      <c r="F24" s="66">
        <v>19</v>
      </c>
      <c r="G24" s="66">
        <v>27</v>
      </c>
      <c r="H24" s="66">
        <v>37</v>
      </c>
      <c r="I24" s="66">
        <v>42</v>
      </c>
      <c r="J24" s="66">
        <v>34</v>
      </c>
      <c r="K24" s="66">
        <v>22</v>
      </c>
    </row>
    <row r="25" spans="1:11" ht="12" customHeight="1">
      <c r="A25" s="67"/>
      <c r="B25" s="67"/>
      <c r="C25" s="68"/>
      <c r="D25" s="68"/>
      <c r="E25" s="68"/>
      <c r="F25" s="68"/>
      <c r="G25" s="68"/>
      <c r="H25" s="68"/>
      <c r="I25" s="68"/>
      <c r="J25" s="68"/>
      <c r="K25" s="68"/>
    </row>
    <row r="26" spans="1:11" ht="12" customHeight="1">
      <c r="A26" s="62"/>
      <c r="B26" s="195"/>
      <c r="C26" s="193"/>
      <c r="D26" s="193"/>
      <c r="E26" s="193"/>
      <c r="F26" s="193"/>
      <c r="G26" s="193"/>
      <c r="H26" s="193"/>
      <c r="I26" s="193"/>
      <c r="J26" s="193"/>
      <c r="K26" s="193"/>
    </row>
    <row r="27" spans="1:11" ht="12" customHeight="1">
      <c r="A27" s="294" t="s">
        <v>69</v>
      </c>
      <c r="B27" s="294"/>
      <c r="C27" s="260"/>
      <c r="D27" s="260"/>
      <c r="E27" s="260"/>
      <c r="F27" s="260"/>
      <c r="G27" s="260"/>
      <c r="H27" s="260"/>
      <c r="I27" s="260"/>
      <c r="J27" s="260"/>
      <c r="K27" s="260"/>
    </row>
    <row r="28" spans="1:11" ht="12" customHeight="1">
      <c r="A28" s="60" t="s">
        <v>71</v>
      </c>
      <c r="B28" s="60"/>
      <c r="C28" s="61">
        <f aca="true" t="shared" si="2" ref="C28:K28">SUM(C29:C34)</f>
        <v>3937</v>
      </c>
      <c r="D28" s="61">
        <f t="shared" si="2"/>
        <v>3915</v>
      </c>
      <c r="E28" s="61">
        <f t="shared" si="2"/>
        <v>4281</v>
      </c>
      <c r="F28" s="61">
        <f t="shared" si="2"/>
        <v>4151</v>
      </c>
      <c r="G28" s="61">
        <f t="shared" si="2"/>
        <v>4261</v>
      </c>
      <c r="H28" s="61">
        <f t="shared" si="2"/>
        <v>5301</v>
      </c>
      <c r="I28" s="61">
        <f t="shared" si="2"/>
        <v>5633</v>
      </c>
      <c r="J28" s="61">
        <f t="shared" si="2"/>
        <v>5783</v>
      </c>
      <c r="K28" s="61">
        <f t="shared" si="2"/>
        <v>6380</v>
      </c>
    </row>
    <row r="29" spans="1:11" ht="12" customHeight="1">
      <c r="A29" s="65" t="s">
        <v>20</v>
      </c>
      <c r="B29" s="65"/>
      <c r="C29" s="66">
        <v>221</v>
      </c>
      <c r="D29" s="66">
        <v>201</v>
      </c>
      <c r="E29" s="66">
        <v>276</v>
      </c>
      <c r="F29" s="66">
        <v>283</v>
      </c>
      <c r="G29" s="66">
        <v>333</v>
      </c>
      <c r="H29" s="66">
        <v>404</v>
      </c>
      <c r="I29" s="66">
        <v>437</v>
      </c>
      <c r="J29" s="66">
        <v>439</v>
      </c>
      <c r="K29" s="66">
        <v>475</v>
      </c>
    </row>
    <row r="30" spans="1:11" ht="12" customHeight="1">
      <c r="A30" s="65" t="s">
        <v>21</v>
      </c>
      <c r="B30" s="65"/>
      <c r="C30" s="66">
        <v>443</v>
      </c>
      <c r="D30" s="66">
        <v>523</v>
      </c>
      <c r="E30" s="66">
        <v>635</v>
      </c>
      <c r="F30" s="66">
        <v>601</v>
      </c>
      <c r="G30" s="66">
        <v>571</v>
      </c>
      <c r="H30" s="66">
        <v>705</v>
      </c>
      <c r="I30" s="66">
        <v>795</v>
      </c>
      <c r="J30" s="66">
        <v>810</v>
      </c>
      <c r="K30" s="66">
        <v>953</v>
      </c>
    </row>
    <row r="31" spans="1:11" ht="12" customHeight="1">
      <c r="A31" s="65" t="s">
        <v>371</v>
      </c>
      <c r="B31" s="65"/>
      <c r="C31" s="218" t="s">
        <v>360</v>
      </c>
      <c r="D31" s="218" t="s">
        <v>360</v>
      </c>
      <c r="E31" s="218" t="s">
        <v>360</v>
      </c>
      <c r="F31" s="66">
        <v>40</v>
      </c>
      <c r="G31" s="66">
        <v>125</v>
      </c>
      <c r="H31" s="66">
        <v>201</v>
      </c>
      <c r="I31" s="66">
        <v>215</v>
      </c>
      <c r="J31" s="66">
        <v>267</v>
      </c>
      <c r="K31" s="66">
        <v>332</v>
      </c>
    </row>
    <row r="32" spans="1:11" ht="12" customHeight="1">
      <c r="A32" s="65" t="s">
        <v>22</v>
      </c>
      <c r="B32" s="65"/>
      <c r="C32" s="66">
        <v>69</v>
      </c>
      <c r="D32" s="66">
        <v>76</v>
      </c>
      <c r="E32" s="66">
        <v>110</v>
      </c>
      <c r="F32" s="66">
        <v>79</v>
      </c>
      <c r="G32" s="66">
        <v>39</v>
      </c>
      <c r="H32" s="66">
        <v>48</v>
      </c>
      <c r="I32" s="66">
        <v>50</v>
      </c>
      <c r="J32" s="66">
        <v>69</v>
      </c>
      <c r="K32" s="66">
        <v>81</v>
      </c>
    </row>
    <row r="33" spans="1:11" ht="12" customHeight="1">
      <c r="A33" s="65" t="s">
        <v>23</v>
      </c>
      <c r="B33" s="65"/>
      <c r="C33" s="66">
        <v>3195</v>
      </c>
      <c r="D33" s="66">
        <v>3107</v>
      </c>
      <c r="E33" s="66">
        <v>3242</v>
      </c>
      <c r="F33" s="66">
        <v>3125</v>
      </c>
      <c r="G33" s="66">
        <v>3164</v>
      </c>
      <c r="H33" s="66">
        <v>3910</v>
      </c>
      <c r="I33" s="66">
        <v>4107</v>
      </c>
      <c r="J33" s="66">
        <v>4165</v>
      </c>
      <c r="K33" s="66">
        <v>4517</v>
      </c>
    </row>
    <row r="34" spans="1:11" ht="12" customHeight="1">
      <c r="A34" s="65" t="s">
        <v>19</v>
      </c>
      <c r="B34" s="65"/>
      <c r="C34" s="66">
        <v>9</v>
      </c>
      <c r="D34" s="66">
        <v>8</v>
      </c>
      <c r="E34" s="66">
        <v>18</v>
      </c>
      <c r="F34" s="66">
        <v>23</v>
      </c>
      <c r="G34" s="66">
        <v>29</v>
      </c>
      <c r="H34" s="66">
        <v>33</v>
      </c>
      <c r="I34" s="66">
        <v>29</v>
      </c>
      <c r="J34" s="66">
        <v>33</v>
      </c>
      <c r="K34" s="66">
        <v>22</v>
      </c>
    </row>
    <row r="35" spans="1:11" ht="12" customHeight="1">
      <c r="A35" s="67"/>
      <c r="B35" s="67"/>
      <c r="C35" s="68"/>
      <c r="D35" s="68"/>
      <c r="E35" s="68"/>
      <c r="F35" s="68"/>
      <c r="G35" s="68"/>
      <c r="H35" s="68"/>
      <c r="I35" s="68"/>
      <c r="J35" s="68"/>
      <c r="K35" s="68"/>
    </row>
    <row r="36" spans="1:12" ht="65.25" customHeight="1">
      <c r="A36" s="292" t="s">
        <v>386</v>
      </c>
      <c r="B36" s="293"/>
      <c r="C36" s="293"/>
      <c r="D36" s="293"/>
      <c r="E36" s="293"/>
      <c r="F36" s="293"/>
      <c r="G36" s="293"/>
      <c r="H36" s="293"/>
      <c r="I36" s="293"/>
      <c r="J36" s="293"/>
      <c r="K36" s="293"/>
      <c r="L36" s="124"/>
    </row>
    <row r="37" spans="1:11" ht="19.5" customHeight="1">
      <c r="A37" s="295" t="s">
        <v>325</v>
      </c>
      <c r="B37" s="295"/>
      <c r="C37" s="295"/>
      <c r="D37" s="295"/>
      <c r="E37" s="295"/>
      <c r="F37" s="295"/>
      <c r="G37" s="295"/>
      <c r="H37" s="295"/>
      <c r="I37" s="295"/>
      <c r="J37" s="295"/>
      <c r="K37" s="295"/>
    </row>
    <row r="38" spans="1:11" ht="45.75" customHeight="1">
      <c r="A38" s="257" t="s">
        <v>372</v>
      </c>
      <c r="B38" s="257"/>
      <c r="C38" s="257"/>
      <c r="D38" s="257"/>
      <c r="E38" s="257"/>
      <c r="F38" s="257"/>
      <c r="G38" s="257"/>
      <c r="H38" s="257"/>
      <c r="I38" s="257"/>
      <c r="J38" s="257"/>
      <c r="K38" s="257"/>
    </row>
    <row r="39" spans="1:12" ht="53.25" customHeight="1">
      <c r="A39" s="267" t="s">
        <v>112</v>
      </c>
      <c r="B39" s="268"/>
      <c r="C39" s="268"/>
      <c r="D39" s="268"/>
      <c r="E39" s="268"/>
      <c r="F39" s="268"/>
      <c r="G39" s="268"/>
      <c r="H39" s="268"/>
      <c r="I39" s="268"/>
      <c r="J39" s="268"/>
      <c r="K39" s="269"/>
      <c r="L39" s="133"/>
    </row>
  </sheetData>
  <mergeCells count="9">
    <mergeCell ref="A36:K36"/>
    <mergeCell ref="A39:K39"/>
    <mergeCell ref="A7:K7"/>
    <mergeCell ref="A1:K1"/>
    <mergeCell ref="A27:K27"/>
    <mergeCell ref="A17:K17"/>
    <mergeCell ref="A37:K37"/>
    <mergeCell ref="A38:K38"/>
    <mergeCell ref="G4:K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U31"/>
  <sheetViews>
    <sheetView workbookViewId="0" topLeftCell="A1">
      <selection activeCell="A1" sqref="A1:K1"/>
    </sheetView>
  </sheetViews>
  <sheetFormatPr defaultColWidth="9.140625" defaultRowHeight="12" customHeight="1"/>
  <cols>
    <col min="1" max="1" width="26.57421875" style="55" customWidth="1"/>
    <col min="2" max="2" width="5.7109375" style="55" customWidth="1"/>
    <col min="3" max="11" width="5.7109375" style="20" customWidth="1"/>
    <col min="12" max="16384" width="9.140625" style="55" customWidth="1"/>
  </cols>
  <sheetData>
    <row r="1" spans="1:11" ht="15" customHeight="1">
      <c r="A1" s="289" t="s">
        <v>326</v>
      </c>
      <c r="B1" s="289"/>
      <c r="C1" s="260"/>
      <c r="D1" s="260"/>
      <c r="E1" s="260"/>
      <c r="F1" s="260"/>
      <c r="G1" s="260"/>
      <c r="H1" s="260"/>
      <c r="I1" s="260"/>
      <c r="J1" s="260"/>
      <c r="K1" s="260"/>
    </row>
    <row r="2" spans="2:11" ht="12" customHeight="1">
      <c r="B2" s="195"/>
      <c r="C2" s="193"/>
      <c r="D2" s="193"/>
      <c r="E2" s="193"/>
      <c r="F2" s="193"/>
      <c r="G2" s="193"/>
      <c r="H2" s="193"/>
      <c r="I2" s="193"/>
      <c r="J2" s="193"/>
      <c r="K2" s="193"/>
    </row>
    <row r="3" spans="2:11" ht="12" customHeight="1">
      <c r="B3" s="195"/>
      <c r="C3" s="193"/>
      <c r="D3" s="193"/>
      <c r="E3" s="193"/>
      <c r="F3" s="193"/>
      <c r="G3" s="193"/>
      <c r="H3" s="193"/>
      <c r="I3" s="193"/>
      <c r="J3" s="193"/>
      <c r="K3" s="193"/>
    </row>
    <row r="4" spans="1:21" ht="14.25" thickBot="1">
      <c r="A4" s="59" t="s">
        <v>58</v>
      </c>
      <c r="B4" s="59"/>
      <c r="C4" s="21"/>
      <c r="D4" s="21"/>
      <c r="E4" s="21"/>
      <c r="F4" s="21"/>
      <c r="G4" s="283" t="s">
        <v>383</v>
      </c>
      <c r="H4" s="283"/>
      <c r="I4" s="283"/>
      <c r="J4" s="283"/>
      <c r="K4" s="283"/>
      <c r="L4" s="193"/>
      <c r="M4" s="193"/>
      <c r="N4" s="193"/>
      <c r="O4" s="193"/>
      <c r="P4" s="193"/>
      <c r="Q4" s="193"/>
      <c r="R4" s="193"/>
      <c r="S4" s="193"/>
      <c r="T4" s="193"/>
      <c r="U4" s="193"/>
    </row>
    <row r="5" spans="1:11" ht="15" customHeight="1">
      <c r="A5" s="50"/>
      <c r="B5" s="50"/>
      <c r="C5" s="217" t="s">
        <v>366</v>
      </c>
      <c r="D5" s="217" t="s">
        <v>367</v>
      </c>
      <c r="E5" s="217" t="s">
        <v>368</v>
      </c>
      <c r="F5" s="217" t="s">
        <v>369</v>
      </c>
      <c r="G5" s="217" t="s">
        <v>370</v>
      </c>
      <c r="H5" s="217" t="s">
        <v>1</v>
      </c>
      <c r="I5" s="217" t="s">
        <v>2</v>
      </c>
      <c r="J5" s="217" t="s">
        <v>3</v>
      </c>
      <c r="K5" s="217" t="s">
        <v>4</v>
      </c>
    </row>
    <row r="6" spans="1:11" ht="12" customHeight="1">
      <c r="A6" s="17"/>
      <c r="B6" s="17"/>
      <c r="C6" s="31"/>
      <c r="D6" s="31"/>
      <c r="E6" s="31"/>
      <c r="F6" s="31"/>
      <c r="G6" s="31"/>
      <c r="H6" s="31"/>
      <c r="I6" s="31"/>
      <c r="J6" s="31"/>
      <c r="K6" s="31"/>
    </row>
    <row r="7" spans="1:11" ht="12" customHeight="1">
      <c r="A7" s="296" t="s">
        <v>67</v>
      </c>
      <c r="B7" s="296"/>
      <c r="C7" s="260"/>
      <c r="D7" s="260"/>
      <c r="E7" s="260"/>
      <c r="F7" s="260"/>
      <c r="G7" s="260"/>
      <c r="H7" s="260"/>
      <c r="I7" s="260"/>
      <c r="J7" s="260"/>
      <c r="K7" s="260"/>
    </row>
    <row r="8" spans="1:11" ht="12" customHeight="1">
      <c r="A8" s="70" t="s">
        <v>72</v>
      </c>
      <c r="B8" s="70"/>
      <c r="C8" s="69">
        <f aca="true" t="shared" si="0" ref="C8:K8">SUM(C9:C12)</f>
        <v>4913</v>
      </c>
      <c r="D8" s="69">
        <f t="shared" si="0"/>
        <v>5270</v>
      </c>
      <c r="E8" s="69">
        <f t="shared" si="0"/>
        <v>5141</v>
      </c>
      <c r="F8" s="69">
        <f t="shared" si="0"/>
        <v>5064</v>
      </c>
      <c r="G8" s="69">
        <f t="shared" si="0"/>
        <v>5236</v>
      </c>
      <c r="H8" s="69">
        <f t="shared" si="0"/>
        <v>6549</v>
      </c>
      <c r="I8" s="69">
        <f t="shared" si="0"/>
        <v>6964</v>
      </c>
      <c r="J8" s="69">
        <f t="shared" si="0"/>
        <v>6655</v>
      </c>
      <c r="K8" s="69">
        <f t="shared" si="0"/>
        <v>7123</v>
      </c>
    </row>
    <row r="9" spans="1:11" ht="12" customHeight="1">
      <c r="A9" s="219" t="s">
        <v>373</v>
      </c>
      <c r="B9" s="71"/>
      <c r="C9" s="72">
        <v>88</v>
      </c>
      <c r="D9" s="72">
        <v>90</v>
      </c>
      <c r="E9" s="72">
        <v>66</v>
      </c>
      <c r="F9" s="72">
        <v>79</v>
      </c>
      <c r="G9" s="72">
        <v>112</v>
      </c>
      <c r="H9" s="72">
        <v>129</v>
      </c>
      <c r="I9" s="72">
        <v>135</v>
      </c>
      <c r="J9" s="72">
        <v>180</v>
      </c>
      <c r="K9" s="72">
        <v>177</v>
      </c>
    </row>
    <row r="10" spans="1:11" ht="12" customHeight="1">
      <c r="A10" s="71" t="s">
        <v>24</v>
      </c>
      <c r="B10" s="71"/>
      <c r="C10" s="72">
        <v>240</v>
      </c>
      <c r="D10" s="72">
        <v>305</v>
      </c>
      <c r="E10" s="72">
        <v>354</v>
      </c>
      <c r="F10" s="72">
        <v>366</v>
      </c>
      <c r="G10" s="72">
        <v>458</v>
      </c>
      <c r="H10" s="72">
        <v>546</v>
      </c>
      <c r="I10" s="72">
        <v>548</v>
      </c>
      <c r="J10" s="72">
        <v>627</v>
      </c>
      <c r="K10" s="72">
        <v>680</v>
      </c>
    </row>
    <row r="11" spans="1:11" ht="12" customHeight="1">
      <c r="A11" s="71" t="s">
        <v>25</v>
      </c>
      <c r="B11" s="71"/>
      <c r="C11" s="72">
        <v>4449</v>
      </c>
      <c r="D11" s="72">
        <v>4694</v>
      </c>
      <c r="E11" s="72">
        <v>4507</v>
      </c>
      <c r="F11" s="72">
        <v>4347</v>
      </c>
      <c r="G11" s="72">
        <v>4387</v>
      </c>
      <c r="H11" s="72">
        <v>5647</v>
      </c>
      <c r="I11" s="72">
        <v>5990</v>
      </c>
      <c r="J11" s="72">
        <v>5630</v>
      </c>
      <c r="K11" s="72">
        <v>6130</v>
      </c>
    </row>
    <row r="12" spans="1:11" ht="12" customHeight="1">
      <c r="A12" s="71" t="s">
        <v>19</v>
      </c>
      <c r="B12" s="71"/>
      <c r="C12" s="72">
        <v>136</v>
      </c>
      <c r="D12" s="72">
        <v>181</v>
      </c>
      <c r="E12" s="72">
        <v>214</v>
      </c>
      <c r="F12" s="72">
        <v>272</v>
      </c>
      <c r="G12" s="72">
        <v>279</v>
      </c>
      <c r="H12" s="72">
        <v>227</v>
      </c>
      <c r="I12" s="72">
        <v>291</v>
      </c>
      <c r="J12" s="72">
        <v>218</v>
      </c>
      <c r="K12" s="72">
        <v>136</v>
      </c>
    </row>
    <row r="13" spans="1:11" ht="12" customHeight="1">
      <c r="A13" s="73"/>
      <c r="B13" s="73"/>
      <c r="C13" s="23"/>
      <c r="D13" s="74"/>
      <c r="E13" s="74"/>
      <c r="F13" s="74"/>
      <c r="G13" s="74"/>
      <c r="H13" s="74"/>
      <c r="I13" s="74"/>
      <c r="J13" s="74"/>
      <c r="K13" s="74"/>
    </row>
    <row r="14" spans="1:11" ht="12" customHeight="1">
      <c r="A14" s="75"/>
      <c r="B14" s="75"/>
      <c r="C14" s="76"/>
      <c r="D14" s="76"/>
      <c r="E14" s="76"/>
      <c r="F14" s="76"/>
      <c r="G14" s="76"/>
      <c r="H14" s="76"/>
      <c r="I14" s="76"/>
      <c r="J14" s="76"/>
      <c r="K14" s="76"/>
    </row>
    <row r="15" spans="1:11" ht="12" customHeight="1">
      <c r="A15" s="296" t="s">
        <v>68</v>
      </c>
      <c r="B15" s="296"/>
      <c r="C15" s="260"/>
      <c r="D15" s="260"/>
      <c r="E15" s="260"/>
      <c r="F15" s="260"/>
      <c r="G15" s="260"/>
      <c r="H15" s="260"/>
      <c r="I15" s="260"/>
      <c r="J15" s="260"/>
      <c r="K15" s="260"/>
    </row>
    <row r="16" spans="1:11" ht="12" customHeight="1">
      <c r="A16" s="70" t="s">
        <v>72</v>
      </c>
      <c r="B16" s="70"/>
      <c r="C16" s="69">
        <f aca="true" t="shared" si="1" ref="C16:K16">SUM(C17:C20)</f>
        <v>6100</v>
      </c>
      <c r="D16" s="69">
        <f t="shared" si="1"/>
        <v>6973</v>
      </c>
      <c r="E16" s="69">
        <f t="shared" si="1"/>
        <v>7539</v>
      </c>
      <c r="F16" s="69">
        <f t="shared" si="1"/>
        <v>7706</v>
      </c>
      <c r="G16" s="69">
        <f t="shared" si="1"/>
        <v>7653</v>
      </c>
      <c r="H16" s="69">
        <f t="shared" si="1"/>
        <v>9554</v>
      </c>
      <c r="I16" s="69">
        <f t="shared" si="1"/>
        <v>10450</v>
      </c>
      <c r="J16" s="69">
        <f t="shared" si="1"/>
        <v>11387</v>
      </c>
      <c r="K16" s="69">
        <f t="shared" si="1"/>
        <v>11563</v>
      </c>
    </row>
    <row r="17" spans="1:11" ht="12" customHeight="1">
      <c r="A17" s="219" t="s">
        <v>373</v>
      </c>
      <c r="B17" s="71"/>
      <c r="C17" s="72">
        <v>76</v>
      </c>
      <c r="D17" s="72">
        <v>82</v>
      </c>
      <c r="E17" s="72">
        <v>102</v>
      </c>
      <c r="F17" s="72">
        <v>127</v>
      </c>
      <c r="G17" s="72">
        <v>153</v>
      </c>
      <c r="H17" s="72">
        <v>157</v>
      </c>
      <c r="I17" s="72">
        <v>201</v>
      </c>
      <c r="J17" s="72">
        <v>205</v>
      </c>
      <c r="K17" s="72">
        <v>253</v>
      </c>
    </row>
    <row r="18" spans="1:11" ht="12" customHeight="1">
      <c r="A18" s="71" t="s">
        <v>24</v>
      </c>
      <c r="B18" s="71"/>
      <c r="C18" s="72">
        <v>301</v>
      </c>
      <c r="D18" s="72">
        <v>403</v>
      </c>
      <c r="E18" s="72">
        <v>531</v>
      </c>
      <c r="F18" s="72">
        <v>785</v>
      </c>
      <c r="G18" s="72">
        <v>773</v>
      </c>
      <c r="H18" s="72">
        <v>767</v>
      </c>
      <c r="I18" s="72">
        <v>882</v>
      </c>
      <c r="J18" s="72">
        <v>989</v>
      </c>
      <c r="K18" s="72">
        <v>1089</v>
      </c>
    </row>
    <row r="19" spans="1:11" ht="12" customHeight="1">
      <c r="A19" s="71" t="s">
        <v>25</v>
      </c>
      <c r="B19" s="71"/>
      <c r="C19" s="72">
        <v>5650</v>
      </c>
      <c r="D19" s="72">
        <v>6381</v>
      </c>
      <c r="E19" s="72">
        <v>6791</v>
      </c>
      <c r="F19" s="72">
        <v>6666</v>
      </c>
      <c r="G19" s="72">
        <v>6611</v>
      </c>
      <c r="H19" s="72">
        <v>8535</v>
      </c>
      <c r="I19" s="72">
        <v>9266</v>
      </c>
      <c r="J19" s="72">
        <v>10123</v>
      </c>
      <c r="K19" s="72">
        <v>10148</v>
      </c>
    </row>
    <row r="20" spans="1:11" ht="12" customHeight="1">
      <c r="A20" s="71" t="s">
        <v>19</v>
      </c>
      <c r="B20" s="71"/>
      <c r="C20" s="72">
        <v>73</v>
      </c>
      <c r="D20" s="72">
        <v>107</v>
      </c>
      <c r="E20" s="72">
        <v>115</v>
      </c>
      <c r="F20" s="72">
        <v>128</v>
      </c>
      <c r="G20" s="72">
        <v>116</v>
      </c>
      <c r="H20" s="72">
        <v>95</v>
      </c>
      <c r="I20" s="72">
        <v>101</v>
      </c>
      <c r="J20" s="72">
        <v>70</v>
      </c>
      <c r="K20" s="72">
        <v>73</v>
      </c>
    </row>
    <row r="21" spans="1:11" ht="12" customHeight="1">
      <c r="A21" s="73"/>
      <c r="B21" s="73"/>
      <c r="C21" s="74"/>
      <c r="D21" s="74"/>
      <c r="E21" s="74"/>
      <c r="F21" s="74"/>
      <c r="G21" s="74"/>
      <c r="H21" s="74"/>
      <c r="I21" s="74"/>
      <c r="J21" s="74"/>
      <c r="K21" s="74"/>
    </row>
    <row r="22" spans="1:11" ht="12" customHeight="1">
      <c r="A22" s="75"/>
      <c r="B22" s="75"/>
      <c r="C22" s="76"/>
      <c r="D22" s="76"/>
      <c r="E22" s="76"/>
      <c r="F22" s="76"/>
      <c r="G22" s="76"/>
      <c r="H22" s="76"/>
      <c r="I22" s="76"/>
      <c r="J22" s="76"/>
      <c r="K22" s="76"/>
    </row>
    <row r="23" spans="1:11" ht="12" customHeight="1">
      <c r="A23" s="296" t="s">
        <v>69</v>
      </c>
      <c r="B23" s="296"/>
      <c r="C23" s="260"/>
      <c r="D23" s="260"/>
      <c r="E23" s="260"/>
      <c r="F23" s="260"/>
      <c r="G23" s="260"/>
      <c r="H23" s="260"/>
      <c r="I23" s="260"/>
      <c r="J23" s="260"/>
      <c r="K23" s="260"/>
    </row>
    <row r="24" spans="1:11" ht="12" customHeight="1">
      <c r="A24" s="70" t="s">
        <v>72</v>
      </c>
      <c r="B24" s="70"/>
      <c r="C24" s="69">
        <f aca="true" t="shared" si="2" ref="C24:K24">SUM(C25:C28)</f>
        <v>3937</v>
      </c>
      <c r="D24" s="69">
        <f t="shared" si="2"/>
        <v>3915</v>
      </c>
      <c r="E24" s="69">
        <f t="shared" si="2"/>
        <v>4281</v>
      </c>
      <c r="F24" s="69">
        <f t="shared" si="2"/>
        <v>4151</v>
      </c>
      <c r="G24" s="69">
        <f t="shared" si="2"/>
        <v>4261</v>
      </c>
      <c r="H24" s="69">
        <f t="shared" si="2"/>
        <v>5301</v>
      </c>
      <c r="I24" s="69">
        <f t="shared" si="2"/>
        <v>5633</v>
      </c>
      <c r="J24" s="69">
        <f t="shared" si="2"/>
        <v>5783</v>
      </c>
      <c r="K24" s="69">
        <f t="shared" si="2"/>
        <v>6380</v>
      </c>
    </row>
    <row r="25" spans="1:11" ht="12" customHeight="1">
      <c r="A25" s="219" t="s">
        <v>373</v>
      </c>
      <c r="B25" s="71"/>
      <c r="C25" s="72">
        <v>49</v>
      </c>
      <c r="D25" s="72">
        <v>59</v>
      </c>
      <c r="E25" s="72">
        <v>83</v>
      </c>
      <c r="F25" s="72">
        <v>88</v>
      </c>
      <c r="G25" s="72">
        <v>91</v>
      </c>
      <c r="H25" s="72">
        <v>112</v>
      </c>
      <c r="I25" s="72">
        <v>130</v>
      </c>
      <c r="J25" s="72">
        <v>146</v>
      </c>
      <c r="K25" s="72">
        <v>161</v>
      </c>
    </row>
    <row r="26" spans="1:11" ht="12" customHeight="1">
      <c r="A26" s="71" t="s">
        <v>24</v>
      </c>
      <c r="B26" s="71"/>
      <c r="C26" s="72">
        <v>190</v>
      </c>
      <c r="D26" s="72">
        <v>245</v>
      </c>
      <c r="E26" s="72">
        <v>337</v>
      </c>
      <c r="F26" s="72">
        <v>351</v>
      </c>
      <c r="G26" s="72">
        <v>433</v>
      </c>
      <c r="H26" s="72">
        <v>505</v>
      </c>
      <c r="I26" s="72">
        <v>529</v>
      </c>
      <c r="J26" s="72">
        <v>605</v>
      </c>
      <c r="K26" s="72">
        <v>625</v>
      </c>
    </row>
    <row r="27" spans="1:11" ht="12" customHeight="1">
      <c r="A27" s="71" t="s">
        <v>25</v>
      </c>
      <c r="B27" s="71"/>
      <c r="C27" s="72">
        <v>3603</v>
      </c>
      <c r="D27" s="72">
        <v>3547</v>
      </c>
      <c r="E27" s="72">
        <v>3751</v>
      </c>
      <c r="F27" s="72">
        <v>3625</v>
      </c>
      <c r="G27" s="72">
        <v>3649</v>
      </c>
      <c r="H27" s="72">
        <v>4595</v>
      </c>
      <c r="I27" s="72">
        <v>4885</v>
      </c>
      <c r="J27" s="72">
        <v>4962</v>
      </c>
      <c r="K27" s="72">
        <v>5514</v>
      </c>
    </row>
    <row r="28" spans="1:11" ht="12" customHeight="1">
      <c r="A28" s="71" t="s">
        <v>19</v>
      </c>
      <c r="B28" s="71"/>
      <c r="C28" s="72">
        <v>95</v>
      </c>
      <c r="D28" s="72">
        <v>64</v>
      </c>
      <c r="E28" s="72">
        <v>110</v>
      </c>
      <c r="F28" s="72">
        <v>87</v>
      </c>
      <c r="G28" s="72">
        <v>88</v>
      </c>
      <c r="H28" s="72">
        <v>89</v>
      </c>
      <c r="I28" s="72">
        <v>89</v>
      </c>
      <c r="J28" s="72">
        <v>70</v>
      </c>
      <c r="K28" s="72">
        <v>80</v>
      </c>
    </row>
    <row r="29" spans="1:11" ht="12" customHeight="1">
      <c r="A29" s="73"/>
      <c r="B29" s="73"/>
      <c r="C29" s="74"/>
      <c r="D29" s="74"/>
      <c r="E29" s="74"/>
      <c r="F29" s="74"/>
      <c r="G29" s="74"/>
      <c r="H29" s="74"/>
      <c r="I29" s="74"/>
      <c r="J29" s="74"/>
      <c r="K29" s="74"/>
    </row>
    <row r="30" spans="1:12" ht="71.25" customHeight="1">
      <c r="A30" s="292" t="s">
        <v>386</v>
      </c>
      <c r="B30" s="293"/>
      <c r="C30" s="293"/>
      <c r="D30" s="293"/>
      <c r="E30" s="293"/>
      <c r="F30" s="293"/>
      <c r="G30" s="293"/>
      <c r="H30" s="293"/>
      <c r="I30" s="293"/>
      <c r="J30" s="293"/>
      <c r="K30" s="293"/>
      <c r="L30" s="124"/>
    </row>
    <row r="31" spans="1:12" ht="51.75" customHeight="1">
      <c r="A31" s="267" t="s">
        <v>112</v>
      </c>
      <c r="B31" s="268"/>
      <c r="C31" s="268"/>
      <c r="D31" s="268"/>
      <c r="E31" s="268"/>
      <c r="F31" s="268"/>
      <c r="G31" s="268"/>
      <c r="H31" s="268"/>
      <c r="I31" s="268"/>
      <c r="J31" s="268"/>
      <c r="K31" s="269"/>
      <c r="L31" s="133"/>
    </row>
  </sheetData>
  <mergeCells count="7">
    <mergeCell ref="A30:K30"/>
    <mergeCell ref="A31:K31"/>
    <mergeCell ref="A1:K1"/>
    <mergeCell ref="A7:K7"/>
    <mergeCell ref="A15:K15"/>
    <mergeCell ref="A23:K23"/>
    <mergeCell ref="G4:K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U53"/>
  <sheetViews>
    <sheetView workbookViewId="0" topLeftCell="A1">
      <selection activeCell="A1" sqref="A1:L1"/>
    </sheetView>
  </sheetViews>
  <sheetFormatPr defaultColWidth="9.140625" defaultRowHeight="12" customHeight="1"/>
  <cols>
    <col min="1" max="1" width="24.57421875" style="1" customWidth="1"/>
    <col min="2" max="2" width="5.7109375" style="1" hidden="1" customWidth="1"/>
    <col min="3" max="3" width="0.2890625" style="1" hidden="1" customWidth="1"/>
    <col min="4" max="4" width="6.28125" style="1" customWidth="1"/>
    <col min="5" max="12" width="5.7109375" style="1" customWidth="1"/>
    <col min="13" max="16384" width="9.140625" style="1" customWidth="1"/>
  </cols>
  <sheetData>
    <row r="1" spans="1:13" ht="15" customHeight="1">
      <c r="A1" s="289" t="s">
        <v>306</v>
      </c>
      <c r="B1" s="289"/>
      <c r="C1" s="271"/>
      <c r="D1" s="271"/>
      <c r="E1" s="271"/>
      <c r="F1" s="271"/>
      <c r="G1" s="271"/>
      <c r="H1" s="271"/>
      <c r="I1" s="271"/>
      <c r="J1" s="271"/>
      <c r="K1" s="271"/>
      <c r="L1" s="271"/>
      <c r="M1" s="55"/>
    </row>
    <row r="2" spans="1:11" ht="12" customHeight="1">
      <c r="A2" s="58"/>
      <c r="B2" s="58"/>
      <c r="C2" s="171">
        <f>SUM(C3:C4)</f>
        <v>8865</v>
      </c>
      <c r="E2" s="171"/>
      <c r="F2" s="171"/>
      <c r="G2" s="171"/>
      <c r="H2" s="171"/>
      <c r="I2" s="171"/>
      <c r="J2" s="171"/>
      <c r="K2" s="171"/>
    </row>
    <row r="3" spans="1:12" ht="12" customHeight="1">
      <c r="A3" s="3"/>
      <c r="B3" s="3"/>
      <c r="C3" s="26">
        <v>8865</v>
      </c>
      <c r="E3" s="253"/>
      <c r="F3" s="254"/>
      <c r="G3" s="253"/>
      <c r="H3" s="253"/>
      <c r="I3" s="253"/>
      <c r="J3" s="253"/>
      <c r="K3" s="253"/>
      <c r="L3" s="253"/>
    </row>
    <row r="4" spans="1:21" s="55" customFormat="1" ht="14.25" thickBot="1">
      <c r="A4" s="59" t="s">
        <v>58</v>
      </c>
      <c r="B4" s="59"/>
      <c r="C4" s="21"/>
      <c r="D4" s="21"/>
      <c r="E4" s="283" t="s">
        <v>383</v>
      </c>
      <c r="F4" s="284"/>
      <c r="G4" s="284"/>
      <c r="H4" s="284"/>
      <c r="I4" s="284"/>
      <c r="J4" s="284"/>
      <c r="K4" s="284"/>
      <c r="L4" s="284"/>
      <c r="M4" s="193"/>
      <c r="N4" s="193"/>
      <c r="O4" s="193"/>
      <c r="P4" s="193"/>
      <c r="Q4" s="193"/>
      <c r="R4" s="193"/>
      <c r="S4" s="193"/>
      <c r="T4" s="193"/>
      <c r="U4" s="193"/>
    </row>
    <row r="5" spans="1:12" ht="15" customHeight="1">
      <c r="A5" s="5"/>
      <c r="B5" s="5"/>
      <c r="C5" s="5">
        <v>2000</v>
      </c>
      <c r="D5" s="217" t="s">
        <v>366</v>
      </c>
      <c r="E5" s="217" t="s">
        <v>367</v>
      </c>
      <c r="F5" s="217" t="s">
        <v>368</v>
      </c>
      <c r="G5" s="217" t="s">
        <v>369</v>
      </c>
      <c r="H5" s="217" t="s">
        <v>370</v>
      </c>
      <c r="I5" s="217" t="s">
        <v>1</v>
      </c>
      <c r="J5" s="217" t="s">
        <v>2</v>
      </c>
      <c r="K5" s="217" t="s">
        <v>3</v>
      </c>
      <c r="L5" s="217" t="s">
        <v>4</v>
      </c>
    </row>
    <row r="6" spans="1:12" ht="12" customHeight="1">
      <c r="A6" s="109"/>
      <c r="B6" s="128"/>
      <c r="C6" s="16"/>
      <c r="D6" s="16"/>
      <c r="E6" s="16"/>
      <c r="F6" s="16"/>
      <c r="G6" s="16"/>
      <c r="H6" s="16"/>
      <c r="I6" s="16"/>
      <c r="J6" s="16"/>
      <c r="K6" s="16"/>
      <c r="L6" s="16"/>
    </row>
    <row r="7" spans="1:12" ht="12" customHeight="1">
      <c r="A7" s="110" t="s">
        <v>113</v>
      </c>
      <c r="B7" s="110"/>
      <c r="C7" s="6"/>
      <c r="E7" s="6"/>
      <c r="F7" s="6"/>
      <c r="G7" s="6"/>
      <c r="H7" s="6"/>
      <c r="I7" s="6"/>
      <c r="J7" s="6"/>
      <c r="K7" s="6"/>
      <c r="L7" s="6"/>
    </row>
    <row r="8" spans="1:12" ht="12" customHeight="1">
      <c r="A8" s="126" t="s">
        <v>115</v>
      </c>
      <c r="B8" s="126"/>
      <c r="C8" s="6">
        <f aca="true" t="shared" si="0" ref="C8:K8">SUM(C9:C13)</f>
        <v>9423</v>
      </c>
      <c r="D8" s="7">
        <f t="shared" si="0"/>
        <v>9423</v>
      </c>
      <c r="E8" s="7">
        <f t="shared" si="0"/>
        <v>10695</v>
      </c>
      <c r="F8" s="7">
        <f t="shared" si="0"/>
        <v>11515</v>
      </c>
      <c r="G8" s="7">
        <f t="shared" si="0"/>
        <v>11835</v>
      </c>
      <c r="H8" s="7">
        <f t="shared" si="0"/>
        <v>12558</v>
      </c>
      <c r="I8" s="7">
        <f t="shared" si="0"/>
        <v>14406</v>
      </c>
      <c r="J8" s="7">
        <f t="shared" si="0"/>
        <v>15054</v>
      </c>
      <c r="K8" s="7">
        <f t="shared" si="0"/>
        <v>15231</v>
      </c>
      <c r="L8" s="7">
        <f>SUM(L9:L13)</f>
        <v>15847</v>
      </c>
    </row>
    <row r="9" spans="1:12" ht="12" customHeight="1">
      <c r="A9" s="111" t="s">
        <v>28</v>
      </c>
      <c r="B9" s="111"/>
      <c r="C9" s="112">
        <v>7191</v>
      </c>
      <c r="D9" s="3">
        <f aca="true" t="shared" si="1" ref="D9:K9">+D16+D23</f>
        <v>7193</v>
      </c>
      <c r="E9" s="3">
        <f t="shared" si="1"/>
        <v>7941</v>
      </c>
      <c r="F9" s="3">
        <f t="shared" si="1"/>
        <v>8702</v>
      </c>
      <c r="G9" s="3">
        <f t="shared" si="1"/>
        <v>8957</v>
      </c>
      <c r="H9" s="3">
        <f t="shared" si="1"/>
        <v>9418</v>
      </c>
      <c r="I9" s="3">
        <f t="shared" si="1"/>
        <v>10887</v>
      </c>
      <c r="J9" s="3">
        <f t="shared" si="1"/>
        <v>11527</v>
      </c>
      <c r="K9" s="3">
        <f t="shared" si="1"/>
        <v>11992</v>
      </c>
      <c r="L9" s="3">
        <f>+L16+L23</f>
        <v>12756</v>
      </c>
    </row>
    <row r="10" spans="1:12" ht="12" customHeight="1">
      <c r="A10" s="111" t="s">
        <v>26</v>
      </c>
      <c r="B10" s="111"/>
      <c r="C10" s="112">
        <v>1929</v>
      </c>
      <c r="D10" s="3">
        <f aca="true" t="shared" si="2" ref="D10:K10">+D17+D24</f>
        <v>1933</v>
      </c>
      <c r="E10" s="3">
        <f t="shared" si="2"/>
        <v>2378</v>
      </c>
      <c r="F10" s="3">
        <f t="shared" si="2"/>
        <v>2503</v>
      </c>
      <c r="G10" s="3">
        <f t="shared" si="2"/>
        <v>2522</v>
      </c>
      <c r="H10" s="3">
        <f t="shared" si="2"/>
        <v>2763</v>
      </c>
      <c r="I10" s="3">
        <f t="shared" si="2"/>
        <v>3091</v>
      </c>
      <c r="J10" s="3">
        <f t="shared" si="2"/>
        <v>3124</v>
      </c>
      <c r="K10" s="3">
        <f t="shared" si="2"/>
        <v>2871</v>
      </c>
      <c r="L10" s="3">
        <f>+L17+L24</f>
        <v>2756</v>
      </c>
    </row>
    <row r="11" spans="1:12" ht="12" customHeight="1">
      <c r="A11" s="111" t="s">
        <v>27</v>
      </c>
      <c r="B11" s="111"/>
      <c r="C11" s="112">
        <v>147</v>
      </c>
      <c r="D11" s="3">
        <f aca="true" t="shared" si="3" ref="D11:K11">+D18+D25</f>
        <v>147</v>
      </c>
      <c r="E11" s="3">
        <f t="shared" si="3"/>
        <v>199</v>
      </c>
      <c r="F11" s="3">
        <f t="shared" si="3"/>
        <v>170</v>
      </c>
      <c r="G11" s="3">
        <f t="shared" si="3"/>
        <v>187</v>
      </c>
      <c r="H11" s="3">
        <f t="shared" si="3"/>
        <v>216</v>
      </c>
      <c r="I11" s="3">
        <f t="shared" si="3"/>
        <v>201</v>
      </c>
      <c r="J11" s="3">
        <f t="shared" si="3"/>
        <v>197</v>
      </c>
      <c r="K11" s="3">
        <f t="shared" si="3"/>
        <v>208</v>
      </c>
      <c r="L11" s="3">
        <f>+L18+L25</f>
        <v>196</v>
      </c>
    </row>
    <row r="12" spans="1:13" ht="12" customHeight="1">
      <c r="A12" s="111" t="s">
        <v>22</v>
      </c>
      <c r="B12" s="111"/>
      <c r="C12" s="112">
        <v>150</v>
      </c>
      <c r="D12" s="3">
        <f aca="true" t="shared" si="4" ref="D12:K12">+D19+D26</f>
        <v>150</v>
      </c>
      <c r="E12" s="3">
        <f t="shared" si="4"/>
        <v>151</v>
      </c>
      <c r="F12" s="3">
        <f t="shared" si="4"/>
        <v>133</v>
      </c>
      <c r="G12" s="3">
        <f t="shared" si="4"/>
        <v>151</v>
      </c>
      <c r="H12" s="3">
        <f t="shared" si="4"/>
        <v>149</v>
      </c>
      <c r="I12" s="3">
        <f t="shared" si="4"/>
        <v>217</v>
      </c>
      <c r="J12" s="3">
        <f t="shared" si="4"/>
        <v>199</v>
      </c>
      <c r="K12" s="3">
        <f t="shared" si="4"/>
        <v>156</v>
      </c>
      <c r="L12" s="3">
        <f>+L19+L26</f>
        <v>137</v>
      </c>
      <c r="M12" s="240"/>
    </row>
    <row r="13" spans="1:12" ht="12" customHeight="1">
      <c r="A13" s="220" t="s">
        <v>19</v>
      </c>
      <c r="B13" s="111"/>
      <c r="C13" s="112">
        <v>6</v>
      </c>
      <c r="D13" s="3">
        <f aca="true" t="shared" si="5" ref="D13:K13">+D20+D27</f>
        <v>0</v>
      </c>
      <c r="E13" s="3">
        <f t="shared" si="5"/>
        <v>26</v>
      </c>
      <c r="F13" s="3">
        <f t="shared" si="5"/>
        <v>7</v>
      </c>
      <c r="G13" s="3">
        <f t="shared" si="5"/>
        <v>18</v>
      </c>
      <c r="H13" s="3">
        <f t="shared" si="5"/>
        <v>12</v>
      </c>
      <c r="I13" s="3">
        <f t="shared" si="5"/>
        <v>10</v>
      </c>
      <c r="J13" s="3">
        <f t="shared" si="5"/>
        <v>7</v>
      </c>
      <c r="K13" s="3">
        <f t="shared" si="5"/>
        <v>4</v>
      </c>
      <c r="L13" s="3">
        <f>+L20+L27</f>
        <v>2</v>
      </c>
    </row>
    <row r="14" spans="1:12" ht="12" customHeight="1">
      <c r="A14" s="115"/>
      <c r="B14" s="3"/>
      <c r="C14" s="3"/>
      <c r="D14" s="3"/>
      <c r="E14" s="3"/>
      <c r="G14" s="3"/>
      <c r="H14" s="3"/>
      <c r="I14" s="3"/>
      <c r="J14" s="3"/>
      <c r="K14" s="3"/>
      <c r="L14" s="3"/>
    </row>
    <row r="15" spans="1:12" ht="12" customHeight="1">
      <c r="A15" s="221" t="s">
        <v>103</v>
      </c>
      <c r="B15" s="131"/>
      <c r="C15" s="6">
        <f aca="true" t="shared" si="6" ref="C15:K15">SUM(C16:C20)</f>
        <v>8865</v>
      </c>
      <c r="D15" s="6">
        <f t="shared" si="6"/>
        <v>8865</v>
      </c>
      <c r="E15" s="6">
        <f t="shared" si="6"/>
        <v>10061</v>
      </c>
      <c r="F15" s="6">
        <f t="shared" si="6"/>
        <v>10773</v>
      </c>
      <c r="G15" s="6">
        <f t="shared" si="6"/>
        <v>11032</v>
      </c>
      <c r="H15" s="6">
        <f t="shared" si="6"/>
        <v>11702</v>
      </c>
      <c r="I15" s="6">
        <f t="shared" si="6"/>
        <v>13317</v>
      </c>
      <c r="J15" s="6">
        <f t="shared" si="6"/>
        <v>13893</v>
      </c>
      <c r="K15" s="6">
        <f t="shared" si="6"/>
        <v>14227</v>
      </c>
      <c r="L15" s="6">
        <f>SUM(L16:L20)</f>
        <v>14942</v>
      </c>
    </row>
    <row r="16" spans="1:12" ht="12" customHeight="1">
      <c r="A16" s="222" t="s">
        <v>28</v>
      </c>
      <c r="B16" s="111"/>
      <c r="C16" s="112">
        <v>6883</v>
      </c>
      <c r="D16" s="247">
        <v>6884</v>
      </c>
      <c r="E16" s="112">
        <v>7596</v>
      </c>
      <c r="F16" s="112">
        <v>8257</v>
      </c>
      <c r="G16" s="112">
        <v>8448</v>
      </c>
      <c r="H16" s="112">
        <v>8871</v>
      </c>
      <c r="I16" s="112">
        <v>10239</v>
      </c>
      <c r="J16" s="112">
        <v>10900</v>
      </c>
      <c r="K16" s="112">
        <v>11401</v>
      </c>
      <c r="L16" s="112">
        <v>12209</v>
      </c>
    </row>
    <row r="17" spans="1:12" ht="12" customHeight="1">
      <c r="A17" s="222" t="s">
        <v>26</v>
      </c>
      <c r="B17" s="111"/>
      <c r="C17" s="112">
        <v>1705</v>
      </c>
      <c r="D17" s="247">
        <v>1709</v>
      </c>
      <c r="E17" s="112">
        <v>2132</v>
      </c>
      <c r="F17" s="112">
        <v>2245</v>
      </c>
      <c r="G17" s="112">
        <v>2265</v>
      </c>
      <c r="H17" s="112">
        <v>2506</v>
      </c>
      <c r="I17" s="112">
        <v>2699</v>
      </c>
      <c r="J17" s="112">
        <v>2639</v>
      </c>
      <c r="K17" s="112">
        <v>2497</v>
      </c>
      <c r="L17" s="112">
        <v>2442</v>
      </c>
    </row>
    <row r="18" spans="1:12" ht="12" customHeight="1">
      <c r="A18" s="222" t="s">
        <v>27</v>
      </c>
      <c r="B18" s="111"/>
      <c r="C18" s="112">
        <v>132</v>
      </c>
      <c r="D18" s="247">
        <v>132</v>
      </c>
      <c r="E18" s="112">
        <v>162</v>
      </c>
      <c r="F18" s="112">
        <v>137</v>
      </c>
      <c r="G18" s="112">
        <v>159</v>
      </c>
      <c r="H18" s="112">
        <v>183</v>
      </c>
      <c r="I18" s="112">
        <v>170</v>
      </c>
      <c r="J18" s="112">
        <v>166</v>
      </c>
      <c r="K18" s="112">
        <v>184</v>
      </c>
      <c r="L18" s="112">
        <v>168</v>
      </c>
    </row>
    <row r="19" spans="1:12" ht="12" customHeight="1">
      <c r="A19" s="222" t="s">
        <v>22</v>
      </c>
      <c r="B19" s="111"/>
      <c r="C19" s="112">
        <v>140</v>
      </c>
      <c r="D19" s="247">
        <v>140</v>
      </c>
      <c r="E19" s="112">
        <v>145</v>
      </c>
      <c r="F19" s="112">
        <v>128</v>
      </c>
      <c r="G19" s="112">
        <v>143</v>
      </c>
      <c r="H19" s="112">
        <v>130</v>
      </c>
      <c r="I19" s="112">
        <v>199</v>
      </c>
      <c r="J19" s="112">
        <v>181</v>
      </c>
      <c r="K19" s="112">
        <v>144</v>
      </c>
      <c r="L19" s="112">
        <v>121</v>
      </c>
    </row>
    <row r="20" spans="1:12" ht="12" customHeight="1">
      <c r="A20" s="220" t="s">
        <v>19</v>
      </c>
      <c r="B20" s="113"/>
      <c r="C20" s="112">
        <v>5</v>
      </c>
      <c r="D20" s="249">
        <v>0</v>
      </c>
      <c r="E20" s="246">
        <v>26</v>
      </c>
      <c r="F20" s="246">
        <v>6</v>
      </c>
      <c r="G20" s="246">
        <v>17</v>
      </c>
      <c r="H20" s="246">
        <v>12</v>
      </c>
      <c r="I20" s="246">
        <v>10</v>
      </c>
      <c r="J20" s="246">
        <v>7</v>
      </c>
      <c r="K20" s="246">
        <v>1</v>
      </c>
      <c r="L20" s="246">
        <v>2</v>
      </c>
    </row>
    <row r="21" spans="1:12" ht="12" customHeight="1">
      <c r="A21" s="115"/>
      <c r="B21" s="3"/>
      <c r="C21" s="3"/>
      <c r="D21" s="115"/>
      <c r="E21" s="115"/>
      <c r="F21" s="115"/>
      <c r="G21" s="115"/>
      <c r="H21" s="115"/>
      <c r="I21" s="115"/>
      <c r="J21" s="115"/>
      <c r="K21" s="115"/>
      <c r="L21" s="115"/>
    </row>
    <row r="22" spans="1:13" ht="12" customHeight="1">
      <c r="A22" s="221" t="s">
        <v>102</v>
      </c>
      <c r="B22" s="131"/>
      <c r="C22" s="6">
        <f aca="true" t="shared" si="7" ref="C22:H22">SUM(C23:C27)</f>
        <v>558</v>
      </c>
      <c r="D22" s="7">
        <f t="shared" si="7"/>
        <v>558</v>
      </c>
      <c r="E22" s="7">
        <f t="shared" si="7"/>
        <v>634</v>
      </c>
      <c r="F22" s="7">
        <f t="shared" si="7"/>
        <v>742</v>
      </c>
      <c r="G22" s="7">
        <f t="shared" si="7"/>
        <v>803</v>
      </c>
      <c r="H22" s="7">
        <f t="shared" si="7"/>
        <v>856</v>
      </c>
      <c r="I22" s="7">
        <f>SUM(I23:I27)</f>
        <v>1089</v>
      </c>
      <c r="J22" s="7">
        <f>SUM(J23:J27)</f>
        <v>1161</v>
      </c>
      <c r="K22" s="7">
        <f>SUM(K23:K27)</f>
        <v>1004</v>
      </c>
      <c r="L22" s="7">
        <f>SUM(L23:L27)</f>
        <v>905</v>
      </c>
      <c r="M22" s="238"/>
    </row>
    <row r="23" spans="1:12" ht="12" customHeight="1">
      <c r="A23" s="222" t="s">
        <v>28</v>
      </c>
      <c r="B23" s="111"/>
      <c r="C23" s="112">
        <v>308</v>
      </c>
      <c r="D23" s="248">
        <v>309</v>
      </c>
      <c r="E23" s="246">
        <v>345</v>
      </c>
      <c r="F23" s="246">
        <v>445</v>
      </c>
      <c r="G23" s="246">
        <v>509</v>
      </c>
      <c r="H23" s="246">
        <v>547</v>
      </c>
      <c r="I23" s="246">
        <v>648</v>
      </c>
      <c r="J23" s="246">
        <v>627</v>
      </c>
      <c r="K23" s="246">
        <v>591</v>
      </c>
      <c r="L23" s="246">
        <v>547</v>
      </c>
    </row>
    <row r="24" spans="1:12" ht="12" customHeight="1">
      <c r="A24" s="222" t="s">
        <v>26</v>
      </c>
      <c r="B24" s="111"/>
      <c r="C24" s="112">
        <v>224</v>
      </c>
      <c r="D24" s="248">
        <v>224</v>
      </c>
      <c r="E24" s="246">
        <v>246</v>
      </c>
      <c r="F24" s="246">
        <v>258</v>
      </c>
      <c r="G24" s="246">
        <v>257</v>
      </c>
      <c r="H24" s="246">
        <v>257</v>
      </c>
      <c r="I24" s="246">
        <v>392</v>
      </c>
      <c r="J24" s="246">
        <v>485</v>
      </c>
      <c r="K24" s="246">
        <v>374</v>
      </c>
      <c r="L24" s="246">
        <v>314</v>
      </c>
    </row>
    <row r="25" spans="1:12" ht="12" customHeight="1">
      <c r="A25" s="222" t="s">
        <v>27</v>
      </c>
      <c r="B25" s="111"/>
      <c r="C25" s="112">
        <v>15</v>
      </c>
      <c r="D25" s="248">
        <v>15</v>
      </c>
      <c r="E25" s="246">
        <v>37</v>
      </c>
      <c r="F25" s="246">
        <v>33</v>
      </c>
      <c r="G25" s="246">
        <v>28</v>
      </c>
      <c r="H25" s="246">
        <v>33</v>
      </c>
      <c r="I25" s="246">
        <v>31</v>
      </c>
      <c r="J25" s="246">
        <v>31</v>
      </c>
      <c r="K25" s="246">
        <v>24</v>
      </c>
      <c r="L25" s="246">
        <v>28</v>
      </c>
    </row>
    <row r="26" spans="1:12" ht="12" customHeight="1">
      <c r="A26" s="222" t="s">
        <v>22</v>
      </c>
      <c r="B26" s="111"/>
      <c r="C26" s="112">
        <v>10</v>
      </c>
      <c r="D26" s="248">
        <v>10</v>
      </c>
      <c r="E26" s="246">
        <v>6</v>
      </c>
      <c r="F26" s="246">
        <v>5</v>
      </c>
      <c r="G26" s="246">
        <v>8</v>
      </c>
      <c r="H26" s="246">
        <v>19</v>
      </c>
      <c r="I26" s="246">
        <v>18</v>
      </c>
      <c r="J26" s="246">
        <v>18</v>
      </c>
      <c r="K26" s="246">
        <v>12</v>
      </c>
      <c r="L26" s="246">
        <v>16</v>
      </c>
    </row>
    <row r="27" spans="1:12" ht="12" customHeight="1">
      <c r="A27" s="220" t="s">
        <v>19</v>
      </c>
      <c r="B27" s="113"/>
      <c r="C27" s="112">
        <v>1</v>
      </c>
      <c r="D27" s="249">
        <v>0</v>
      </c>
      <c r="E27" s="246">
        <v>0</v>
      </c>
      <c r="F27" s="246">
        <v>1</v>
      </c>
      <c r="G27" s="246">
        <v>1</v>
      </c>
      <c r="H27" s="246">
        <v>0</v>
      </c>
      <c r="I27" s="246">
        <v>0</v>
      </c>
      <c r="J27" s="246">
        <v>0</v>
      </c>
      <c r="K27" s="246">
        <v>3</v>
      </c>
      <c r="L27" s="246">
        <v>0</v>
      </c>
    </row>
    <row r="28" spans="1:12" ht="12" customHeight="1">
      <c r="A28" s="129"/>
      <c r="B28" s="129"/>
      <c r="C28" s="130"/>
      <c r="D28" s="130"/>
      <c r="E28" s="130"/>
      <c r="F28" s="130"/>
      <c r="G28" s="130"/>
      <c r="H28" s="130"/>
      <c r="I28" s="130"/>
      <c r="J28" s="130"/>
      <c r="K28" s="130"/>
      <c r="L28" s="130"/>
    </row>
    <row r="29" spans="1:12" ht="12" customHeight="1">
      <c r="A29" s="3"/>
      <c r="B29" s="134"/>
      <c r="C29" s="135"/>
      <c r="D29" s="135"/>
      <c r="E29" s="135"/>
      <c r="F29" s="135"/>
      <c r="G29" s="135"/>
      <c r="H29" s="135"/>
      <c r="I29" s="135"/>
      <c r="J29" s="135"/>
      <c r="K29" s="135"/>
      <c r="L29" s="135"/>
    </row>
    <row r="30" spans="1:12" ht="12" customHeight="1">
      <c r="A30" s="110" t="s">
        <v>56</v>
      </c>
      <c r="B30" s="113"/>
      <c r="C30" s="112"/>
      <c r="D30" s="112"/>
      <c r="E30" s="112"/>
      <c r="F30" s="112"/>
      <c r="G30" s="112"/>
      <c r="H30" s="112"/>
      <c r="I30" s="112"/>
      <c r="J30" s="112"/>
      <c r="K30" s="112"/>
      <c r="L30" s="112"/>
    </row>
    <row r="31" spans="1:12" ht="12" customHeight="1">
      <c r="A31" s="126" t="s">
        <v>115</v>
      </c>
      <c r="B31" s="126"/>
      <c r="C31" s="125">
        <f>SUM(C32:C36)</f>
        <v>792</v>
      </c>
      <c r="D31" s="125">
        <f aca="true" t="shared" si="8" ref="D31:K31">SUM(D32:D36)</f>
        <v>792</v>
      </c>
      <c r="E31" s="125">
        <f t="shared" si="8"/>
        <v>795</v>
      </c>
      <c r="F31" s="125">
        <f t="shared" si="8"/>
        <v>953</v>
      </c>
      <c r="G31" s="125">
        <f t="shared" si="8"/>
        <v>1156</v>
      </c>
      <c r="H31" s="125">
        <f t="shared" si="8"/>
        <v>1217</v>
      </c>
      <c r="I31" s="125">
        <f t="shared" si="8"/>
        <v>1371</v>
      </c>
      <c r="J31" s="125">
        <f t="shared" si="8"/>
        <v>1403</v>
      </c>
      <c r="K31" s="125">
        <f t="shared" si="8"/>
        <v>1484</v>
      </c>
      <c r="L31" s="125">
        <f>SUM(L32:L36)</f>
        <v>1481</v>
      </c>
    </row>
    <row r="32" spans="1:12" ht="12" customHeight="1">
      <c r="A32" s="136" t="s">
        <v>28</v>
      </c>
      <c r="B32" s="3"/>
      <c r="C32" s="137">
        <v>615</v>
      </c>
      <c r="D32" s="137">
        <f aca="true" t="shared" si="9" ref="D32:K36">+D39+D46</f>
        <v>614</v>
      </c>
      <c r="E32" s="137">
        <f t="shared" si="9"/>
        <v>616</v>
      </c>
      <c r="F32" s="137">
        <f t="shared" si="9"/>
        <v>764</v>
      </c>
      <c r="G32" s="137">
        <f t="shared" si="9"/>
        <v>899</v>
      </c>
      <c r="H32" s="137">
        <f t="shared" si="9"/>
        <v>960</v>
      </c>
      <c r="I32" s="137">
        <f t="shared" si="9"/>
        <v>1068</v>
      </c>
      <c r="J32" s="137">
        <f t="shared" si="9"/>
        <v>1115</v>
      </c>
      <c r="K32" s="137">
        <f t="shared" si="9"/>
        <v>1201</v>
      </c>
      <c r="L32" s="137">
        <f>+L39+L46</f>
        <v>1228</v>
      </c>
    </row>
    <row r="33" spans="1:12" ht="12" customHeight="1">
      <c r="A33" s="136" t="s">
        <v>26</v>
      </c>
      <c r="B33" s="3"/>
      <c r="C33" s="137">
        <v>139</v>
      </c>
      <c r="D33" s="137">
        <f t="shared" si="9"/>
        <v>140</v>
      </c>
      <c r="E33" s="137">
        <f t="shared" si="9"/>
        <v>144</v>
      </c>
      <c r="F33" s="137">
        <f t="shared" si="9"/>
        <v>161</v>
      </c>
      <c r="G33" s="137">
        <f t="shared" si="9"/>
        <v>208</v>
      </c>
      <c r="H33" s="137">
        <f t="shared" si="9"/>
        <v>217</v>
      </c>
      <c r="I33" s="137">
        <f t="shared" si="9"/>
        <v>246</v>
      </c>
      <c r="J33" s="137">
        <f t="shared" si="9"/>
        <v>240</v>
      </c>
      <c r="K33" s="137">
        <f t="shared" si="9"/>
        <v>239</v>
      </c>
      <c r="L33" s="137">
        <f>+L40+L47</f>
        <v>208</v>
      </c>
    </row>
    <row r="34" spans="1:12" ht="12" customHeight="1">
      <c r="A34" s="136" t="s">
        <v>27</v>
      </c>
      <c r="B34" s="3"/>
      <c r="C34" s="137">
        <v>13</v>
      </c>
      <c r="D34" s="137">
        <f t="shared" si="9"/>
        <v>13</v>
      </c>
      <c r="E34" s="137">
        <f t="shared" si="9"/>
        <v>21</v>
      </c>
      <c r="F34" s="137">
        <f t="shared" si="9"/>
        <v>13</v>
      </c>
      <c r="G34" s="137">
        <f t="shared" si="9"/>
        <v>25</v>
      </c>
      <c r="H34" s="137">
        <f t="shared" si="9"/>
        <v>21</v>
      </c>
      <c r="I34" s="137">
        <f t="shared" si="9"/>
        <v>20</v>
      </c>
      <c r="J34" s="137">
        <f t="shared" si="9"/>
        <v>10</v>
      </c>
      <c r="K34" s="137">
        <f t="shared" si="9"/>
        <v>21</v>
      </c>
      <c r="L34" s="137">
        <f>+L41+L48</f>
        <v>21</v>
      </c>
    </row>
    <row r="35" spans="1:12" ht="12" customHeight="1">
      <c r="A35" s="136" t="s">
        <v>22</v>
      </c>
      <c r="B35" s="3"/>
      <c r="C35" s="137">
        <v>25</v>
      </c>
      <c r="D35" s="137">
        <f t="shared" si="9"/>
        <v>25</v>
      </c>
      <c r="E35" s="137">
        <f t="shared" si="9"/>
        <v>14</v>
      </c>
      <c r="F35" s="137">
        <f t="shared" si="9"/>
        <v>15</v>
      </c>
      <c r="G35" s="137">
        <f t="shared" si="9"/>
        <v>24</v>
      </c>
      <c r="H35" s="137">
        <f t="shared" si="9"/>
        <v>19</v>
      </c>
      <c r="I35" s="137">
        <f t="shared" si="9"/>
        <v>37</v>
      </c>
      <c r="J35" s="137">
        <f t="shared" si="9"/>
        <v>38</v>
      </c>
      <c r="K35" s="137">
        <f t="shared" si="9"/>
        <v>22</v>
      </c>
      <c r="L35" s="137">
        <f>+L42+L49</f>
        <v>24</v>
      </c>
    </row>
    <row r="36" spans="1:12" ht="12" customHeight="1">
      <c r="A36" s="3" t="s">
        <v>19</v>
      </c>
      <c r="B36" s="3"/>
      <c r="C36" s="3"/>
      <c r="D36" s="137">
        <f t="shared" si="9"/>
        <v>0</v>
      </c>
      <c r="E36" s="137">
        <f t="shared" si="9"/>
        <v>0</v>
      </c>
      <c r="F36" s="137">
        <f t="shared" si="9"/>
        <v>0</v>
      </c>
      <c r="G36" s="137">
        <f t="shared" si="9"/>
        <v>0</v>
      </c>
      <c r="H36" s="137">
        <f t="shared" si="9"/>
        <v>0</v>
      </c>
      <c r="I36" s="137">
        <f t="shared" si="9"/>
        <v>0</v>
      </c>
      <c r="J36" s="137">
        <f t="shared" si="9"/>
        <v>0</v>
      </c>
      <c r="K36" s="137">
        <f t="shared" si="9"/>
        <v>1</v>
      </c>
      <c r="L36" s="137">
        <f>+L43+L50</f>
        <v>0</v>
      </c>
    </row>
    <row r="37" spans="1:12" ht="12" customHeight="1">
      <c r="A37" s="3"/>
      <c r="B37" s="3"/>
      <c r="C37" s="3"/>
      <c r="D37" s="5"/>
      <c r="E37" s="3"/>
      <c r="F37" s="3"/>
      <c r="G37" s="3"/>
      <c r="H37" s="3"/>
      <c r="I37" s="3"/>
      <c r="J37" s="3"/>
      <c r="K37" s="3"/>
      <c r="L37" s="112"/>
    </row>
    <row r="38" spans="1:12" ht="12" customHeight="1">
      <c r="A38" s="131" t="s">
        <v>103</v>
      </c>
      <c r="B38" s="131"/>
      <c r="C38" s="60">
        <f>SUM(C39:C43)</f>
        <v>745</v>
      </c>
      <c r="D38" s="60">
        <f aca="true" t="shared" si="10" ref="D38:K38">SUM(D39:D43)</f>
        <v>745</v>
      </c>
      <c r="E38" s="60">
        <f t="shared" si="10"/>
        <v>755</v>
      </c>
      <c r="F38" s="60">
        <f t="shared" si="10"/>
        <v>914</v>
      </c>
      <c r="G38" s="60">
        <f t="shared" si="10"/>
        <v>1091</v>
      </c>
      <c r="H38" s="60">
        <f t="shared" si="10"/>
        <v>1134</v>
      </c>
      <c r="I38" s="60">
        <f t="shared" si="10"/>
        <v>1305</v>
      </c>
      <c r="J38" s="60">
        <f t="shared" si="10"/>
        <v>1344</v>
      </c>
      <c r="K38" s="60">
        <f t="shared" si="10"/>
        <v>1434</v>
      </c>
      <c r="L38" s="60">
        <f>SUM(L39:L43)</f>
        <v>1438</v>
      </c>
    </row>
    <row r="39" spans="1:12" ht="12" customHeight="1">
      <c r="A39" s="136" t="s">
        <v>28</v>
      </c>
      <c r="B39" s="3"/>
      <c r="C39" s="137">
        <v>579</v>
      </c>
      <c r="D39" s="247">
        <v>578</v>
      </c>
      <c r="E39" s="137">
        <v>589</v>
      </c>
      <c r="F39" s="137">
        <v>734</v>
      </c>
      <c r="G39" s="137">
        <v>855</v>
      </c>
      <c r="H39" s="137">
        <v>900</v>
      </c>
      <c r="I39" s="137">
        <v>1029</v>
      </c>
      <c r="J39" s="137">
        <v>1083</v>
      </c>
      <c r="K39" s="137">
        <v>1171</v>
      </c>
      <c r="L39" s="137">
        <v>1206</v>
      </c>
    </row>
    <row r="40" spans="1:12" ht="12" customHeight="1">
      <c r="A40" s="136" t="s">
        <v>26</v>
      </c>
      <c r="B40" s="3"/>
      <c r="C40" s="137">
        <v>131</v>
      </c>
      <c r="D40" s="247">
        <v>132</v>
      </c>
      <c r="E40" s="137">
        <v>134</v>
      </c>
      <c r="F40" s="137">
        <v>156</v>
      </c>
      <c r="G40" s="137">
        <v>193</v>
      </c>
      <c r="H40" s="137">
        <v>199</v>
      </c>
      <c r="I40" s="137">
        <v>224</v>
      </c>
      <c r="J40" s="137">
        <v>215</v>
      </c>
      <c r="K40" s="137">
        <v>223</v>
      </c>
      <c r="L40" s="137">
        <v>193</v>
      </c>
    </row>
    <row r="41" spans="1:12" ht="12" customHeight="1">
      <c r="A41" s="136" t="s">
        <v>27</v>
      </c>
      <c r="B41" s="3"/>
      <c r="C41" s="137">
        <v>12</v>
      </c>
      <c r="D41" s="247">
        <v>12</v>
      </c>
      <c r="E41" s="137">
        <v>20</v>
      </c>
      <c r="F41" s="137">
        <v>10</v>
      </c>
      <c r="G41" s="137">
        <v>23</v>
      </c>
      <c r="H41" s="137">
        <v>19</v>
      </c>
      <c r="I41" s="137">
        <v>20</v>
      </c>
      <c r="J41" s="137">
        <v>10</v>
      </c>
      <c r="K41" s="137">
        <v>19</v>
      </c>
      <c r="L41" s="137">
        <v>20</v>
      </c>
    </row>
    <row r="42" spans="1:12" ht="12" customHeight="1">
      <c r="A42" s="136" t="s">
        <v>22</v>
      </c>
      <c r="B42" s="3"/>
      <c r="C42" s="137">
        <v>23</v>
      </c>
      <c r="D42" s="247">
        <v>23</v>
      </c>
      <c r="E42" s="245">
        <v>12</v>
      </c>
      <c r="F42" s="245">
        <v>14</v>
      </c>
      <c r="G42" s="245">
        <v>20</v>
      </c>
      <c r="H42" s="245">
        <v>16</v>
      </c>
      <c r="I42" s="245">
        <v>32</v>
      </c>
      <c r="J42" s="245">
        <v>36</v>
      </c>
      <c r="K42" s="245">
        <v>20</v>
      </c>
      <c r="L42" s="245">
        <v>19</v>
      </c>
    </row>
    <row r="43" spans="1:12" ht="12" customHeight="1">
      <c r="A43" s="3" t="s">
        <v>19</v>
      </c>
      <c r="B43" s="3"/>
      <c r="C43" s="137" t="s">
        <v>5</v>
      </c>
      <c r="D43" s="249">
        <v>0</v>
      </c>
      <c r="E43" s="245">
        <v>0</v>
      </c>
      <c r="F43" s="245">
        <v>0</v>
      </c>
      <c r="G43" s="245">
        <v>0</v>
      </c>
      <c r="H43" s="245">
        <v>0</v>
      </c>
      <c r="I43" s="245">
        <v>0</v>
      </c>
      <c r="J43" s="245">
        <v>0</v>
      </c>
      <c r="K43" s="245">
        <v>1</v>
      </c>
      <c r="L43" s="245">
        <v>0</v>
      </c>
    </row>
    <row r="44" spans="1:12" ht="12" customHeight="1">
      <c r="A44" s="3"/>
      <c r="B44" s="3"/>
      <c r="C44" s="137"/>
      <c r="D44" s="250"/>
      <c r="E44" s="245"/>
      <c r="F44" s="245"/>
      <c r="G44" s="245"/>
      <c r="H44" s="245"/>
      <c r="I44" s="245"/>
      <c r="J44" s="245"/>
      <c r="K44" s="245"/>
      <c r="L44" s="245"/>
    </row>
    <row r="45" spans="1:12" ht="12" customHeight="1">
      <c r="A45" s="131" t="s">
        <v>102</v>
      </c>
      <c r="B45" s="3"/>
      <c r="C45" s="6">
        <f>SUM(C46:C49)</f>
        <v>47</v>
      </c>
      <c r="D45" s="7">
        <f aca="true" t="shared" si="11" ref="D45:K45">SUM(D46:D50)</f>
        <v>47</v>
      </c>
      <c r="E45" s="7">
        <f t="shared" si="11"/>
        <v>40</v>
      </c>
      <c r="F45" s="7">
        <f t="shared" si="11"/>
        <v>39</v>
      </c>
      <c r="G45" s="7">
        <f t="shared" si="11"/>
        <v>65</v>
      </c>
      <c r="H45" s="7">
        <f t="shared" si="11"/>
        <v>83</v>
      </c>
      <c r="I45" s="7">
        <f t="shared" si="11"/>
        <v>66</v>
      </c>
      <c r="J45" s="7">
        <f t="shared" si="11"/>
        <v>59</v>
      </c>
      <c r="K45" s="7">
        <f t="shared" si="11"/>
        <v>50</v>
      </c>
      <c r="L45" s="7">
        <f>SUM(L46:L50)</f>
        <v>43</v>
      </c>
    </row>
    <row r="46" spans="1:12" ht="12" customHeight="1">
      <c r="A46" s="136" t="s">
        <v>28</v>
      </c>
      <c r="B46" s="3"/>
      <c r="C46" s="137">
        <v>36</v>
      </c>
      <c r="D46" s="248">
        <v>36</v>
      </c>
      <c r="E46" s="245">
        <v>27</v>
      </c>
      <c r="F46" s="245">
        <v>30</v>
      </c>
      <c r="G46" s="245">
        <v>44</v>
      </c>
      <c r="H46" s="245">
        <v>60</v>
      </c>
      <c r="I46" s="245">
        <v>39</v>
      </c>
      <c r="J46" s="245">
        <v>32</v>
      </c>
      <c r="K46" s="245">
        <v>30</v>
      </c>
      <c r="L46" s="245">
        <v>22</v>
      </c>
    </row>
    <row r="47" spans="1:12" ht="12" customHeight="1">
      <c r="A47" s="136" t="s">
        <v>26</v>
      </c>
      <c r="B47" s="3"/>
      <c r="C47" s="137">
        <v>8</v>
      </c>
      <c r="D47" s="248">
        <v>8</v>
      </c>
      <c r="E47" s="245">
        <v>10</v>
      </c>
      <c r="F47" s="245">
        <v>5</v>
      </c>
      <c r="G47" s="245">
        <v>15</v>
      </c>
      <c r="H47" s="245">
        <v>18</v>
      </c>
      <c r="I47" s="245">
        <v>22</v>
      </c>
      <c r="J47" s="245">
        <v>25</v>
      </c>
      <c r="K47" s="245">
        <v>16</v>
      </c>
      <c r="L47" s="245">
        <v>15</v>
      </c>
    </row>
    <row r="48" spans="1:12" ht="12" customHeight="1">
      <c r="A48" s="136" t="s">
        <v>27</v>
      </c>
      <c r="B48" s="3"/>
      <c r="C48" s="137">
        <v>1</v>
      </c>
      <c r="D48" s="248">
        <v>1</v>
      </c>
      <c r="E48" s="245">
        <v>1</v>
      </c>
      <c r="F48" s="245">
        <v>3</v>
      </c>
      <c r="G48" s="245">
        <v>2</v>
      </c>
      <c r="H48" s="245">
        <v>2</v>
      </c>
      <c r="I48" s="245">
        <v>0</v>
      </c>
      <c r="J48" s="245">
        <v>0</v>
      </c>
      <c r="K48" s="245">
        <v>2</v>
      </c>
      <c r="L48" s="245">
        <v>1</v>
      </c>
    </row>
    <row r="49" spans="1:12" ht="12" customHeight="1">
      <c r="A49" s="136" t="s">
        <v>22</v>
      </c>
      <c r="B49" s="3"/>
      <c r="C49" s="137">
        <v>2</v>
      </c>
      <c r="D49" s="248">
        <v>2</v>
      </c>
      <c r="E49" s="245">
        <v>2</v>
      </c>
      <c r="F49" s="245">
        <v>1</v>
      </c>
      <c r="G49" s="245">
        <v>4</v>
      </c>
      <c r="H49" s="245">
        <v>3</v>
      </c>
      <c r="I49" s="245">
        <v>5</v>
      </c>
      <c r="J49" s="245">
        <v>2</v>
      </c>
      <c r="K49" s="245">
        <v>2</v>
      </c>
      <c r="L49" s="245">
        <v>5</v>
      </c>
    </row>
    <row r="50" spans="1:12" ht="12" customHeight="1" thickBot="1">
      <c r="A50" s="3" t="s">
        <v>19</v>
      </c>
      <c r="B50" s="8"/>
      <c r="C50" s="8"/>
      <c r="D50" s="115">
        <v>0</v>
      </c>
      <c r="E50" s="115">
        <v>0</v>
      </c>
      <c r="F50" s="115">
        <v>0</v>
      </c>
      <c r="G50" s="115">
        <v>0</v>
      </c>
      <c r="H50" s="115">
        <v>0</v>
      </c>
      <c r="I50" s="115">
        <v>0</v>
      </c>
      <c r="J50" s="115">
        <v>0</v>
      </c>
      <c r="K50" s="115">
        <v>0</v>
      </c>
      <c r="L50" s="246">
        <v>0</v>
      </c>
    </row>
    <row r="51" spans="1:12" ht="12" customHeight="1" thickBot="1">
      <c r="A51" s="8"/>
      <c r="B51" s="8"/>
      <c r="C51" s="8"/>
      <c r="D51" s="251"/>
      <c r="E51" s="8"/>
      <c r="F51" s="8"/>
      <c r="G51" s="8"/>
      <c r="H51" s="8"/>
      <c r="I51" s="8"/>
      <c r="J51" s="8"/>
      <c r="K51" s="8"/>
      <c r="L51" s="132"/>
    </row>
    <row r="52" spans="1:13" s="139" customFormat="1" ht="71.25" customHeight="1">
      <c r="A52" s="274" t="s">
        <v>385</v>
      </c>
      <c r="B52" s="295"/>
      <c r="C52" s="295"/>
      <c r="D52" s="295"/>
      <c r="E52" s="295"/>
      <c r="F52" s="295"/>
      <c r="G52" s="295"/>
      <c r="H52" s="295"/>
      <c r="I52" s="295"/>
      <c r="J52" s="295"/>
      <c r="K52" s="295"/>
      <c r="L52" s="295"/>
      <c r="M52" s="127"/>
    </row>
    <row r="53" spans="1:13" s="139" customFormat="1" ht="52.5" customHeight="1">
      <c r="A53" s="267" t="s">
        <v>112</v>
      </c>
      <c r="B53" s="297"/>
      <c r="C53" s="297"/>
      <c r="D53" s="297"/>
      <c r="E53" s="297"/>
      <c r="F53" s="297"/>
      <c r="G53" s="297"/>
      <c r="H53" s="297"/>
      <c r="I53" s="297"/>
      <c r="J53" s="297"/>
      <c r="K53" s="297"/>
      <c r="L53" s="298"/>
      <c r="M53" s="140"/>
    </row>
  </sheetData>
  <mergeCells count="4">
    <mergeCell ref="A53:L53"/>
    <mergeCell ref="A1:L1"/>
    <mergeCell ref="A52:L52"/>
    <mergeCell ref="E4:L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Assaults statistics February 2010</dc:title>
  <dc:subject>Safety in custody February 2010</dc:subject>
  <dc:creator>Ministry of Justice</dc:creator>
  <cp:keywords>prison, custody, assault, criminal, statistics, ministry of justice</cp:keywords>
  <dc:description/>
  <cp:lastModifiedBy>Marc Archbold</cp:lastModifiedBy>
  <cp:lastPrinted>2010-05-12T10:06:00Z</cp:lastPrinted>
  <dcterms:created xsi:type="dcterms:W3CDTF">2009-04-23T14:14:05Z</dcterms:created>
  <dcterms:modified xsi:type="dcterms:W3CDTF">2010-05-13T08:58:27Z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