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<sst xmlns="http://schemas.openxmlformats.org/spreadsheetml/2006/main" count="67" uniqueCount="39">
  <si>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</si>
  <si>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</si>
  <si>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</si>
  <si>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</si>
  <si>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</si>
  <si>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</si>
  <si>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</si>
  <si>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</si>
  <si>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</si>
  <si>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</si>
  <si>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</si>
  <si>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</si>
  <si>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</si>
  <si>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</si>
  <si>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</si>
  <si>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</si>
  <si>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</si>
  <si>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</si>
  <si>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</si>
  <si>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</si>
  <si>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</si>
  <si>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</si>
  <si>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</si>
  <si>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</si>
  <si>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</si>
  <si>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</si>
  <si>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</si>
  <si>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</si>
  <si>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</si>
  <si>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</si>
  <si>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</si>
  <si>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</si>
  <si>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</si>
  <si>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</si>
  <si>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</si>
  <si>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</si>
  <si>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>Commonwealth Scholarship Commission</t>
  </si>
  <si>
    <t>Executive Non Departmental Public Body</t>
  </si>
  <si>
    <t>Independent Commission for Aid Impact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</si>
</sst>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7" fontId="0" fillId="0" borderId="10" xfId="0" applyNumberFormat="1" applyBorder="1" applyAlignment="1" applyProtection="1">
      <alignment horizontal="right" vertical="center"/>
      <protection locked="0"/>
    </xf>
    <xf numFmtId="187" fontId="0" fillId="0" borderId="10" xfId="0" applyNumberFormat="1" applyFont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25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25" fillId="0" borderId="13" xfId="0" applyFont="1" applyFill="1" applyBorder="1" applyAlignment="1" applyProtection="1">
      <alignment horizontal="center"/>
      <protection/>
    </xf>
    <xf numFmtId="187" fontId="2" fillId="0" borderId="10" xfId="0" applyNumberFormat="1" applyFont="1" applyBorder="1" applyAlignment="1" applyProtection="1">
      <alignment horizontal="right" vertical="center"/>
      <protection locked="0"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wrapText="1"/>
      <protection/>
    </xf>
    <xf numFmtId="0" fontId="27" fillId="0" borderId="21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3" t="s">
        <v>12</v>
      </c>
      <c r="B1" s="33" t="s">
        <v>1</v>
      </c>
      <c r="C1" s="33" t="s">
        <v>0</v>
      </c>
      <c r="D1" s="36" t="s">
        <v>8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45" t="s">
        <v>15</v>
      </c>
      <c r="S1" s="31"/>
      <c r="T1" s="31"/>
      <c r="U1" s="31"/>
      <c r="V1" s="31"/>
      <c r="W1" s="31"/>
      <c r="X1" s="31"/>
      <c r="Y1" s="31"/>
      <c r="Z1" s="31"/>
      <c r="AA1" s="46"/>
      <c r="AB1" s="52" t="s">
        <v>25</v>
      </c>
      <c r="AC1" s="53"/>
      <c r="AD1" s="49" t="s">
        <v>11</v>
      </c>
      <c r="AE1" s="50"/>
      <c r="AF1" s="50"/>
      <c r="AG1" s="50"/>
      <c r="AH1" s="50"/>
      <c r="AI1" s="50"/>
      <c r="AJ1" s="51"/>
      <c r="AK1" s="44" t="s">
        <v>32</v>
      </c>
      <c r="AL1" s="44"/>
      <c r="AM1" s="44"/>
      <c r="AN1" s="41" t="s">
        <v>24</v>
      </c>
      <c r="AO1" s="33" t="s">
        <v>33</v>
      </c>
    </row>
    <row r="2" spans="1:41" s="1" customFormat="1" ht="53.25" customHeight="1">
      <c r="A2" s="47"/>
      <c r="B2" s="47"/>
      <c r="C2" s="47"/>
      <c r="D2" s="39" t="s">
        <v>28</v>
      </c>
      <c r="E2" s="40"/>
      <c r="F2" s="39" t="s">
        <v>29</v>
      </c>
      <c r="G2" s="40"/>
      <c r="H2" s="39" t="s">
        <v>30</v>
      </c>
      <c r="I2" s="40"/>
      <c r="J2" s="39" t="s">
        <v>6</v>
      </c>
      <c r="K2" s="40"/>
      <c r="L2" s="39" t="s">
        <v>31</v>
      </c>
      <c r="M2" s="40"/>
      <c r="N2" s="39" t="s">
        <v>5</v>
      </c>
      <c r="O2" s="40"/>
      <c r="P2" s="36" t="s">
        <v>9</v>
      </c>
      <c r="Q2" s="38"/>
      <c r="R2" s="36" t="s">
        <v>13</v>
      </c>
      <c r="S2" s="46"/>
      <c r="T2" s="45" t="s">
        <v>3</v>
      </c>
      <c r="U2" s="46"/>
      <c r="V2" s="45" t="s">
        <v>4</v>
      </c>
      <c r="W2" s="46"/>
      <c r="X2" s="45" t="s">
        <v>14</v>
      </c>
      <c r="Y2" s="46"/>
      <c r="Z2" s="36" t="s">
        <v>10</v>
      </c>
      <c r="AA2" s="38"/>
      <c r="AB2" s="54"/>
      <c r="AC2" s="55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56" t="s">
        <v>23</v>
      </c>
      <c r="AK2" s="33" t="s">
        <v>26</v>
      </c>
      <c r="AL2" s="33" t="s">
        <v>27</v>
      </c>
      <c r="AM2" s="33" t="s">
        <v>22</v>
      </c>
      <c r="AN2" s="42"/>
      <c r="AO2" s="34"/>
    </row>
    <row r="3" spans="1:41" ht="57.75" customHeight="1">
      <c r="A3" s="48"/>
      <c r="B3" s="48"/>
      <c r="C3" s="48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5"/>
      <c r="AE3" s="35"/>
      <c r="AF3" s="35"/>
      <c r="AG3" s="35"/>
      <c r="AH3" s="35"/>
      <c r="AI3" s="35"/>
      <c r="AJ3" s="56"/>
      <c r="AK3" s="35"/>
      <c r="AL3" s="35"/>
      <c r="AM3" s="35"/>
      <c r="AN3" s="43"/>
      <c r="AO3" s="35"/>
    </row>
    <row r="4" spans="1:41" ht="45">
      <c r="A4" s="19" t="s">
        <v>34</v>
      </c>
      <c r="B4" s="19" t="s">
        <v>35</v>
      </c>
      <c r="C4" s="19" t="s">
        <v>34</v>
      </c>
      <c r="D4" s="20">
        <v>116</v>
      </c>
      <c r="E4" s="20">
        <v>109.9</v>
      </c>
      <c r="F4" s="20">
        <v>188</v>
      </c>
      <c r="G4" s="20">
        <v>181</v>
      </c>
      <c r="H4" s="20">
        <v>440</v>
      </c>
      <c r="I4" s="20">
        <v>430.06</v>
      </c>
      <c r="J4" s="20">
        <v>780</v>
      </c>
      <c r="K4" s="20">
        <v>763.5</v>
      </c>
      <c r="L4" s="20">
        <v>79</v>
      </c>
      <c r="M4" s="20">
        <v>78.07</v>
      </c>
      <c r="N4" s="20">
        <v>0</v>
      </c>
      <c r="O4" s="20">
        <v>0</v>
      </c>
      <c r="P4" s="4">
        <f aca="true" t="shared" si="0" ref="P4:Q6">SUM(D4,F4,H4,J4,L4,N4)</f>
        <v>1603</v>
      </c>
      <c r="Q4" s="4">
        <f t="shared" si="0"/>
        <v>1562.53</v>
      </c>
      <c r="R4" s="27">
        <v>59</v>
      </c>
      <c r="S4" s="27">
        <v>59</v>
      </c>
      <c r="T4" s="27">
        <v>0</v>
      </c>
      <c r="U4" s="27">
        <v>0</v>
      </c>
      <c r="V4" s="27">
        <v>0</v>
      </c>
      <c r="W4" s="27">
        <v>0</v>
      </c>
      <c r="X4" s="27">
        <v>23</v>
      </c>
      <c r="Y4" s="27">
        <v>23</v>
      </c>
      <c r="Z4" s="28">
        <f aca="true" t="shared" si="1" ref="Z4:AA6">SUM(R4,T4,V4,X4)</f>
        <v>82</v>
      </c>
      <c r="AA4" s="28">
        <f t="shared" si="1"/>
        <v>82</v>
      </c>
      <c r="AB4" s="4">
        <f aca="true" t="shared" si="2" ref="AB4:AC6">SUM(P4,Z4)</f>
        <v>1685</v>
      </c>
      <c r="AC4" s="4">
        <f t="shared" si="2"/>
        <v>1644.53</v>
      </c>
      <c r="AD4" s="21">
        <v>5186089</v>
      </c>
      <c r="AE4" s="32">
        <v>4710</v>
      </c>
      <c r="AF4" s="27">
        <v>0</v>
      </c>
      <c r="AG4" s="22">
        <v>58964</v>
      </c>
      <c r="AH4" s="22">
        <v>1257797</v>
      </c>
      <c r="AI4" s="22">
        <v>428079</v>
      </c>
      <c r="AJ4" s="23">
        <f>SUM(AD4:AI4)</f>
        <v>6935639</v>
      </c>
      <c r="AK4" s="24">
        <v>141941</v>
      </c>
      <c r="AL4" s="24">
        <v>32014</v>
      </c>
      <c r="AM4" s="25">
        <f>SUM(AK4:AL4)</f>
        <v>173955</v>
      </c>
      <c r="AN4" s="25">
        <f>SUM(AJ4,AM4)</f>
        <v>7109594</v>
      </c>
      <c r="AO4" s="26"/>
    </row>
    <row r="5" spans="1:41" ht="45">
      <c r="A5" s="19" t="s">
        <v>36</v>
      </c>
      <c r="B5" s="19" t="s">
        <v>37</v>
      </c>
      <c r="C5" s="19" t="s">
        <v>34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4">
        <f t="shared" si="0"/>
        <v>0</v>
      </c>
      <c r="Q5" s="4">
        <f t="shared" si="0"/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8">
        <f t="shared" si="1"/>
        <v>0</v>
      </c>
      <c r="AA5" s="28">
        <f t="shared" si="1"/>
        <v>0</v>
      </c>
      <c r="AB5" s="4">
        <f t="shared" si="2"/>
        <v>0</v>
      </c>
      <c r="AC5" s="4">
        <f t="shared" si="2"/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27">
        <v>0</v>
      </c>
      <c r="AJ5" s="27">
        <v>0</v>
      </c>
      <c r="AK5" s="27">
        <v>0</v>
      </c>
      <c r="AL5" s="27">
        <v>0</v>
      </c>
      <c r="AM5" s="27">
        <v>0</v>
      </c>
      <c r="AN5" s="27">
        <v>0</v>
      </c>
      <c r="AO5" s="29"/>
    </row>
    <row r="6" spans="1:41" ht="45">
      <c r="A6" s="19" t="s">
        <v>38</v>
      </c>
      <c r="B6" s="19" t="s">
        <v>37</v>
      </c>
      <c r="C6" s="19" t="s">
        <v>34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30">
        <v>5</v>
      </c>
      <c r="O6" s="30">
        <v>0.8</v>
      </c>
      <c r="P6" s="4">
        <f t="shared" si="0"/>
        <v>5</v>
      </c>
      <c r="Q6" s="4">
        <f t="shared" si="0"/>
        <v>0.8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8">
        <f t="shared" si="1"/>
        <v>0</v>
      </c>
      <c r="AA6" s="28">
        <f t="shared" si="1"/>
        <v>0</v>
      </c>
      <c r="AB6" s="4">
        <f t="shared" si="2"/>
        <v>5</v>
      </c>
      <c r="AC6" s="4">
        <f t="shared" si="2"/>
        <v>0.8</v>
      </c>
      <c r="AD6" s="27">
        <v>0</v>
      </c>
      <c r="AE6" s="22">
        <v>8936</v>
      </c>
      <c r="AF6" s="27">
        <v>0</v>
      </c>
      <c r="AG6" s="27">
        <v>0</v>
      </c>
      <c r="AH6" s="27">
        <v>0</v>
      </c>
      <c r="AI6" s="27">
        <v>0</v>
      </c>
      <c r="AJ6" s="23">
        <f>SUM(AD6:AI6)</f>
        <v>8936</v>
      </c>
      <c r="AK6" s="27">
        <v>0</v>
      </c>
      <c r="AL6" s="27">
        <v>0</v>
      </c>
      <c r="AM6" s="27">
        <v>0</v>
      </c>
      <c r="AN6" s="25">
        <f>SUM(AJ6,AM6)</f>
        <v>8936</v>
      </c>
      <c r="AO6" s="26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7:C100">
    <cfRule type="expression" priority="21" dxfId="0">
      <formula>AND(NOT(ISBLANK(A7)),ISBLANK(C7))</formula>
    </cfRule>
  </conditionalFormatting>
  <conditionalFormatting sqref="F4 H4 J4 L4 N4 AF4 N6 D4:D100 AD5:AD6 AE5 AN5 AF5:AI6 AK5:AM6 AJ5">
    <cfRule type="expression" priority="20" dxfId="0">
      <formula>AND(NOT(ISBLANK(E4)),ISBLANK(D4))</formula>
    </cfRule>
  </conditionalFormatting>
  <conditionalFormatting sqref="O4 G4 I4 K4 M4 E4:E100 O6">
    <cfRule type="expression" priority="19" dxfId="0">
      <formula>AND(NOT(ISBLANK(D4)),ISBLANK(E4))</formula>
    </cfRule>
  </conditionalFormatting>
  <conditionalFormatting sqref="F5:F100">
    <cfRule type="expression" priority="18" dxfId="0">
      <formula>AND(NOT(ISBLANK(G5)),ISBLANK(F5))</formula>
    </cfRule>
  </conditionalFormatting>
  <conditionalFormatting sqref="G5:G100">
    <cfRule type="expression" priority="17" dxfId="0">
      <formula>AND(NOT(ISBLANK(F5)),ISBLANK(G5))</formula>
    </cfRule>
  </conditionalFormatting>
  <conditionalFormatting sqref="H5:H100">
    <cfRule type="expression" priority="16" dxfId="0">
      <formula>AND(NOT(ISBLANK(I5)),ISBLANK(H5))</formula>
    </cfRule>
  </conditionalFormatting>
  <conditionalFormatting sqref="I5:I100">
    <cfRule type="expression" priority="15" dxfId="0">
      <formula>AND(NOT(ISBLANK(H5)),ISBLANK(I5))</formula>
    </cfRule>
  </conditionalFormatting>
  <conditionalFormatting sqref="J5:J100">
    <cfRule type="expression" priority="14" dxfId="0">
      <formula>AND(NOT(ISBLANK(K5)),ISBLANK(J5))</formula>
    </cfRule>
  </conditionalFormatting>
  <conditionalFormatting sqref="K5:K100">
    <cfRule type="expression" priority="13" dxfId="0">
      <formula>AND(NOT(ISBLANK(J5)),ISBLANK(K5))</formula>
    </cfRule>
  </conditionalFormatting>
  <conditionalFormatting sqref="L5:L100">
    <cfRule type="expression" priority="12" dxfId="0">
      <formula>AND(NOT(ISBLANK(M5)),ISBLANK(L5))</formula>
    </cfRule>
  </conditionalFormatting>
  <conditionalFormatting sqref="M5:M100">
    <cfRule type="expression" priority="11" dxfId="0">
      <formula>AND(NOT(ISBLANK(L5)),ISBLANK(M5))</formula>
    </cfRule>
  </conditionalFormatting>
  <conditionalFormatting sqref="N5 N7:N100">
    <cfRule type="expression" priority="10" dxfId="0">
      <formula>AND(NOT(ISBLANK(O5)),ISBLANK(N5))</formula>
    </cfRule>
  </conditionalFormatting>
  <conditionalFormatting sqref="O5 O7:O100">
    <cfRule type="expression" priority="9" dxfId="0">
      <formula>AND(NOT(ISBLANK(N5)),ISBLANK(O5))</formula>
    </cfRule>
  </conditionalFormatting>
  <conditionalFormatting sqref="R4:R100">
    <cfRule type="expression" priority="8" dxfId="0">
      <formula>AND(NOT(ISBLANK(S4)),ISBLANK(R4))</formula>
    </cfRule>
  </conditionalFormatting>
  <conditionalFormatting sqref="S4:S100">
    <cfRule type="expression" priority="7" dxfId="0">
      <formula>AND(NOT(ISBLANK(R4)),ISBLANK(S4))</formula>
    </cfRule>
  </conditionalFormatting>
  <conditionalFormatting sqref="T4:T100">
    <cfRule type="expression" priority="6" dxfId="0">
      <formula>AND(NOT(ISBLANK(U4)),ISBLANK(T4))</formula>
    </cfRule>
  </conditionalFormatting>
  <conditionalFormatting sqref="U4:U100">
    <cfRule type="expression" priority="5" dxfId="0">
      <formula>AND(NOT(ISBLANK(T4)),ISBLANK(U4))</formula>
    </cfRule>
  </conditionalFormatting>
  <conditionalFormatting sqref="V4:V100">
    <cfRule type="expression" priority="4" dxfId="0">
      <formula>AND(NOT(ISBLANK(W4)),ISBLANK(V4))</formula>
    </cfRule>
  </conditionalFormatting>
  <conditionalFormatting sqref="W4:W100">
    <cfRule type="expression" priority="3" dxfId="0">
      <formula>AND(NOT(ISBLANK(V4)),ISBLANK(W4))</formula>
    </cfRule>
  </conditionalFormatting>
  <conditionalFormatting sqref="X4:X100">
    <cfRule type="expression" priority="2" dxfId="0">
      <formula>AND(NOT(ISBLANK(Y4)),ISBLANK(X4))</formula>
    </cfRule>
  </conditionalFormatting>
  <conditionalFormatting sqref="Y4:Y100">
    <cfRule type="expression" priority="1" dxfId="0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K4:K100 S4:S100 Y4:Y100 W4:W100 U4:U100 M4:M100 I4:I100 G4:G100 E4:E100 O4:O100">
      <formula1>K4&lt;=J4</formula1>
    </dataValidation>
    <dataValidation type="custom" allowBlank="1" showInputMessage="1" showErrorMessage="1" errorTitle="Headcount" error="The value entered in the headcount field must be greater than or equal to the value entered in the FTE field." sqref="AF4 N4:N100 D4:D100 R4:R100 X4:X100 V4:V100 T4:T100 L4:L100 J4:J100 H4:H100 F4:F100 AD5:AD6 AE5 AN5 AF5:AI6 AK5:AM6 AJ5">
      <formula1>AF4&gt;=AG4</formula1>
    </dataValidation>
    <dataValidation operator="lessThanOrEqual" allowBlank="1" showInputMessage="1" showErrorMessage="1" error="FTE cannot be greater than Headcount&#10;" sqref="AP1:IV65536 R101:AN65536 AO1 AB1 R1 A1:C1 P2 A101:O65536 AB3:AC100 P4:Q65536 AO4:AO65536"/>
    <dataValidation type="decimal" operator="greaterThan" allowBlank="1" showInputMessage="1" showErrorMessage="1" sqref="AK7:AL100 AD4 AG4:AI4 AK4:AL4 AD7:AI100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Bruce MacKay</cp:lastModifiedBy>
  <cp:lastPrinted>2011-05-16T09:46:00Z</cp:lastPrinted>
  <dcterms:created xsi:type="dcterms:W3CDTF">2011-03-30T15:28:39Z</dcterms:created>
  <dcterms:modified xsi:type="dcterms:W3CDTF">2011-10-24T13:51:42Z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