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65521" windowWidth="14820" windowHeight="7710" tabRatio="791" activeTab="0"/>
  </bookViews>
  <sheets>
    <sheet name="Index" sheetId="1" r:id="rId1"/>
    <sheet name="Table 1" sheetId="2" r:id="rId2"/>
    <sheet name="Table 2" sheetId="3" r:id="rId3"/>
    <sheet name="Table 3 " sheetId="4" r:id="rId4"/>
    <sheet name="Table 4 &amp; 5 " sheetId="5" r:id="rId5"/>
    <sheet name="Table 6" sheetId="6" r:id="rId6"/>
    <sheet name="Table 7" sheetId="7" r:id="rId7"/>
    <sheet name="Table 8" sheetId="8" r:id="rId8"/>
    <sheet name="Table 9" sheetId="9" r:id="rId9"/>
    <sheet name="Table 10" sheetId="10" r:id="rId10"/>
    <sheet name="Table 11" sheetId="11" r:id="rId11"/>
  </sheets>
  <definedNames>
    <definedName name="_xlnm.Print_Area" localSheetId="1">'Table 1'!$A$1:$L$38</definedName>
    <definedName name="_xlnm.Print_Area" localSheetId="9">'Table 10'!$A$1:$L$61</definedName>
    <definedName name="_xlnm.Print_Area" localSheetId="10">'Table 11'!$A$1:$L$51</definedName>
    <definedName name="_xlnm.Print_Area" localSheetId="2">'Table 2'!$A$1:$L$58</definedName>
    <definedName name="_xlnm.Print_Area" localSheetId="3">'Table 3 '!$A$1:$M$60</definedName>
    <definedName name="_xlnm.Print_Area" localSheetId="4">'Table 4 &amp; 5 '!$A$1:$M$27</definedName>
    <definedName name="_xlnm.Print_Area" localSheetId="7">'Table 8'!$A$1:$K$28</definedName>
    <definedName name="_xlnm.Print_Area" localSheetId="8">'Table 9'!$A$1:$M$28</definedName>
  </definedNames>
  <calcPr fullCalcOnLoad="1"/>
</workbook>
</file>

<file path=xl/sharedStrings.xml><?xml version="1.0" encoding="utf-8"?>
<sst xmlns="http://schemas.openxmlformats.org/spreadsheetml/2006/main" count="394" uniqueCount="136">
  <si>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</si>
  <si>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</si>
  <si>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</si>
  <si>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</si>
  <si>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</si>
  <si>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</si>
  <si>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</si>
  <si>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</si>
  <si>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</si>
  <si>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</si>
  <si>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</si>
  <si>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</si>
  <si>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</si>
  <si>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</si>
  <si>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</si>
  <si>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</si>
  <si>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t>*Indicates that one or more of the comparative numbers are less than 50.  For small numbers this could give misleading percentage changes.</t>
  </si>
  <si>
    <r>
      <t>England and Wales</t>
    </r>
    <r>
      <rPr>
        <b/>
        <vertAlign val="superscript"/>
        <sz val="10"/>
        <rFont val="Arial"/>
        <family val="2"/>
      </rPr>
      <t>1</t>
    </r>
  </si>
  <si>
    <r>
      <t>Caution</t>
    </r>
    <r>
      <rPr>
        <vertAlign val="superscript"/>
        <sz val="10"/>
        <rFont val="Arial"/>
        <family val="2"/>
      </rPr>
      <t>2</t>
    </r>
  </si>
  <si>
    <r>
      <t>Caution</t>
    </r>
    <r>
      <rPr>
        <vertAlign val="superscript"/>
        <sz val="10"/>
        <rFont val="Arial"/>
        <family val="2"/>
      </rPr>
      <t>1</t>
    </r>
  </si>
  <si>
    <t>Data Source and Quality</t>
  </si>
  <si>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</si>
  <si>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</si>
  <si>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Reprimands &amp; warnings</t>
  </si>
  <si>
    <r>
      <t>2</t>
    </r>
    <r>
      <rPr>
        <sz val="8"/>
        <rFont val="Arial"/>
        <family val="2"/>
      </rPr>
      <t xml:space="preserve"> Cautions include juveniles receiving reprimands and warnings.</t>
    </r>
  </si>
  <si>
    <t>number of offences</t>
  </si>
  <si>
    <t>percentage of total offences</t>
  </si>
  <si>
    <t>average sentence length (days)</t>
  </si>
  <si>
    <t>Number of offences and percentages</t>
  </si>
  <si>
    <t>number of starts</t>
  </si>
  <si>
    <t>Community order</t>
  </si>
  <si>
    <t>Pre CJA orders</t>
  </si>
  <si>
    <t>percentage of total starts</t>
  </si>
  <si>
    <t>number of requirements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</si>
  <si>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</si>
  <si>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</si>
  <si>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</si>
  <si>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</si>
  <si>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</si>
  <si>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</si>
  <si>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</si>
  <si>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percentage of total requirements</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</si>
  <si>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</si>
  <si>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</si>
  <si>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</si>
  <si>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</si>
  <si>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</si>
  <si>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</si>
  <si>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</si>
  <si>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</si>
  <si>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</si>
  <si>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</si>
  <si>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</si>
  <si>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</si>
  <si>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</si>
  <si>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Q1 2012</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</si>
  <si>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</si>
  <si>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</si>
  <si>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</si>
  <si>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</si>
  <si>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</si>
  <si>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</si>
  <si>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</si>
  <si>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</si>
  <si>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</si>
  <si>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</si>
  <si>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</si>
  <si>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</si>
  <si>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</si>
  <si>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Custodial sentences for knife and offensive weapon possession offences, by sentence length</t>
  </si>
  <si>
    <t>Table 4</t>
  </si>
  <si>
    <t xml:space="preserve">Average sentence length of immediate custodial sentences for knife and offensive weapon possession offences </t>
  </si>
  <si>
    <t>Table 5</t>
  </si>
  <si>
    <t>Table 6</t>
  </si>
  <si>
    <t>Requirement starts for possession of offensive weapon</t>
  </si>
  <si>
    <t>Table 7</t>
  </si>
  <si>
    <t>Unpaid work requirements started by length of requirement given for possession of offensive weapon</t>
  </si>
  <si>
    <t>Table 8</t>
  </si>
  <si>
    <t>Table</t>
  </si>
  <si>
    <t>Title</t>
  </si>
  <si>
    <t>These figures have been drawn from administrative IT systems, which, as with any large scale recording system,  are subject to possible errors with data entry and processing. All data is provisional.</t>
  </si>
  <si>
    <t>England and Wales</t>
  </si>
  <si>
    <t>Q2 2012</t>
  </si>
  <si>
    <t>Disposal Category</t>
  </si>
  <si>
    <t>Q3 2012</t>
  </si>
  <si>
    <r>
      <t>Other disposal</t>
    </r>
    <r>
      <rPr>
        <vertAlign val="superscript"/>
        <sz val="10"/>
        <rFont val="Arial"/>
        <family val="2"/>
      </rPr>
      <t>3</t>
    </r>
  </si>
  <si>
    <r>
      <t>1</t>
    </r>
    <r>
      <rPr>
        <sz val="8"/>
        <rFont val="Arial"/>
        <family val="2"/>
      </rPr>
      <t xml:space="preserve"> Cautions include juveniles receiving reprimands and warnings.</t>
    </r>
  </si>
  <si>
    <t>Table 1: Offences involving the possession of a knife or offensive weapon resulting in a caution or sentence, in England and Wales</t>
  </si>
  <si>
    <t>Number of offences and percentage change</t>
  </si>
  <si>
    <t>Other disposal</t>
  </si>
  <si>
    <r>
      <t>E</t>
    </r>
    <r>
      <rPr>
        <sz val="8"/>
        <rFont val="Arial"/>
        <family val="2"/>
      </rPr>
      <t xml:space="preserve"> Denotes where estimated figures have been used. The estimates are based on historical data changes. Please see explanatory notes of bulletin for further details.</t>
    </r>
  </si>
  <si>
    <r>
      <t xml:space="preserve">Q2 2012 </t>
    </r>
    <r>
      <rPr>
        <b/>
        <i/>
        <vertAlign val="superscript"/>
        <sz val="10"/>
        <rFont val="Arial"/>
        <family val="2"/>
      </rPr>
      <t>E</t>
    </r>
  </si>
  <si>
    <r>
      <t xml:space="preserve">Q3 2012 </t>
    </r>
    <r>
      <rPr>
        <b/>
        <i/>
        <vertAlign val="superscript"/>
        <sz val="10"/>
        <rFont val="Arial"/>
        <family val="2"/>
      </rPr>
      <t>E</t>
    </r>
  </si>
  <si>
    <r>
      <t xml:space="preserve">Q4 2012 </t>
    </r>
    <r>
      <rPr>
        <b/>
        <i/>
        <vertAlign val="superscript"/>
        <sz val="10"/>
        <rFont val="Arial"/>
        <family val="2"/>
      </rPr>
      <t>E</t>
    </r>
  </si>
  <si>
    <t>Table 2: Offences involving the possession of a knife or offensive weapon resulting in a caution or sentence by age group, in England and Wales</t>
  </si>
  <si>
    <t>Table 3: Offences involving the possession of a knife or offensive weapon resulting in a caution or sentence by type of offence, in England and Wales</t>
  </si>
  <si>
    <t>Proportion of sentence lengths</t>
  </si>
  <si>
    <t>Q4 2012</t>
  </si>
  <si>
    <r>
      <t>Table 4: Custodial sentences proportions  for knife and offensive weapon possession offences, by sentence length, in England and Wales</t>
    </r>
    <r>
      <rPr>
        <b/>
        <vertAlign val="superscript"/>
        <sz val="11"/>
        <rFont val="Arial"/>
        <family val="2"/>
      </rPr>
      <t>1</t>
    </r>
  </si>
  <si>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</si>
  <si>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</si>
  <si>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 xml:space="preserve">These figures have been drawn from the police's administrative IT system which, as with any large scale recording system, is subject to possible errors with data entry and processing.  The figures are provisional and subject to change as more information becomes available. </t>
  </si>
  <si>
    <t>Table 9</t>
  </si>
  <si>
    <t>Number of previous convictions/cautions</t>
  </si>
  <si>
    <t>3 or more</t>
  </si>
  <si>
    <t>Total</t>
  </si>
  <si>
    <t>number of offenders</t>
  </si>
  <si>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</si>
  <si>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t>Q1 2010</t>
  </si>
  <si>
    <t>Q1 2011</t>
  </si>
  <si>
    <r>
      <t xml:space="preserve">Q1 2013 </t>
    </r>
    <r>
      <rPr>
        <b/>
        <i/>
        <vertAlign val="superscript"/>
        <sz val="10"/>
        <rFont val="Arial"/>
        <family val="2"/>
      </rPr>
      <t>E</t>
    </r>
  </si>
  <si>
    <t>% change, estimated Q1 2013 to  Q1 2012</t>
  </si>
  <si>
    <t>Number of offences</t>
  </si>
  <si>
    <r>
      <t xml:space="preserve">1 </t>
    </r>
    <r>
      <rPr>
        <sz val="8"/>
        <rFont val="Arial"/>
        <family val="2"/>
      </rPr>
      <t xml:space="preserve">The difference between the totals in Table 1 and the adult/juvenile breakdowns is where there is no age recorded on the system.  For  Q1 2011 five offenders had no age recorded. Two people receiving a caution, one person receiving a custodial sentence, </t>
    </r>
  </si>
  <si>
    <t>Q1 2013</t>
  </si>
  <si>
    <t>% change, Q1 2013 to  Q1 2012</t>
  </si>
  <si>
    <r>
      <t>Table 9: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</si>
  <si>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t xml:space="preserve">Juveniles </t>
  </si>
  <si>
    <t>Adults</t>
  </si>
  <si>
    <r>
      <t>3</t>
    </r>
    <r>
      <rPr>
        <sz val="8"/>
        <rFont val="Arial"/>
        <family val="2"/>
      </rPr>
      <t xml:space="preserve"> Other disposals may represent cases where an offender has been convicted, but is awaiting further sentencing</t>
    </r>
  </si>
  <si>
    <t>Knife Possession Sentencing Quarterly Brief Q1 2013</t>
  </si>
  <si>
    <t>Table 8: Offences involving threatening with a knife or offensive weapon resulting in a caution or sentence, in England and Wales in Q1 2013</t>
  </si>
  <si>
    <t xml:space="preserve">Table 7: Number of previous convictions or cautions for the possession of a knife or offensive weapon for offenders convicted or cautioned for a possession offence 12 months ending March 2013, split by age group in England and Wales </t>
  </si>
  <si>
    <t>Table 6: Number of previous convictions or cautions for the possession of a knife or offensive weapon for offenders convicted or cautioned for a possession offence in 12 months ending March 2013, in England and Wales</t>
  </si>
  <si>
    <t>Table 10</t>
  </si>
  <si>
    <t>Table 11</t>
  </si>
  <si>
    <t>Number of previous convictions or cautions for knife or offensive weapon possession offenders split by age group</t>
  </si>
  <si>
    <r>
      <t>Total</t>
    </r>
    <r>
      <rPr>
        <b/>
        <vertAlign val="superscript"/>
        <sz val="10"/>
        <rFont val="Arial"/>
        <family val="2"/>
      </rPr>
      <t>3</t>
    </r>
  </si>
  <si>
    <t>percentage of offenders</t>
  </si>
  <si>
    <r>
      <t>3</t>
    </r>
    <r>
      <rPr>
        <sz val="8"/>
        <rFont val="Arial"/>
        <family val="2"/>
      </rPr>
      <t xml:space="preserve"> The difference between the totals in Table 9 and the adult/juvenile breakdowns is where there is no age recorded on the system.  </t>
    </r>
  </si>
  <si>
    <t>Percentage change        Q1 2012 to Q1 2013</t>
  </si>
  <si>
    <r>
      <t>Table 10: Requirement starts for possession of offensive weapon</t>
    </r>
    <r>
      <rPr>
        <b/>
        <vertAlign val="superscript"/>
        <sz val="11"/>
        <rFont val="Arial"/>
        <family val="2"/>
      </rPr>
      <t>1</t>
    </r>
    <r>
      <rPr>
        <b/>
        <sz val="11"/>
        <rFont val="Arial"/>
        <family val="2"/>
      </rPr>
      <t>, in England and Wales</t>
    </r>
  </si>
  <si>
    <r>
      <t>Table 11: Unpaid work requirements started by length of requirement given for possession of offensive weapon</t>
    </r>
    <r>
      <rPr>
        <b/>
        <vertAlign val="superscript"/>
        <sz val="11"/>
        <rFont val="Arial"/>
        <family val="0"/>
      </rPr>
      <t>1</t>
    </r>
    <r>
      <rPr>
        <b/>
        <sz val="11"/>
        <rFont val="Arial"/>
        <family val="2"/>
      </rPr>
      <t>, in England and Wales</t>
    </r>
  </si>
  <si>
    <t>Offences involving aggravated knife possession resulting in a caution or sentence</t>
  </si>
  <si>
    <t>Probation supervision court order starts for possession of an offensive weapon</t>
  </si>
  <si>
    <t>Number of previous convictions or cautions for the possession of a knife or offensive weapon for offenders convicted or cautioned for a possession offence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</si>
</sst>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 numFmtId="182" formatCode="0.000%"/>
  </numFmts>
  <fonts count="4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b/>
      <i/>
      <sz val="10"/>
      <color indexed="63"/>
      <name val="Arial"/>
      <family val="2"/>
    </font>
    <font>
      <i/>
      <sz val="10"/>
      <color indexed="6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style="dotted"/>
      <right style="dotted"/>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dotted"/>
      <right>
        <color indexed="63"/>
      </right>
      <top style="medium"/>
      <bottom>
        <color indexed="63"/>
      </bottom>
    </border>
    <border>
      <left style="dotted"/>
      <right>
        <color indexed="63"/>
      </right>
      <top>
        <color indexed="63"/>
      </top>
      <bottom style="medium"/>
    </border>
    <border>
      <left>
        <color indexed="63"/>
      </left>
      <right style="dotted"/>
      <top style="medium"/>
      <bottom>
        <color indexed="63"/>
      </bottom>
    </border>
    <border>
      <left>
        <color indexed="63"/>
      </left>
      <right style="dotted"/>
      <top>
        <color indexed="63"/>
      </top>
      <bottom style="medium"/>
    </border>
    <border>
      <left>
        <color indexed="63"/>
      </left>
      <right>
        <color indexed="63"/>
      </right>
      <top style="medium"/>
      <bottom>
        <color indexed="63"/>
      </bottom>
    </border>
    <border>
      <left>
        <color indexed="63"/>
      </left>
      <right style="dotted"/>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8">
    <xf numFmtId="0" fontId="0" fillId="0" borderId="0" xfId="0" applyAlignment="1">
      <alignment/>
    </xf>
    <xf numFmtId="3" fontId="0" fillId="24" borderId="0" xfId="0" applyNumberFormat="1" applyFont="1" applyFill="1" applyBorder="1" applyAlignment="1">
      <alignment horizontal="right"/>
    </xf>
    <xf numFmtId="0" fontId="3" fillId="24" borderId="0" xfId="0" applyFont="1" applyFill="1" applyBorder="1" applyAlignment="1">
      <alignment horizontal="left" wrapText="1"/>
    </xf>
    <xf numFmtId="0" fontId="0" fillId="24" borderId="0" xfId="0" applyFont="1" applyFill="1" applyBorder="1" applyAlignment="1">
      <alignment/>
    </xf>
    <xf numFmtId="0" fontId="7" fillId="24" borderId="0" xfId="0" applyFont="1" applyFill="1" applyAlignment="1">
      <alignment horizontal="left" vertical="center" wrapText="1"/>
    </xf>
    <xf numFmtId="0" fontId="7" fillId="24" borderId="0" xfId="0" applyFont="1" applyFill="1" applyAlignment="1">
      <alignment vertical="center" wrapText="1"/>
    </xf>
    <xf numFmtId="0" fontId="8" fillId="24" borderId="0" xfId="0" applyFont="1" applyFill="1" applyBorder="1" applyAlignment="1">
      <alignment/>
    </xf>
    <xf numFmtId="0" fontId="0" fillId="24" borderId="0" xfId="0" applyFont="1" applyFill="1" applyAlignment="1">
      <alignment/>
    </xf>
    <xf numFmtId="0" fontId="3" fillId="24" borderId="0" xfId="0" applyFont="1" applyFill="1" applyBorder="1" applyAlignment="1">
      <alignment wrapText="1"/>
    </xf>
    <xf numFmtId="0" fontId="11" fillId="24" borderId="0" xfId="0" applyFont="1" applyFill="1" applyBorder="1" applyAlignment="1">
      <alignment horizontal="center"/>
    </xf>
    <xf numFmtId="0" fontId="0" fillId="24" borderId="0" xfId="0" applyFont="1" applyFill="1" applyBorder="1" applyAlignment="1">
      <alignment horizontal="center"/>
    </xf>
    <xf numFmtId="0" fontId="5" fillId="24" borderId="10" xfId="0" applyFont="1" applyFill="1" applyBorder="1" applyAlignment="1">
      <alignment horizontal="left" wrapText="1"/>
    </xf>
    <xf numFmtId="0" fontId="3" fillId="24" borderId="11" xfId="0" applyFont="1" applyFill="1" applyBorder="1" applyAlignment="1">
      <alignment horizontal="left" wrapText="1"/>
    </xf>
    <xf numFmtId="9" fontId="0" fillId="24" borderId="0" xfId="61" applyFont="1" applyFill="1" applyBorder="1" applyAlignment="1">
      <alignment/>
    </xf>
    <xf numFmtId="9" fontId="0" fillId="24" borderId="0" xfId="61"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xf>
    <xf numFmtId="0" fontId="4" fillId="24" borderId="0" xfId="0" applyFont="1" applyFill="1" applyBorder="1" applyAlignment="1">
      <alignment horizontal="center"/>
    </xf>
    <xf numFmtId="0" fontId="0" fillId="24" borderId="0" xfId="0" applyFill="1" applyAlignment="1">
      <alignment/>
    </xf>
    <xf numFmtId="0" fontId="30" fillId="24" borderId="0" xfId="0" applyFont="1" applyFill="1" applyAlignment="1">
      <alignment horizontal="right"/>
    </xf>
    <xf numFmtId="0" fontId="4" fillId="24" borderId="0" xfId="0" applyFont="1" applyFill="1" applyAlignment="1">
      <alignment horizontal="left" wrapText="1"/>
    </xf>
    <xf numFmtId="0" fontId="4" fillId="24" borderId="0" xfId="0" applyFont="1" applyFill="1" applyBorder="1" applyAlignment="1">
      <alignment horizontal="right"/>
    </xf>
    <xf numFmtId="0" fontId="4" fillId="24" borderId="12" xfId="0" applyFont="1" applyFill="1" applyBorder="1" applyAlignment="1">
      <alignment horizontal="right"/>
    </xf>
    <xf numFmtId="0" fontId="4" fillId="24" borderId="0" xfId="0" applyFont="1" applyFill="1" applyBorder="1" applyAlignment="1">
      <alignment/>
    </xf>
    <xf numFmtId="3" fontId="4" fillId="24" borderId="12" xfId="0" applyNumberFormat="1" applyFont="1" applyFill="1" applyBorder="1" applyAlignment="1">
      <alignment horizontal="right"/>
    </xf>
    <xf numFmtId="3" fontId="4" fillId="24" borderId="0" xfId="0" applyNumberFormat="1" applyFont="1" applyFill="1" applyBorder="1" applyAlignment="1">
      <alignment horizontal="right"/>
    </xf>
    <xf numFmtId="9" fontId="4" fillId="24" borderId="0" xfId="61"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wrapText="1"/>
    </xf>
    <xf numFmtId="0" fontId="4" fillId="24" borderId="12" xfId="0" applyFont="1" applyFill="1" applyBorder="1" applyAlignment="1">
      <alignment/>
    </xf>
    <xf numFmtId="9" fontId="0" fillId="24" borderId="12" xfId="61" applyFont="1" applyFill="1" applyBorder="1" applyAlignment="1">
      <alignment/>
    </xf>
    <xf numFmtId="1" fontId="0" fillId="24" borderId="0" xfId="0" applyNumberFormat="1" applyFont="1" applyFill="1" applyBorder="1" applyAlignment="1">
      <alignment/>
    </xf>
    <xf numFmtId="1" fontId="0" fillId="24" borderId="0" xfId="0" applyNumberFormat="1" applyFont="1" applyFill="1" applyBorder="1" applyAlignment="1">
      <alignment horizontal="right"/>
    </xf>
    <xf numFmtId="0" fontId="0" fillId="24" borderId="13" xfId="0" applyFont="1" applyFill="1" applyBorder="1" applyAlignment="1">
      <alignment wrapText="1"/>
    </xf>
    <xf numFmtId="1" fontId="0" fillId="24" borderId="13" xfId="0" applyNumberFormat="1" applyFont="1" applyFill="1" applyBorder="1" applyAlignment="1">
      <alignment horizontal="center"/>
    </xf>
    <xf numFmtId="0" fontId="0" fillId="24" borderId="0" xfId="0" applyFont="1" applyFill="1" applyBorder="1" applyAlignment="1">
      <alignment wrapText="1"/>
    </xf>
    <xf numFmtId="1" fontId="0" fillId="24" borderId="0" xfId="0" applyNumberFormat="1" applyFont="1" applyFill="1" applyBorder="1" applyAlignment="1">
      <alignment horizontal="center"/>
    </xf>
    <xf numFmtId="0" fontId="3" fillId="24" borderId="0" xfId="0" applyFont="1" applyFill="1" applyBorder="1" applyAlignment="1">
      <alignment/>
    </xf>
    <xf numFmtId="0" fontId="4" fillId="24" borderId="0" xfId="0" applyFont="1" applyFill="1" applyAlignment="1">
      <alignment/>
    </xf>
    <xf numFmtId="9" fontId="4" fillId="24" borderId="0" xfId="61"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9" fontId="4" fillId="24" borderId="0" xfId="61" applyFont="1" applyFill="1" applyBorder="1" applyAlignment="1">
      <alignment/>
    </xf>
    <xf numFmtId="0" fontId="0" fillId="24" borderId="13" xfId="0" applyFont="1" applyFill="1" applyBorder="1" applyAlignment="1">
      <alignment/>
    </xf>
    <xf numFmtId="0" fontId="0"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9" fontId="0" fillId="24" borderId="0" xfId="0" applyNumberFormat="1" applyFont="1" applyFill="1" applyBorder="1" applyAlignment="1">
      <alignment horizontal="right"/>
    </xf>
    <xf numFmtId="3" fontId="4" fillId="24" borderId="0" xfId="0" applyNumberFormat="1" applyFont="1" applyFill="1" applyBorder="1" applyAlignment="1">
      <alignment wrapText="1"/>
    </xf>
    <xf numFmtId="0" fontId="4" fillId="24" borderId="12" xfId="0" applyFont="1" applyFill="1" applyBorder="1" applyAlignment="1">
      <alignment/>
    </xf>
    <xf numFmtId="3" fontId="4" fillId="24" borderId="0" xfId="0" applyNumberFormat="1" applyFont="1" applyFill="1" applyBorder="1" applyAlignment="1">
      <alignment horizontal="right" vertical="center" wrapText="1"/>
    </xf>
    <xf numFmtId="3" fontId="0" fillId="24" borderId="0" xfId="61" applyNumberFormat="1" applyFont="1" applyFill="1" applyBorder="1" applyAlignment="1">
      <alignment horizontal="right"/>
    </xf>
    <xf numFmtId="0" fontId="8" fillId="24" borderId="0" xfId="0" applyFont="1" applyFill="1" applyBorder="1" applyAlignment="1">
      <alignment/>
    </xf>
    <xf numFmtId="0" fontId="32" fillId="24" borderId="0" xfId="0" applyFont="1" applyFill="1" applyBorder="1" applyAlignment="1">
      <alignment horizontal="center"/>
    </xf>
    <xf numFmtId="0" fontId="32" fillId="24" borderId="12" xfId="0"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horizontal="right"/>
    </xf>
    <xf numFmtId="3" fontId="3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0" fontId="33" fillId="24" borderId="0" xfId="0" applyFont="1" applyFill="1" applyBorder="1" applyAlignment="1">
      <alignment/>
    </xf>
    <xf numFmtId="3" fontId="33" fillId="24" borderId="0" xfId="0" applyNumberFormat="1" applyFont="1" applyFill="1" applyBorder="1" applyAlignment="1">
      <alignment horizontal="right"/>
    </xf>
    <xf numFmtId="0" fontId="32" fillId="24" borderId="12" xfId="0" applyFont="1" applyFill="1" applyBorder="1" applyAlignment="1">
      <alignment/>
    </xf>
    <xf numFmtId="9" fontId="0" fillId="24" borderId="0" xfId="61" applyFont="1" applyFill="1" applyBorder="1" applyAlignment="1">
      <alignment/>
    </xf>
    <xf numFmtId="1" fontId="0" fillId="24" borderId="0" xfId="0" applyNumberFormat="1" applyFont="1" applyFill="1" applyBorder="1" applyAlignment="1">
      <alignment/>
    </xf>
    <xf numFmtId="1" fontId="33" fillId="24" borderId="13" xfId="0" applyNumberFormat="1" applyFont="1" applyFill="1" applyBorder="1" applyAlignment="1">
      <alignment horizontal="center"/>
    </xf>
    <xf numFmtId="1" fontId="0" fillId="24" borderId="13" xfId="0" applyNumberFormat="1" applyFont="1" applyFill="1" applyBorder="1" applyAlignment="1">
      <alignment horizontal="center"/>
    </xf>
    <xf numFmtId="0" fontId="32" fillId="24" borderId="0" xfId="0" applyFont="1" applyFill="1" applyAlignment="1">
      <alignment/>
    </xf>
    <xf numFmtId="9" fontId="4" fillId="24" borderId="0" xfId="61" applyFont="1" applyFill="1" applyBorder="1" applyAlignment="1">
      <alignment/>
    </xf>
    <xf numFmtId="0" fontId="0" fillId="24" borderId="12" xfId="0" applyFont="1" applyFill="1" applyBorder="1" applyAlignment="1">
      <alignment/>
    </xf>
    <xf numFmtId="0" fontId="0" fillId="24" borderId="0" xfId="0" applyFont="1" applyFill="1" applyAlignment="1">
      <alignment horizontal="right"/>
    </xf>
    <xf numFmtId="0" fontId="33" fillId="24" borderId="0" xfId="0" applyFont="1" applyFill="1" applyAlignment="1">
      <alignment/>
    </xf>
    <xf numFmtId="1" fontId="33" fillId="24" borderId="0" xfId="0" applyNumberFormat="1" applyFont="1" applyFill="1" applyBorder="1" applyAlignment="1">
      <alignment/>
    </xf>
    <xf numFmtId="0" fontId="0" fillId="24" borderId="13" xfId="0" applyFont="1" applyFill="1" applyBorder="1" applyAlignment="1">
      <alignment/>
    </xf>
    <xf numFmtId="9" fontId="0" fillId="24" borderId="12" xfId="61" applyFont="1" applyFill="1" applyBorder="1" applyAlignment="1">
      <alignment horizontal="right"/>
    </xf>
    <xf numFmtId="0" fontId="4" fillId="24" borderId="0" xfId="0" applyFont="1" applyFill="1" applyAlignment="1">
      <alignment vertical="center"/>
    </xf>
    <xf numFmtId="0" fontId="0" fillId="24" borderId="0" xfId="0" applyFont="1" applyFill="1" applyAlignment="1">
      <alignment vertical="center" wrapText="1"/>
    </xf>
    <xf numFmtId="0" fontId="4" fillId="24" borderId="13" xfId="0" applyFont="1" applyFill="1" applyBorder="1" applyAlignment="1">
      <alignment vertical="center" wrapText="1"/>
    </xf>
    <xf numFmtId="0" fontId="4" fillId="24" borderId="0" xfId="0" applyFont="1" applyFill="1" applyAlignment="1">
      <alignment vertical="center" wrapText="1"/>
    </xf>
    <xf numFmtId="0" fontId="0" fillId="24" borderId="0" xfId="0" applyFont="1" applyFill="1" applyAlignment="1">
      <alignment vertical="center" wrapText="1"/>
    </xf>
    <xf numFmtId="0" fontId="5" fillId="24" borderId="10" xfId="0" applyFont="1" applyFill="1" applyBorder="1" applyAlignment="1">
      <alignment/>
    </xf>
    <xf numFmtId="0" fontId="3" fillId="24" borderId="11" xfId="0" applyFont="1" applyFill="1" applyBorder="1" applyAlignment="1">
      <alignment/>
    </xf>
    <xf numFmtId="9" fontId="0" fillId="24" borderId="0" xfId="0" applyNumberFormat="1" applyFill="1" applyAlignment="1">
      <alignment/>
    </xf>
    <xf numFmtId="0" fontId="4" fillId="24" borderId="11" xfId="0" applyFont="1" applyFill="1" applyBorder="1" applyAlignment="1">
      <alignment horizontal="center" vertical="center" wrapText="1"/>
    </xf>
    <xf numFmtId="0" fontId="33" fillId="24" borderId="0" xfId="0" applyFont="1" applyFill="1" applyAlignment="1">
      <alignment/>
    </xf>
    <xf numFmtId="0" fontId="33" fillId="24" borderId="0" xfId="0" applyFont="1" applyFill="1" applyBorder="1" applyAlignment="1">
      <alignment/>
    </xf>
    <xf numFmtId="0" fontId="34" fillId="24" borderId="0" xfId="0" applyFont="1" applyFill="1" applyAlignment="1">
      <alignment vertical="center" wrapText="1"/>
    </xf>
    <xf numFmtId="0" fontId="8" fillId="24" borderId="14" xfId="0" applyFont="1" applyFill="1" applyBorder="1" applyAlignment="1">
      <alignment/>
    </xf>
    <xf numFmtId="0" fontId="0" fillId="24" borderId="14" xfId="0" applyFont="1" applyFill="1" applyBorder="1" applyAlignment="1">
      <alignment wrapText="1"/>
    </xf>
    <xf numFmtId="0" fontId="32" fillId="24" borderId="0" xfId="0" applyFont="1" applyFill="1" applyAlignment="1">
      <alignment horizontal="left" wrapText="1"/>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3" xfId="0" applyFont="1" applyFill="1" applyBorder="1" applyAlignment="1">
      <alignment/>
    </xf>
    <xf numFmtId="9" fontId="33" fillId="24" borderId="0" xfId="0" applyNumberFormat="1" applyFont="1" applyFill="1" applyAlignment="1">
      <alignment/>
    </xf>
    <xf numFmtId="3" fontId="0" fillId="24" borderId="0" xfId="0" applyNumberFormat="1" applyFont="1" applyFill="1" applyBorder="1" applyAlignment="1">
      <alignment horizontal="center"/>
    </xf>
    <xf numFmtId="0" fontId="4" fillId="24" borderId="13" xfId="0" applyFont="1" applyFill="1" applyBorder="1" applyAlignment="1">
      <alignment horizontal="center" vertical="center" wrapText="1"/>
    </xf>
    <xf numFmtId="1" fontId="0" fillId="24" borderId="13" xfId="0" applyNumberFormat="1" applyFont="1" applyFill="1" applyBorder="1" applyAlignment="1">
      <alignment/>
    </xf>
    <xf numFmtId="0" fontId="3" fillId="24" borderId="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3" fillId="24" borderId="15" xfId="0" applyFont="1" applyFill="1" applyBorder="1" applyAlignment="1">
      <alignment/>
    </xf>
    <xf numFmtId="9" fontId="33" fillId="24" borderId="0" xfId="0" applyNumberFormat="1" applyFont="1" applyFill="1" applyBorder="1" applyAlignment="1">
      <alignment/>
    </xf>
    <xf numFmtId="0" fontId="4" fillId="24" borderId="14" xfId="0" applyFont="1" applyFill="1" applyBorder="1" applyAlignment="1">
      <alignment horizontal="left" wrapText="1"/>
    </xf>
    <xf numFmtId="1" fontId="0" fillId="24" borderId="13" xfId="0" applyNumberFormat="1" applyFont="1" applyFill="1" applyBorder="1" applyAlignment="1">
      <alignment horizontal="right"/>
    </xf>
    <xf numFmtId="0" fontId="4" fillId="24" borderId="0" xfId="0" applyFont="1" applyFill="1" applyBorder="1" applyAlignment="1">
      <alignment wrapText="1"/>
    </xf>
    <xf numFmtId="0" fontId="4" fillId="24" borderId="16" xfId="0" applyFont="1" applyFill="1" applyBorder="1" applyAlignment="1">
      <alignment/>
    </xf>
    <xf numFmtId="0" fontId="35" fillId="24" borderId="0" xfId="0" applyFont="1" applyFill="1" applyBorder="1" applyAlignment="1">
      <alignment wrapText="1"/>
    </xf>
    <xf numFmtId="0" fontId="5" fillId="24" borderId="10" xfId="0" applyFont="1" applyFill="1" applyBorder="1" applyAlignment="1">
      <alignment/>
    </xf>
    <xf numFmtId="0" fontId="3" fillId="24" borderId="11" xfId="0" applyFont="1" applyFill="1" applyBorder="1" applyAlignment="1">
      <alignment/>
    </xf>
    <xf numFmtId="0" fontId="3" fillId="24" borderId="15" xfId="0" applyFont="1" applyFill="1" applyBorder="1" applyAlignment="1">
      <alignment/>
    </xf>
    <xf numFmtId="1" fontId="33" fillId="24" borderId="0" xfId="0" applyNumberFormat="1" applyFont="1" applyFill="1" applyBorder="1" applyAlignment="1">
      <alignment/>
    </xf>
    <xf numFmtId="0" fontId="4" fillId="24" borderId="0" xfId="0" applyFont="1" applyFill="1" applyBorder="1" applyAlignment="1">
      <alignment/>
    </xf>
    <xf numFmtId="0" fontId="0" fillId="24" borderId="0" xfId="0" applyFont="1" applyFill="1" applyAlignment="1">
      <alignment horizontal="right"/>
    </xf>
    <xf numFmtId="9" fontId="0" fillId="24" borderId="0" xfId="0" applyNumberFormat="1" applyFont="1" applyFill="1" applyAlignment="1">
      <alignment/>
    </xf>
    <xf numFmtId="0" fontId="3" fillId="24" borderId="13" xfId="0" applyFont="1" applyFill="1" applyBorder="1" applyAlignment="1">
      <alignment wrapText="1"/>
    </xf>
    <xf numFmtId="3" fontId="4" fillId="24" borderId="0" xfId="61" applyNumberFormat="1" applyFont="1" applyFill="1" applyBorder="1" applyAlignment="1">
      <alignment horizontal="right"/>
    </xf>
    <xf numFmtId="0" fontId="0" fillId="24" borderId="13" xfId="0" applyFont="1" applyFill="1" applyBorder="1" applyAlignment="1">
      <alignment/>
    </xf>
    <xf numFmtId="0" fontId="0" fillId="24" borderId="0" xfId="0" applyFont="1" applyFill="1" applyBorder="1" applyAlignment="1">
      <alignment horizontal="right"/>
    </xf>
    <xf numFmtId="1" fontId="3" fillId="24" borderId="11" xfId="0" applyNumberFormat="1" applyFont="1" applyFill="1" applyBorder="1" applyAlignment="1">
      <alignment/>
    </xf>
    <xf numFmtId="0" fontId="4" fillId="24" borderId="17" xfId="0" applyFont="1" applyFill="1" applyBorder="1" applyAlignment="1">
      <alignment/>
    </xf>
    <xf numFmtId="0" fontId="4" fillId="24" borderId="18" xfId="0" applyFont="1" applyFill="1" applyBorder="1" applyAlignment="1">
      <alignment horizontal="right"/>
    </xf>
    <xf numFmtId="0" fontId="4" fillId="24" borderId="19" xfId="0" applyFont="1" applyFill="1" applyBorder="1" applyAlignment="1">
      <alignment horizontal="right"/>
    </xf>
    <xf numFmtId="0" fontId="4" fillId="24" borderId="11" xfId="0" applyFont="1" applyFill="1" applyBorder="1" applyAlignment="1">
      <alignment horizontal="right"/>
    </xf>
    <xf numFmtId="3" fontId="4" fillId="24" borderId="12" xfId="0" applyNumberFormat="1" applyFont="1" applyFill="1" applyBorder="1" applyAlignment="1">
      <alignment/>
    </xf>
    <xf numFmtId="3" fontId="4" fillId="24" borderId="20" xfId="0" applyNumberFormat="1" applyFont="1" applyFill="1" applyBorder="1" applyAlignment="1">
      <alignment/>
    </xf>
    <xf numFmtId="10" fontId="0" fillId="24" borderId="0" xfId="0" applyNumberFormat="1" applyFont="1" applyFill="1" applyAlignment="1">
      <alignment/>
    </xf>
    <xf numFmtId="3" fontId="31" fillId="24" borderId="0" xfId="0" applyNumberFormat="1" applyFont="1" applyFill="1" applyBorder="1" applyAlignment="1">
      <alignment horizontal="right"/>
    </xf>
    <xf numFmtId="3" fontId="0" fillId="24" borderId="12" xfId="61" applyNumberFormat="1" applyFont="1" applyFill="1" applyBorder="1" applyAlignment="1">
      <alignment horizontal="right"/>
    </xf>
    <xf numFmtId="3" fontId="0" fillId="24" borderId="20" xfId="61" applyNumberFormat="1" applyFont="1" applyFill="1" applyBorder="1" applyAlignment="1">
      <alignment horizontal="right"/>
    </xf>
    <xf numFmtId="0" fontId="4" fillId="24" borderId="13" xfId="0" applyFont="1" applyFill="1" applyBorder="1" applyAlignment="1">
      <alignment/>
    </xf>
    <xf numFmtId="3" fontId="0" fillId="24" borderId="18" xfId="61" applyNumberFormat="1" applyFont="1" applyFill="1" applyBorder="1" applyAlignment="1">
      <alignment horizontal="right"/>
    </xf>
    <xf numFmtId="3" fontId="0" fillId="24" borderId="19" xfId="61" applyNumberFormat="1" applyFont="1" applyFill="1" applyBorder="1" applyAlignment="1">
      <alignment horizontal="right"/>
    </xf>
    <xf numFmtId="9" fontId="0" fillId="24" borderId="12" xfId="61" applyFont="1" applyFill="1" applyBorder="1" applyAlignment="1">
      <alignment horizontal="right"/>
    </xf>
    <xf numFmtId="9" fontId="0" fillId="24" borderId="20" xfId="61" applyFont="1" applyFill="1" applyBorder="1" applyAlignment="1">
      <alignment horizontal="right"/>
    </xf>
    <xf numFmtId="0" fontId="3" fillId="24" borderId="0" xfId="0" applyFont="1" applyFill="1" applyAlignment="1">
      <alignment/>
    </xf>
    <xf numFmtId="0" fontId="5" fillId="24" borderId="11" xfId="0" applyFont="1" applyFill="1" applyBorder="1" applyAlignment="1">
      <alignment/>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 fillId="24" borderId="0" xfId="53" applyFill="1" applyAlignment="1">
      <alignment vertical="center" wrapText="1"/>
    </xf>
    <xf numFmtId="0" fontId="0" fillId="24" borderId="0" xfId="61" applyNumberFormat="1" applyFont="1" applyFill="1" applyBorder="1" applyAlignment="1">
      <alignment horizontal="right"/>
    </xf>
    <xf numFmtId="3" fontId="0" fillId="0" borderId="0" xfId="0" applyNumberFormat="1" applyFont="1" applyFill="1" applyBorder="1" applyAlignment="1">
      <alignment horizontal="center"/>
    </xf>
    <xf numFmtId="3" fontId="33" fillId="24" borderId="0" xfId="0" applyNumberFormat="1" applyFont="1" applyFill="1" applyAlignment="1">
      <alignment/>
    </xf>
    <xf numFmtId="0" fontId="4" fillId="0" borderId="0" xfId="0" applyFont="1" applyFill="1" applyBorder="1" applyAlignment="1">
      <alignment horizontal="center"/>
    </xf>
    <xf numFmtId="1"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33" fillId="24" borderId="0" xfId="0" applyNumberFormat="1" applyFont="1" applyFill="1" applyBorder="1" applyAlignment="1">
      <alignment/>
    </xf>
    <xf numFmtId="9" fontId="0" fillId="24" borderId="18" xfId="61" applyFont="1" applyFill="1" applyBorder="1" applyAlignment="1">
      <alignment horizontal="right"/>
    </xf>
    <xf numFmtId="9" fontId="0" fillId="24" borderId="19" xfId="61" applyFont="1" applyFill="1" applyBorder="1" applyAlignment="1">
      <alignment horizontal="right"/>
    </xf>
    <xf numFmtId="0" fontId="12" fillId="24" borderId="0" xfId="0" applyFont="1" applyFill="1" applyBorder="1" applyAlignment="1">
      <alignment wrapText="1"/>
    </xf>
    <xf numFmtId="0" fontId="33" fillId="24" borderId="0" xfId="0" applyFont="1" applyFill="1" applyBorder="1" applyAlignment="1">
      <alignment wrapText="1"/>
    </xf>
    <xf numFmtId="0" fontId="33" fillId="0" borderId="0" xfId="0" applyFont="1" applyFill="1" applyBorder="1" applyAlignment="1">
      <alignment/>
    </xf>
    <xf numFmtId="0" fontId="0" fillId="24" borderId="12" xfId="0" applyFont="1" applyFill="1" applyBorder="1" applyAlignment="1">
      <alignment horizontal="right" wrapText="1"/>
    </xf>
    <xf numFmtId="0" fontId="0" fillId="24" borderId="20" xfId="0" applyFont="1" applyFill="1" applyBorder="1" applyAlignment="1">
      <alignment horizontal="right" wrapText="1"/>
    </xf>
    <xf numFmtId="0" fontId="0" fillId="24" borderId="0" xfId="0" applyFont="1" applyFill="1" applyAlignment="1">
      <alignment/>
    </xf>
    <xf numFmtId="0" fontId="7" fillId="24" borderId="0" xfId="0" applyFont="1" applyFill="1" applyBorder="1" applyAlignment="1">
      <alignment vertical="center" wrapText="1"/>
    </xf>
    <xf numFmtId="0" fontId="4" fillId="24" borderId="0" xfId="0" applyFont="1" applyFill="1" applyAlignment="1">
      <alignment horizontal="left" wrapText="1"/>
    </xf>
    <xf numFmtId="0" fontId="0" fillId="24" borderId="0" xfId="0" applyFont="1" applyFill="1" applyBorder="1" applyAlignment="1">
      <alignment wrapText="1"/>
    </xf>
    <xf numFmtId="0" fontId="32" fillId="24" borderId="0" xfId="0" applyFont="1" applyFill="1" applyBorder="1" applyAlignment="1">
      <alignment horizontal="right"/>
    </xf>
    <xf numFmtId="3" fontId="32" fillId="24" borderId="12" xfId="0" applyNumberFormat="1" applyFont="1" applyFill="1" applyBorder="1" applyAlignment="1">
      <alignment horizontal="right"/>
    </xf>
    <xf numFmtId="0" fontId="4" fillId="24" borderId="0" xfId="0" applyFont="1" applyFill="1" applyBorder="1" applyAlignment="1">
      <alignment vertical="center" wrapText="1"/>
    </xf>
    <xf numFmtId="3" fontId="4" fillId="24" borderId="12" xfId="0" applyNumberFormat="1" applyFont="1" applyFill="1" applyBorder="1" applyAlignment="1">
      <alignment horizontal="right"/>
    </xf>
    <xf numFmtId="0" fontId="32" fillId="24" borderId="0" xfId="0" applyFont="1" applyFill="1" applyBorder="1" applyAlignment="1">
      <alignment vertical="center" wrapText="1"/>
    </xf>
    <xf numFmtId="0" fontId="4" fillId="24" borderId="0" xfId="0" applyFont="1" applyFill="1" applyBorder="1" applyAlignment="1">
      <alignment/>
    </xf>
    <xf numFmtId="0" fontId="33" fillId="24" borderId="0" xfId="0" applyFont="1" applyFill="1" applyBorder="1" applyAlignment="1">
      <alignment vertical="center" wrapText="1"/>
    </xf>
    <xf numFmtId="9" fontId="0" fillId="24" borderId="0" xfId="61" applyFont="1" applyFill="1" applyBorder="1" applyAlignment="1">
      <alignment horizontal="right"/>
    </xf>
    <xf numFmtId="9" fontId="0" fillId="24" borderId="12" xfId="61" applyFont="1" applyFill="1" applyBorder="1" applyAlignment="1">
      <alignment/>
    </xf>
    <xf numFmtId="9" fontId="33" fillId="24" borderId="0" xfId="61" applyFont="1" applyFill="1" applyBorder="1" applyAlignment="1">
      <alignment/>
    </xf>
    <xf numFmtId="0" fontId="0" fillId="24" borderId="13" xfId="0" applyFont="1" applyFill="1" applyBorder="1" applyAlignment="1">
      <alignment wrapText="1"/>
    </xf>
    <xf numFmtId="3" fontId="32" fillId="24" borderId="0" xfId="0" applyNumberFormat="1" applyFont="1" applyFill="1" applyBorder="1" applyAlignment="1">
      <alignment/>
    </xf>
    <xf numFmtId="3" fontId="33" fillId="24" borderId="0" xfId="0" applyNumberFormat="1" applyFont="1" applyFill="1" applyBorder="1" applyAlignment="1">
      <alignment/>
    </xf>
    <xf numFmtId="0" fontId="32" fillId="24" borderId="0" xfId="0" applyFont="1" applyFill="1" applyBorder="1" applyAlignment="1">
      <alignment/>
    </xf>
    <xf numFmtId="0" fontId="0" fillId="24" borderId="13" xfId="0" applyFont="1" applyFill="1" applyBorder="1" applyAlignment="1">
      <alignment/>
    </xf>
    <xf numFmtId="0" fontId="35" fillId="24" borderId="0" xfId="0" applyFont="1" applyFill="1" applyBorder="1" applyAlignment="1">
      <alignment horizontal="left" wrapText="1"/>
    </xf>
    <xf numFmtId="0" fontId="32" fillId="24" borderId="0" xfId="0" applyFont="1" applyFill="1" applyBorder="1" applyAlignment="1">
      <alignment horizontal="center" vertical="center"/>
    </xf>
    <xf numFmtId="0" fontId="32" fillId="24" borderId="0" xfId="0" applyFont="1" applyFill="1" applyBorder="1" applyAlignment="1">
      <alignment horizontal="right" vertical="center"/>
    </xf>
    <xf numFmtId="0" fontId="37" fillId="24" borderId="0" xfId="0" applyFont="1" applyFill="1" applyBorder="1" applyAlignment="1">
      <alignment horizontal="right" vertical="center"/>
    </xf>
    <xf numFmtId="9" fontId="38" fillId="24" borderId="0" xfId="61" applyFont="1" applyFill="1" applyBorder="1" applyAlignment="1">
      <alignment horizontal="right"/>
    </xf>
    <xf numFmtId="0" fontId="3" fillId="24" borderId="21" xfId="0" applyFont="1" applyFill="1" applyBorder="1" applyAlignment="1">
      <alignment/>
    </xf>
    <xf numFmtId="0" fontId="3" fillId="24" borderId="21" xfId="0" applyNumberFormat="1" applyFont="1" applyFill="1" applyBorder="1" applyAlignment="1">
      <alignment wrapText="1"/>
    </xf>
    <xf numFmtId="0" fontId="3" fillId="24" borderId="0" xfId="0" applyNumberFormat="1" applyFont="1" applyFill="1" applyBorder="1" applyAlignment="1">
      <alignment wrapText="1"/>
    </xf>
    <xf numFmtId="0" fontId="2" fillId="24" borderId="0" xfId="53" applyFill="1" applyAlignment="1">
      <alignment/>
    </xf>
    <xf numFmtId="0" fontId="0" fillId="24" borderId="0" xfId="0" applyFont="1" applyFill="1" applyAlignment="1">
      <alignment horizontal="center"/>
    </xf>
    <xf numFmtId="1" fontId="0" fillId="24" borderId="0" xfId="0" applyNumberFormat="1" applyFont="1" applyFill="1" applyAlignment="1">
      <alignment/>
    </xf>
    <xf numFmtId="3" fontId="40" fillId="24" borderId="0" xfId="0" applyNumberFormat="1" applyFont="1" applyFill="1" applyBorder="1" applyAlignment="1">
      <alignment/>
    </xf>
    <xf numFmtId="1" fontId="41" fillId="24" borderId="0" xfId="0" applyNumberFormat="1" applyFont="1" applyFill="1" applyAlignment="1">
      <alignment/>
    </xf>
    <xf numFmtId="3" fontId="41" fillId="24" borderId="0" xfId="0" applyNumberFormat="1" applyFont="1" applyFill="1" applyBorder="1" applyAlignment="1">
      <alignment/>
    </xf>
    <xf numFmtId="0" fontId="0" fillId="0" borderId="14" xfId="58" applyBorder="1">
      <alignment/>
      <protection/>
    </xf>
    <xf numFmtId="0" fontId="4" fillId="24" borderId="0" xfId="58" applyFont="1" applyFill="1" applyBorder="1" applyAlignment="1">
      <alignment horizontal="right"/>
      <protection/>
    </xf>
    <xf numFmtId="0" fontId="4" fillId="24" borderId="0" xfId="58" applyFont="1" applyFill="1" applyBorder="1" applyAlignment="1">
      <alignment/>
      <protection/>
    </xf>
    <xf numFmtId="0" fontId="4" fillId="24" borderId="11" xfId="58" applyFont="1" applyFill="1" applyBorder="1" applyAlignment="1">
      <alignment horizontal="right"/>
      <protection/>
    </xf>
    <xf numFmtId="0" fontId="4" fillId="24" borderId="0" xfId="58" applyFont="1" applyFill="1" applyBorder="1" applyAlignment="1">
      <alignment horizontal="center"/>
      <protection/>
    </xf>
    <xf numFmtId="0" fontId="4" fillId="24" borderId="0" xfId="57" applyFont="1" applyFill="1" applyBorder="1">
      <alignment/>
      <protection/>
    </xf>
    <xf numFmtId="3" fontId="4" fillId="24" borderId="0" xfId="58" applyNumberFormat="1" applyFont="1" applyFill="1" applyBorder="1">
      <alignment/>
      <protection/>
    </xf>
    <xf numFmtId="0" fontId="4" fillId="24" borderId="0" xfId="58" applyFont="1" applyFill="1" applyBorder="1">
      <alignment/>
      <protection/>
    </xf>
    <xf numFmtId="3" fontId="0" fillId="24" borderId="0" xfId="58" applyNumberFormat="1" applyFont="1" applyFill="1" applyBorder="1" applyAlignment="1">
      <alignment horizontal="right"/>
      <protection/>
    </xf>
    <xf numFmtId="0" fontId="0" fillId="24" borderId="0" xfId="58" applyFont="1" applyFill="1" applyBorder="1">
      <alignment/>
      <protection/>
    </xf>
    <xf numFmtId="0" fontId="0" fillId="0" borderId="0" xfId="58">
      <alignment/>
      <protection/>
    </xf>
    <xf numFmtId="9" fontId="0" fillId="0" borderId="0" xfId="58" applyNumberFormat="1">
      <alignment/>
      <protection/>
    </xf>
    <xf numFmtId="9" fontId="0" fillId="0" borderId="0" xfId="58" applyNumberFormat="1" applyAlignment="1">
      <alignment horizontal="right"/>
      <protection/>
    </xf>
    <xf numFmtId="10" fontId="0" fillId="0" borderId="0" xfId="58" applyNumberFormat="1">
      <alignment/>
      <protection/>
    </xf>
    <xf numFmtId="0" fontId="0" fillId="24" borderId="13" xfId="58" applyFont="1" applyFill="1" applyBorder="1" applyAlignment="1">
      <alignment wrapText="1"/>
      <protection/>
    </xf>
    <xf numFmtId="1" fontId="0" fillId="24" borderId="13" xfId="58" applyNumberFormat="1" applyFont="1" applyFill="1" applyBorder="1">
      <alignment/>
      <protection/>
    </xf>
    <xf numFmtId="0" fontId="0" fillId="0" borderId="13" xfId="58" applyBorder="1">
      <alignment/>
      <protection/>
    </xf>
    <xf numFmtId="0" fontId="4" fillId="24" borderId="0" xfId="57" applyFont="1" applyFill="1" applyBorder="1" applyAlignment="1">
      <alignment wrapText="1"/>
      <protection/>
    </xf>
    <xf numFmtId="0" fontId="5" fillId="24" borderId="10" xfId="58" applyFont="1" applyFill="1" applyBorder="1">
      <alignment/>
      <protection/>
    </xf>
    <xf numFmtId="0" fontId="5" fillId="24" borderId="11" xfId="58" applyFont="1" applyFill="1" applyBorder="1">
      <alignment/>
      <protection/>
    </xf>
    <xf numFmtId="0" fontId="3" fillId="24" borderId="11" xfId="58" applyFont="1" applyFill="1" applyBorder="1">
      <alignment/>
      <protection/>
    </xf>
    <xf numFmtId="0" fontId="3" fillId="24" borderId="15" xfId="58" applyFont="1" applyFill="1" applyBorder="1">
      <alignment/>
      <protection/>
    </xf>
    <xf numFmtId="0" fontId="0" fillId="0" borderId="0" xfId="0" applyBorder="1" applyAlignment="1">
      <alignment/>
    </xf>
    <xf numFmtId="0" fontId="3" fillId="24" borderId="15" xfId="0" applyFont="1" applyFill="1" applyBorder="1" applyAlignment="1">
      <alignment/>
    </xf>
    <xf numFmtId="0" fontId="2" fillId="24" borderId="0" xfId="53" applyFont="1" applyFill="1" applyAlignment="1">
      <alignment vertical="center" wrapText="1"/>
    </xf>
    <xf numFmtId="0" fontId="2" fillId="24" borderId="0" xfId="53" applyFont="1" applyFill="1" applyAlignment="1">
      <alignment/>
    </xf>
    <xf numFmtId="0" fontId="39" fillId="24" borderId="0" xfId="58" applyFont="1" applyFill="1" applyBorder="1" applyAlignment="1">
      <alignment horizontal="center" vertical="center" wrapText="1"/>
      <protection/>
    </xf>
    <xf numFmtId="0" fontId="3" fillId="24" borderId="22" xfId="58" applyNumberFormat="1" applyFont="1" applyFill="1" applyBorder="1" applyAlignment="1">
      <alignment horizontal="left" wrapText="1"/>
      <protection/>
    </xf>
    <xf numFmtId="0" fontId="4" fillId="24" borderId="13" xfId="58" applyFont="1" applyFill="1" applyBorder="1" applyAlignment="1">
      <alignment horizontal="center"/>
      <protection/>
    </xf>
    <xf numFmtId="0" fontId="12" fillId="24" borderId="0" xfId="58" applyFont="1" applyFill="1" applyBorder="1" applyAlignment="1">
      <alignment horizontal="left" wrapText="1"/>
      <protection/>
    </xf>
    <xf numFmtId="0" fontId="4" fillId="24" borderId="17" xfId="0" applyFont="1" applyFill="1" applyBorder="1" applyAlignment="1">
      <alignment horizontal="center"/>
    </xf>
    <xf numFmtId="0" fontId="4" fillId="24" borderId="17" xfId="58" applyFont="1" applyFill="1" applyBorder="1" applyAlignment="1">
      <alignment horizontal="center"/>
      <protection/>
    </xf>
    <xf numFmtId="0" fontId="3" fillId="24" borderId="23" xfId="58" applyNumberFormat="1" applyFont="1" applyFill="1" applyBorder="1" applyAlignment="1">
      <alignment horizontal="left" wrapText="1"/>
      <protection/>
    </xf>
    <xf numFmtId="0" fontId="3" fillId="24" borderId="13" xfId="58" applyNumberFormat="1" applyFont="1" applyFill="1" applyBorder="1" applyAlignment="1">
      <alignment horizontal="left" wrapText="1"/>
      <protection/>
    </xf>
    <xf numFmtId="0" fontId="3" fillId="24" borderId="23" xfId="0" applyNumberFormat="1" applyFont="1" applyFill="1" applyBorder="1" applyAlignment="1">
      <alignment horizontal="left" wrapText="1"/>
    </xf>
    <xf numFmtId="0" fontId="3" fillId="24" borderId="13" xfId="0" applyNumberFormat="1" applyFont="1" applyFill="1" applyBorder="1" applyAlignment="1">
      <alignment horizontal="left" wrapText="1"/>
    </xf>
    <xf numFmtId="0" fontId="3" fillId="24" borderId="22" xfId="0" applyNumberFormat="1" applyFont="1" applyFill="1" applyBorder="1" applyAlignment="1">
      <alignment horizontal="left" wrapText="1"/>
    </xf>
    <xf numFmtId="0" fontId="12" fillId="24" borderId="0" xfId="0" applyFont="1" applyFill="1" applyBorder="1" applyAlignment="1">
      <alignment horizontal="left" wrapText="1"/>
    </xf>
    <xf numFmtId="0" fontId="4" fillId="24" borderId="0"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4" fillId="24" borderId="0" xfId="0" applyFont="1" applyFill="1" applyBorder="1" applyAlignment="1">
      <alignment horizontal="right" wrapText="1"/>
    </xf>
    <xf numFmtId="0" fontId="4" fillId="24" borderId="14" xfId="0" applyFont="1" applyFill="1" applyBorder="1" applyAlignment="1">
      <alignment horizontal="right" wrapText="1"/>
    </xf>
    <xf numFmtId="0" fontId="4" fillId="24" borderId="24"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4" fillId="24" borderId="13" xfId="0" applyFont="1" applyFill="1" applyBorder="1" applyAlignment="1">
      <alignment horizontal="center"/>
    </xf>
    <xf numFmtId="0" fontId="0" fillId="24" borderId="14" xfId="0" applyFont="1" applyFill="1" applyBorder="1" applyAlignment="1">
      <alignment horizontal="right" wrapText="1"/>
    </xf>
    <xf numFmtId="0" fontId="7" fillId="24" borderId="0" xfId="0" applyFont="1" applyFill="1" applyAlignment="1">
      <alignment horizontal="left" vertical="center" wrapText="1"/>
    </xf>
    <xf numFmtId="0" fontId="4" fillId="24" borderId="26"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35" fillId="24" borderId="0" xfId="0" applyFont="1" applyFill="1" applyBorder="1" applyAlignment="1">
      <alignment vertical="center" wrapText="1"/>
    </xf>
    <xf numFmtId="0" fontId="0" fillId="0" borderId="0" xfId="0" applyAlignment="1">
      <alignment/>
    </xf>
    <xf numFmtId="0" fontId="32" fillId="24" borderId="0" xfId="0" applyFont="1" applyFill="1" applyBorder="1" applyAlignment="1">
      <alignment horizontal="center"/>
    </xf>
    <xf numFmtId="0" fontId="11" fillId="24" borderId="28" xfId="0" applyFont="1" applyFill="1" applyBorder="1" applyAlignment="1">
      <alignment horizontal="center" vertical="center" wrapText="1"/>
    </xf>
    <xf numFmtId="0" fontId="4" fillId="24" borderId="28" xfId="0" applyFont="1" applyFill="1" applyBorder="1" applyAlignment="1">
      <alignment horizontal="right" wrapText="1"/>
    </xf>
    <xf numFmtId="0" fontId="3" fillId="24" borderId="0" xfId="0" applyFont="1" applyFill="1" applyBorder="1" applyAlignment="1">
      <alignment horizontal="left" wrapText="1"/>
    </xf>
    <xf numFmtId="0" fontId="12" fillId="0" borderId="0" xfId="0" applyFont="1" applyFill="1" applyBorder="1" applyAlignment="1">
      <alignment horizontal="left" wrapText="1"/>
    </xf>
    <xf numFmtId="0" fontId="4" fillId="24" borderId="11" xfId="0" applyFont="1" applyFill="1" applyBorder="1" applyAlignment="1">
      <alignment horizontal="left" vertical="center" wrapText="1"/>
    </xf>
    <xf numFmtId="0" fontId="4" fillId="24" borderId="28" xfId="0" applyFont="1" applyFill="1" applyBorder="1" applyAlignment="1">
      <alignment horizontal="left" vertical="center" wrapText="1"/>
    </xf>
    <xf numFmtId="0" fontId="4" fillId="24" borderId="28"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3" fillId="24" borderId="13" xfId="0" applyFont="1" applyFill="1" applyBorder="1" applyAlignment="1">
      <alignment horizontal="center" wrapText="1"/>
    </xf>
    <xf numFmtId="0" fontId="4" fillId="24" borderId="0" xfId="0" applyFont="1" applyFill="1" applyBorder="1" applyAlignment="1">
      <alignment horizontal="center" vertical="center" wrapText="1"/>
    </xf>
    <xf numFmtId="0" fontId="4" fillId="24" borderId="0" xfId="0" applyFont="1" applyFill="1" applyBorder="1" applyAlignment="1">
      <alignment horizontal="center"/>
    </xf>
    <xf numFmtId="0" fontId="0" fillId="24" borderId="14" xfId="0" applyFont="1" applyFill="1" applyBorder="1" applyAlignment="1">
      <alignment horizontal="center" wrapText="1"/>
    </xf>
    <xf numFmtId="0" fontId="39" fillId="24" borderId="14" xfId="58" applyFont="1" applyFill="1" applyBorder="1" applyAlignment="1">
      <alignment horizontal="center" vertical="center" wrapText="1"/>
      <protection/>
    </xf>
    <xf numFmtId="0" fontId="4" fillId="24" borderId="28" xfId="58" applyFont="1" applyFill="1" applyBorder="1" applyAlignment="1">
      <alignment horizontal="center" vertical="center" wrapText="1"/>
      <protection/>
    </xf>
    <xf numFmtId="0" fontId="4" fillId="24" borderId="14" xfId="58" applyFont="1" applyFill="1" applyBorder="1" applyAlignment="1">
      <alignment horizontal="center" vertical="center" wrapText="1"/>
      <protection/>
    </xf>
    <xf numFmtId="0" fontId="4" fillId="24" borderId="0" xfId="58" applyFont="1" applyFill="1" applyBorder="1" applyAlignment="1">
      <alignment horizontal="left" vertical="center" wrapText="1"/>
      <protection/>
    </xf>
    <xf numFmtId="0" fontId="4" fillId="24" borderId="14" xfId="58" applyFont="1" applyFill="1" applyBorder="1" applyAlignment="1">
      <alignment horizontal="left" vertical="center" wrapText="1"/>
      <protection/>
    </xf>
    <xf numFmtId="0" fontId="0" fillId="0" borderId="14" xfId="58" applyBorder="1" applyAlignment="1">
      <alignment horizontal="center"/>
      <protection/>
    </xf>
    <xf numFmtId="0" fontId="12" fillId="24" borderId="0" xfId="0" applyNumberFormat="1" applyFont="1" applyFill="1" applyBorder="1" applyAlignment="1">
      <alignment horizontal="left" wrapText="1"/>
    </xf>
    <xf numFmtId="0" fontId="3" fillId="24" borderId="0" xfId="0" applyNumberFormat="1" applyFont="1" applyFill="1" applyBorder="1" applyAlignment="1">
      <alignment horizontal="left" wrapText="1"/>
    </xf>
    <xf numFmtId="0" fontId="40" fillId="24" borderId="28" xfId="0" applyFont="1" applyFill="1" applyBorder="1" applyAlignment="1">
      <alignment horizontal="center" vertical="center" wrapText="1"/>
    </xf>
    <xf numFmtId="0" fontId="40" fillId="24" borderId="14"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 fillId="24" borderId="11" xfId="0" applyFont="1" applyFill="1" applyBorder="1" applyAlignment="1">
      <alignment horizontal="right" wrapText="1"/>
    </xf>
    <xf numFmtId="0" fontId="4" fillId="24" borderId="13" xfId="0" applyFont="1" applyFill="1" applyBorder="1" applyAlignment="1">
      <alignment horizontal="right" wrapText="1"/>
    </xf>
    <xf numFmtId="0" fontId="0" fillId="24" borderId="13" xfId="0" applyFont="1" applyFill="1" applyBorder="1" applyAlignment="1">
      <alignment horizontal="right" wrapText="1"/>
    </xf>
    <xf numFmtId="0" fontId="4" fillId="24" borderId="13" xfId="0" applyFont="1" applyFill="1" applyBorder="1" applyAlignment="1">
      <alignment horizontal="left" vertical="center"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29" xfId="0" applyFont="1" applyFill="1" applyBorder="1" applyAlignment="1">
      <alignment horizontal="center" vertical="center" wrapText="1"/>
    </xf>
    <xf numFmtId="0" fontId="3" fillId="24" borderId="23" xfId="0" applyFont="1" applyFill="1" applyBorder="1" applyAlignment="1">
      <alignment horizontal="left" wrapText="1"/>
    </xf>
    <xf numFmtId="0" fontId="3" fillId="24" borderId="13" xfId="0" applyFont="1" applyFill="1" applyBorder="1" applyAlignment="1">
      <alignment horizontal="left" wrapText="1"/>
    </xf>
    <xf numFmtId="0" fontId="3" fillId="24" borderId="22" xfId="0" applyFont="1" applyFill="1" applyBorder="1" applyAlignment="1">
      <alignment horizontal="left" wrapText="1"/>
    </xf>
    <xf numFmtId="0" fontId="12" fillId="24" borderId="0" xfId="0" applyFont="1" applyFill="1" applyBorder="1" applyAlignment="1">
      <alignment horizontal="left"/>
    </xf>
    <xf numFmtId="0" fontId="4" fillId="24" borderId="16" xfId="0" applyFont="1" applyFill="1" applyBorder="1" applyAlignment="1">
      <alignment horizontal="center"/>
    </xf>
    <xf numFmtId="0" fontId="4" fillId="24" borderId="13" xfId="0" applyFont="1" applyFill="1" applyBorder="1" applyAlignment="1">
      <alignment horizontal="center"/>
    </xf>
    <xf numFmtId="0" fontId="4" fillId="24" borderId="16" xfId="0" applyFont="1" applyFill="1" applyBorder="1" applyAlignment="1">
      <alignment horizontal="center"/>
    </xf>
    <xf numFmtId="0" fontId="0" fillId="24" borderId="13" xfId="0" applyFont="1" applyFill="1" applyBorder="1" applyAlignment="1">
      <alignment horizontal="right" wrapText="1"/>
    </xf>
    <xf numFmtId="0" fontId="32" fillId="24" borderId="0" xfId="0" applyFont="1" applyFill="1" applyBorder="1" applyAlignment="1">
      <alignment horizontal="center" vertical="center"/>
    </xf>
    <xf numFmtId="0" fontId="12" fillId="24" borderId="0" xfId="0" applyFont="1" applyFill="1" applyBorder="1" applyAlignment="1">
      <alignment horizontal="left"/>
    </xf>
    <xf numFmtId="0" fontId="3" fillId="24" borderId="0" xfId="0" applyFont="1" applyFill="1" applyBorder="1" applyAlignment="1">
      <alignment horizontal="left"/>
    </xf>
    <xf numFmtId="0" fontId="4" fillId="24" borderId="0" xfId="0" applyFont="1" applyFill="1" applyBorder="1" applyAlignment="1">
      <alignment horizontal="center"/>
    </xf>
    <xf numFmtId="0" fontId="7" fillId="24" borderId="0" xfId="0" applyFont="1" applyFill="1" applyBorder="1" applyAlignment="1">
      <alignment horizontal="left" vertical="center" wrapText="1"/>
    </xf>
    <xf numFmtId="0" fontId="32" fillId="24" borderId="11" xfId="0" applyFont="1" applyFill="1" applyBorder="1" applyAlignment="1">
      <alignment horizontal="left" vertical="center" wrapText="1"/>
    </xf>
    <xf numFmtId="0" fontId="32" fillId="24" borderId="13" xfId="0" applyFont="1" applyFill="1" applyBorder="1" applyAlignment="1">
      <alignment horizontal="left" vertical="center" wrapText="1"/>
    </xf>
    <xf numFmtId="0" fontId="4" fillId="24"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minal Histoies" xfId="57"/>
    <cellStyle name="Normal_Criminal history of knife offender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15"/>
  <sheetViews>
    <sheetView tabSelected="1" workbookViewId="0" topLeftCell="A1">
      <selection activeCell="C15" sqref="C15"/>
    </sheetView>
  </sheetViews>
  <sheetFormatPr defaultColWidth="9.140625" defaultRowHeight="12.75"/>
  <cols>
    <col min="1" max="1" width="4.7109375" style="41" customWidth="1"/>
    <col min="2" max="2" width="9.57421875" style="41" customWidth="1"/>
    <col min="3" max="3" width="103.00390625" style="41" customWidth="1"/>
    <col min="4" max="4" width="11.7109375" style="41" customWidth="1"/>
    <col min="5" max="16384" width="9.140625" style="41" customWidth="1"/>
  </cols>
  <sheetData>
    <row r="2" ht="12.75">
      <c r="B2" s="75" t="s">
        <v>120</v>
      </c>
    </row>
    <row r="3" spans="2:13" ht="12.75" customHeight="1">
      <c r="B3" s="76"/>
      <c r="C3" s="76"/>
      <c r="D3" s="76"/>
      <c r="E3" s="76"/>
      <c r="F3" s="76"/>
      <c r="G3" s="76"/>
      <c r="H3" s="76"/>
      <c r="I3" s="76"/>
      <c r="J3" s="76"/>
      <c r="K3" s="76"/>
      <c r="L3" s="76"/>
      <c r="M3" s="76"/>
    </row>
    <row r="4" spans="2:4" s="7" customFormat="1" ht="12.75">
      <c r="B4" s="77" t="s">
        <v>78</v>
      </c>
      <c r="C4" s="77" t="s">
        <v>79</v>
      </c>
      <c r="D4" s="78"/>
    </row>
    <row r="5" spans="2:3" ht="12.75">
      <c r="B5" s="79" t="s">
        <v>64</v>
      </c>
      <c r="C5" s="138" t="s">
        <v>63</v>
      </c>
    </row>
    <row r="6" spans="2:3" ht="12.75">
      <c r="B6" s="76" t="s">
        <v>66</v>
      </c>
      <c r="C6" s="138" t="s">
        <v>65</v>
      </c>
    </row>
    <row r="7" spans="2:3" ht="12.75">
      <c r="B7" s="76" t="s">
        <v>68</v>
      </c>
      <c r="C7" s="138" t="s">
        <v>67</v>
      </c>
    </row>
    <row r="8" spans="2:3" ht="12.75">
      <c r="B8" s="76" t="s">
        <v>70</v>
      </c>
      <c r="C8" s="138" t="s">
        <v>69</v>
      </c>
    </row>
    <row r="9" spans="2:13" ht="12.75" customHeight="1">
      <c r="B9" s="76" t="s">
        <v>72</v>
      </c>
      <c r="C9" s="138" t="s">
        <v>71</v>
      </c>
      <c r="D9" s="76"/>
      <c r="E9" s="76"/>
      <c r="F9" s="76"/>
      <c r="G9" s="76"/>
      <c r="H9" s="76"/>
      <c r="I9" s="76"/>
      <c r="J9" s="76"/>
      <c r="K9" s="76"/>
      <c r="L9" s="76"/>
      <c r="M9" s="76"/>
    </row>
    <row r="10" spans="2:13" ht="12.75" customHeight="1">
      <c r="B10" s="76" t="s">
        <v>73</v>
      </c>
      <c r="C10" s="212" t="s">
        <v>135</v>
      </c>
      <c r="D10" s="76"/>
      <c r="E10" s="76"/>
      <c r="F10" s="76"/>
      <c r="G10" s="76"/>
      <c r="H10" s="76"/>
      <c r="I10" s="76"/>
      <c r="J10" s="76"/>
      <c r="K10" s="76"/>
      <c r="L10" s="76"/>
      <c r="M10" s="76"/>
    </row>
    <row r="11" spans="2:12" ht="12.75" customHeight="1">
      <c r="B11" s="76" t="s">
        <v>75</v>
      </c>
      <c r="C11" s="181" t="s">
        <v>126</v>
      </c>
      <c r="D11" s="76"/>
      <c r="E11" s="76"/>
      <c r="F11" s="76"/>
      <c r="G11" s="76"/>
      <c r="H11" s="76"/>
      <c r="I11" s="76"/>
      <c r="J11" s="76"/>
      <c r="K11" s="76"/>
      <c r="L11" s="76"/>
    </row>
    <row r="12" spans="2:12" ht="12.75" customHeight="1">
      <c r="B12" s="76" t="s">
        <v>77</v>
      </c>
      <c r="C12" s="211" t="s">
        <v>133</v>
      </c>
      <c r="D12" s="76"/>
      <c r="E12" s="76"/>
      <c r="F12" s="76"/>
      <c r="G12" s="76"/>
      <c r="H12" s="76"/>
      <c r="I12" s="76"/>
      <c r="J12" s="76"/>
      <c r="K12" s="76"/>
      <c r="L12" s="76"/>
    </row>
    <row r="13" spans="2:14" ht="12.75" customHeight="1">
      <c r="B13" s="76" t="s">
        <v>102</v>
      </c>
      <c r="C13" s="211" t="s">
        <v>134</v>
      </c>
      <c r="D13" s="76"/>
      <c r="E13" s="76"/>
      <c r="F13" s="76"/>
      <c r="G13" s="76"/>
      <c r="H13" s="76"/>
      <c r="I13" s="76"/>
      <c r="J13" s="76"/>
      <c r="K13" s="76"/>
      <c r="L13" s="76"/>
      <c r="M13" s="76"/>
      <c r="N13" s="76"/>
    </row>
    <row r="14" spans="2:3" ht="12.75">
      <c r="B14" s="76" t="s">
        <v>124</v>
      </c>
      <c r="C14" s="138" t="s">
        <v>74</v>
      </c>
    </row>
    <row r="15" spans="2:3" ht="12.75">
      <c r="B15" s="76" t="s">
        <v>125</v>
      </c>
      <c r="C15" s="138" t="s">
        <v>76</v>
      </c>
    </row>
  </sheetData>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 '!A1" display="Offences involving the possession of a knife or offensive weapon resulting in a caution or sentence by type of offence"/>
    <hyperlink ref="C8" location="'Table 4 &amp; 5 '!A1" display="Custodial sentences for knife and offensive weapon possession offences, by sentence length"/>
    <hyperlink ref="C9" location="'Table 4 &amp; 5 '!A31" display="Average sentence length of immediate custodial sentences for knife and offensive weapon possession offences "/>
    <hyperlink ref="C14" location="'Table 10'!A1" display="Requirement starts for possession of offensive weapon"/>
    <hyperlink ref="C15" location="'Table 11'!A1" display="Unpaid work requirements started by length of requirement given for possession of offensive weapon"/>
    <hyperlink ref="C10" location="'Table 6'!A1" display="Number of previous convictions or cautions for knife or offensive weapon possession offenders"/>
    <hyperlink ref="C11" location="'Table 7'!A1" display="Number of previous convictions or cautions for knife or offensive weapon possession offenders split by age group"/>
    <hyperlink ref="C12" location="'Table 8'!A1" display="Offences involving aggravated knife possesion resulting in a caution or sentence"/>
    <hyperlink ref="C13" location="'Table 9'!A1" display="Probation supervision Court order starts for possession of an offensive weapon"/>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B1:O63"/>
  <sheetViews>
    <sheetView workbookViewId="0" topLeftCell="A4">
      <selection activeCell="A1" sqref="A1"/>
    </sheetView>
  </sheetViews>
  <sheetFormatPr defaultColWidth="9.140625" defaultRowHeight="12.75"/>
  <cols>
    <col min="1" max="1" width="9.140625" style="18" customWidth="1"/>
    <col min="2" max="2" width="26.421875" style="27" customWidth="1"/>
    <col min="3" max="9" width="9.00390625" style="27" customWidth="1"/>
    <col min="10" max="10" width="2.00390625" style="27" customWidth="1"/>
    <col min="11" max="11" width="12.7109375" style="27" customWidth="1"/>
    <col min="12" max="12" width="0.9921875" style="27" customWidth="1"/>
    <col min="13" max="16384" width="9.140625" style="18" customWidth="1"/>
  </cols>
  <sheetData>
    <row r="1" spans="2:14" ht="12.75" customHeight="1">
      <c r="B1" s="251"/>
      <c r="C1" s="251"/>
      <c r="D1" s="251"/>
      <c r="E1" s="251"/>
      <c r="F1" s="251"/>
      <c r="G1" s="251"/>
      <c r="H1" s="251"/>
      <c r="I1" s="251"/>
      <c r="J1" s="251"/>
      <c r="K1" s="251"/>
      <c r="L1" s="251"/>
      <c r="M1" s="251"/>
      <c r="N1" s="251"/>
    </row>
    <row r="2" ht="12.75" customHeight="1"/>
    <row r="3" spans="2:15" ht="13.5" customHeight="1">
      <c r="B3" s="235" t="s">
        <v>131</v>
      </c>
      <c r="C3" s="235"/>
      <c r="D3" s="235"/>
      <c r="E3" s="235"/>
      <c r="F3" s="235"/>
      <c r="G3" s="235"/>
      <c r="H3" s="235"/>
      <c r="I3" s="235"/>
      <c r="J3" s="235"/>
      <c r="K3" s="235"/>
      <c r="L3" s="5"/>
      <c r="M3" s="5"/>
      <c r="N3" s="5"/>
      <c r="O3" s="5"/>
    </row>
    <row r="4" spans="2:15" ht="12" customHeight="1">
      <c r="B4" s="235"/>
      <c r="C4" s="235"/>
      <c r="D4" s="235"/>
      <c r="E4" s="235"/>
      <c r="F4" s="235"/>
      <c r="G4" s="235"/>
      <c r="H4" s="235"/>
      <c r="I4" s="235"/>
      <c r="J4" s="235"/>
      <c r="K4" s="235"/>
      <c r="L4" s="5"/>
      <c r="M4" s="5"/>
      <c r="N4" s="5"/>
      <c r="O4" s="5"/>
    </row>
    <row r="5" spans="2:15" ht="14.25" customHeight="1">
      <c r="B5" s="6"/>
      <c r="G5" s="19"/>
      <c r="H5" s="19"/>
      <c r="I5" s="19"/>
      <c r="J5" s="19"/>
      <c r="K5" s="19"/>
      <c r="L5" s="19"/>
      <c r="M5" s="20"/>
      <c r="N5" s="20"/>
      <c r="O5" s="20"/>
    </row>
    <row r="6" spans="2:15" ht="14.25" customHeight="1">
      <c r="B6" s="6"/>
      <c r="C6" s="53"/>
      <c r="D6" s="53"/>
      <c r="E6" s="279" t="s">
        <v>54</v>
      </c>
      <c r="F6" s="279"/>
      <c r="G6" s="279"/>
      <c r="H6" s="279"/>
      <c r="I6" s="279"/>
      <c r="J6" s="279"/>
      <c r="K6" s="279"/>
      <c r="L6" s="279"/>
      <c r="M6" s="20"/>
      <c r="N6" s="20"/>
      <c r="O6" s="20"/>
    </row>
    <row r="7" spans="2:12" ht="12.75" customHeight="1">
      <c r="B7" s="245"/>
      <c r="C7" s="270" t="s">
        <v>108</v>
      </c>
      <c r="D7" s="270" t="s">
        <v>109</v>
      </c>
      <c r="E7" s="268" t="s">
        <v>55</v>
      </c>
      <c r="F7" s="268" t="s">
        <v>82</v>
      </c>
      <c r="G7" s="268" t="s">
        <v>84</v>
      </c>
      <c r="H7" s="268" t="s">
        <v>97</v>
      </c>
      <c r="I7" s="268" t="s">
        <v>114</v>
      </c>
      <c r="J7" s="83"/>
      <c r="K7" s="264" t="s">
        <v>130</v>
      </c>
      <c r="L7" s="83"/>
    </row>
    <row r="8" spans="2:12" ht="41.25" customHeight="1">
      <c r="B8" s="267"/>
      <c r="C8" s="271"/>
      <c r="D8" s="271"/>
      <c r="E8" s="269"/>
      <c r="F8" s="269"/>
      <c r="G8" s="269" t="s">
        <v>0</v>
      </c>
      <c r="H8" s="269" t="s">
        <v>0</v>
      </c>
      <c r="I8" s="269" t="s">
        <v>0</v>
      </c>
      <c r="J8" s="95"/>
      <c r="K8" s="265"/>
      <c r="L8" s="95"/>
    </row>
    <row r="9" spans="2:12" ht="14.25" customHeight="1">
      <c r="B9" s="21"/>
      <c r="C9" s="278" t="s">
        <v>33</v>
      </c>
      <c r="D9" s="278"/>
      <c r="E9" s="278"/>
      <c r="F9" s="278"/>
      <c r="G9" s="278"/>
      <c r="H9" s="278"/>
      <c r="I9" s="278"/>
      <c r="J9" s="54"/>
      <c r="K9" s="46"/>
      <c r="L9" s="46"/>
    </row>
    <row r="10" spans="2:12" ht="14.25" customHeight="1">
      <c r="B10" s="21"/>
      <c r="C10" s="55"/>
      <c r="D10" s="55"/>
      <c r="E10" s="54"/>
      <c r="F10" s="54"/>
      <c r="G10" s="54"/>
      <c r="H10" s="54"/>
      <c r="I10" s="54"/>
      <c r="J10" s="54"/>
      <c r="K10" s="46"/>
      <c r="L10" s="46"/>
    </row>
    <row r="11" spans="2:15" ht="14.25" customHeight="1">
      <c r="B11" s="39" t="s">
        <v>30</v>
      </c>
      <c r="C11" s="24">
        <v>1507</v>
      </c>
      <c r="D11" s="24">
        <v>1512</v>
      </c>
      <c r="E11" s="23">
        <v>1216</v>
      </c>
      <c r="F11" s="23">
        <v>911</v>
      </c>
      <c r="G11" s="23">
        <v>1065</v>
      </c>
      <c r="H11" s="23">
        <v>1049</v>
      </c>
      <c r="I11" s="23">
        <v>869</v>
      </c>
      <c r="J11" s="58"/>
      <c r="K11" s="26">
        <f>IF(E11&lt;=50,"*",IF(I11&lt;=50,"*",(I11-E11)/E11))</f>
        <v>-0.28536184210526316</v>
      </c>
      <c r="L11" s="59"/>
      <c r="M11" s="27"/>
      <c r="N11" s="82"/>
      <c r="O11" s="82"/>
    </row>
    <row r="12" spans="2:15" ht="14.25" customHeight="1">
      <c r="B12" s="39"/>
      <c r="C12" s="56"/>
      <c r="D12" s="56"/>
      <c r="E12" s="58"/>
      <c r="F12" s="58"/>
      <c r="G12" s="58"/>
      <c r="H12" s="58"/>
      <c r="I12" s="60"/>
      <c r="J12" s="58"/>
      <c r="K12" s="26"/>
      <c r="L12" s="59"/>
      <c r="M12" s="28"/>
      <c r="N12" s="82"/>
      <c r="O12" s="82"/>
    </row>
    <row r="13" spans="2:15" ht="14.25" customHeight="1">
      <c r="B13" s="18" t="s">
        <v>34</v>
      </c>
      <c r="C13" s="56">
        <v>554</v>
      </c>
      <c r="D13" s="56">
        <v>514</v>
      </c>
      <c r="E13" s="57">
        <v>388</v>
      </c>
      <c r="F13" s="57">
        <v>274</v>
      </c>
      <c r="G13" s="57">
        <v>312</v>
      </c>
      <c r="H13" s="57">
        <v>335</v>
      </c>
      <c r="I13" s="3">
        <v>259</v>
      </c>
      <c r="J13" s="61"/>
      <c r="K13" s="14">
        <f aca="true" t="shared" si="0" ref="K13:K24">IF(E13&lt;=50,"*",IF(I13&lt;=50,"*",(I13-E13)/E13))</f>
        <v>-0.3324742268041237</v>
      </c>
      <c r="L13" s="1"/>
      <c r="M13" s="41"/>
      <c r="N13" s="82"/>
      <c r="O13" s="82"/>
    </row>
    <row r="14" spans="2:15" ht="14.25" customHeight="1">
      <c r="B14" s="18" t="s">
        <v>35</v>
      </c>
      <c r="C14" s="56">
        <v>491</v>
      </c>
      <c r="D14" s="56">
        <v>470</v>
      </c>
      <c r="E14" s="57">
        <v>389</v>
      </c>
      <c r="F14" s="57">
        <v>308</v>
      </c>
      <c r="G14" s="57">
        <v>381</v>
      </c>
      <c r="H14" s="57">
        <v>345</v>
      </c>
      <c r="I14" s="3">
        <v>301</v>
      </c>
      <c r="J14" s="61"/>
      <c r="K14" s="14">
        <f t="shared" si="0"/>
        <v>-0.2262210796915167</v>
      </c>
      <c r="L14" s="1"/>
      <c r="M14" s="41"/>
      <c r="N14" s="82"/>
      <c r="O14" s="82"/>
    </row>
    <row r="15" spans="2:15" ht="14.25" customHeight="1">
      <c r="B15" s="18" t="s">
        <v>36</v>
      </c>
      <c r="C15" s="56">
        <v>131</v>
      </c>
      <c r="D15" s="56">
        <v>156</v>
      </c>
      <c r="E15" s="57">
        <v>120</v>
      </c>
      <c r="F15" s="57">
        <v>87</v>
      </c>
      <c r="G15" s="57">
        <v>71</v>
      </c>
      <c r="H15" s="57">
        <v>57</v>
      </c>
      <c r="I15" s="3">
        <v>66</v>
      </c>
      <c r="J15" s="61"/>
      <c r="K15" s="14">
        <f t="shared" si="0"/>
        <v>-0.45</v>
      </c>
      <c r="L15" s="1"/>
      <c r="M15" s="41"/>
      <c r="N15" s="82"/>
      <c r="O15" s="82"/>
    </row>
    <row r="16" spans="2:15" ht="14.25" customHeight="1">
      <c r="B16" s="18" t="s">
        <v>57</v>
      </c>
      <c r="C16" s="56">
        <v>101</v>
      </c>
      <c r="D16" s="56">
        <v>91</v>
      </c>
      <c r="E16" s="57">
        <v>76</v>
      </c>
      <c r="F16" s="57">
        <v>61</v>
      </c>
      <c r="G16" s="57">
        <v>66</v>
      </c>
      <c r="H16" s="57">
        <v>49</v>
      </c>
      <c r="I16" s="3">
        <v>59</v>
      </c>
      <c r="J16" s="61"/>
      <c r="K16" s="14">
        <f t="shared" si="0"/>
        <v>-0.2236842105263158</v>
      </c>
      <c r="L16" s="1"/>
      <c r="M16" s="41"/>
      <c r="N16" s="82"/>
      <c r="O16" s="82"/>
    </row>
    <row r="17" spans="2:15" ht="14.25" customHeight="1">
      <c r="B17" s="18" t="s">
        <v>58</v>
      </c>
      <c r="C17" s="56">
        <v>84</v>
      </c>
      <c r="D17" s="56">
        <v>143</v>
      </c>
      <c r="E17" s="57">
        <v>117</v>
      </c>
      <c r="F17" s="57">
        <v>88</v>
      </c>
      <c r="G17" s="57">
        <v>114</v>
      </c>
      <c r="H17" s="57">
        <v>37</v>
      </c>
      <c r="I17" s="3">
        <v>94</v>
      </c>
      <c r="J17" s="61"/>
      <c r="K17" s="14">
        <f t="shared" si="0"/>
        <v>-0.19658119658119658</v>
      </c>
      <c r="L17" s="1"/>
      <c r="M17" s="41"/>
      <c r="N17" s="82"/>
      <c r="O17" s="82"/>
    </row>
    <row r="18" spans="2:15" ht="14.25" customHeight="1">
      <c r="B18" s="18" t="s">
        <v>37</v>
      </c>
      <c r="C18" s="56">
        <v>52</v>
      </c>
      <c r="D18" s="56">
        <v>49</v>
      </c>
      <c r="E18" s="57">
        <v>29</v>
      </c>
      <c r="F18" s="57">
        <v>29</v>
      </c>
      <c r="G18" s="57">
        <v>39</v>
      </c>
      <c r="H18" s="57">
        <v>95</v>
      </c>
      <c r="I18" s="3">
        <v>23</v>
      </c>
      <c r="J18" s="61"/>
      <c r="K18" s="14" t="str">
        <f t="shared" si="0"/>
        <v>*</v>
      </c>
      <c r="L18" s="1"/>
      <c r="M18" s="41"/>
      <c r="N18" s="82"/>
      <c r="O18" s="82"/>
    </row>
    <row r="19" spans="2:15" ht="14.25" customHeight="1">
      <c r="B19" s="18" t="s">
        <v>38</v>
      </c>
      <c r="C19" s="56">
        <v>48</v>
      </c>
      <c r="D19" s="56">
        <v>42</v>
      </c>
      <c r="E19" s="57">
        <v>50</v>
      </c>
      <c r="F19" s="57">
        <v>31</v>
      </c>
      <c r="G19" s="57">
        <v>44</v>
      </c>
      <c r="H19" s="57">
        <v>93</v>
      </c>
      <c r="I19" s="3">
        <v>34</v>
      </c>
      <c r="J19" s="61"/>
      <c r="K19" s="14" t="str">
        <f t="shared" si="0"/>
        <v>*</v>
      </c>
      <c r="L19" s="1"/>
      <c r="M19" s="41"/>
      <c r="N19" s="82"/>
      <c r="O19" s="82"/>
    </row>
    <row r="20" spans="2:15" ht="14.25" customHeight="1">
      <c r="B20" s="18" t="s">
        <v>59</v>
      </c>
      <c r="C20" s="56">
        <v>19</v>
      </c>
      <c r="D20" s="56">
        <v>14</v>
      </c>
      <c r="E20" s="57">
        <v>12</v>
      </c>
      <c r="F20" s="57">
        <v>13</v>
      </c>
      <c r="G20" s="57">
        <v>9</v>
      </c>
      <c r="H20" s="57">
        <v>16</v>
      </c>
      <c r="I20" s="3">
        <v>9</v>
      </c>
      <c r="J20" s="61"/>
      <c r="K20" s="14" t="str">
        <f t="shared" si="0"/>
        <v>*</v>
      </c>
      <c r="L20" s="1"/>
      <c r="M20" s="41"/>
      <c r="N20" s="82"/>
      <c r="O20" s="82"/>
    </row>
    <row r="21" spans="2:15" ht="14.25" customHeight="1">
      <c r="B21" s="18" t="s">
        <v>39</v>
      </c>
      <c r="C21" s="56">
        <v>7</v>
      </c>
      <c r="D21" s="56">
        <v>4</v>
      </c>
      <c r="E21" s="57">
        <v>8</v>
      </c>
      <c r="F21" s="57">
        <v>7</v>
      </c>
      <c r="G21" s="57">
        <v>2</v>
      </c>
      <c r="H21" s="57">
        <v>4</v>
      </c>
      <c r="I21" s="3">
        <v>5</v>
      </c>
      <c r="J21" s="61"/>
      <c r="K21" s="14" t="str">
        <f t="shared" si="0"/>
        <v>*</v>
      </c>
      <c r="L21" s="1"/>
      <c r="M21" s="41"/>
      <c r="N21" s="82"/>
      <c r="O21" s="82"/>
    </row>
    <row r="22" spans="2:15" ht="14.25" customHeight="1">
      <c r="B22" s="18" t="s">
        <v>40</v>
      </c>
      <c r="C22" s="56">
        <v>7</v>
      </c>
      <c r="D22" s="56">
        <v>4</v>
      </c>
      <c r="E22" s="57">
        <v>5</v>
      </c>
      <c r="F22" s="57">
        <v>2</v>
      </c>
      <c r="G22" s="57">
        <v>8</v>
      </c>
      <c r="H22" s="57">
        <v>4</v>
      </c>
      <c r="I22" s="3">
        <v>7</v>
      </c>
      <c r="J22" s="61"/>
      <c r="K22" s="14" t="str">
        <f t="shared" si="0"/>
        <v>*</v>
      </c>
      <c r="L22" s="1"/>
      <c r="M22" s="41"/>
      <c r="N22" s="82"/>
      <c r="O22" s="82"/>
    </row>
    <row r="23" spans="2:15" ht="14.25" customHeight="1">
      <c r="B23" s="18" t="s">
        <v>60</v>
      </c>
      <c r="C23" s="56">
        <v>7</v>
      </c>
      <c r="D23" s="56">
        <v>20</v>
      </c>
      <c r="E23" s="57">
        <v>17</v>
      </c>
      <c r="F23" s="57">
        <v>10</v>
      </c>
      <c r="G23" s="57">
        <v>13</v>
      </c>
      <c r="H23" s="57">
        <v>10</v>
      </c>
      <c r="I23" s="3">
        <v>9</v>
      </c>
      <c r="J23" s="61"/>
      <c r="K23" s="14" t="str">
        <f t="shared" si="0"/>
        <v>*</v>
      </c>
      <c r="L23" s="1"/>
      <c r="M23" s="41"/>
      <c r="N23" s="82"/>
      <c r="O23" s="82"/>
    </row>
    <row r="24" spans="2:15" ht="14.25" customHeight="1">
      <c r="B24" s="18" t="s">
        <v>61</v>
      </c>
      <c r="C24" s="56">
        <v>6</v>
      </c>
      <c r="D24" s="56">
        <v>5</v>
      </c>
      <c r="E24" s="57">
        <v>5</v>
      </c>
      <c r="F24" s="57">
        <v>1</v>
      </c>
      <c r="G24" s="57">
        <v>6</v>
      </c>
      <c r="H24" s="57">
        <v>4</v>
      </c>
      <c r="I24" s="3">
        <v>3</v>
      </c>
      <c r="J24" s="61"/>
      <c r="K24" s="14" t="str">
        <f t="shared" si="0"/>
        <v>*</v>
      </c>
      <c r="L24" s="1"/>
      <c r="M24" s="41"/>
      <c r="N24" s="82"/>
      <c r="O24" s="82"/>
    </row>
    <row r="25" spans="2:15" ht="14.25" customHeight="1">
      <c r="B25" s="18"/>
      <c r="C25" s="60"/>
      <c r="D25" s="60"/>
      <c r="E25" s="60"/>
      <c r="F25" s="60"/>
      <c r="G25" s="60"/>
      <c r="H25" s="61"/>
      <c r="I25" s="61"/>
      <c r="J25" s="61"/>
      <c r="K25" s="57"/>
      <c r="L25" s="57"/>
      <c r="M25" s="41"/>
      <c r="N25" s="82"/>
      <c r="O25" s="82"/>
    </row>
    <row r="26" spans="2:15" ht="14.25" customHeight="1">
      <c r="B26" s="23"/>
      <c r="C26" s="277" t="s">
        <v>41</v>
      </c>
      <c r="D26" s="277"/>
      <c r="E26" s="277"/>
      <c r="F26" s="277"/>
      <c r="G26" s="277"/>
      <c r="H26" s="277"/>
      <c r="I26" s="277"/>
      <c r="J26" s="54"/>
      <c r="K26" s="46"/>
      <c r="L26" s="46"/>
      <c r="N26" s="82"/>
      <c r="O26" s="82"/>
    </row>
    <row r="27" spans="2:15" ht="14.25" customHeight="1">
      <c r="B27" s="23"/>
      <c r="C27" s="62"/>
      <c r="D27" s="62"/>
      <c r="E27" s="54"/>
      <c r="F27" s="54"/>
      <c r="G27" s="54"/>
      <c r="H27" s="54"/>
      <c r="I27" s="54"/>
      <c r="J27" s="54"/>
      <c r="K27" s="46"/>
      <c r="L27" s="46"/>
      <c r="N27" s="82"/>
      <c r="O27" s="82"/>
    </row>
    <row r="28" spans="2:15" ht="14.25" customHeight="1">
      <c r="B28" s="42" t="s">
        <v>42</v>
      </c>
      <c r="C28" s="74">
        <v>0.3676177836761778</v>
      </c>
      <c r="D28" s="74">
        <v>0.33994708994708994</v>
      </c>
      <c r="E28" s="63">
        <v>0.3190789473684211</v>
      </c>
      <c r="F28" s="63">
        <v>0.300768386388584</v>
      </c>
      <c r="G28" s="63">
        <v>0.29295774647887324</v>
      </c>
      <c r="H28" s="63">
        <v>0.31935176358436607</v>
      </c>
      <c r="I28" s="63">
        <v>0.29804372842347526</v>
      </c>
      <c r="J28" s="64"/>
      <c r="K28" s="64"/>
      <c r="L28" s="64"/>
      <c r="M28" s="27"/>
      <c r="N28" s="82"/>
      <c r="O28" s="82"/>
    </row>
    <row r="29" spans="2:15" ht="14.25" customHeight="1">
      <c r="B29" s="42" t="s">
        <v>43</v>
      </c>
      <c r="C29" s="74">
        <v>0.32581287325812874</v>
      </c>
      <c r="D29" s="74">
        <v>0.31084656084656087</v>
      </c>
      <c r="E29" s="63">
        <v>0.3199013157894737</v>
      </c>
      <c r="F29" s="63">
        <v>0.3380900109769484</v>
      </c>
      <c r="G29" s="63">
        <v>0.35774647887323946</v>
      </c>
      <c r="H29" s="63">
        <v>0.328884652049571</v>
      </c>
      <c r="I29" s="63">
        <v>0.34637514384349827</v>
      </c>
      <c r="J29" s="64"/>
      <c r="K29" s="64"/>
      <c r="L29" s="64"/>
      <c r="M29" s="27"/>
      <c r="N29" s="82"/>
      <c r="O29" s="82"/>
    </row>
    <row r="30" spans="2:15" ht="14.25" customHeight="1">
      <c r="B30" s="42" t="s">
        <v>44</v>
      </c>
      <c r="C30" s="74">
        <v>0.30656934306569344</v>
      </c>
      <c r="D30" s="74">
        <v>0.34920634920634913</v>
      </c>
      <c r="E30" s="63">
        <v>0.3610197368421053</v>
      </c>
      <c r="F30" s="63">
        <v>0.36114160263446765</v>
      </c>
      <c r="G30" s="63">
        <v>0.34929577464788725</v>
      </c>
      <c r="H30" s="63">
        <v>0.35176358436606286</v>
      </c>
      <c r="I30" s="63">
        <v>0.35558112773302647</v>
      </c>
      <c r="J30" s="64"/>
      <c r="K30" s="64"/>
      <c r="L30" s="64"/>
      <c r="M30" s="27"/>
      <c r="N30" s="82"/>
      <c r="O30" s="82"/>
    </row>
    <row r="31" spans="2:15" ht="14.25" customHeight="1">
      <c r="B31" s="34"/>
      <c r="C31" s="60"/>
      <c r="D31" s="60"/>
      <c r="E31" s="60"/>
      <c r="F31" s="60"/>
      <c r="G31" s="60"/>
      <c r="H31" s="65"/>
      <c r="I31" s="65"/>
      <c r="J31" s="65"/>
      <c r="K31" s="66"/>
      <c r="L31" s="66"/>
      <c r="M31" s="27"/>
      <c r="N31" s="82"/>
      <c r="O31" s="82"/>
    </row>
    <row r="32" spans="2:15" ht="14.25" customHeight="1">
      <c r="B32" s="21"/>
      <c r="C32" s="278" t="s">
        <v>33</v>
      </c>
      <c r="D32" s="278"/>
      <c r="E32" s="278"/>
      <c r="F32" s="278"/>
      <c r="G32" s="278"/>
      <c r="H32" s="278"/>
      <c r="I32" s="278"/>
      <c r="J32" s="54"/>
      <c r="K32" s="46"/>
      <c r="L32" s="46"/>
      <c r="N32" s="82"/>
      <c r="O32" s="82"/>
    </row>
    <row r="33" spans="2:15" ht="14.25" customHeight="1">
      <c r="B33" s="21"/>
      <c r="C33" s="55"/>
      <c r="D33" s="55"/>
      <c r="E33" s="54"/>
      <c r="F33" s="54"/>
      <c r="G33" s="54"/>
      <c r="H33" s="54"/>
      <c r="I33" s="54"/>
      <c r="J33" s="54"/>
      <c r="K33" s="46"/>
      <c r="L33" s="46"/>
      <c r="N33" s="82"/>
      <c r="O33" s="82"/>
    </row>
    <row r="34" spans="2:15" ht="14.25" customHeight="1">
      <c r="B34" s="39" t="s">
        <v>50</v>
      </c>
      <c r="C34" s="24">
        <v>824</v>
      </c>
      <c r="D34" s="24">
        <v>787</v>
      </c>
      <c r="E34" s="23">
        <v>757</v>
      </c>
      <c r="F34" s="23">
        <v>672</v>
      </c>
      <c r="G34" s="23">
        <v>659</v>
      </c>
      <c r="H34" s="23">
        <v>768</v>
      </c>
      <c r="I34" s="23">
        <v>643</v>
      </c>
      <c r="J34" s="67"/>
      <c r="K34" s="26">
        <f>IF(E34&lt;=50,"*",IF(I34&lt;=50,"*",(I34-E34)/E34))</f>
        <v>-0.15059445178335534</v>
      </c>
      <c r="L34" s="59"/>
      <c r="M34" s="27"/>
      <c r="N34" s="82"/>
      <c r="O34" s="82"/>
    </row>
    <row r="35" spans="2:15" ht="14.25" customHeight="1">
      <c r="B35" s="39"/>
      <c r="C35" s="56"/>
      <c r="D35" s="56"/>
      <c r="E35" s="58"/>
      <c r="F35" s="58"/>
      <c r="G35" s="58"/>
      <c r="H35" s="58"/>
      <c r="I35" s="60"/>
      <c r="J35" s="58"/>
      <c r="K35" s="68"/>
      <c r="L35" s="57"/>
      <c r="M35" s="27"/>
      <c r="N35" s="82"/>
      <c r="O35" s="82"/>
    </row>
    <row r="36" spans="2:15" ht="14.25" customHeight="1">
      <c r="B36" s="18" t="s">
        <v>62</v>
      </c>
      <c r="C36" s="69">
        <v>223</v>
      </c>
      <c r="D36" s="69">
        <v>213</v>
      </c>
      <c r="E36" s="3">
        <v>210</v>
      </c>
      <c r="F36" s="3">
        <v>170</v>
      </c>
      <c r="G36" s="3">
        <v>157</v>
      </c>
      <c r="H36" s="3">
        <v>193</v>
      </c>
      <c r="I36" s="70">
        <v>156</v>
      </c>
      <c r="J36" s="71"/>
      <c r="K36" s="14">
        <f aca="true" t="shared" si="1" ref="K36:K47">IF(E36&lt;=50,"*",IF(I36&lt;=50,"*",(I36-E36)/E36))</f>
        <v>-0.2571428571428571</v>
      </c>
      <c r="L36" s="1"/>
      <c r="M36" s="27"/>
      <c r="N36" s="82"/>
      <c r="O36" s="82"/>
    </row>
    <row r="37" spans="2:15" ht="14.25" customHeight="1">
      <c r="B37" s="18" t="s">
        <v>35</v>
      </c>
      <c r="C37" s="69">
        <v>316</v>
      </c>
      <c r="D37" s="69">
        <v>288</v>
      </c>
      <c r="E37" s="3">
        <v>281</v>
      </c>
      <c r="F37" s="3">
        <v>237</v>
      </c>
      <c r="G37" s="3">
        <v>246</v>
      </c>
      <c r="H37" s="3">
        <v>274</v>
      </c>
      <c r="I37" s="70">
        <v>232</v>
      </c>
      <c r="J37" s="71"/>
      <c r="K37" s="14">
        <f t="shared" si="1"/>
        <v>-0.17437722419928825</v>
      </c>
      <c r="L37" s="1"/>
      <c r="M37" s="41"/>
      <c r="N37" s="82"/>
      <c r="O37" s="82"/>
    </row>
    <row r="38" spans="2:15" ht="14.25" customHeight="1">
      <c r="B38" s="18" t="s">
        <v>36</v>
      </c>
      <c r="C38" s="69">
        <v>74</v>
      </c>
      <c r="D38" s="69">
        <v>74</v>
      </c>
      <c r="E38" s="3">
        <v>65</v>
      </c>
      <c r="F38" s="3">
        <v>78</v>
      </c>
      <c r="G38" s="3">
        <v>61</v>
      </c>
      <c r="H38" s="3">
        <v>75</v>
      </c>
      <c r="I38" s="70">
        <v>66</v>
      </c>
      <c r="J38" s="71"/>
      <c r="K38" s="14">
        <f t="shared" si="1"/>
        <v>0.015384615384615385</v>
      </c>
      <c r="L38" s="1"/>
      <c r="M38" s="41"/>
      <c r="N38" s="82"/>
      <c r="O38" s="82"/>
    </row>
    <row r="39" spans="2:15" ht="14.25" customHeight="1">
      <c r="B39" s="18" t="s">
        <v>57</v>
      </c>
      <c r="C39" s="69">
        <v>81</v>
      </c>
      <c r="D39" s="69">
        <v>71</v>
      </c>
      <c r="E39" s="3">
        <v>73</v>
      </c>
      <c r="F39" s="3">
        <v>49</v>
      </c>
      <c r="G39" s="3">
        <v>64</v>
      </c>
      <c r="H39" s="3">
        <v>57</v>
      </c>
      <c r="I39" s="70">
        <v>64</v>
      </c>
      <c r="J39" s="71"/>
      <c r="K39" s="14">
        <f t="shared" si="1"/>
        <v>-0.1232876712328767</v>
      </c>
      <c r="L39" s="1"/>
      <c r="M39" s="41"/>
      <c r="N39" s="82"/>
      <c r="O39" s="82"/>
    </row>
    <row r="40" spans="2:15" ht="14.25" customHeight="1">
      <c r="B40" s="18" t="s">
        <v>58</v>
      </c>
      <c r="C40" s="69">
        <v>42</v>
      </c>
      <c r="D40" s="69">
        <v>58</v>
      </c>
      <c r="E40" s="3">
        <v>64</v>
      </c>
      <c r="F40" s="3">
        <v>64</v>
      </c>
      <c r="G40" s="3">
        <v>67</v>
      </c>
      <c r="H40" s="3">
        <v>78</v>
      </c>
      <c r="I40" s="70">
        <v>56</v>
      </c>
      <c r="J40" s="71"/>
      <c r="K40" s="14">
        <f t="shared" si="1"/>
        <v>-0.125</v>
      </c>
      <c r="L40" s="1"/>
      <c r="M40" s="41"/>
      <c r="N40" s="82"/>
      <c r="O40" s="82"/>
    </row>
    <row r="41" spans="2:15" ht="14.25" customHeight="1">
      <c r="B41" s="18" t="s">
        <v>37</v>
      </c>
      <c r="C41" s="69">
        <v>26</v>
      </c>
      <c r="D41" s="69">
        <v>28</v>
      </c>
      <c r="E41" s="3">
        <v>21</v>
      </c>
      <c r="F41" s="3">
        <v>21</v>
      </c>
      <c r="G41" s="3">
        <v>20</v>
      </c>
      <c r="H41" s="3">
        <v>26</v>
      </c>
      <c r="I41" s="70">
        <v>11</v>
      </c>
      <c r="J41" s="71"/>
      <c r="K41" s="14" t="str">
        <f t="shared" si="1"/>
        <v>*</v>
      </c>
      <c r="L41" s="1"/>
      <c r="M41" s="41"/>
      <c r="N41" s="82"/>
      <c r="O41" s="82"/>
    </row>
    <row r="42" spans="2:15" ht="14.25" customHeight="1">
      <c r="B42" s="18" t="s">
        <v>38</v>
      </c>
      <c r="C42" s="69">
        <v>35</v>
      </c>
      <c r="D42" s="69">
        <v>32</v>
      </c>
      <c r="E42" s="3">
        <v>24</v>
      </c>
      <c r="F42" s="3">
        <v>31</v>
      </c>
      <c r="G42" s="3">
        <v>33</v>
      </c>
      <c r="H42" s="3">
        <v>35</v>
      </c>
      <c r="I42" s="70">
        <v>33</v>
      </c>
      <c r="J42" s="71"/>
      <c r="K42" s="14" t="str">
        <f t="shared" si="1"/>
        <v>*</v>
      </c>
      <c r="L42" s="1"/>
      <c r="M42" s="41"/>
      <c r="N42" s="82"/>
      <c r="O42" s="82"/>
    </row>
    <row r="43" spans="2:15" ht="14.25" customHeight="1">
      <c r="B43" s="18" t="s">
        <v>59</v>
      </c>
      <c r="C43" s="69">
        <v>6</v>
      </c>
      <c r="D43" s="69">
        <v>2</v>
      </c>
      <c r="E43" s="3">
        <v>4</v>
      </c>
      <c r="F43" s="3">
        <v>5</v>
      </c>
      <c r="G43" s="3">
        <v>3</v>
      </c>
      <c r="H43" s="3">
        <v>2</v>
      </c>
      <c r="I43" s="70">
        <v>8</v>
      </c>
      <c r="J43" s="71"/>
      <c r="K43" s="14" t="str">
        <f t="shared" si="1"/>
        <v>*</v>
      </c>
      <c r="L43" s="1"/>
      <c r="M43" s="41"/>
      <c r="N43" s="82"/>
      <c r="O43" s="82"/>
    </row>
    <row r="44" spans="2:15" ht="14.25" customHeight="1">
      <c r="B44" s="18" t="s">
        <v>39</v>
      </c>
      <c r="C44" s="69">
        <v>8</v>
      </c>
      <c r="D44" s="69">
        <v>6</v>
      </c>
      <c r="E44" s="3">
        <v>2</v>
      </c>
      <c r="F44" s="3">
        <v>5</v>
      </c>
      <c r="G44" s="3">
        <v>1</v>
      </c>
      <c r="H44" s="3">
        <v>3</v>
      </c>
      <c r="I44" s="70">
        <v>3</v>
      </c>
      <c r="J44" s="71"/>
      <c r="K44" s="14" t="str">
        <f t="shared" si="1"/>
        <v>*</v>
      </c>
      <c r="L44" s="1"/>
      <c r="M44" s="41"/>
      <c r="N44" s="82"/>
      <c r="O44" s="82"/>
    </row>
    <row r="45" spans="2:15" ht="14.25" customHeight="1">
      <c r="B45" s="18" t="s">
        <v>40</v>
      </c>
      <c r="C45" s="69">
        <v>6</v>
      </c>
      <c r="D45" s="69">
        <v>10</v>
      </c>
      <c r="E45" s="3">
        <v>7</v>
      </c>
      <c r="F45" s="3">
        <v>5</v>
      </c>
      <c r="G45" s="3">
        <v>2</v>
      </c>
      <c r="H45" s="3">
        <v>16</v>
      </c>
      <c r="I45" s="70">
        <v>7</v>
      </c>
      <c r="J45" s="71"/>
      <c r="K45" s="14" t="str">
        <f t="shared" si="1"/>
        <v>*</v>
      </c>
      <c r="L45" s="1"/>
      <c r="M45" s="41"/>
      <c r="N45" s="82"/>
      <c r="O45" s="82"/>
    </row>
    <row r="46" spans="2:15" ht="14.25" customHeight="1">
      <c r="B46" s="18" t="s">
        <v>60</v>
      </c>
      <c r="C46" s="69">
        <v>2</v>
      </c>
      <c r="D46" s="69">
        <v>3</v>
      </c>
      <c r="E46" s="3">
        <v>3</v>
      </c>
      <c r="F46" s="3">
        <v>3</v>
      </c>
      <c r="G46" s="3">
        <v>3</v>
      </c>
      <c r="H46" s="3">
        <v>3</v>
      </c>
      <c r="I46" s="70">
        <v>3</v>
      </c>
      <c r="J46" s="71"/>
      <c r="K46" s="14" t="str">
        <f t="shared" si="1"/>
        <v>*</v>
      </c>
      <c r="L46" s="1"/>
      <c r="M46" s="41"/>
      <c r="N46" s="82"/>
      <c r="O46" s="82"/>
    </row>
    <row r="47" spans="2:15" ht="14.25" customHeight="1">
      <c r="B47" s="18" t="s">
        <v>61</v>
      </c>
      <c r="C47" s="69">
        <v>5</v>
      </c>
      <c r="D47" s="69">
        <v>2</v>
      </c>
      <c r="E47" s="3">
        <v>3</v>
      </c>
      <c r="F47" s="3">
        <v>4</v>
      </c>
      <c r="G47" s="3">
        <v>2</v>
      </c>
      <c r="H47" s="3">
        <v>6</v>
      </c>
      <c r="I47" s="70">
        <v>4</v>
      </c>
      <c r="J47" s="71"/>
      <c r="K47" s="14" t="str">
        <f t="shared" si="1"/>
        <v>*</v>
      </c>
      <c r="L47" s="1"/>
      <c r="M47" s="1"/>
      <c r="N47" s="82"/>
      <c r="O47" s="82"/>
    </row>
    <row r="48" spans="2:15" ht="14.25" customHeight="1">
      <c r="B48" s="18"/>
      <c r="C48" s="60"/>
      <c r="D48" s="60"/>
      <c r="E48" s="60"/>
      <c r="F48" s="60"/>
      <c r="G48" s="60"/>
      <c r="H48" s="60"/>
      <c r="I48" s="60"/>
      <c r="J48" s="71"/>
      <c r="K48" s="61"/>
      <c r="L48" s="61"/>
      <c r="M48" s="41"/>
      <c r="O48" s="82"/>
    </row>
    <row r="49" spans="2:15" ht="14.25" customHeight="1">
      <c r="B49" s="28"/>
      <c r="C49" s="277" t="s">
        <v>41</v>
      </c>
      <c r="D49" s="277"/>
      <c r="E49" s="277"/>
      <c r="F49" s="277"/>
      <c r="G49" s="277"/>
      <c r="H49" s="277"/>
      <c r="I49" s="277"/>
      <c r="J49" s="46"/>
      <c r="K49" s="46"/>
      <c r="L49" s="54"/>
      <c r="O49" s="82"/>
    </row>
    <row r="50" spans="2:15" ht="14.25" customHeight="1">
      <c r="B50" s="23"/>
      <c r="C50" s="50"/>
      <c r="D50" s="50"/>
      <c r="E50" s="46"/>
      <c r="F50" s="46"/>
      <c r="G50" s="46"/>
      <c r="H50" s="46"/>
      <c r="I50" s="46"/>
      <c r="J50" s="46"/>
      <c r="K50" s="46"/>
      <c r="L50" s="54"/>
      <c r="O50" s="82"/>
    </row>
    <row r="51" spans="2:15" ht="14.25" customHeight="1">
      <c r="B51" s="42" t="s">
        <v>42</v>
      </c>
      <c r="C51" s="74">
        <v>0.27063106796116504</v>
      </c>
      <c r="D51" s="74">
        <v>0.27064803049555275</v>
      </c>
      <c r="E51" s="63">
        <v>0.2774108322324967</v>
      </c>
      <c r="F51" s="63">
        <v>0.25297619047619047</v>
      </c>
      <c r="G51" s="63">
        <v>0.23823975720789076</v>
      </c>
      <c r="H51" s="63">
        <v>0.2513020833333333</v>
      </c>
      <c r="I51" s="63">
        <v>0.24261275272161742</v>
      </c>
      <c r="J51" s="64"/>
      <c r="K51" s="64"/>
      <c r="L51" s="72"/>
      <c r="M51" s="27"/>
      <c r="O51" s="82"/>
    </row>
    <row r="52" spans="2:15" ht="14.25" customHeight="1">
      <c r="B52" s="42" t="s">
        <v>43</v>
      </c>
      <c r="C52" s="74">
        <v>0.38349514563106796</v>
      </c>
      <c r="D52" s="74">
        <v>0.36594663278271916</v>
      </c>
      <c r="E52" s="63">
        <v>0.3712021136063408</v>
      </c>
      <c r="F52" s="63">
        <v>0.35267857142857145</v>
      </c>
      <c r="G52" s="63">
        <v>0.37329286798179057</v>
      </c>
      <c r="H52" s="63">
        <v>0.3567708333333333</v>
      </c>
      <c r="I52" s="63">
        <v>0.3608087091757387</v>
      </c>
      <c r="J52" s="64"/>
      <c r="K52" s="64"/>
      <c r="L52" s="72"/>
      <c r="M52" s="27"/>
      <c r="O52" s="82"/>
    </row>
    <row r="53" spans="2:15" ht="14.25" customHeight="1">
      <c r="B53" s="42" t="s">
        <v>44</v>
      </c>
      <c r="C53" s="74">
        <v>0.34587378640776706</v>
      </c>
      <c r="D53" s="74">
        <v>0.3634053367217281</v>
      </c>
      <c r="E53" s="63">
        <v>0.35138705416116256</v>
      </c>
      <c r="F53" s="63">
        <v>0.3943452380952381</v>
      </c>
      <c r="G53" s="63">
        <v>0.38846737481031873</v>
      </c>
      <c r="H53" s="63">
        <v>0.3919270833333334</v>
      </c>
      <c r="I53" s="63">
        <v>0.3965785381026439</v>
      </c>
      <c r="J53" s="64"/>
      <c r="K53" s="64"/>
      <c r="L53" s="72"/>
      <c r="M53" s="27"/>
      <c r="O53" s="82"/>
    </row>
    <row r="54" spans="2:15" ht="14.25" customHeight="1">
      <c r="B54" s="44"/>
      <c r="C54" s="73"/>
      <c r="D54" s="73"/>
      <c r="E54" s="66"/>
      <c r="F54" s="66"/>
      <c r="G54" s="66"/>
      <c r="H54" s="66"/>
      <c r="I54" s="66"/>
      <c r="J54" s="66"/>
      <c r="K54" s="66"/>
      <c r="L54" s="66"/>
      <c r="M54" s="27"/>
      <c r="O54" s="82"/>
    </row>
    <row r="55" spans="2:15" ht="12.75">
      <c r="B55" s="45"/>
      <c r="C55" s="45"/>
      <c r="D55" s="45"/>
      <c r="E55" s="37"/>
      <c r="F55" s="37"/>
      <c r="G55" s="37"/>
      <c r="H55" s="37"/>
      <c r="I55" s="37"/>
      <c r="J55" s="37"/>
      <c r="K55" s="37"/>
      <c r="L55" s="37"/>
      <c r="M55" s="27"/>
      <c r="O55" s="82"/>
    </row>
    <row r="56" spans="2:15" ht="12.75">
      <c r="B56" s="275" t="s">
        <v>51</v>
      </c>
      <c r="C56" s="275"/>
      <c r="D56" s="275"/>
      <c r="E56" s="275"/>
      <c r="F56" s="275"/>
      <c r="G56" s="275"/>
      <c r="H56" s="275"/>
      <c r="I56" s="275"/>
      <c r="J56" s="275"/>
      <c r="K56" s="275"/>
      <c r="L56" s="275"/>
      <c r="O56" s="82"/>
    </row>
    <row r="57" spans="2:15" ht="12.75" customHeight="1">
      <c r="B57" s="243" t="s">
        <v>16</v>
      </c>
      <c r="C57" s="243"/>
      <c r="D57" s="243"/>
      <c r="E57" s="243"/>
      <c r="F57" s="243"/>
      <c r="G57" s="243"/>
      <c r="H57" s="243"/>
      <c r="I57" s="243"/>
      <c r="J57" s="243"/>
      <c r="K57" s="243"/>
      <c r="L57" s="243"/>
      <c r="M57" s="2"/>
      <c r="O57" s="82"/>
    </row>
    <row r="58" ht="12.75">
      <c r="O58" s="82"/>
    </row>
    <row r="59" spans="2:12" ht="12.75">
      <c r="B59" s="80" t="s">
        <v>20</v>
      </c>
      <c r="C59" s="81"/>
      <c r="D59" s="81"/>
      <c r="E59" s="81"/>
      <c r="F59" s="81"/>
      <c r="G59" s="81"/>
      <c r="H59" s="81"/>
      <c r="I59" s="81"/>
      <c r="J59" s="81"/>
      <c r="K59" s="81"/>
      <c r="L59" s="210"/>
    </row>
    <row r="60" spans="2:12" ht="25.5" customHeight="1">
      <c r="B60" s="272" t="s">
        <v>80</v>
      </c>
      <c r="C60" s="273"/>
      <c r="D60" s="273"/>
      <c r="E60" s="273"/>
      <c r="F60" s="273"/>
      <c r="G60" s="273"/>
      <c r="H60" s="273"/>
      <c r="I60" s="273"/>
      <c r="J60" s="273"/>
      <c r="K60" s="273"/>
      <c r="L60" s="274"/>
    </row>
    <row r="63" spans="2:12" ht="12.75" customHeight="1">
      <c r="B63" s="2"/>
      <c r="C63" s="2"/>
      <c r="D63" s="2"/>
      <c r="E63" s="2"/>
      <c r="F63" s="2"/>
      <c r="G63" s="2"/>
      <c r="H63" s="2"/>
      <c r="I63" s="2"/>
      <c r="J63" s="2"/>
      <c r="K63" s="2"/>
      <c r="L63" s="2"/>
    </row>
  </sheetData>
  <mergeCells count="19">
    <mergeCell ref="B1:N1"/>
    <mergeCell ref="E6:L6"/>
    <mergeCell ref="I7:I8"/>
    <mergeCell ref="K7:K8"/>
    <mergeCell ref="B7:B8"/>
    <mergeCell ref="F7:F8"/>
    <mergeCell ref="H7:H8"/>
    <mergeCell ref="G7:G8"/>
    <mergeCell ref="E7:E8"/>
    <mergeCell ref="D7:D8"/>
    <mergeCell ref="B3:K4"/>
    <mergeCell ref="B57:L57"/>
    <mergeCell ref="B60:L60"/>
    <mergeCell ref="C26:I26"/>
    <mergeCell ref="C32:I32"/>
    <mergeCell ref="C49:I49"/>
    <mergeCell ref="B56:L56"/>
    <mergeCell ref="C7:C8"/>
    <mergeCell ref="C9:I9"/>
  </mergeCells>
  <printOptions/>
  <pageMargins left="0.75" right="0.75" top="1" bottom="1" header="0.5" footer="0.5"/>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dimension ref="B1:R63"/>
  <sheetViews>
    <sheetView workbookViewId="0" topLeftCell="A1">
      <selection activeCell="A1" sqref="A1"/>
    </sheetView>
  </sheetViews>
  <sheetFormatPr defaultColWidth="9.140625" defaultRowHeight="12.75"/>
  <cols>
    <col min="1" max="1" width="9.140625" style="71" customWidth="1"/>
    <col min="2" max="2" width="20.140625" style="71" customWidth="1"/>
    <col min="3" max="9" width="8.00390625" style="71" customWidth="1"/>
    <col min="10" max="10" width="2.140625" style="71" customWidth="1"/>
    <col min="11" max="11" width="12.57421875" style="71" customWidth="1"/>
    <col min="12" max="12" width="1.57421875" style="71" customWidth="1"/>
    <col min="13" max="16384" width="9.140625" style="71" customWidth="1"/>
  </cols>
  <sheetData>
    <row r="1" spans="2:14" s="154" customFormat="1" ht="12.75">
      <c r="B1" s="283"/>
      <c r="C1" s="283"/>
      <c r="D1" s="283"/>
      <c r="E1" s="283"/>
      <c r="F1" s="283"/>
      <c r="G1" s="283"/>
      <c r="H1" s="283"/>
      <c r="I1" s="283"/>
      <c r="J1" s="283"/>
      <c r="K1" s="283"/>
      <c r="L1" s="283"/>
      <c r="M1" s="283"/>
      <c r="N1" s="283"/>
    </row>
    <row r="2" s="154" customFormat="1" ht="12.75"/>
    <row r="3" spans="2:17" s="154" customFormat="1" ht="12.75" customHeight="1">
      <c r="B3" s="284" t="s">
        <v>132</v>
      </c>
      <c r="C3" s="284"/>
      <c r="D3" s="284"/>
      <c r="E3" s="284"/>
      <c r="F3" s="284"/>
      <c r="G3" s="284"/>
      <c r="H3" s="284"/>
      <c r="I3" s="284"/>
      <c r="J3" s="284"/>
      <c r="K3" s="284"/>
      <c r="L3" s="284"/>
      <c r="M3" s="155"/>
      <c r="N3" s="155"/>
      <c r="O3" s="155"/>
      <c r="P3" s="155"/>
      <c r="Q3" s="155"/>
    </row>
    <row r="4" spans="2:17" s="154" customFormat="1" ht="17.25" customHeight="1">
      <c r="B4" s="284"/>
      <c r="C4" s="284"/>
      <c r="D4" s="284"/>
      <c r="E4" s="284"/>
      <c r="F4" s="284"/>
      <c r="G4" s="284"/>
      <c r="H4" s="284"/>
      <c r="I4" s="284"/>
      <c r="J4" s="284"/>
      <c r="K4" s="284"/>
      <c r="L4" s="284"/>
      <c r="M4" s="155"/>
      <c r="N4" s="155"/>
      <c r="O4" s="155"/>
      <c r="P4" s="155"/>
      <c r="Q4" s="155"/>
    </row>
    <row r="5" spans="2:15" s="154" customFormat="1" ht="14.25" customHeight="1">
      <c r="B5" s="53"/>
      <c r="C5" s="53"/>
      <c r="D5" s="53"/>
      <c r="E5" s="70"/>
      <c r="F5" s="70"/>
      <c r="G5" s="70"/>
      <c r="H5" s="70"/>
      <c r="I5" s="70"/>
      <c r="J5" s="70"/>
      <c r="K5" s="70"/>
      <c r="L5" s="70"/>
      <c r="M5" s="156"/>
      <c r="N5" s="156"/>
      <c r="O5" s="156"/>
    </row>
    <row r="6" spans="5:16" s="154" customFormat="1" ht="14.25" customHeight="1">
      <c r="E6" s="279" t="s">
        <v>54</v>
      </c>
      <c r="F6" s="279"/>
      <c r="G6" s="279"/>
      <c r="H6" s="279"/>
      <c r="I6" s="279"/>
      <c r="J6" s="279"/>
      <c r="K6" s="279"/>
      <c r="L6" s="279"/>
      <c r="M6" s="157"/>
      <c r="N6" s="157"/>
      <c r="O6" s="157"/>
      <c r="P6" s="157"/>
    </row>
    <row r="7" spans="2:12" ht="12.75" customHeight="1">
      <c r="B7" s="285"/>
      <c r="C7" s="270" t="s">
        <v>108</v>
      </c>
      <c r="D7" s="270" t="s">
        <v>109</v>
      </c>
      <c r="E7" s="268" t="s">
        <v>55</v>
      </c>
      <c r="F7" s="268" t="s">
        <v>82</v>
      </c>
      <c r="G7" s="268" t="s">
        <v>84</v>
      </c>
      <c r="H7" s="268" t="s">
        <v>97</v>
      </c>
      <c r="I7" s="268" t="s">
        <v>114</v>
      </c>
      <c r="J7" s="83"/>
      <c r="K7" s="264" t="s">
        <v>130</v>
      </c>
      <c r="L7" s="83"/>
    </row>
    <row r="8" spans="2:12" ht="39.75" customHeight="1">
      <c r="B8" s="286"/>
      <c r="C8" s="271"/>
      <c r="D8" s="271"/>
      <c r="E8" s="269"/>
      <c r="F8" s="269"/>
      <c r="G8" s="269" t="s">
        <v>0</v>
      </c>
      <c r="H8" s="269" t="s">
        <v>0</v>
      </c>
      <c r="I8" s="269" t="s">
        <v>0</v>
      </c>
      <c r="J8" s="95"/>
      <c r="K8" s="265"/>
      <c r="L8" s="95"/>
    </row>
    <row r="9" spans="2:12" ht="14.25" customHeight="1">
      <c r="B9" s="158"/>
      <c r="C9" s="278" t="s">
        <v>33</v>
      </c>
      <c r="D9" s="278"/>
      <c r="E9" s="278"/>
      <c r="F9" s="278"/>
      <c r="G9" s="278"/>
      <c r="H9" s="278"/>
      <c r="I9" s="278"/>
      <c r="J9" s="158"/>
      <c r="K9" s="158"/>
      <c r="L9" s="158"/>
    </row>
    <row r="10" spans="2:9" ht="14.25" customHeight="1">
      <c r="B10" s="158"/>
      <c r="C10" s="159"/>
      <c r="D10" s="159"/>
      <c r="E10" s="60"/>
      <c r="F10" s="60"/>
      <c r="G10" s="60"/>
      <c r="H10" s="60"/>
      <c r="I10" s="60"/>
    </row>
    <row r="11" spans="2:13" ht="14.25" customHeight="1">
      <c r="B11" s="160" t="s">
        <v>30</v>
      </c>
      <c r="C11" s="161">
        <v>612</v>
      </c>
      <c r="D11" s="161">
        <v>624</v>
      </c>
      <c r="E11" s="160">
        <v>426</v>
      </c>
      <c r="F11" s="160">
        <v>300</v>
      </c>
      <c r="G11" s="160">
        <v>323</v>
      </c>
      <c r="H11" s="160">
        <v>368</v>
      </c>
      <c r="I11" s="160">
        <v>270</v>
      </c>
      <c r="J11" s="162"/>
      <c r="K11" s="26">
        <v>-0.36619718309859156</v>
      </c>
      <c r="L11" s="59"/>
      <c r="M11" s="60"/>
    </row>
    <row r="12" spans="2:13" ht="14.25" customHeight="1">
      <c r="B12" s="160"/>
      <c r="C12" s="56"/>
      <c r="D12" s="56"/>
      <c r="E12" s="160"/>
      <c r="F12" s="160"/>
      <c r="G12" s="160"/>
      <c r="H12" s="160"/>
      <c r="I12" s="160"/>
      <c r="J12" s="162"/>
      <c r="K12" s="26"/>
      <c r="L12" s="59"/>
      <c r="M12" s="60"/>
    </row>
    <row r="13" spans="2:13" ht="14.25" customHeight="1">
      <c r="B13" s="163" t="s">
        <v>45</v>
      </c>
      <c r="C13" s="56">
        <v>225</v>
      </c>
      <c r="D13" s="56">
        <v>230</v>
      </c>
      <c r="E13" s="154">
        <v>159</v>
      </c>
      <c r="F13" s="154">
        <v>124</v>
      </c>
      <c r="G13" s="154">
        <v>139</v>
      </c>
      <c r="H13" s="154">
        <v>144</v>
      </c>
      <c r="I13" s="154">
        <v>108</v>
      </c>
      <c r="J13" s="164"/>
      <c r="K13" s="165">
        <v>-0.32075471698113206</v>
      </c>
      <c r="L13" s="57"/>
      <c r="M13" s="60"/>
    </row>
    <row r="14" spans="2:13" ht="14.25" customHeight="1">
      <c r="B14" s="163" t="s">
        <v>46</v>
      </c>
      <c r="C14" s="56">
        <v>274</v>
      </c>
      <c r="D14" s="56">
        <v>273</v>
      </c>
      <c r="E14" s="154">
        <v>176</v>
      </c>
      <c r="F14" s="154">
        <v>116</v>
      </c>
      <c r="G14" s="154">
        <v>128</v>
      </c>
      <c r="H14" s="154">
        <v>165</v>
      </c>
      <c r="I14" s="154">
        <v>112</v>
      </c>
      <c r="J14" s="164"/>
      <c r="K14" s="165">
        <v>-0.36363636363636365</v>
      </c>
      <c r="L14" s="57"/>
      <c r="M14" s="60"/>
    </row>
    <row r="15" spans="2:13" ht="14.25" customHeight="1">
      <c r="B15" s="163" t="s">
        <v>47</v>
      </c>
      <c r="C15" s="56">
        <v>32</v>
      </c>
      <c r="D15" s="56">
        <v>39</v>
      </c>
      <c r="E15" s="154">
        <v>21</v>
      </c>
      <c r="F15" s="154">
        <v>17</v>
      </c>
      <c r="G15" s="154">
        <v>21</v>
      </c>
      <c r="H15" s="154">
        <v>21</v>
      </c>
      <c r="I15" s="154">
        <v>12</v>
      </c>
      <c r="J15" s="164"/>
      <c r="K15" s="165" t="s">
        <v>52</v>
      </c>
      <c r="L15" s="57"/>
      <c r="M15" s="60"/>
    </row>
    <row r="16" spans="2:13" ht="14.25" customHeight="1">
      <c r="B16" s="163" t="s">
        <v>48</v>
      </c>
      <c r="C16" s="56">
        <v>74</v>
      </c>
      <c r="D16" s="56">
        <v>75</v>
      </c>
      <c r="E16" s="154">
        <v>67</v>
      </c>
      <c r="F16" s="154">
        <v>42</v>
      </c>
      <c r="G16" s="154">
        <v>34</v>
      </c>
      <c r="H16" s="154">
        <v>36</v>
      </c>
      <c r="I16" s="154">
        <v>34</v>
      </c>
      <c r="J16" s="164"/>
      <c r="K16" s="165" t="s">
        <v>52</v>
      </c>
      <c r="L16" s="57"/>
      <c r="M16" s="60"/>
    </row>
    <row r="17" spans="2:13" ht="14.25" customHeight="1">
      <c r="B17" s="163" t="s">
        <v>49</v>
      </c>
      <c r="C17" s="56">
        <v>7</v>
      </c>
      <c r="D17" s="56">
        <v>7</v>
      </c>
      <c r="E17" s="154">
        <v>3</v>
      </c>
      <c r="F17" s="154">
        <v>1</v>
      </c>
      <c r="G17" s="154">
        <v>1</v>
      </c>
      <c r="H17" s="154">
        <v>2</v>
      </c>
      <c r="I17" s="154">
        <v>4</v>
      </c>
      <c r="J17" s="164"/>
      <c r="K17" s="165" t="s">
        <v>52</v>
      </c>
      <c r="L17" s="57"/>
      <c r="M17" s="60"/>
    </row>
    <row r="18" spans="2:13" ht="14.25" customHeight="1">
      <c r="B18" s="163"/>
      <c r="C18" s="164"/>
      <c r="D18" s="164"/>
      <c r="E18" s="164"/>
      <c r="F18" s="164"/>
      <c r="G18" s="164"/>
      <c r="H18" s="164"/>
      <c r="I18" s="164"/>
      <c r="J18" s="164"/>
      <c r="K18" s="61"/>
      <c r="L18" s="61"/>
      <c r="M18" s="60"/>
    </row>
    <row r="19" spans="2:12" ht="14.25" customHeight="1">
      <c r="B19" s="163"/>
      <c r="C19" s="277" t="s">
        <v>41</v>
      </c>
      <c r="D19" s="277"/>
      <c r="E19" s="277"/>
      <c r="F19" s="277"/>
      <c r="G19" s="277"/>
      <c r="H19" s="277"/>
      <c r="I19" s="277"/>
      <c r="J19" s="54"/>
      <c r="K19" s="54"/>
      <c r="L19" s="54"/>
    </row>
    <row r="20" spans="2:12" ht="14.25" customHeight="1">
      <c r="B20" s="163"/>
      <c r="C20" s="50"/>
      <c r="D20" s="50"/>
      <c r="E20" s="46"/>
      <c r="F20" s="46"/>
      <c r="G20" s="46"/>
      <c r="H20" s="46"/>
      <c r="I20" s="46"/>
      <c r="J20" s="54"/>
      <c r="K20" s="54"/>
      <c r="L20" s="54"/>
    </row>
    <row r="21" spans="2:12" ht="14.25" customHeight="1">
      <c r="B21" s="163" t="s">
        <v>45</v>
      </c>
      <c r="C21" s="166">
        <v>0.36764705882352944</v>
      </c>
      <c r="D21" s="166">
        <v>0.3685897435897436</v>
      </c>
      <c r="E21" s="63">
        <v>0.3732394366197183</v>
      </c>
      <c r="F21" s="63">
        <v>0.41333333333333333</v>
      </c>
      <c r="G21" s="63">
        <v>0.43034055727554177</v>
      </c>
      <c r="H21" s="63">
        <v>0.391304347826087</v>
      </c>
      <c r="I21" s="63">
        <v>0.4</v>
      </c>
      <c r="J21" s="167"/>
      <c r="K21" s="72"/>
      <c r="L21" s="72"/>
    </row>
    <row r="22" spans="2:12" ht="14.25" customHeight="1">
      <c r="B22" s="163" t="s">
        <v>46</v>
      </c>
      <c r="C22" s="166">
        <v>0.4477124183006536</v>
      </c>
      <c r="D22" s="166">
        <v>0.4375</v>
      </c>
      <c r="E22" s="63">
        <v>0.4131455399061033</v>
      </c>
      <c r="F22" s="63">
        <v>0.38666666666666666</v>
      </c>
      <c r="G22" s="63">
        <v>0.39628482972136225</v>
      </c>
      <c r="H22" s="63">
        <v>0.4483695652173913</v>
      </c>
      <c r="I22" s="63">
        <v>0.4148148148148148</v>
      </c>
      <c r="J22" s="72"/>
      <c r="K22" s="72"/>
      <c r="L22" s="72"/>
    </row>
    <row r="23" spans="2:12" ht="14.25" customHeight="1">
      <c r="B23" s="163" t="s">
        <v>47</v>
      </c>
      <c r="C23" s="166">
        <v>0.05228758169934641</v>
      </c>
      <c r="D23" s="166">
        <v>0.0625</v>
      </c>
      <c r="E23" s="63">
        <v>0.04929577464788732</v>
      </c>
      <c r="F23" s="63">
        <v>0.056666666666666664</v>
      </c>
      <c r="G23" s="63">
        <v>0.06501547987616099</v>
      </c>
      <c r="H23" s="63">
        <v>0.057065217391304345</v>
      </c>
      <c r="I23" s="63">
        <v>0.044444444444444446</v>
      </c>
      <c r="J23" s="72"/>
      <c r="K23" s="72"/>
      <c r="L23" s="72"/>
    </row>
    <row r="24" spans="2:12" ht="14.25" customHeight="1">
      <c r="B24" s="163" t="s">
        <v>48</v>
      </c>
      <c r="C24" s="166">
        <v>0.12091503267973856</v>
      </c>
      <c r="D24" s="166">
        <v>0.1201923076923077</v>
      </c>
      <c r="E24" s="63">
        <v>0.1572769953051643</v>
      </c>
      <c r="F24" s="63">
        <v>0.14</v>
      </c>
      <c r="G24" s="63">
        <v>0.10526315789473684</v>
      </c>
      <c r="H24" s="63">
        <v>0.09782608695652174</v>
      </c>
      <c r="I24" s="63">
        <v>0.1259259259259259</v>
      </c>
      <c r="J24" s="72"/>
      <c r="K24" s="72"/>
      <c r="L24" s="72"/>
    </row>
    <row r="25" spans="2:12" ht="14.25" customHeight="1">
      <c r="B25" s="163" t="s">
        <v>49</v>
      </c>
      <c r="C25" s="166">
        <v>0.011437908496732025</v>
      </c>
      <c r="D25" s="166">
        <v>0.011217948717948718</v>
      </c>
      <c r="E25" s="63">
        <v>0.007042253521126761</v>
      </c>
      <c r="F25" s="63">
        <v>0.0033333333333333335</v>
      </c>
      <c r="G25" s="63">
        <v>0.0030959752321981426</v>
      </c>
      <c r="H25" s="63">
        <v>0.005434782608695652</v>
      </c>
      <c r="I25" s="63">
        <v>0.014814814814814815</v>
      </c>
      <c r="J25" s="72"/>
      <c r="K25" s="72"/>
      <c r="L25" s="72"/>
    </row>
    <row r="26" spans="2:12" ht="14.25" customHeight="1">
      <c r="B26" s="168"/>
      <c r="C26" s="168"/>
      <c r="D26" s="168"/>
      <c r="E26" s="66"/>
      <c r="F26" s="66"/>
      <c r="G26" s="66"/>
      <c r="H26" s="66"/>
      <c r="I26" s="66"/>
      <c r="J26" s="65"/>
      <c r="K26" s="65"/>
      <c r="L26" s="65"/>
    </row>
    <row r="27" spans="2:12" ht="14.25" customHeight="1">
      <c r="B27" s="158"/>
      <c r="C27" s="278" t="s">
        <v>33</v>
      </c>
      <c r="D27" s="278"/>
      <c r="E27" s="278"/>
      <c r="F27" s="278"/>
      <c r="G27" s="278"/>
      <c r="H27" s="278"/>
      <c r="I27" s="278"/>
      <c r="J27" s="60"/>
      <c r="K27" s="60"/>
      <c r="L27" s="60"/>
    </row>
    <row r="28" spans="2:12" ht="14.25" customHeight="1">
      <c r="B28" s="287" t="s">
        <v>50</v>
      </c>
      <c r="C28" s="55"/>
      <c r="D28" s="55"/>
      <c r="E28" s="60"/>
      <c r="F28" s="60"/>
      <c r="G28" s="60"/>
      <c r="H28" s="60"/>
      <c r="I28" s="60"/>
      <c r="J28" s="60"/>
      <c r="K28" s="60"/>
      <c r="L28" s="60"/>
    </row>
    <row r="29" spans="2:14" ht="14.25" customHeight="1">
      <c r="B29" s="287"/>
      <c r="C29" s="24">
        <v>229</v>
      </c>
      <c r="D29" s="24">
        <v>237</v>
      </c>
      <c r="E29" s="25">
        <v>221</v>
      </c>
      <c r="F29" s="25">
        <v>181</v>
      </c>
      <c r="G29" s="25">
        <v>167</v>
      </c>
      <c r="H29" s="25">
        <v>206</v>
      </c>
      <c r="I29" s="25">
        <v>169</v>
      </c>
      <c r="J29" s="58"/>
      <c r="K29" s="26">
        <v>-0.23529411764705882</v>
      </c>
      <c r="L29" s="59"/>
      <c r="N29" s="169"/>
    </row>
    <row r="30" spans="2:14" ht="14.25" customHeight="1">
      <c r="B30" s="160"/>
      <c r="C30" s="56"/>
      <c r="D30" s="56"/>
      <c r="E30" s="58"/>
      <c r="F30" s="58"/>
      <c r="G30" s="58"/>
      <c r="H30" s="58"/>
      <c r="J30" s="58"/>
      <c r="K30" s="26"/>
      <c r="L30" s="59"/>
      <c r="N30" s="169"/>
    </row>
    <row r="31" spans="2:14" ht="14.25" customHeight="1">
      <c r="B31" s="163" t="s">
        <v>45</v>
      </c>
      <c r="C31" s="56">
        <v>49</v>
      </c>
      <c r="D31" s="56">
        <v>53</v>
      </c>
      <c r="E31" s="3">
        <v>56</v>
      </c>
      <c r="F31" s="3">
        <v>64</v>
      </c>
      <c r="G31" s="3">
        <v>36</v>
      </c>
      <c r="H31" s="3">
        <v>51</v>
      </c>
      <c r="I31" s="3">
        <v>43</v>
      </c>
      <c r="J31" s="61"/>
      <c r="K31" s="165" t="s">
        <v>52</v>
      </c>
      <c r="L31" s="57"/>
      <c r="N31" s="170"/>
    </row>
    <row r="32" spans="2:14" ht="14.25" customHeight="1">
      <c r="B32" s="163" t="s">
        <v>46</v>
      </c>
      <c r="C32" s="56">
        <v>127</v>
      </c>
      <c r="D32" s="56">
        <v>128</v>
      </c>
      <c r="E32" s="3">
        <v>108</v>
      </c>
      <c r="F32" s="3">
        <v>83</v>
      </c>
      <c r="G32" s="3">
        <v>93</v>
      </c>
      <c r="H32" s="3">
        <v>106</v>
      </c>
      <c r="I32" s="3">
        <v>86</v>
      </c>
      <c r="J32" s="61"/>
      <c r="K32" s="165">
        <v>-0.2037037037037037</v>
      </c>
      <c r="L32" s="57"/>
      <c r="N32" s="170"/>
    </row>
    <row r="33" spans="2:14" ht="14.25" customHeight="1">
      <c r="B33" s="163" t="s">
        <v>47</v>
      </c>
      <c r="C33" s="56">
        <v>15</v>
      </c>
      <c r="D33" s="56">
        <v>16</v>
      </c>
      <c r="E33" s="3">
        <v>15</v>
      </c>
      <c r="F33" s="3">
        <v>14</v>
      </c>
      <c r="G33" s="3">
        <v>10</v>
      </c>
      <c r="H33" s="3">
        <v>8</v>
      </c>
      <c r="I33" s="3">
        <v>14</v>
      </c>
      <c r="J33" s="61"/>
      <c r="K33" s="165" t="s">
        <v>52</v>
      </c>
      <c r="L33" s="57"/>
      <c r="N33" s="170"/>
    </row>
    <row r="34" spans="2:14" ht="14.25" customHeight="1">
      <c r="B34" s="163" t="s">
        <v>48</v>
      </c>
      <c r="C34" s="56">
        <v>34</v>
      </c>
      <c r="D34" s="56">
        <v>36</v>
      </c>
      <c r="E34" s="3">
        <v>40</v>
      </c>
      <c r="F34" s="3">
        <v>18</v>
      </c>
      <c r="G34" s="3">
        <v>26</v>
      </c>
      <c r="H34" s="3">
        <v>38</v>
      </c>
      <c r="I34" s="3">
        <v>25</v>
      </c>
      <c r="J34" s="61"/>
      <c r="K34" s="165" t="s">
        <v>52</v>
      </c>
      <c r="L34" s="57"/>
      <c r="N34" s="170"/>
    </row>
    <row r="35" spans="2:14" ht="14.25" customHeight="1">
      <c r="B35" s="163" t="s">
        <v>49</v>
      </c>
      <c r="C35" s="56">
        <v>4</v>
      </c>
      <c r="D35" s="56">
        <v>4</v>
      </c>
      <c r="E35" s="3">
        <v>2</v>
      </c>
      <c r="F35" s="3">
        <v>2</v>
      </c>
      <c r="G35" s="3">
        <v>2</v>
      </c>
      <c r="H35" s="3">
        <v>3</v>
      </c>
      <c r="I35" s="3">
        <v>1</v>
      </c>
      <c r="J35" s="61"/>
      <c r="K35" s="165" t="s">
        <v>52</v>
      </c>
      <c r="L35" s="57"/>
      <c r="N35" s="170"/>
    </row>
    <row r="36" spans="2:14" ht="14.25" customHeight="1">
      <c r="B36" s="171"/>
      <c r="C36" s="61"/>
      <c r="D36" s="61"/>
      <c r="E36" s="61"/>
      <c r="F36" s="61"/>
      <c r="G36" s="61"/>
      <c r="H36" s="61"/>
      <c r="I36" s="61"/>
      <c r="J36" s="61"/>
      <c r="K36" s="61"/>
      <c r="L36" s="61"/>
      <c r="N36" s="170"/>
    </row>
    <row r="37" spans="2:12" ht="14.25" customHeight="1">
      <c r="B37" s="163"/>
      <c r="C37" s="277" t="s">
        <v>41</v>
      </c>
      <c r="D37" s="277"/>
      <c r="E37" s="277"/>
      <c r="F37" s="277"/>
      <c r="G37" s="277"/>
      <c r="H37" s="277"/>
      <c r="I37" s="277"/>
      <c r="J37" s="3"/>
      <c r="K37" s="3"/>
      <c r="L37" s="3"/>
    </row>
    <row r="38" spans="2:12" ht="14.25" customHeight="1">
      <c r="B38" s="163"/>
      <c r="C38" s="50"/>
      <c r="D38" s="50"/>
      <c r="E38" s="46"/>
      <c r="F38" s="46"/>
      <c r="G38" s="46"/>
      <c r="H38" s="46"/>
      <c r="I38" s="46"/>
      <c r="J38" s="46"/>
      <c r="K38" s="46"/>
      <c r="L38" s="46"/>
    </row>
    <row r="39" spans="2:12" ht="14.25" customHeight="1">
      <c r="B39" s="163" t="s">
        <v>45</v>
      </c>
      <c r="C39" s="166">
        <v>0.21397379912663755</v>
      </c>
      <c r="D39" s="166">
        <v>0.22362869198312235</v>
      </c>
      <c r="E39" s="63">
        <v>0.25339366515837103</v>
      </c>
      <c r="F39" s="63">
        <v>0.35359116022099446</v>
      </c>
      <c r="G39" s="63">
        <v>0.2155688622754491</v>
      </c>
      <c r="H39" s="63">
        <v>0.24757281553398058</v>
      </c>
      <c r="I39" s="63">
        <v>0.25443786982248523</v>
      </c>
      <c r="J39" s="64"/>
      <c r="K39" s="64"/>
      <c r="L39" s="64"/>
    </row>
    <row r="40" spans="2:12" ht="14.25" customHeight="1">
      <c r="B40" s="163" t="s">
        <v>46</v>
      </c>
      <c r="C40" s="166">
        <v>0.5545851528384279</v>
      </c>
      <c r="D40" s="166">
        <v>0.540084388185654</v>
      </c>
      <c r="E40" s="63">
        <v>0.48868778280542985</v>
      </c>
      <c r="F40" s="63">
        <v>0.4585635359116022</v>
      </c>
      <c r="G40" s="63">
        <v>0.5568862275449101</v>
      </c>
      <c r="H40" s="63">
        <v>0.5145631067961165</v>
      </c>
      <c r="I40" s="63">
        <v>0.5088757396449705</v>
      </c>
      <c r="J40" s="64"/>
      <c r="K40" s="64"/>
      <c r="L40" s="64"/>
    </row>
    <row r="41" spans="2:12" ht="14.25" customHeight="1">
      <c r="B41" s="163" t="s">
        <v>47</v>
      </c>
      <c r="C41" s="166">
        <v>0.06550218340611354</v>
      </c>
      <c r="D41" s="166">
        <v>0.06751054852320675</v>
      </c>
      <c r="E41" s="63">
        <v>0.06787330316742081</v>
      </c>
      <c r="F41" s="63">
        <v>0.07734806629834254</v>
      </c>
      <c r="G41" s="63">
        <v>0.059880239520958084</v>
      </c>
      <c r="H41" s="63">
        <v>0.038834951456310676</v>
      </c>
      <c r="I41" s="63">
        <v>0.08284023668639054</v>
      </c>
      <c r="J41" s="64"/>
      <c r="K41" s="64"/>
      <c r="L41" s="64"/>
    </row>
    <row r="42" spans="2:12" ht="14.25" customHeight="1">
      <c r="B42" s="163" t="s">
        <v>48</v>
      </c>
      <c r="C42" s="166">
        <v>0.14847161572052403</v>
      </c>
      <c r="D42" s="166">
        <v>0.1518987341772152</v>
      </c>
      <c r="E42" s="63">
        <v>0.18099547511312217</v>
      </c>
      <c r="F42" s="63">
        <v>0.09944751381215469</v>
      </c>
      <c r="G42" s="63">
        <v>0.15568862275449102</v>
      </c>
      <c r="H42" s="63">
        <v>0.18446601941747573</v>
      </c>
      <c r="I42" s="63">
        <v>0.14792899408284024</v>
      </c>
      <c r="J42" s="64"/>
      <c r="K42" s="64"/>
      <c r="L42" s="64"/>
    </row>
    <row r="43" spans="2:12" ht="14.25" customHeight="1">
      <c r="B43" s="163" t="s">
        <v>49</v>
      </c>
      <c r="C43" s="166">
        <v>0.017467248908296942</v>
      </c>
      <c r="D43" s="166">
        <v>0.016877637130801686</v>
      </c>
      <c r="E43" s="63">
        <v>0.00904977375565611</v>
      </c>
      <c r="F43" s="63">
        <v>0.011049723756906077</v>
      </c>
      <c r="G43" s="63">
        <v>0.011976047904191617</v>
      </c>
      <c r="H43" s="63">
        <v>0.014563106796116505</v>
      </c>
      <c r="I43" s="63">
        <v>0.005917159763313609</v>
      </c>
      <c r="J43" s="64"/>
      <c r="K43" s="64"/>
      <c r="L43" s="64"/>
    </row>
    <row r="44" spans="2:12" ht="14.25" customHeight="1">
      <c r="B44" s="168"/>
      <c r="C44" s="168"/>
      <c r="D44" s="168"/>
      <c r="E44" s="172"/>
      <c r="F44" s="172"/>
      <c r="G44" s="172"/>
      <c r="H44" s="172"/>
      <c r="I44" s="172"/>
      <c r="J44" s="172"/>
      <c r="K44" s="172"/>
      <c r="L44" s="172"/>
    </row>
    <row r="45" spans="2:12" ht="12.75">
      <c r="B45" s="157"/>
      <c r="C45" s="157"/>
      <c r="D45" s="157"/>
      <c r="E45" s="3"/>
      <c r="F45" s="3"/>
      <c r="G45" s="3"/>
      <c r="H45" s="3"/>
      <c r="I45" s="3"/>
      <c r="J45" s="3"/>
      <c r="K45" s="3"/>
      <c r="L45" s="3"/>
    </row>
    <row r="46" spans="2:12" ht="12.75">
      <c r="B46" s="281" t="s">
        <v>51</v>
      </c>
      <c r="C46" s="281"/>
      <c r="D46" s="281"/>
      <c r="E46" s="281"/>
      <c r="F46" s="281"/>
      <c r="G46" s="281"/>
      <c r="H46" s="281"/>
      <c r="I46" s="281"/>
      <c r="J46" s="281"/>
      <c r="K46" s="281"/>
      <c r="L46" s="281"/>
    </row>
    <row r="47" spans="2:13" ht="12.75" customHeight="1">
      <c r="B47" s="282" t="s">
        <v>16</v>
      </c>
      <c r="C47" s="282"/>
      <c r="D47" s="282"/>
      <c r="E47" s="282"/>
      <c r="F47" s="282"/>
      <c r="G47" s="282"/>
      <c r="H47" s="282"/>
      <c r="I47" s="282"/>
      <c r="J47" s="282"/>
      <c r="K47" s="282"/>
      <c r="L47" s="282"/>
      <c r="M47" s="173"/>
    </row>
    <row r="48" spans="2:12" ht="12.75">
      <c r="B48" s="154"/>
      <c r="C48" s="154"/>
      <c r="D48" s="154"/>
      <c r="E48" s="154"/>
      <c r="F48" s="154"/>
      <c r="G48" s="154"/>
      <c r="H48" s="154"/>
      <c r="I48" s="154"/>
      <c r="J48" s="154"/>
      <c r="K48" s="154"/>
      <c r="L48" s="154"/>
    </row>
    <row r="49" spans="2:12" ht="12.75">
      <c r="B49" s="80" t="s">
        <v>20</v>
      </c>
      <c r="C49" s="81"/>
      <c r="D49" s="81"/>
      <c r="E49" s="81"/>
      <c r="F49" s="81"/>
      <c r="G49" s="81"/>
      <c r="H49" s="81"/>
      <c r="I49" s="81"/>
      <c r="J49" s="81"/>
      <c r="K49" s="81"/>
      <c r="L49" s="210"/>
    </row>
    <row r="50" spans="2:12" ht="21.75" customHeight="1">
      <c r="B50" s="272" t="s">
        <v>80</v>
      </c>
      <c r="C50" s="273"/>
      <c r="D50" s="273"/>
      <c r="E50" s="273"/>
      <c r="F50" s="273"/>
      <c r="G50" s="273"/>
      <c r="H50" s="273"/>
      <c r="I50" s="273"/>
      <c r="J50" s="273"/>
      <c r="K50" s="273"/>
      <c r="L50" s="274"/>
    </row>
    <row r="51" spans="2:18" s="60" customFormat="1" ht="12.75">
      <c r="B51" s="71"/>
      <c r="C51" s="71"/>
      <c r="D51" s="71"/>
      <c r="E51" s="174"/>
      <c r="F51" s="174"/>
      <c r="G51" s="174"/>
      <c r="H51" s="174"/>
      <c r="I51" s="174"/>
      <c r="J51" s="174"/>
      <c r="K51" s="174"/>
      <c r="L51" s="174"/>
      <c r="M51" s="280"/>
      <c r="N51" s="280"/>
      <c r="O51" s="280"/>
      <c r="P51" s="280"/>
      <c r="Q51" s="280"/>
      <c r="R51" s="280"/>
    </row>
    <row r="52" spans="2:18" s="60" customFormat="1" ht="12.75">
      <c r="B52" s="71"/>
      <c r="C52" s="71"/>
      <c r="D52" s="71"/>
      <c r="E52" s="174"/>
      <c r="F52" s="174"/>
      <c r="G52" s="174"/>
      <c r="H52" s="174"/>
      <c r="I52" s="174"/>
      <c r="J52" s="174"/>
      <c r="K52" s="174"/>
      <c r="L52" s="174"/>
      <c r="M52" s="280"/>
      <c r="N52" s="280"/>
      <c r="O52" s="280"/>
      <c r="P52" s="280"/>
      <c r="Q52" s="280"/>
      <c r="R52" s="280"/>
    </row>
    <row r="53" spans="13:18" s="60" customFormat="1" ht="12.75">
      <c r="M53" s="175"/>
      <c r="N53" s="176"/>
      <c r="O53" s="175"/>
      <c r="P53" s="176"/>
      <c r="Q53" s="175"/>
      <c r="R53" s="176"/>
    </row>
    <row r="54" spans="14:18" s="60" customFormat="1" ht="12.75">
      <c r="N54" s="177"/>
      <c r="P54" s="177"/>
      <c r="R54" s="177"/>
    </row>
    <row r="55" spans="14:18" s="60" customFormat="1" ht="12.75">
      <c r="N55" s="177"/>
      <c r="P55" s="177"/>
      <c r="R55" s="177"/>
    </row>
    <row r="56" spans="2:18" s="60" customFormat="1" ht="12.75">
      <c r="B56" s="171"/>
      <c r="C56" s="171"/>
      <c r="D56" s="171"/>
      <c r="N56" s="177"/>
      <c r="P56" s="177"/>
      <c r="R56" s="177"/>
    </row>
    <row r="57" spans="2:18" s="60" customFormat="1" ht="12.75">
      <c r="B57" s="171"/>
      <c r="C57" s="171"/>
      <c r="D57" s="171"/>
      <c r="N57" s="177"/>
      <c r="P57" s="177"/>
      <c r="R57" s="177"/>
    </row>
    <row r="58" spans="2:18" s="60" customFormat="1" ht="12.75">
      <c r="B58" s="171"/>
      <c r="C58" s="171"/>
      <c r="D58" s="171"/>
      <c r="N58" s="177"/>
      <c r="P58" s="177"/>
      <c r="R58" s="177"/>
    </row>
    <row r="59" spans="2:18" s="60" customFormat="1" ht="12.75">
      <c r="B59" s="171"/>
      <c r="C59" s="171"/>
      <c r="D59" s="171"/>
      <c r="N59" s="177"/>
      <c r="P59" s="177"/>
      <c r="R59" s="177"/>
    </row>
    <row r="60" spans="2:4" s="60" customFormat="1" ht="12.75">
      <c r="B60" s="171"/>
      <c r="C60" s="171"/>
      <c r="D60" s="171"/>
    </row>
    <row r="61" spans="2:4" s="60" customFormat="1" ht="12.75">
      <c r="B61" s="171"/>
      <c r="C61" s="171"/>
      <c r="D61" s="171"/>
    </row>
    <row r="62" spans="2:4" ht="12.75">
      <c r="B62" s="60"/>
      <c r="C62" s="60"/>
      <c r="D62" s="60"/>
    </row>
    <row r="63" spans="2:4" ht="12.75">
      <c r="B63" s="60"/>
      <c r="C63" s="60"/>
      <c r="D63" s="60"/>
    </row>
  </sheetData>
  <mergeCells count="24">
    <mergeCell ref="C37:I37"/>
    <mergeCell ref="B7:B8"/>
    <mergeCell ref="E7:E8"/>
    <mergeCell ref="D7:D8"/>
    <mergeCell ref="H7:H8"/>
    <mergeCell ref="G7:G8"/>
    <mergeCell ref="C9:I9"/>
    <mergeCell ref="C19:I19"/>
    <mergeCell ref="C27:I27"/>
    <mergeCell ref="B28:B29"/>
    <mergeCell ref="B1:N1"/>
    <mergeCell ref="B3:L4"/>
    <mergeCell ref="E6:L6"/>
    <mergeCell ref="I7:I8"/>
    <mergeCell ref="K7:K8"/>
    <mergeCell ref="F7:F8"/>
    <mergeCell ref="C7:C8"/>
    <mergeCell ref="M52:N52"/>
    <mergeCell ref="O52:P52"/>
    <mergeCell ref="Q52:R52"/>
    <mergeCell ref="B46:L46"/>
    <mergeCell ref="B47:L47"/>
    <mergeCell ref="B50:L50"/>
    <mergeCell ref="M51:R51"/>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tabColor indexed="42"/>
    <pageSetUpPr fitToPage="1"/>
  </sheetPr>
  <dimension ref="B1:N61"/>
  <sheetViews>
    <sheetView workbookViewId="0" topLeftCell="A1">
      <selection activeCell="E15" sqref="E15"/>
    </sheetView>
  </sheetViews>
  <sheetFormatPr defaultColWidth="9.140625" defaultRowHeight="12.75"/>
  <cols>
    <col min="1" max="1" width="9.140625" style="41" customWidth="1"/>
    <col min="2" max="2" width="26.8515625" style="28" customWidth="1"/>
    <col min="3" max="8" width="10.28125" style="28" customWidth="1"/>
    <col min="9" max="9" width="11.00390625" style="28" customWidth="1"/>
    <col min="10" max="10" width="2.00390625" style="28" customWidth="1"/>
    <col min="11" max="11" width="18.00390625" style="28" customWidth="1"/>
    <col min="12" max="12" width="1.57421875" style="28" customWidth="1"/>
    <col min="13" max="16384" width="9.140625" style="41" customWidth="1"/>
  </cols>
  <sheetData>
    <row r="1" spans="2:12" ht="12.75">
      <c r="B1" s="111"/>
      <c r="C1" s="111"/>
      <c r="D1" s="111"/>
      <c r="E1" s="111"/>
      <c r="F1" s="111"/>
      <c r="G1" s="111"/>
      <c r="H1" s="111"/>
      <c r="I1" s="111"/>
      <c r="J1" s="111"/>
      <c r="K1" s="111"/>
      <c r="L1" s="111"/>
    </row>
    <row r="2" ht="12.75">
      <c r="B2" s="85"/>
    </row>
    <row r="3" spans="2:14" ht="30.75" customHeight="1">
      <c r="B3" s="235" t="s">
        <v>87</v>
      </c>
      <c r="C3" s="235"/>
      <c r="D3" s="235"/>
      <c r="E3" s="235"/>
      <c r="F3" s="235"/>
      <c r="G3" s="235"/>
      <c r="H3" s="235"/>
      <c r="I3" s="235"/>
      <c r="J3" s="235"/>
      <c r="K3" s="235"/>
      <c r="L3" s="235"/>
      <c r="M3" s="5"/>
      <c r="N3" s="5"/>
    </row>
    <row r="4" spans="2:14" ht="19.5" customHeight="1">
      <c r="B4" s="5"/>
      <c r="C4" s="5"/>
      <c r="D4" s="5"/>
      <c r="E4" s="5"/>
      <c r="F4" s="5"/>
      <c r="G4" s="5"/>
      <c r="H4" s="5"/>
      <c r="I4" s="5"/>
      <c r="J4" s="5"/>
      <c r="K4" s="5"/>
      <c r="L4" s="5"/>
      <c r="M4" s="5"/>
      <c r="N4" s="5"/>
    </row>
    <row r="5" spans="2:14" ht="14.25" customHeight="1" thickBot="1">
      <c r="B5" s="87"/>
      <c r="C5" s="87"/>
      <c r="D5" s="87"/>
      <c r="E5" s="87"/>
      <c r="F5" s="234" t="s">
        <v>88</v>
      </c>
      <c r="G5" s="234"/>
      <c r="H5" s="234"/>
      <c r="I5" s="234"/>
      <c r="J5" s="234"/>
      <c r="K5" s="234"/>
      <c r="L5" s="234"/>
      <c r="M5" s="20"/>
      <c r="N5" s="20"/>
    </row>
    <row r="6" spans="2:12" ht="12.75" customHeight="1">
      <c r="B6" s="225" t="s">
        <v>83</v>
      </c>
      <c r="C6" s="236" t="s">
        <v>108</v>
      </c>
      <c r="D6" s="236" t="s">
        <v>109</v>
      </c>
      <c r="E6" s="229" t="s">
        <v>55</v>
      </c>
      <c r="F6" s="231" t="s">
        <v>91</v>
      </c>
      <c r="G6" s="231" t="s">
        <v>92</v>
      </c>
      <c r="H6" s="231" t="s">
        <v>93</v>
      </c>
      <c r="I6" s="231" t="s">
        <v>110</v>
      </c>
      <c r="J6" s="90"/>
      <c r="K6" s="227" t="s">
        <v>111</v>
      </c>
      <c r="L6" s="90"/>
    </row>
    <row r="7" spans="2:12" ht="41.25" customHeight="1" thickBot="1">
      <c r="B7" s="226"/>
      <c r="C7" s="237"/>
      <c r="D7" s="237"/>
      <c r="E7" s="230"/>
      <c r="F7" s="232"/>
      <c r="G7" s="232"/>
      <c r="H7" s="232"/>
      <c r="I7" s="232"/>
      <c r="J7" s="91"/>
      <c r="K7" s="228"/>
      <c r="L7" s="91"/>
    </row>
    <row r="8" spans="2:12" ht="14.25" customHeight="1">
      <c r="B8" s="21"/>
      <c r="C8" s="119"/>
      <c r="D8" s="119"/>
      <c r="E8" s="233" t="s">
        <v>112</v>
      </c>
      <c r="F8" s="233"/>
      <c r="G8" s="233"/>
      <c r="H8" s="233"/>
      <c r="I8" s="233"/>
      <c r="J8" s="17"/>
      <c r="K8" s="21"/>
      <c r="L8" s="17"/>
    </row>
    <row r="9" spans="2:12" ht="14.25" customHeight="1">
      <c r="B9" s="21"/>
      <c r="C9" s="120"/>
      <c r="D9" s="121"/>
      <c r="E9" s="122"/>
      <c r="F9" s="17"/>
      <c r="G9" s="17"/>
      <c r="H9" s="17"/>
      <c r="I9" s="17"/>
      <c r="J9" s="17"/>
      <c r="K9" s="21"/>
      <c r="L9" s="17"/>
    </row>
    <row r="10" spans="2:14" ht="14.25" customHeight="1">
      <c r="B10" s="23" t="s">
        <v>17</v>
      </c>
      <c r="C10" s="123">
        <v>5293</v>
      </c>
      <c r="D10" s="124">
        <v>5234</v>
      </c>
      <c r="E10" s="47">
        <v>4801</v>
      </c>
      <c r="F10" s="47">
        <v>4274</v>
      </c>
      <c r="G10" s="47">
        <v>4462</v>
      </c>
      <c r="H10" s="47">
        <v>3994</v>
      </c>
      <c r="I10" s="47">
        <v>3793</v>
      </c>
      <c r="J10" s="47"/>
      <c r="K10" s="43">
        <v>-0.2099562591126849</v>
      </c>
      <c r="L10" s="43"/>
      <c r="M10" s="113"/>
      <c r="N10" s="125"/>
    </row>
    <row r="11" spans="2:14" ht="14.25" customHeight="1">
      <c r="B11" s="23"/>
      <c r="C11" s="123"/>
      <c r="D11" s="124"/>
      <c r="E11" s="47"/>
      <c r="F11" s="1"/>
      <c r="G11" s="1"/>
      <c r="H11" s="1"/>
      <c r="I11" s="126"/>
      <c r="J11" s="1"/>
      <c r="K11" s="43"/>
      <c r="L11" s="47"/>
      <c r="M11" s="113"/>
      <c r="N11" s="125"/>
    </row>
    <row r="12" spans="2:14" ht="14.25" customHeight="1">
      <c r="B12" s="28" t="s">
        <v>18</v>
      </c>
      <c r="C12" s="127">
        <v>1095</v>
      </c>
      <c r="D12" s="128">
        <v>1090</v>
      </c>
      <c r="E12" s="52">
        <v>915</v>
      </c>
      <c r="F12" s="52">
        <v>910</v>
      </c>
      <c r="G12" s="52">
        <v>863</v>
      </c>
      <c r="H12" s="52">
        <v>764</v>
      </c>
      <c r="I12" s="52">
        <v>678</v>
      </c>
      <c r="J12" s="16"/>
      <c r="K12" s="43">
        <v>-0.25901639344262295</v>
      </c>
      <c r="L12" s="16"/>
      <c r="M12" s="113"/>
      <c r="N12" s="125"/>
    </row>
    <row r="13" spans="2:14" ht="14.25" customHeight="1">
      <c r="B13" s="28" t="s">
        <v>11</v>
      </c>
      <c r="C13" s="127">
        <v>217</v>
      </c>
      <c r="D13" s="128">
        <v>217</v>
      </c>
      <c r="E13" s="52">
        <v>175</v>
      </c>
      <c r="F13" s="52">
        <v>138</v>
      </c>
      <c r="G13" s="52">
        <v>176</v>
      </c>
      <c r="H13" s="52">
        <v>112</v>
      </c>
      <c r="I13" s="52">
        <v>122</v>
      </c>
      <c r="J13" s="16"/>
      <c r="K13" s="43">
        <v>-0.3028571428571428</v>
      </c>
      <c r="L13" s="16"/>
      <c r="M13" s="113"/>
      <c r="N13" s="125"/>
    </row>
    <row r="14" spans="2:14" ht="14.25" customHeight="1">
      <c r="B14" s="28" t="s">
        <v>1</v>
      </c>
      <c r="C14" s="127">
        <v>221</v>
      </c>
      <c r="D14" s="128">
        <v>213</v>
      </c>
      <c r="E14" s="52">
        <v>201</v>
      </c>
      <c r="F14" s="52">
        <v>185</v>
      </c>
      <c r="G14" s="52">
        <v>189</v>
      </c>
      <c r="H14" s="52">
        <v>153</v>
      </c>
      <c r="I14" s="52">
        <v>170</v>
      </c>
      <c r="J14" s="16"/>
      <c r="K14" s="43">
        <v>-0.154228855721393</v>
      </c>
      <c r="L14" s="16"/>
      <c r="M14" s="113"/>
      <c r="N14" s="125"/>
    </row>
    <row r="15" spans="2:14" ht="14.25" customHeight="1">
      <c r="B15" s="28" t="s">
        <v>10</v>
      </c>
      <c r="C15" s="127">
        <v>1641</v>
      </c>
      <c r="D15" s="128">
        <v>1633</v>
      </c>
      <c r="E15" s="52">
        <v>1418</v>
      </c>
      <c r="F15" s="52">
        <v>1182</v>
      </c>
      <c r="G15" s="52">
        <v>1232</v>
      </c>
      <c r="H15" s="52">
        <v>1128</v>
      </c>
      <c r="I15" s="52">
        <v>1015</v>
      </c>
      <c r="J15" s="16"/>
      <c r="K15" s="43">
        <v>-0.2842031029619182</v>
      </c>
      <c r="L15" s="16"/>
      <c r="M15" s="113"/>
      <c r="N15" s="125"/>
    </row>
    <row r="16" spans="2:14" ht="14.25" customHeight="1">
      <c r="B16" s="28" t="s">
        <v>12</v>
      </c>
      <c r="C16" s="127">
        <v>699</v>
      </c>
      <c r="D16" s="128">
        <v>596</v>
      </c>
      <c r="E16" s="52">
        <v>628</v>
      </c>
      <c r="F16" s="52">
        <v>516</v>
      </c>
      <c r="G16" s="52">
        <v>564</v>
      </c>
      <c r="H16" s="52">
        <v>533</v>
      </c>
      <c r="I16" s="52">
        <v>577</v>
      </c>
      <c r="J16" s="16"/>
      <c r="K16" s="43">
        <v>-0.08121019108280259</v>
      </c>
      <c r="L16" s="16"/>
      <c r="M16" s="113"/>
      <c r="N16" s="125"/>
    </row>
    <row r="17" spans="2:14" ht="14.25" customHeight="1">
      <c r="B17" s="28" t="s">
        <v>13</v>
      </c>
      <c r="C17" s="127">
        <v>1227</v>
      </c>
      <c r="D17" s="128">
        <v>1264</v>
      </c>
      <c r="E17" s="52">
        <v>1268</v>
      </c>
      <c r="F17" s="52">
        <v>1156</v>
      </c>
      <c r="G17" s="52">
        <v>1231</v>
      </c>
      <c r="H17" s="52">
        <v>1127</v>
      </c>
      <c r="I17" s="52">
        <v>1077</v>
      </c>
      <c r="J17" s="16"/>
      <c r="K17" s="43">
        <v>-0.15063091482649837</v>
      </c>
      <c r="L17" s="16"/>
      <c r="M17" s="113"/>
      <c r="N17" s="125"/>
    </row>
    <row r="18" spans="2:14" ht="14.25" customHeight="1">
      <c r="B18" s="28" t="s">
        <v>89</v>
      </c>
      <c r="C18" s="127">
        <v>193</v>
      </c>
      <c r="D18" s="128">
        <v>221</v>
      </c>
      <c r="E18" s="52">
        <v>196</v>
      </c>
      <c r="F18" s="52">
        <v>187</v>
      </c>
      <c r="G18" s="52">
        <v>207</v>
      </c>
      <c r="H18" s="52">
        <v>177</v>
      </c>
      <c r="I18" s="52">
        <v>154</v>
      </c>
      <c r="J18" s="16"/>
      <c r="K18" s="43">
        <v>-0.2142857142857143</v>
      </c>
      <c r="L18" s="16"/>
      <c r="M18" s="113"/>
      <c r="N18" s="125"/>
    </row>
    <row r="19" spans="6:12" ht="14.25" customHeight="1">
      <c r="F19" s="94"/>
      <c r="G19" s="94"/>
      <c r="H19" s="94"/>
      <c r="I19" s="94"/>
      <c r="J19" s="94"/>
      <c r="K19" s="94"/>
      <c r="L19" s="94"/>
    </row>
    <row r="20" spans="2:12" ht="14.25" customHeight="1">
      <c r="B20" s="23"/>
      <c r="C20" s="129"/>
      <c r="D20" s="129"/>
      <c r="E20" s="233" t="s">
        <v>26</v>
      </c>
      <c r="F20" s="233"/>
      <c r="G20" s="233"/>
      <c r="H20" s="233"/>
      <c r="I20" s="233"/>
      <c r="J20" s="17"/>
      <c r="K20" s="17"/>
      <c r="L20" s="17"/>
    </row>
    <row r="21" spans="2:12" ht="14.25" customHeight="1">
      <c r="B21" s="23"/>
      <c r="C21" s="130"/>
      <c r="D21" s="131"/>
      <c r="E21" s="52"/>
      <c r="F21" s="17"/>
      <c r="G21" s="17"/>
      <c r="H21" s="17"/>
      <c r="I21" s="17"/>
      <c r="J21" s="17"/>
      <c r="K21" s="17"/>
      <c r="L21" s="17"/>
    </row>
    <row r="22" spans="2:12" ht="14.25" customHeight="1">
      <c r="B22" s="28" t="s">
        <v>18</v>
      </c>
      <c r="C22" s="132">
        <v>0.20687700736822218</v>
      </c>
      <c r="D22" s="133">
        <v>0.20825372564004585</v>
      </c>
      <c r="E22" s="14">
        <v>0.19058529473026453</v>
      </c>
      <c r="F22" s="14">
        <v>0.2129153018249883</v>
      </c>
      <c r="G22" s="14">
        <v>0.19341102644554012</v>
      </c>
      <c r="H22" s="14">
        <v>0.19128693039559339</v>
      </c>
      <c r="I22" s="14">
        <v>0.1787503295544424</v>
      </c>
      <c r="J22" s="33"/>
      <c r="K22" s="33"/>
      <c r="L22" s="33"/>
    </row>
    <row r="23" spans="2:12" ht="14.25" customHeight="1">
      <c r="B23" s="28" t="s">
        <v>11</v>
      </c>
      <c r="C23" s="132">
        <v>0.04099754392593992</v>
      </c>
      <c r="D23" s="133">
        <v>0.04145968666411922</v>
      </c>
      <c r="E23" s="14">
        <v>0.03645073942928557</v>
      </c>
      <c r="F23" s="14">
        <v>0.03228825456247075</v>
      </c>
      <c r="G23" s="14">
        <v>0.039444195428059166</v>
      </c>
      <c r="H23" s="14">
        <v>0.028042063094641963</v>
      </c>
      <c r="I23" s="14">
        <v>0.03216451357764303</v>
      </c>
      <c r="J23" s="33"/>
      <c r="K23" s="33"/>
      <c r="L23" s="33"/>
    </row>
    <row r="24" spans="2:12" ht="14.25" customHeight="1">
      <c r="B24" s="28" t="s">
        <v>1</v>
      </c>
      <c r="C24" s="132">
        <v>0.04175325902134895</v>
      </c>
      <c r="D24" s="133">
        <v>0.04069545280855942</v>
      </c>
      <c r="E24" s="14">
        <v>0.04186627785877942</v>
      </c>
      <c r="F24" s="14">
        <v>0.043284978942442674</v>
      </c>
      <c r="G24" s="14">
        <v>0.04235768713581354</v>
      </c>
      <c r="H24" s="14">
        <v>0.038307461191787684</v>
      </c>
      <c r="I24" s="14">
        <v>0.04481940416556815</v>
      </c>
      <c r="J24" s="33"/>
      <c r="K24" s="33"/>
      <c r="L24" s="33"/>
    </row>
    <row r="25" spans="2:12" ht="14.25" customHeight="1">
      <c r="B25" s="28" t="s">
        <v>10</v>
      </c>
      <c r="C25" s="132">
        <v>0.3100321178915549</v>
      </c>
      <c r="D25" s="133">
        <v>0.3119984715322889</v>
      </c>
      <c r="E25" s="14">
        <v>0.29535513434701105</v>
      </c>
      <c r="F25" s="14">
        <v>0.27655591951333647</v>
      </c>
      <c r="G25" s="14">
        <v>0.27610936799641417</v>
      </c>
      <c r="H25" s="14">
        <v>0.2824236354531798</v>
      </c>
      <c r="I25" s="14">
        <v>0.2675982072238334</v>
      </c>
      <c r="J25" s="33"/>
      <c r="K25" s="33"/>
      <c r="L25" s="33"/>
    </row>
    <row r="26" spans="2:12" ht="14.25" customHeight="1">
      <c r="B26" s="28" t="s">
        <v>12</v>
      </c>
      <c r="C26" s="132">
        <v>0.13206121292272813</v>
      </c>
      <c r="D26" s="133">
        <v>0.1138708444784104</v>
      </c>
      <c r="E26" s="14">
        <v>0.1308060820662362</v>
      </c>
      <c r="F26" s="14">
        <v>0.12072999532054282</v>
      </c>
      <c r="G26" s="14">
        <v>0.1264007171671896</v>
      </c>
      <c r="H26" s="14">
        <v>0.13345017526289435</v>
      </c>
      <c r="I26" s="14">
        <v>0.15212233060901661</v>
      </c>
      <c r="J26" s="33"/>
      <c r="K26" s="33"/>
      <c r="L26" s="33"/>
    </row>
    <row r="27" spans="2:12" ht="14.25" customHeight="1">
      <c r="B27" s="28" t="s">
        <v>13</v>
      </c>
      <c r="C27" s="132">
        <v>0.2318156055167202</v>
      </c>
      <c r="D27" s="133">
        <v>0.24149789835689722</v>
      </c>
      <c r="E27" s="14">
        <v>0.2641116434076234</v>
      </c>
      <c r="F27" s="14">
        <v>0.27047262517547965</v>
      </c>
      <c r="G27" s="14">
        <v>0.27588525324966384</v>
      </c>
      <c r="H27" s="14">
        <v>0.28217325988983477</v>
      </c>
      <c r="I27" s="14">
        <v>0.28394410756657</v>
      </c>
      <c r="J27" s="33"/>
      <c r="K27" s="33"/>
      <c r="L27" s="33"/>
    </row>
    <row r="28" spans="2:12" ht="14.25" customHeight="1">
      <c r="B28" s="28" t="s">
        <v>89</v>
      </c>
      <c r="C28" s="132">
        <v>0.036463253353485735</v>
      </c>
      <c r="D28" s="133">
        <v>0.04222392051967902</v>
      </c>
      <c r="E28" s="14">
        <v>0.04082482816079983</v>
      </c>
      <c r="F28" s="14">
        <v>0.04375292466073936</v>
      </c>
      <c r="G28" s="14">
        <v>0.04639175257731959</v>
      </c>
      <c r="H28" s="14">
        <v>0.0443164747120681</v>
      </c>
      <c r="I28" s="14">
        <v>0.040601107302926445</v>
      </c>
      <c r="J28" s="33"/>
      <c r="K28" s="33"/>
      <c r="L28" s="33"/>
    </row>
    <row r="29" spans="2:12" ht="14.25" customHeight="1">
      <c r="B29" s="34"/>
      <c r="C29" s="34"/>
      <c r="D29" s="34"/>
      <c r="E29" s="34"/>
      <c r="F29" s="96"/>
      <c r="G29" s="96"/>
      <c r="H29" s="96"/>
      <c r="I29" s="96"/>
      <c r="J29" s="96"/>
      <c r="K29" s="96"/>
      <c r="L29" s="96"/>
    </row>
    <row r="30" ht="7.5" customHeight="1"/>
    <row r="31" spans="2:12" ht="12.75" customHeight="1">
      <c r="B31" s="224" t="s">
        <v>21</v>
      </c>
      <c r="C31" s="224"/>
      <c r="D31" s="224"/>
      <c r="E31" s="224"/>
      <c r="F31" s="224"/>
      <c r="G31" s="224"/>
      <c r="H31" s="224"/>
      <c r="I31" s="224"/>
      <c r="J31" s="224"/>
      <c r="K31" s="224"/>
      <c r="L31" s="8"/>
    </row>
    <row r="32" spans="2:12" ht="12.75" customHeight="1">
      <c r="B32" s="224" t="s">
        <v>24</v>
      </c>
      <c r="C32" s="224"/>
      <c r="D32" s="224"/>
      <c r="E32" s="224"/>
      <c r="F32" s="224"/>
      <c r="G32" s="224"/>
      <c r="H32" s="224"/>
      <c r="I32" s="224"/>
      <c r="J32" s="224"/>
      <c r="K32" s="224"/>
      <c r="L32" s="8"/>
    </row>
    <row r="33" spans="2:12" ht="13.5" customHeight="1">
      <c r="B33" s="224" t="s">
        <v>90</v>
      </c>
      <c r="C33" s="224"/>
      <c r="D33" s="224"/>
      <c r="E33" s="224"/>
      <c r="F33" s="224"/>
      <c r="G33" s="224"/>
      <c r="H33" s="224"/>
      <c r="I33" s="224"/>
      <c r="J33" s="224"/>
      <c r="K33" s="224"/>
      <c r="L33" s="224"/>
    </row>
    <row r="34" spans="2:12" s="134" customFormat="1" ht="7.5" customHeight="1">
      <c r="B34" s="97"/>
      <c r="C34" s="97"/>
      <c r="D34" s="97"/>
      <c r="E34" s="97"/>
      <c r="F34" s="97"/>
      <c r="G34" s="97"/>
      <c r="H34" s="97"/>
      <c r="I34" s="97"/>
      <c r="J34" s="97"/>
      <c r="K34" s="97"/>
      <c r="L34" s="97"/>
    </row>
    <row r="35" spans="2:12" s="134" customFormat="1" ht="11.25">
      <c r="B35" s="98" t="s">
        <v>20</v>
      </c>
      <c r="C35" s="135"/>
      <c r="D35" s="135"/>
      <c r="E35" s="99"/>
      <c r="F35" s="99"/>
      <c r="G35" s="99"/>
      <c r="H35" s="99"/>
      <c r="I35" s="99"/>
      <c r="J35" s="99"/>
      <c r="K35" s="99"/>
      <c r="L35" s="100"/>
    </row>
    <row r="36" spans="2:12" s="134" customFormat="1" ht="24" customHeight="1">
      <c r="B36" s="221" t="s">
        <v>107</v>
      </c>
      <c r="C36" s="222"/>
      <c r="D36" s="222"/>
      <c r="E36" s="222"/>
      <c r="F36" s="222"/>
      <c r="G36" s="222"/>
      <c r="H36" s="222"/>
      <c r="I36" s="222"/>
      <c r="J36" s="222"/>
      <c r="K36" s="222"/>
      <c r="L36" s="223"/>
    </row>
    <row r="37" spans="2:12" s="134" customFormat="1" ht="12.75" customHeight="1">
      <c r="B37" s="97"/>
      <c r="C37" s="97"/>
      <c r="D37" s="97"/>
      <c r="E37" s="97"/>
      <c r="F37" s="97"/>
      <c r="G37" s="97"/>
      <c r="H37" s="97"/>
      <c r="I37" s="97"/>
      <c r="J37" s="97"/>
      <c r="K37" s="97"/>
      <c r="L37" s="97"/>
    </row>
    <row r="38" spans="5:11" ht="12.75">
      <c r="E38" s="136"/>
      <c r="F38" s="136"/>
      <c r="G38" s="136"/>
      <c r="H38" s="136"/>
      <c r="I38" s="136"/>
      <c r="J38" s="136"/>
      <c r="K38" s="16"/>
    </row>
    <row r="39" spans="5:10" ht="12.75">
      <c r="E39" s="136"/>
      <c r="F39" s="136"/>
      <c r="G39" s="136"/>
      <c r="H39" s="136"/>
      <c r="I39" s="136"/>
      <c r="J39" s="136"/>
    </row>
    <row r="40" spans="5:10" ht="12.75">
      <c r="E40" s="136"/>
      <c r="F40" s="136"/>
      <c r="G40" s="136"/>
      <c r="H40" s="136"/>
      <c r="I40" s="136"/>
      <c r="J40" s="136"/>
    </row>
    <row r="41" spans="5:10" ht="12.75">
      <c r="E41" s="136"/>
      <c r="F41" s="136"/>
      <c r="G41" s="136"/>
      <c r="H41" s="136"/>
      <c r="I41" s="136"/>
      <c r="J41" s="136"/>
    </row>
    <row r="43" spans="5:9" ht="12.75">
      <c r="E43" s="136"/>
      <c r="F43" s="136"/>
      <c r="G43" s="136"/>
      <c r="H43" s="136"/>
      <c r="I43" s="136"/>
    </row>
    <row r="44" spans="5:9" ht="12.75">
      <c r="E44" s="136"/>
      <c r="F44" s="136"/>
      <c r="G44" s="136"/>
      <c r="H44" s="136"/>
      <c r="I44" s="136"/>
    </row>
    <row r="45" spans="5:9" ht="12.75">
      <c r="E45" s="136"/>
      <c r="F45" s="136"/>
      <c r="G45" s="136"/>
      <c r="H45" s="136"/>
      <c r="I45" s="136"/>
    </row>
    <row r="46" spans="5:12" ht="12.75">
      <c r="E46" s="136"/>
      <c r="F46" s="136"/>
      <c r="G46" s="136"/>
      <c r="H46" s="136"/>
      <c r="I46" s="136"/>
      <c r="K46" s="137"/>
      <c r="L46" s="137"/>
    </row>
    <row r="47" spans="11:12" ht="12.75">
      <c r="K47" s="137"/>
      <c r="L47" s="137"/>
    </row>
    <row r="48" spans="11:12" ht="12.75">
      <c r="K48" s="137"/>
      <c r="L48" s="137"/>
    </row>
    <row r="49" spans="11:12" ht="12.75">
      <c r="K49" s="137"/>
      <c r="L49" s="137"/>
    </row>
    <row r="50" spans="11:12" ht="12.75">
      <c r="K50" s="137"/>
      <c r="L50" s="137"/>
    </row>
    <row r="51" spans="11:12" ht="12.75">
      <c r="K51" s="137"/>
      <c r="L51" s="137"/>
    </row>
    <row r="52" spans="11:12" ht="12.75">
      <c r="K52" s="137"/>
      <c r="L52" s="137"/>
    </row>
    <row r="53" spans="11:12" ht="12.75">
      <c r="K53" s="137"/>
      <c r="L53" s="137"/>
    </row>
    <row r="54" spans="11:12" ht="12.75">
      <c r="K54" s="137"/>
      <c r="L54" s="137"/>
    </row>
    <row r="55" spans="11:12" ht="12.75">
      <c r="K55" s="137"/>
      <c r="L55" s="137"/>
    </row>
    <row r="58" spans="5:9" ht="12.75">
      <c r="E58" s="137"/>
      <c r="F58" s="137"/>
      <c r="G58" s="137"/>
      <c r="H58" s="137"/>
      <c r="I58" s="137"/>
    </row>
    <row r="59" spans="5:9" ht="12.75">
      <c r="E59" s="137"/>
      <c r="F59" s="137"/>
      <c r="G59" s="137"/>
      <c r="H59" s="137"/>
      <c r="I59" s="137"/>
    </row>
    <row r="60" spans="5:9" ht="12.75">
      <c r="E60" s="137"/>
      <c r="F60" s="137"/>
      <c r="G60" s="137"/>
      <c r="H60" s="137"/>
      <c r="I60" s="137"/>
    </row>
    <row r="61" spans="5:9" ht="12.75">
      <c r="E61" s="137"/>
      <c r="F61" s="137"/>
      <c r="G61" s="137"/>
      <c r="H61" s="137"/>
      <c r="I61" s="137"/>
    </row>
  </sheetData>
  <sheetProtection/>
  <mergeCells count="17">
    <mergeCell ref="F5:L5"/>
    <mergeCell ref="B3:L3"/>
    <mergeCell ref="B31:K31"/>
    <mergeCell ref="E20:I20"/>
    <mergeCell ref="C6:C7"/>
    <mergeCell ref="D6:D7"/>
    <mergeCell ref="G6:G7"/>
    <mergeCell ref="H6:H7"/>
    <mergeCell ref="B36:L36"/>
    <mergeCell ref="B33:L33"/>
    <mergeCell ref="B32:K32"/>
    <mergeCell ref="B6:B7"/>
    <mergeCell ref="K6:K7"/>
    <mergeCell ref="E6:E7"/>
    <mergeCell ref="I6:I7"/>
    <mergeCell ref="F6:F7"/>
    <mergeCell ref="E8:I8"/>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T76"/>
  <sheetViews>
    <sheetView workbookViewId="0" topLeftCell="A28">
      <selection activeCell="A1" sqref="A1"/>
    </sheetView>
  </sheetViews>
  <sheetFormatPr defaultColWidth="9.140625" defaultRowHeight="12.75"/>
  <cols>
    <col min="1" max="1" width="9.140625" style="84" customWidth="1"/>
    <col min="2" max="2" width="28.00390625" style="85" customWidth="1"/>
    <col min="3" max="9" width="10.28125" style="85" customWidth="1"/>
    <col min="10" max="10" width="4.00390625" style="85" customWidth="1"/>
    <col min="11" max="11" width="0.85546875" style="85" customWidth="1"/>
    <col min="12" max="12" width="12.140625" style="85" customWidth="1"/>
    <col min="13" max="16384" width="9.140625" style="84" customWidth="1"/>
  </cols>
  <sheetData>
    <row r="1" spans="2:12" ht="12.75">
      <c r="B1" s="240"/>
      <c r="C1" s="240"/>
      <c r="D1" s="240"/>
      <c r="E1" s="240"/>
      <c r="F1" s="240"/>
      <c r="G1" s="240"/>
      <c r="H1" s="240"/>
      <c r="I1" s="240"/>
      <c r="J1" s="240"/>
      <c r="K1" s="240"/>
      <c r="L1" s="240"/>
    </row>
    <row r="2" spans="3:5" ht="12.75">
      <c r="C2" s="28"/>
      <c r="D2" s="28"/>
      <c r="E2" s="28"/>
    </row>
    <row r="3" spans="2:14" ht="12.75" customHeight="1">
      <c r="B3" s="235" t="s">
        <v>94</v>
      </c>
      <c r="C3" s="235"/>
      <c r="D3" s="235"/>
      <c r="E3" s="235"/>
      <c r="F3" s="235"/>
      <c r="G3" s="235"/>
      <c r="H3" s="235"/>
      <c r="I3" s="235"/>
      <c r="J3" s="235"/>
      <c r="K3" s="235"/>
      <c r="L3" s="235"/>
      <c r="M3" s="86"/>
      <c r="N3" s="86"/>
    </row>
    <row r="4" spans="2:14" ht="18" customHeight="1">
      <c r="B4" s="235"/>
      <c r="C4" s="235"/>
      <c r="D4" s="235"/>
      <c r="E4" s="235"/>
      <c r="F4" s="235"/>
      <c r="G4" s="235"/>
      <c r="H4" s="235"/>
      <c r="I4" s="235"/>
      <c r="J4" s="235"/>
      <c r="K4" s="235"/>
      <c r="L4" s="235"/>
      <c r="M4" s="86"/>
      <c r="N4" s="86"/>
    </row>
    <row r="5" spans="2:14" ht="14.25" customHeight="1">
      <c r="B5" s="4"/>
      <c r="C5" s="4"/>
      <c r="D5" s="4"/>
      <c r="E5" s="4"/>
      <c r="F5" s="4"/>
      <c r="G5" s="4"/>
      <c r="H5" s="4"/>
      <c r="I5" s="4"/>
      <c r="J5" s="4"/>
      <c r="K5" s="4"/>
      <c r="L5" s="4"/>
      <c r="M5" s="86"/>
      <c r="N5" s="86"/>
    </row>
    <row r="6" spans="2:14" ht="14.25" customHeight="1" thickBot="1">
      <c r="B6" s="102"/>
      <c r="C6" s="102"/>
      <c r="D6" s="102"/>
      <c r="E6" s="102"/>
      <c r="F6" s="234" t="s">
        <v>28</v>
      </c>
      <c r="G6" s="234"/>
      <c r="H6" s="234"/>
      <c r="I6" s="234"/>
      <c r="J6" s="234"/>
      <c r="K6" s="234"/>
      <c r="L6" s="234"/>
      <c r="M6" s="89"/>
      <c r="N6" s="89"/>
    </row>
    <row r="7" spans="2:12" ht="15.75" customHeight="1">
      <c r="B7" s="225" t="s">
        <v>83</v>
      </c>
      <c r="C7" s="236" t="s">
        <v>108</v>
      </c>
      <c r="D7" s="236" t="s">
        <v>109</v>
      </c>
      <c r="E7" s="229" t="s">
        <v>55</v>
      </c>
      <c r="F7" s="241" t="s">
        <v>91</v>
      </c>
      <c r="G7" s="241" t="s">
        <v>92</v>
      </c>
      <c r="H7" s="241" t="s">
        <v>93</v>
      </c>
      <c r="I7" s="241" t="s">
        <v>110</v>
      </c>
      <c r="J7" s="90"/>
      <c r="K7" s="242"/>
      <c r="L7" s="227" t="s">
        <v>111</v>
      </c>
    </row>
    <row r="8" spans="2:12" ht="45" customHeight="1" thickBot="1">
      <c r="B8" s="226"/>
      <c r="C8" s="237"/>
      <c r="D8" s="237"/>
      <c r="E8" s="230"/>
      <c r="F8" s="232"/>
      <c r="G8" s="232"/>
      <c r="H8" s="232"/>
      <c r="I8" s="232"/>
      <c r="J8" s="91"/>
      <c r="K8" s="228"/>
      <c r="L8" s="228"/>
    </row>
    <row r="9" spans="2:14" ht="14.25" customHeight="1">
      <c r="B9" s="21"/>
      <c r="C9" s="92"/>
      <c r="D9" s="92"/>
      <c r="E9" s="233" t="s">
        <v>112</v>
      </c>
      <c r="F9" s="233"/>
      <c r="G9" s="233"/>
      <c r="H9" s="233"/>
      <c r="I9" s="233"/>
      <c r="J9" s="17"/>
      <c r="K9" s="17"/>
      <c r="L9" s="21"/>
      <c r="N9" s="85"/>
    </row>
    <row r="10" spans="2:12" ht="14.25" customHeight="1">
      <c r="B10" s="21"/>
      <c r="C10" s="120"/>
      <c r="D10" s="121"/>
      <c r="E10" s="21"/>
      <c r="F10" s="17"/>
      <c r="G10" s="17"/>
      <c r="H10" s="17"/>
      <c r="I10" s="17"/>
      <c r="J10" s="17"/>
      <c r="K10" s="17"/>
      <c r="L10" s="21"/>
    </row>
    <row r="11" spans="2:16" ht="14.25" customHeight="1">
      <c r="B11" s="23" t="s">
        <v>2</v>
      </c>
      <c r="C11" s="123">
        <v>999</v>
      </c>
      <c r="D11" s="124">
        <v>993</v>
      </c>
      <c r="E11" s="47">
        <v>840</v>
      </c>
      <c r="F11" s="47">
        <v>737</v>
      </c>
      <c r="G11" s="47">
        <v>701</v>
      </c>
      <c r="H11" s="47">
        <v>667</v>
      </c>
      <c r="I11" s="47">
        <v>623</v>
      </c>
      <c r="J11" s="47"/>
      <c r="K11" s="40"/>
      <c r="L11" s="26">
        <v>-0.25833333333333336</v>
      </c>
      <c r="M11" s="93"/>
      <c r="N11" s="93"/>
      <c r="O11" s="93"/>
      <c r="P11" s="93"/>
    </row>
    <row r="12" spans="2:14" ht="14.25" customHeight="1">
      <c r="B12" s="23"/>
      <c r="C12" s="123"/>
      <c r="D12" s="124"/>
      <c r="E12" s="47"/>
      <c r="F12" s="47"/>
      <c r="G12" s="47"/>
      <c r="H12" s="47"/>
      <c r="I12" s="47"/>
      <c r="J12" s="47"/>
      <c r="K12" s="1"/>
      <c r="L12" s="40"/>
      <c r="M12" s="93"/>
      <c r="N12" s="93"/>
    </row>
    <row r="13" spans="2:16" ht="14.25" customHeight="1">
      <c r="B13" s="28" t="s">
        <v>23</v>
      </c>
      <c r="C13" s="127">
        <v>308</v>
      </c>
      <c r="D13" s="128">
        <v>289</v>
      </c>
      <c r="E13" s="139">
        <v>207</v>
      </c>
      <c r="F13" s="52">
        <v>229</v>
      </c>
      <c r="G13" s="52">
        <v>197</v>
      </c>
      <c r="H13" s="52">
        <v>173</v>
      </c>
      <c r="I13" s="52">
        <v>197</v>
      </c>
      <c r="J13" s="16"/>
      <c r="K13" s="1"/>
      <c r="L13" s="26">
        <v>-0.04830917874396135</v>
      </c>
      <c r="M13" s="93"/>
      <c r="N13" s="93"/>
      <c r="O13" s="93"/>
      <c r="P13" s="93"/>
    </row>
    <row r="14" spans="2:16" ht="14.25" customHeight="1">
      <c r="B14" s="28" t="s">
        <v>14</v>
      </c>
      <c r="C14" s="127">
        <v>21</v>
      </c>
      <c r="D14" s="128">
        <v>24</v>
      </c>
      <c r="E14" s="139">
        <v>20</v>
      </c>
      <c r="F14" s="52">
        <v>9</v>
      </c>
      <c r="G14" s="52">
        <v>11</v>
      </c>
      <c r="H14" s="52">
        <v>14</v>
      </c>
      <c r="I14" s="52">
        <v>21</v>
      </c>
      <c r="J14" s="16"/>
      <c r="K14" s="1"/>
      <c r="L14" s="26" t="s">
        <v>52</v>
      </c>
      <c r="M14" s="93"/>
      <c r="N14" s="93"/>
      <c r="O14" s="93"/>
      <c r="P14" s="93"/>
    </row>
    <row r="15" spans="2:16" ht="14.25" customHeight="1">
      <c r="B15" s="28" t="s">
        <v>1</v>
      </c>
      <c r="C15" s="127">
        <v>3</v>
      </c>
      <c r="D15" s="128">
        <v>4</v>
      </c>
      <c r="E15" s="139">
        <v>2</v>
      </c>
      <c r="F15" s="52">
        <v>2</v>
      </c>
      <c r="G15" s="52">
        <v>0</v>
      </c>
      <c r="H15" s="52">
        <v>1</v>
      </c>
      <c r="I15" s="52">
        <v>3</v>
      </c>
      <c r="J15" s="16"/>
      <c r="K15" s="1"/>
      <c r="L15" s="26" t="s">
        <v>52</v>
      </c>
      <c r="M15" s="93"/>
      <c r="N15" s="93"/>
      <c r="O15" s="93"/>
      <c r="P15" s="93"/>
    </row>
    <row r="16" spans="2:16" ht="14.25" customHeight="1">
      <c r="B16" s="28" t="s">
        <v>10</v>
      </c>
      <c r="C16" s="127">
        <v>545</v>
      </c>
      <c r="D16" s="128">
        <v>541</v>
      </c>
      <c r="E16" s="139">
        <v>481</v>
      </c>
      <c r="F16" s="52">
        <v>386</v>
      </c>
      <c r="G16" s="52">
        <v>387</v>
      </c>
      <c r="H16" s="52">
        <v>360</v>
      </c>
      <c r="I16" s="52">
        <v>320</v>
      </c>
      <c r="J16" s="16"/>
      <c r="K16" s="1"/>
      <c r="L16" s="26">
        <v>-0.33471933471933474</v>
      </c>
      <c r="M16" s="93"/>
      <c r="N16" s="93"/>
      <c r="O16" s="93"/>
      <c r="P16" s="93"/>
    </row>
    <row r="17" spans="2:16" ht="14.25" customHeight="1">
      <c r="B17" s="28" t="s">
        <v>13</v>
      </c>
      <c r="C17" s="127">
        <v>92</v>
      </c>
      <c r="D17" s="128">
        <v>93</v>
      </c>
      <c r="E17" s="139">
        <v>100</v>
      </c>
      <c r="F17" s="52">
        <v>73</v>
      </c>
      <c r="G17" s="52">
        <v>76</v>
      </c>
      <c r="H17" s="52">
        <v>79</v>
      </c>
      <c r="I17" s="52">
        <v>54</v>
      </c>
      <c r="J17" s="16"/>
      <c r="K17" s="1"/>
      <c r="L17" s="26">
        <v>-0.46</v>
      </c>
      <c r="M17" s="93"/>
      <c r="N17" s="93"/>
      <c r="O17" s="93"/>
      <c r="P17" s="93"/>
    </row>
    <row r="18" spans="2:16" ht="14.25" customHeight="1">
      <c r="B18" s="28" t="s">
        <v>89</v>
      </c>
      <c r="C18" s="127">
        <v>30</v>
      </c>
      <c r="D18" s="128">
        <v>42</v>
      </c>
      <c r="E18" s="139">
        <v>30</v>
      </c>
      <c r="F18" s="52">
        <v>38</v>
      </c>
      <c r="G18" s="52">
        <v>30</v>
      </c>
      <c r="H18" s="52">
        <v>40</v>
      </c>
      <c r="I18" s="52">
        <v>28</v>
      </c>
      <c r="J18" s="16"/>
      <c r="K18" s="1"/>
      <c r="L18" s="26" t="s">
        <v>52</v>
      </c>
      <c r="M18" s="93"/>
      <c r="N18" s="93"/>
      <c r="O18" s="93"/>
      <c r="P18" s="93"/>
    </row>
    <row r="19" spans="2:12" ht="14.25" customHeight="1">
      <c r="B19" s="28"/>
      <c r="C19" s="28"/>
      <c r="D19" s="28"/>
      <c r="E19" s="94"/>
      <c r="F19" s="94"/>
      <c r="G19" s="94"/>
      <c r="H19" s="94"/>
      <c r="I19" s="140"/>
      <c r="J19" s="94"/>
      <c r="K19" s="16"/>
      <c r="L19" s="40"/>
    </row>
    <row r="20" spans="2:14" ht="14.25" customHeight="1">
      <c r="B20" s="23"/>
      <c r="C20" s="92"/>
      <c r="D20" s="92"/>
      <c r="E20" s="233" t="s">
        <v>26</v>
      </c>
      <c r="F20" s="233"/>
      <c r="G20" s="233"/>
      <c r="H20" s="233"/>
      <c r="I20" s="233"/>
      <c r="J20" s="17"/>
      <c r="K20" s="10"/>
      <c r="L20" s="40"/>
      <c r="N20" s="141"/>
    </row>
    <row r="21" spans="2:14" ht="14.25" customHeight="1">
      <c r="B21" s="23"/>
      <c r="C21" s="130"/>
      <c r="D21" s="131"/>
      <c r="E21" s="23"/>
      <c r="F21" s="17"/>
      <c r="G21" s="17"/>
      <c r="H21" s="17"/>
      <c r="I21" s="142"/>
      <c r="J21" s="17"/>
      <c r="K21" s="17"/>
      <c r="L21" s="40"/>
      <c r="N21" s="141"/>
    </row>
    <row r="22" spans="2:20" ht="14.25" customHeight="1">
      <c r="B22" s="28" t="str">
        <f>B13</f>
        <v>Reprimands &amp; warnings</v>
      </c>
      <c r="C22" s="132">
        <v>0.3083083083083083</v>
      </c>
      <c r="D22" s="133">
        <v>0.29103726082578046</v>
      </c>
      <c r="E22" s="14">
        <v>0.24642857142857144</v>
      </c>
      <c r="F22" s="14">
        <v>0.310719131614654</v>
      </c>
      <c r="G22" s="14">
        <v>0.2810271041369472</v>
      </c>
      <c r="H22" s="14">
        <v>0.2593703148425787</v>
      </c>
      <c r="I22" s="14">
        <v>0.3162118780096308</v>
      </c>
      <c r="J22" s="14"/>
      <c r="K22" s="48"/>
      <c r="L22" s="40"/>
      <c r="M22" s="48"/>
      <c r="N22" s="48"/>
      <c r="O22" s="33"/>
      <c r="P22" s="33"/>
      <c r="Q22" s="33"/>
      <c r="R22" s="33"/>
      <c r="S22" s="33"/>
      <c r="T22" s="33"/>
    </row>
    <row r="23" spans="2:20" ht="14.25" customHeight="1">
      <c r="B23" s="28" t="str">
        <f>B14</f>
        <v>Absolute/conditional discharge</v>
      </c>
      <c r="C23" s="132">
        <v>0.021021021021021023</v>
      </c>
      <c r="D23" s="133">
        <v>0.02416918429003021</v>
      </c>
      <c r="E23" s="14">
        <v>0.023809523809523808</v>
      </c>
      <c r="F23" s="14">
        <v>0.012211668928086838</v>
      </c>
      <c r="G23" s="14">
        <v>0.015691868758915834</v>
      </c>
      <c r="H23" s="14">
        <v>0.020989505247376312</v>
      </c>
      <c r="I23" s="14">
        <v>0.033707865168539325</v>
      </c>
      <c r="J23" s="14"/>
      <c r="K23" s="48"/>
      <c r="L23" s="40"/>
      <c r="M23" s="48"/>
      <c r="N23" s="48"/>
      <c r="O23" s="33"/>
      <c r="P23" s="33"/>
      <c r="Q23" s="33"/>
      <c r="R23" s="33"/>
      <c r="S23" s="33"/>
      <c r="T23" s="33"/>
    </row>
    <row r="24" spans="2:20" ht="14.25" customHeight="1">
      <c r="B24" s="28" t="str">
        <f>B15</f>
        <v>Fine</v>
      </c>
      <c r="C24" s="132">
        <v>0.003003003003003003</v>
      </c>
      <c r="D24" s="133">
        <v>0.004028197381671702</v>
      </c>
      <c r="E24" s="14">
        <v>0.002380952380952381</v>
      </c>
      <c r="F24" s="14">
        <v>0.0027137042062415195</v>
      </c>
      <c r="G24" s="14">
        <v>0</v>
      </c>
      <c r="H24" s="14">
        <v>0.0014992503748125937</v>
      </c>
      <c r="I24" s="14">
        <v>0.004815409309791332</v>
      </c>
      <c r="J24" s="14"/>
      <c r="K24" s="48"/>
      <c r="L24" s="40"/>
      <c r="M24" s="48"/>
      <c r="N24" s="48"/>
      <c r="O24" s="33"/>
      <c r="P24" s="33"/>
      <c r="Q24" s="33"/>
      <c r="R24" s="33"/>
      <c r="S24" s="33"/>
      <c r="T24" s="33"/>
    </row>
    <row r="25" spans="2:20" ht="14.25" customHeight="1">
      <c r="B25" s="28" t="str">
        <f>B16</f>
        <v>Community sentence</v>
      </c>
      <c r="C25" s="132">
        <v>0.5455455455455456</v>
      </c>
      <c r="D25" s="133">
        <v>0.5448136958710977</v>
      </c>
      <c r="E25" s="14">
        <v>0.5726190476190476</v>
      </c>
      <c r="F25" s="14">
        <v>0.5237449118046132</v>
      </c>
      <c r="G25" s="14">
        <v>0.5520684736091298</v>
      </c>
      <c r="H25" s="14">
        <v>0.5397301349325337</v>
      </c>
      <c r="I25" s="14">
        <v>0.5136436597110754</v>
      </c>
      <c r="J25" s="14"/>
      <c r="K25" s="48"/>
      <c r="L25" s="40"/>
      <c r="M25" s="48"/>
      <c r="N25" s="48"/>
      <c r="O25" s="33"/>
      <c r="P25" s="33"/>
      <c r="Q25" s="33"/>
      <c r="R25" s="33"/>
      <c r="S25" s="33"/>
      <c r="T25" s="33"/>
    </row>
    <row r="26" spans="2:20" ht="14.25" customHeight="1">
      <c r="B26" s="28" t="str">
        <f>B17</f>
        <v>Immediate custody</v>
      </c>
      <c r="C26" s="132">
        <v>0.0920920920920921</v>
      </c>
      <c r="D26" s="133">
        <v>0.09365558912386707</v>
      </c>
      <c r="E26" s="14">
        <v>0.11904761904761904</v>
      </c>
      <c r="F26" s="14">
        <v>0.09905020352781546</v>
      </c>
      <c r="G26" s="14">
        <v>0.10841654778887304</v>
      </c>
      <c r="H26" s="14">
        <v>0.1184407796101949</v>
      </c>
      <c r="I26" s="14">
        <v>0.08667736757624397</v>
      </c>
      <c r="J26" s="14"/>
      <c r="K26" s="48"/>
      <c r="L26" s="40"/>
      <c r="M26" s="48"/>
      <c r="N26" s="48"/>
      <c r="O26" s="33"/>
      <c r="P26" s="33"/>
      <c r="Q26" s="33"/>
      <c r="R26" s="33"/>
      <c r="S26" s="33"/>
      <c r="T26" s="33"/>
    </row>
    <row r="27" spans="2:20" ht="14.25" customHeight="1">
      <c r="B27" s="28" t="s">
        <v>89</v>
      </c>
      <c r="C27" s="132">
        <v>0.03003003003003003</v>
      </c>
      <c r="D27" s="133">
        <v>0.04229607250755287</v>
      </c>
      <c r="E27" s="14">
        <v>0.03571428571428571</v>
      </c>
      <c r="F27" s="14">
        <v>0.051560379918588875</v>
      </c>
      <c r="G27" s="14">
        <v>0.042796005706134094</v>
      </c>
      <c r="H27" s="14">
        <v>0.05997001499250375</v>
      </c>
      <c r="I27" s="14">
        <v>0.0449438202247191</v>
      </c>
      <c r="J27" s="14"/>
      <c r="K27" s="48"/>
      <c r="L27" s="40"/>
      <c r="M27" s="48"/>
      <c r="N27" s="48"/>
      <c r="O27" s="33"/>
      <c r="P27" s="33"/>
      <c r="Q27" s="33"/>
      <c r="R27" s="33"/>
      <c r="S27" s="33"/>
      <c r="T27" s="33"/>
    </row>
    <row r="28" spans="2:12" ht="14.25" customHeight="1">
      <c r="B28" s="34"/>
      <c r="C28" s="34"/>
      <c r="D28" s="34"/>
      <c r="E28" s="103"/>
      <c r="F28" s="103"/>
      <c r="G28" s="103"/>
      <c r="H28" s="103"/>
      <c r="I28" s="143"/>
      <c r="J28" s="103"/>
      <c r="K28" s="103"/>
      <c r="L28" s="35"/>
    </row>
    <row r="29" spans="2:12" ht="14.25" customHeight="1">
      <c r="B29" s="104"/>
      <c r="C29" s="105"/>
      <c r="D29" s="105"/>
      <c r="E29" s="233" t="s">
        <v>112</v>
      </c>
      <c r="F29" s="233"/>
      <c r="G29" s="233"/>
      <c r="H29" s="233"/>
      <c r="I29" s="233"/>
      <c r="J29" s="17"/>
      <c r="K29" s="17"/>
      <c r="L29" s="37"/>
    </row>
    <row r="30" spans="2:12" ht="14.25" customHeight="1">
      <c r="B30" s="104"/>
      <c r="C30" s="120"/>
      <c r="D30" s="121"/>
      <c r="E30" s="104"/>
      <c r="F30" s="17"/>
      <c r="G30" s="17"/>
      <c r="H30" s="17"/>
      <c r="I30" s="142"/>
      <c r="J30" s="17"/>
      <c r="K30" s="17"/>
      <c r="L30" s="37"/>
    </row>
    <row r="31" spans="2:14" ht="14.25" customHeight="1">
      <c r="B31" s="104" t="s">
        <v>7</v>
      </c>
      <c r="C31" s="123">
        <v>4294</v>
      </c>
      <c r="D31" s="124">
        <v>4236</v>
      </c>
      <c r="E31" s="49">
        <v>3961</v>
      </c>
      <c r="F31" s="49">
        <v>3537</v>
      </c>
      <c r="G31" s="49">
        <v>3761</v>
      </c>
      <c r="H31" s="49">
        <v>3327</v>
      </c>
      <c r="I31" s="49">
        <v>3170</v>
      </c>
      <c r="J31" s="49"/>
      <c r="K31" s="40"/>
      <c r="L31" s="26">
        <v>-0.19969704620045442</v>
      </c>
      <c r="M31" s="93"/>
      <c r="N31" s="93"/>
    </row>
    <row r="32" spans="2:14" ht="14.25" customHeight="1">
      <c r="B32" s="104"/>
      <c r="C32" s="123"/>
      <c r="D32" s="124"/>
      <c r="E32" s="104"/>
      <c r="F32" s="104"/>
      <c r="G32" s="104"/>
      <c r="H32" s="104"/>
      <c r="I32" s="104"/>
      <c r="J32" s="104"/>
      <c r="K32" s="1"/>
      <c r="L32" s="40"/>
      <c r="M32" s="93"/>
      <c r="N32" s="93"/>
    </row>
    <row r="33" spans="2:14" ht="14.25" customHeight="1">
      <c r="B33" s="28" t="s">
        <v>15</v>
      </c>
      <c r="C33" s="127">
        <v>787</v>
      </c>
      <c r="D33" s="128">
        <v>799</v>
      </c>
      <c r="E33" s="52">
        <v>708</v>
      </c>
      <c r="F33" s="52">
        <v>681</v>
      </c>
      <c r="G33" s="52">
        <v>666</v>
      </c>
      <c r="H33" s="52">
        <v>591</v>
      </c>
      <c r="I33" s="52">
        <v>481</v>
      </c>
      <c r="J33" s="16"/>
      <c r="K33" s="1"/>
      <c r="L33" s="26">
        <v>-0.3206214689265537</v>
      </c>
      <c r="M33" s="93"/>
      <c r="N33" s="93"/>
    </row>
    <row r="34" spans="2:14" ht="14.25" customHeight="1">
      <c r="B34" s="28" t="s">
        <v>11</v>
      </c>
      <c r="C34" s="127">
        <v>196</v>
      </c>
      <c r="D34" s="128">
        <v>192</v>
      </c>
      <c r="E34" s="52">
        <v>155</v>
      </c>
      <c r="F34" s="52">
        <v>129</v>
      </c>
      <c r="G34" s="52">
        <v>165</v>
      </c>
      <c r="H34" s="52">
        <v>98</v>
      </c>
      <c r="I34" s="52">
        <v>101</v>
      </c>
      <c r="J34" s="16"/>
      <c r="K34" s="1"/>
      <c r="L34" s="26">
        <v>-0.34838709677419355</v>
      </c>
      <c r="M34" s="93"/>
      <c r="N34" s="93"/>
    </row>
    <row r="35" spans="2:14" ht="14.25" customHeight="1">
      <c r="B35" s="28" t="s">
        <v>1</v>
      </c>
      <c r="C35" s="127">
        <v>218</v>
      </c>
      <c r="D35" s="128">
        <v>209</v>
      </c>
      <c r="E35" s="52">
        <v>199</v>
      </c>
      <c r="F35" s="52">
        <v>183</v>
      </c>
      <c r="G35" s="52">
        <v>189</v>
      </c>
      <c r="H35" s="52">
        <v>152</v>
      </c>
      <c r="I35" s="52">
        <v>167</v>
      </c>
      <c r="J35" s="16"/>
      <c r="K35" s="1"/>
      <c r="L35" s="26">
        <v>-0.16080402010050251</v>
      </c>
      <c r="M35" s="93"/>
      <c r="N35" s="93"/>
    </row>
    <row r="36" spans="2:14" ht="14.25" customHeight="1">
      <c r="B36" s="28" t="s">
        <v>10</v>
      </c>
      <c r="C36" s="127">
        <v>1096</v>
      </c>
      <c r="D36" s="128">
        <v>1091</v>
      </c>
      <c r="E36" s="52">
        <v>937</v>
      </c>
      <c r="F36" s="52">
        <v>796</v>
      </c>
      <c r="G36" s="52">
        <v>845</v>
      </c>
      <c r="H36" s="52">
        <v>768</v>
      </c>
      <c r="I36" s="52">
        <v>695</v>
      </c>
      <c r="J36" s="16"/>
      <c r="K36" s="1"/>
      <c r="L36" s="26">
        <v>-0.25827107790821774</v>
      </c>
      <c r="M36" s="93"/>
      <c r="N36" s="93"/>
    </row>
    <row r="37" spans="2:14" ht="14.25" customHeight="1">
      <c r="B37" s="28" t="s">
        <v>12</v>
      </c>
      <c r="C37" s="127">
        <v>699</v>
      </c>
      <c r="D37" s="128">
        <v>596</v>
      </c>
      <c r="E37" s="52">
        <v>628</v>
      </c>
      <c r="F37" s="52">
        <v>516</v>
      </c>
      <c r="G37" s="52">
        <v>564</v>
      </c>
      <c r="H37" s="52">
        <v>533</v>
      </c>
      <c r="I37" s="52">
        <v>577</v>
      </c>
      <c r="J37" s="16"/>
      <c r="K37" s="1"/>
      <c r="L37" s="26">
        <v>-0.08121019108280254</v>
      </c>
      <c r="M37" s="93"/>
      <c r="N37" s="93"/>
    </row>
    <row r="38" spans="2:14" ht="14.25" customHeight="1">
      <c r="B38" s="28" t="s">
        <v>13</v>
      </c>
      <c r="C38" s="127">
        <v>1135</v>
      </c>
      <c r="D38" s="128">
        <v>1170</v>
      </c>
      <c r="E38" s="52">
        <v>1168</v>
      </c>
      <c r="F38" s="52">
        <v>1083</v>
      </c>
      <c r="G38" s="52">
        <v>1155</v>
      </c>
      <c r="H38" s="52">
        <v>1048</v>
      </c>
      <c r="I38" s="52">
        <v>1023</v>
      </c>
      <c r="J38" s="16"/>
      <c r="K38" s="1"/>
      <c r="L38" s="26">
        <v>-0.12414383561643835</v>
      </c>
      <c r="M38" s="93"/>
      <c r="N38" s="93"/>
    </row>
    <row r="39" spans="2:14" ht="14.25" customHeight="1">
      <c r="B39" s="28" t="s">
        <v>89</v>
      </c>
      <c r="C39" s="127">
        <v>163</v>
      </c>
      <c r="D39" s="128">
        <v>179</v>
      </c>
      <c r="E39" s="52">
        <v>166</v>
      </c>
      <c r="F39" s="52">
        <v>149</v>
      </c>
      <c r="G39" s="52">
        <v>177</v>
      </c>
      <c r="H39" s="52">
        <v>137</v>
      </c>
      <c r="I39" s="52">
        <v>126</v>
      </c>
      <c r="J39" s="16"/>
      <c r="K39" s="1"/>
      <c r="L39" s="26">
        <v>-0.24096385542168675</v>
      </c>
      <c r="M39" s="93"/>
      <c r="N39" s="93"/>
    </row>
    <row r="40" spans="2:12" ht="14.25" customHeight="1">
      <c r="B40" s="28"/>
      <c r="C40" s="28"/>
      <c r="D40" s="28"/>
      <c r="E40" s="28"/>
      <c r="F40" s="1"/>
      <c r="G40" s="1"/>
      <c r="H40" s="1"/>
      <c r="I40" s="144"/>
      <c r="J40" s="1"/>
      <c r="K40" s="1"/>
      <c r="L40" s="1"/>
    </row>
    <row r="41" spans="2:12" ht="14.25" customHeight="1">
      <c r="B41" s="23"/>
      <c r="C41" s="92"/>
      <c r="D41" s="92"/>
      <c r="E41" s="233" t="s">
        <v>26</v>
      </c>
      <c r="F41" s="233"/>
      <c r="G41" s="233"/>
      <c r="H41" s="233"/>
      <c r="I41" s="233"/>
      <c r="J41" s="17"/>
      <c r="K41" s="17"/>
      <c r="L41" s="9"/>
    </row>
    <row r="42" spans="2:12" ht="14.25" customHeight="1">
      <c r="B42" s="23"/>
      <c r="C42" s="130"/>
      <c r="D42" s="131"/>
      <c r="E42" s="23"/>
      <c r="F42" s="28"/>
      <c r="G42" s="28"/>
      <c r="H42" s="28"/>
      <c r="I42" s="145"/>
      <c r="J42" s="28"/>
      <c r="K42" s="28"/>
      <c r="L42" s="10"/>
    </row>
    <row r="43" spans="2:12" ht="14.25" customHeight="1">
      <c r="B43" s="28" t="str">
        <f aca="true" t="shared" si="0" ref="B43:B48">B33</f>
        <v>Caution</v>
      </c>
      <c r="C43" s="132">
        <v>0.1832789939450396</v>
      </c>
      <c r="D43" s="133">
        <v>0.18862134088762983</v>
      </c>
      <c r="E43" s="14">
        <v>0.1787427417318859</v>
      </c>
      <c r="F43" s="14">
        <v>0.19253604749787956</v>
      </c>
      <c r="G43" s="14">
        <v>0.17708056367987238</v>
      </c>
      <c r="H43" s="14">
        <v>0.1776375112714157</v>
      </c>
      <c r="I43" s="14">
        <v>0.15173501577287066</v>
      </c>
      <c r="J43" s="33"/>
      <c r="K43" s="33"/>
      <c r="L43" s="37"/>
    </row>
    <row r="44" spans="2:12" ht="14.25" customHeight="1">
      <c r="B44" s="28" t="str">
        <f t="shared" si="0"/>
        <v>Absolute/Conditional discharge</v>
      </c>
      <c r="C44" s="132">
        <v>0.04564508616674429</v>
      </c>
      <c r="D44" s="133">
        <v>0.0453257790368272</v>
      </c>
      <c r="E44" s="14">
        <v>0.0391315324413027</v>
      </c>
      <c r="F44" s="14">
        <v>0.0364715860899067</v>
      </c>
      <c r="G44" s="14">
        <v>0.04387131082159</v>
      </c>
      <c r="H44" s="14">
        <v>0.02945596633603847</v>
      </c>
      <c r="I44" s="14">
        <v>0.031861198738170345</v>
      </c>
      <c r="J44" s="33"/>
      <c r="K44" s="33"/>
      <c r="L44" s="37"/>
    </row>
    <row r="45" spans="2:12" ht="14.25" customHeight="1">
      <c r="B45" s="28" t="str">
        <f t="shared" si="0"/>
        <v>Fine</v>
      </c>
      <c r="C45" s="132">
        <v>0.050768514205868656</v>
      </c>
      <c r="D45" s="133">
        <v>0.049338999055712936</v>
      </c>
      <c r="E45" s="14">
        <v>0.05023983842464024</v>
      </c>
      <c r="F45" s="14">
        <v>0.05173876166242578</v>
      </c>
      <c r="G45" s="14">
        <v>0.05025259239563946</v>
      </c>
      <c r="H45" s="14">
        <v>0.0456868049293658</v>
      </c>
      <c r="I45" s="14">
        <v>0.0526813880126183</v>
      </c>
      <c r="J45" s="33"/>
      <c r="K45" s="33"/>
      <c r="L45" s="37"/>
    </row>
    <row r="46" spans="2:12" ht="14.25" customHeight="1">
      <c r="B46" s="28" t="str">
        <f t="shared" si="0"/>
        <v>Community sentence</v>
      </c>
      <c r="C46" s="132">
        <v>0.25523986958546807</v>
      </c>
      <c r="D46" s="133">
        <v>0.25755429650613787</v>
      </c>
      <c r="E46" s="14">
        <v>0.23655642514516537</v>
      </c>
      <c r="F46" s="14">
        <v>0.22504947695787392</v>
      </c>
      <c r="G46" s="14">
        <v>0.22467428875299122</v>
      </c>
      <c r="H46" s="14">
        <v>0.2308385933273219</v>
      </c>
      <c r="I46" s="14">
        <v>0.2192429022082019</v>
      </c>
      <c r="J46" s="33"/>
      <c r="K46" s="33"/>
      <c r="L46" s="37"/>
    </row>
    <row r="47" spans="2:12" ht="14.25" customHeight="1">
      <c r="B47" s="28" t="str">
        <f t="shared" si="0"/>
        <v>Suspended sentence</v>
      </c>
      <c r="C47" s="132">
        <v>0.16278528178854215</v>
      </c>
      <c r="D47" s="133">
        <v>0.14069877242681775</v>
      </c>
      <c r="E47" s="14">
        <v>0.15854582176218127</v>
      </c>
      <c r="F47" s="14">
        <v>0.1458863443596268</v>
      </c>
      <c r="G47" s="14">
        <v>0.14996011699016218</v>
      </c>
      <c r="H47" s="14">
        <v>0.1602043883378419</v>
      </c>
      <c r="I47" s="14">
        <v>0.18201892744479495</v>
      </c>
      <c r="J47" s="33"/>
      <c r="K47" s="33"/>
      <c r="L47" s="37"/>
    </row>
    <row r="48" spans="2:12" ht="14.25" customHeight="1">
      <c r="B48" s="28" t="str">
        <f t="shared" si="0"/>
        <v>Immediate custody</v>
      </c>
      <c r="C48" s="132">
        <v>0.26432231020027946</v>
      </c>
      <c r="D48" s="133">
        <v>0.2762039660056657</v>
      </c>
      <c r="E48" s="14">
        <v>0.29487503155768746</v>
      </c>
      <c r="F48" s="14">
        <v>0.3061916878710772</v>
      </c>
      <c r="G48" s="14">
        <v>0.30709917575113</v>
      </c>
      <c r="H48" s="14">
        <v>0.3149984971445747</v>
      </c>
      <c r="I48" s="14">
        <v>0.3227129337539432</v>
      </c>
      <c r="J48" s="33"/>
      <c r="K48" s="33"/>
      <c r="L48" s="37"/>
    </row>
    <row r="49" spans="2:12" ht="14.25" customHeight="1">
      <c r="B49" s="28" t="s">
        <v>89</v>
      </c>
      <c r="C49" s="132">
        <v>0.03795994410805775</v>
      </c>
      <c r="D49" s="133">
        <v>0.042256846081208686</v>
      </c>
      <c r="E49" s="14">
        <v>0.04190860893713708</v>
      </c>
      <c r="F49" s="14">
        <v>0.04212609556121007</v>
      </c>
      <c r="G49" s="14">
        <v>0.04706195160861473</v>
      </c>
      <c r="H49" s="14">
        <v>0.041178238653441536</v>
      </c>
      <c r="I49" s="14">
        <v>0.03974763406940063</v>
      </c>
      <c r="J49" s="33"/>
      <c r="K49" s="33"/>
      <c r="L49" s="37"/>
    </row>
    <row r="50" spans="2:12" ht="14.25" customHeight="1">
      <c r="B50" s="34"/>
      <c r="C50" s="34"/>
      <c r="D50" s="34"/>
      <c r="E50" s="34"/>
      <c r="F50" s="96"/>
      <c r="G50" s="96"/>
      <c r="H50" s="96"/>
      <c r="I50" s="96"/>
      <c r="J50" s="96"/>
      <c r="K50" s="96"/>
      <c r="L50" s="35"/>
    </row>
    <row r="51" spans="2:12" ht="7.5" customHeight="1">
      <c r="B51" s="8"/>
      <c r="C51" s="8"/>
      <c r="D51" s="8"/>
      <c r="E51" s="8"/>
      <c r="F51" s="8"/>
      <c r="G51" s="8"/>
      <c r="H51" s="8"/>
      <c r="I51" s="8"/>
      <c r="J51" s="8"/>
      <c r="K51" s="8"/>
      <c r="L51" s="8"/>
    </row>
    <row r="52" spans="2:14" ht="33" customHeight="1">
      <c r="B52" s="244" t="s">
        <v>113</v>
      </c>
      <c r="C52" s="244"/>
      <c r="D52" s="244"/>
      <c r="E52" s="244"/>
      <c r="F52" s="244"/>
      <c r="G52" s="244"/>
      <c r="H52" s="244"/>
      <c r="I52" s="244"/>
      <c r="J52" s="244"/>
      <c r="K52" s="244"/>
      <c r="L52" s="244"/>
      <c r="M52" s="238"/>
      <c r="N52" s="239"/>
    </row>
    <row r="53" spans="2:12" ht="15.75" customHeight="1">
      <c r="B53" s="224" t="s">
        <v>90</v>
      </c>
      <c r="C53" s="224"/>
      <c r="D53" s="224"/>
      <c r="E53" s="224"/>
      <c r="F53" s="224"/>
      <c r="G53" s="224"/>
      <c r="H53" s="224"/>
      <c r="I53" s="224"/>
      <c r="J53" s="224"/>
      <c r="K53" s="224"/>
      <c r="L53" s="224"/>
    </row>
    <row r="54" spans="2:12" ht="14.25" customHeight="1">
      <c r="B54" s="243" t="s">
        <v>16</v>
      </c>
      <c r="C54" s="243"/>
      <c r="D54" s="243"/>
      <c r="E54" s="243"/>
      <c r="F54" s="243"/>
      <c r="G54" s="243"/>
      <c r="H54" s="243"/>
      <c r="I54" s="243"/>
      <c r="J54" s="243"/>
      <c r="K54" s="243"/>
      <c r="L54" s="243"/>
    </row>
    <row r="55" spans="2:12" ht="7.5" customHeight="1">
      <c r="B55" s="28"/>
      <c r="C55" s="28"/>
      <c r="D55" s="28"/>
      <c r="E55" s="28"/>
      <c r="F55" s="28"/>
      <c r="G55" s="28"/>
      <c r="H55" s="28"/>
      <c r="I55" s="28"/>
      <c r="J55" s="28"/>
      <c r="K55" s="28"/>
      <c r="L55" s="28"/>
    </row>
    <row r="56" spans="2:12" ht="12.75" customHeight="1">
      <c r="B56" s="107" t="s">
        <v>20</v>
      </c>
      <c r="C56" s="108"/>
      <c r="D56" s="108"/>
      <c r="E56" s="108"/>
      <c r="F56" s="108"/>
      <c r="G56" s="108"/>
      <c r="H56" s="108"/>
      <c r="I56" s="108"/>
      <c r="J56" s="108"/>
      <c r="K56" s="108"/>
      <c r="L56" s="109"/>
    </row>
    <row r="57" spans="2:12" ht="26.25" customHeight="1">
      <c r="B57" s="221" t="s">
        <v>107</v>
      </c>
      <c r="C57" s="222"/>
      <c r="D57" s="222"/>
      <c r="E57" s="222"/>
      <c r="F57" s="222"/>
      <c r="G57" s="222"/>
      <c r="H57" s="222"/>
      <c r="I57" s="222"/>
      <c r="J57" s="222"/>
      <c r="K57" s="222"/>
      <c r="L57" s="223"/>
    </row>
    <row r="59" spans="3:10" ht="12.75">
      <c r="C59" s="101"/>
      <c r="D59" s="101"/>
      <c r="E59" s="101"/>
      <c r="F59" s="101"/>
      <c r="G59" s="101"/>
      <c r="H59" s="101"/>
      <c r="I59" s="110"/>
      <c r="J59" s="101"/>
    </row>
    <row r="60" spans="3:10" ht="12.75">
      <c r="C60" s="110"/>
      <c r="D60" s="110"/>
      <c r="E60" s="110"/>
      <c r="F60" s="110"/>
      <c r="G60" s="110"/>
      <c r="H60" s="110"/>
      <c r="I60" s="110"/>
      <c r="J60" s="101"/>
    </row>
    <row r="61" spans="3:8" ht="12.75">
      <c r="C61" s="101"/>
      <c r="D61" s="101"/>
      <c r="E61" s="101"/>
      <c r="F61" s="101"/>
      <c r="G61" s="101"/>
      <c r="H61" s="101"/>
    </row>
    <row r="62" spans="3:5" ht="12.75">
      <c r="C62" s="101"/>
      <c r="D62" s="101"/>
      <c r="E62" s="101"/>
    </row>
    <row r="63" spans="3:8" ht="12.75">
      <c r="C63" s="101"/>
      <c r="D63" s="101"/>
      <c r="E63" s="101"/>
      <c r="F63" s="101"/>
      <c r="G63" s="101"/>
      <c r="H63" s="101"/>
    </row>
    <row r="64" spans="3:8" ht="12.75">
      <c r="C64" s="101"/>
      <c r="D64" s="101"/>
      <c r="E64" s="101"/>
      <c r="F64" s="101"/>
      <c r="G64" s="101"/>
      <c r="H64" s="101"/>
    </row>
    <row r="65" spans="3:8" ht="12.75">
      <c r="C65" s="101"/>
      <c r="D65" s="101"/>
      <c r="E65" s="101"/>
      <c r="F65" s="101"/>
      <c r="G65" s="101"/>
      <c r="H65" s="101"/>
    </row>
    <row r="66" spans="3:8" ht="12.75">
      <c r="C66" s="110"/>
      <c r="D66" s="110"/>
      <c r="E66" s="110"/>
      <c r="F66" s="101"/>
      <c r="G66" s="101"/>
      <c r="H66" s="101"/>
    </row>
    <row r="67" spans="3:5" ht="12.75">
      <c r="C67" s="110"/>
      <c r="D67" s="110"/>
      <c r="E67" s="110"/>
    </row>
    <row r="68" spans="3:9" ht="12.75">
      <c r="C68" s="110"/>
      <c r="D68" s="110"/>
      <c r="E68" s="110"/>
      <c r="F68" s="146"/>
      <c r="G68" s="146"/>
      <c r="H68" s="146"/>
      <c r="I68" s="146"/>
    </row>
    <row r="69" spans="3:9" ht="12.75">
      <c r="C69" s="110"/>
      <c r="D69" s="110"/>
      <c r="E69" s="110"/>
      <c r="F69" s="146"/>
      <c r="G69" s="146"/>
      <c r="H69" s="146"/>
      <c r="I69" s="146"/>
    </row>
    <row r="70" spans="3:9" ht="12.75">
      <c r="C70" s="110"/>
      <c r="D70" s="110"/>
      <c r="E70" s="110"/>
      <c r="F70" s="146"/>
      <c r="G70" s="146"/>
      <c r="H70" s="146"/>
      <c r="I70" s="146"/>
    </row>
    <row r="71" spans="3:9" ht="12.75">
      <c r="C71" s="110"/>
      <c r="D71" s="110"/>
      <c r="E71" s="110"/>
      <c r="F71" s="146"/>
      <c r="G71" s="146"/>
      <c r="H71" s="146"/>
      <c r="I71" s="146"/>
    </row>
    <row r="72" spans="3:9" ht="12.75">
      <c r="C72" s="110"/>
      <c r="D72" s="110"/>
      <c r="E72" s="110"/>
      <c r="F72" s="146"/>
      <c r="G72" s="146"/>
      <c r="H72" s="146"/>
      <c r="I72" s="146"/>
    </row>
    <row r="73" spans="3:9" ht="12.75">
      <c r="C73" s="101"/>
      <c r="E73" s="110"/>
      <c r="F73" s="146"/>
      <c r="G73" s="146"/>
      <c r="H73" s="146"/>
      <c r="I73" s="146"/>
    </row>
    <row r="74" spans="3:9" ht="12.75">
      <c r="C74" s="101"/>
      <c r="F74" s="146"/>
      <c r="G74" s="146"/>
      <c r="H74" s="146"/>
      <c r="I74" s="146"/>
    </row>
    <row r="75" ht="12.75">
      <c r="C75" s="101"/>
    </row>
    <row r="76" ht="12.75">
      <c r="C76" s="101"/>
    </row>
  </sheetData>
  <sheetProtection/>
  <mergeCells count="22">
    <mergeCell ref="B54:L54"/>
    <mergeCell ref="B57:L57"/>
    <mergeCell ref="B52:L52"/>
    <mergeCell ref="B53:L53"/>
    <mergeCell ref="K7:K8"/>
    <mergeCell ref="F7:F8"/>
    <mergeCell ref="G7:G8"/>
    <mergeCell ref="H7:H8"/>
    <mergeCell ref="M52:N52"/>
    <mergeCell ref="B1:L1"/>
    <mergeCell ref="B7:B8"/>
    <mergeCell ref="C7:C8"/>
    <mergeCell ref="I7:I8"/>
    <mergeCell ref="F6:L6"/>
    <mergeCell ref="B3:L4"/>
    <mergeCell ref="L7:L8"/>
    <mergeCell ref="D7:D8"/>
    <mergeCell ref="E7:E8"/>
    <mergeCell ref="E9:I9"/>
    <mergeCell ref="E20:I20"/>
    <mergeCell ref="E29:I29"/>
    <mergeCell ref="E41:I41"/>
  </mergeCells>
  <printOptions/>
  <pageMargins left="0.75" right="0.75" top="1" bottom="1" header="0.5" footer="0.5"/>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O76"/>
  <sheetViews>
    <sheetView workbookViewId="0" topLeftCell="A1">
      <selection activeCell="A1" sqref="A1"/>
    </sheetView>
  </sheetViews>
  <sheetFormatPr defaultColWidth="9.140625" defaultRowHeight="12.75"/>
  <cols>
    <col min="1" max="1" width="9.140625" style="41" customWidth="1"/>
    <col min="2" max="2" width="28.00390625" style="28" customWidth="1"/>
    <col min="3" max="9" width="10.28125" style="28" customWidth="1"/>
    <col min="10" max="10" width="1.7109375" style="28" customWidth="1"/>
    <col min="11" max="11" width="1.8515625" style="28" customWidth="1"/>
    <col min="12" max="12" width="14.00390625" style="28" customWidth="1"/>
    <col min="13" max="16384" width="9.140625" style="41" customWidth="1"/>
  </cols>
  <sheetData>
    <row r="1" spans="2:12" ht="12.75">
      <c r="B1" s="111"/>
      <c r="C1" s="111"/>
      <c r="D1" s="111"/>
      <c r="E1" s="111"/>
      <c r="F1" s="111"/>
      <c r="G1" s="111"/>
      <c r="H1" s="111"/>
      <c r="I1" s="111"/>
      <c r="J1" s="111"/>
      <c r="K1" s="111"/>
      <c r="L1" s="111"/>
    </row>
    <row r="3" spans="2:15" ht="12.75" customHeight="1">
      <c r="B3" s="235" t="s">
        <v>95</v>
      </c>
      <c r="C3" s="235"/>
      <c r="D3" s="235"/>
      <c r="E3" s="235"/>
      <c r="F3" s="235"/>
      <c r="G3" s="235"/>
      <c r="H3" s="235"/>
      <c r="I3" s="235"/>
      <c r="J3" s="235"/>
      <c r="K3" s="235"/>
      <c r="L3" s="235"/>
      <c r="M3" s="5"/>
      <c r="N3" s="5"/>
      <c r="O3" s="5"/>
    </row>
    <row r="4" spans="2:15" ht="18" customHeight="1">
      <c r="B4" s="235"/>
      <c r="C4" s="235"/>
      <c r="D4" s="235"/>
      <c r="E4" s="235"/>
      <c r="F4" s="235"/>
      <c r="G4" s="235"/>
      <c r="H4" s="235"/>
      <c r="I4" s="235"/>
      <c r="J4" s="235"/>
      <c r="K4" s="235"/>
      <c r="L4" s="235"/>
      <c r="M4" s="5"/>
      <c r="N4" s="5"/>
      <c r="O4" s="5"/>
    </row>
    <row r="5" spans="2:15" ht="14.25" customHeight="1">
      <c r="B5" s="6"/>
      <c r="C5" s="6"/>
      <c r="D5" s="6"/>
      <c r="E5" s="6"/>
      <c r="F5" s="112"/>
      <c r="G5" s="112"/>
      <c r="H5" s="112"/>
      <c r="I5" s="112"/>
      <c r="J5" s="112"/>
      <c r="K5" s="112"/>
      <c r="L5" s="20"/>
      <c r="M5" s="20"/>
      <c r="N5" s="20"/>
      <c r="O5" s="20"/>
    </row>
    <row r="6" spans="2:15" ht="14.25" customHeight="1" thickBot="1">
      <c r="B6" s="102"/>
      <c r="C6" s="102"/>
      <c r="D6" s="102"/>
      <c r="E6" s="102"/>
      <c r="F6" s="234" t="s">
        <v>28</v>
      </c>
      <c r="G6" s="234"/>
      <c r="H6" s="234"/>
      <c r="I6" s="234"/>
      <c r="J6" s="234"/>
      <c r="K6" s="234"/>
      <c r="L6" s="234"/>
      <c r="M6" s="20"/>
      <c r="N6" s="20"/>
      <c r="O6" s="20"/>
    </row>
    <row r="7" spans="2:12" ht="14.25" customHeight="1">
      <c r="B7" s="246" t="s">
        <v>83</v>
      </c>
      <c r="C7" s="236" t="s">
        <v>108</v>
      </c>
      <c r="D7" s="236" t="s">
        <v>109</v>
      </c>
      <c r="E7" s="229" t="s">
        <v>55</v>
      </c>
      <c r="F7" s="231" t="s">
        <v>91</v>
      </c>
      <c r="G7" s="231" t="s">
        <v>92</v>
      </c>
      <c r="H7" s="231" t="s">
        <v>93</v>
      </c>
      <c r="I7" s="231" t="s">
        <v>110</v>
      </c>
      <c r="J7" s="90"/>
      <c r="K7" s="242"/>
      <c r="L7" s="227" t="s">
        <v>111</v>
      </c>
    </row>
    <row r="8" spans="2:12" ht="45" customHeight="1" thickBot="1">
      <c r="B8" s="226"/>
      <c r="C8" s="237"/>
      <c r="D8" s="237"/>
      <c r="E8" s="230"/>
      <c r="F8" s="232"/>
      <c r="G8" s="232"/>
      <c r="H8" s="232"/>
      <c r="I8" s="232"/>
      <c r="J8" s="91"/>
      <c r="K8" s="228"/>
      <c r="L8" s="228"/>
    </row>
    <row r="9" spans="2:12" ht="14.25" customHeight="1">
      <c r="B9" s="225" t="s">
        <v>9</v>
      </c>
      <c r="C9" s="92"/>
      <c r="D9" s="92"/>
      <c r="E9" s="233" t="s">
        <v>112</v>
      </c>
      <c r="F9" s="233"/>
      <c r="G9" s="233"/>
      <c r="H9" s="233"/>
      <c r="I9" s="233"/>
      <c r="J9" s="17"/>
      <c r="K9" s="17"/>
      <c r="L9" s="21"/>
    </row>
    <row r="10" spans="2:12" ht="14.25" customHeight="1">
      <c r="B10" s="225"/>
      <c r="C10" s="120"/>
      <c r="D10" s="121"/>
      <c r="E10" s="104"/>
      <c r="F10" s="17"/>
      <c r="G10" s="17"/>
      <c r="H10" s="17"/>
      <c r="I10" s="142"/>
      <c r="J10" s="17"/>
      <c r="K10" s="17"/>
      <c r="L10" s="21"/>
    </row>
    <row r="11" spans="2:15" ht="14.25" customHeight="1">
      <c r="B11" s="225"/>
      <c r="C11" s="123">
        <v>2730</v>
      </c>
      <c r="D11" s="124">
        <v>2835</v>
      </c>
      <c r="E11" s="49">
        <v>2711</v>
      </c>
      <c r="F11" s="49">
        <v>2419</v>
      </c>
      <c r="G11" s="49">
        <v>2520</v>
      </c>
      <c r="H11" s="49">
        <v>2319</v>
      </c>
      <c r="I11" s="49">
        <v>2146</v>
      </c>
      <c r="J11" s="51"/>
      <c r="K11" s="47"/>
      <c r="L11" s="26">
        <v>-0.2084101807451125</v>
      </c>
      <c r="N11" s="113"/>
      <c r="O11" s="113"/>
    </row>
    <row r="12" spans="2:15" ht="14.25" customHeight="1">
      <c r="B12" s="23"/>
      <c r="C12" s="123"/>
      <c r="D12" s="124"/>
      <c r="E12" s="104"/>
      <c r="F12" s="104"/>
      <c r="G12" s="104"/>
      <c r="H12" s="104"/>
      <c r="I12" s="104"/>
      <c r="J12" s="23"/>
      <c r="K12" s="47"/>
      <c r="L12" s="43"/>
      <c r="N12" s="113"/>
      <c r="O12" s="113"/>
    </row>
    <row r="13" spans="2:15" ht="14.25" customHeight="1">
      <c r="B13" s="28" t="s">
        <v>19</v>
      </c>
      <c r="C13" s="127">
        <v>409</v>
      </c>
      <c r="D13" s="128">
        <v>442</v>
      </c>
      <c r="E13" s="52">
        <v>402</v>
      </c>
      <c r="F13" s="52">
        <v>404</v>
      </c>
      <c r="G13" s="52">
        <v>377</v>
      </c>
      <c r="H13" s="52">
        <v>349</v>
      </c>
      <c r="I13" s="52">
        <v>281</v>
      </c>
      <c r="J13" s="16"/>
      <c r="K13" s="16"/>
      <c r="L13" s="26">
        <v>-0.3009950248756219</v>
      </c>
      <c r="N13" s="113"/>
      <c r="O13" s="113"/>
    </row>
    <row r="14" spans="2:15" ht="14.25" customHeight="1">
      <c r="B14" s="28" t="s">
        <v>11</v>
      </c>
      <c r="C14" s="127">
        <v>144</v>
      </c>
      <c r="D14" s="128">
        <v>139</v>
      </c>
      <c r="E14" s="52">
        <v>113</v>
      </c>
      <c r="F14" s="52">
        <v>86</v>
      </c>
      <c r="G14" s="52">
        <v>98</v>
      </c>
      <c r="H14" s="52">
        <v>73</v>
      </c>
      <c r="I14" s="52">
        <v>74</v>
      </c>
      <c r="J14" s="16"/>
      <c r="K14" s="16"/>
      <c r="L14" s="26">
        <v>-0.34513274336283184</v>
      </c>
      <c r="N14" s="113"/>
      <c r="O14" s="113"/>
    </row>
    <row r="15" spans="2:15" ht="14.25" customHeight="1">
      <c r="B15" s="28" t="s">
        <v>1</v>
      </c>
      <c r="C15" s="127">
        <v>120</v>
      </c>
      <c r="D15" s="128">
        <v>107</v>
      </c>
      <c r="E15" s="52">
        <v>123</v>
      </c>
      <c r="F15" s="52">
        <v>109</v>
      </c>
      <c r="G15" s="52">
        <v>121</v>
      </c>
      <c r="H15" s="52">
        <v>93</v>
      </c>
      <c r="I15" s="52">
        <v>101</v>
      </c>
      <c r="J15" s="16"/>
      <c r="K15" s="16"/>
      <c r="L15" s="26">
        <v>-0.17886178861788618</v>
      </c>
      <c r="N15" s="113"/>
      <c r="O15" s="113"/>
    </row>
    <row r="16" spans="2:15" ht="14.25" customHeight="1">
      <c r="B16" s="28" t="s">
        <v>10</v>
      </c>
      <c r="C16" s="127">
        <v>925</v>
      </c>
      <c r="D16" s="128">
        <v>928</v>
      </c>
      <c r="E16" s="52">
        <v>828</v>
      </c>
      <c r="F16" s="52">
        <v>712</v>
      </c>
      <c r="G16" s="52">
        <v>743</v>
      </c>
      <c r="H16" s="52">
        <v>686</v>
      </c>
      <c r="I16" s="52">
        <v>618</v>
      </c>
      <c r="J16" s="16"/>
      <c r="K16" s="16"/>
      <c r="L16" s="26">
        <v>-0.2536231884057971</v>
      </c>
      <c r="N16" s="113"/>
      <c r="O16" s="113"/>
    </row>
    <row r="17" spans="2:15" ht="14.25" customHeight="1">
      <c r="B17" s="28" t="s">
        <v>12</v>
      </c>
      <c r="C17" s="127">
        <v>370</v>
      </c>
      <c r="D17" s="128">
        <v>358</v>
      </c>
      <c r="E17" s="52">
        <v>378</v>
      </c>
      <c r="F17" s="52">
        <v>317</v>
      </c>
      <c r="G17" s="52">
        <v>332</v>
      </c>
      <c r="H17" s="52">
        <v>319</v>
      </c>
      <c r="I17" s="52">
        <v>340</v>
      </c>
      <c r="J17" s="16"/>
      <c r="K17" s="16"/>
      <c r="L17" s="26">
        <v>-0.10052910052910052</v>
      </c>
      <c r="N17" s="113"/>
      <c r="O17" s="113"/>
    </row>
    <row r="18" spans="2:15" ht="14.25" customHeight="1">
      <c r="B18" s="28" t="s">
        <v>13</v>
      </c>
      <c r="C18" s="127">
        <v>670</v>
      </c>
      <c r="D18" s="128">
        <v>734</v>
      </c>
      <c r="E18" s="52">
        <v>750</v>
      </c>
      <c r="F18" s="52">
        <v>700</v>
      </c>
      <c r="G18" s="52">
        <v>733</v>
      </c>
      <c r="H18" s="52">
        <v>693</v>
      </c>
      <c r="I18" s="52">
        <v>645</v>
      </c>
      <c r="J18" s="16"/>
      <c r="K18" s="16"/>
      <c r="L18" s="26">
        <v>-0.14</v>
      </c>
      <c r="N18" s="113"/>
      <c r="O18" s="113"/>
    </row>
    <row r="19" spans="2:15" ht="14.25" customHeight="1">
      <c r="B19" s="28" t="s">
        <v>89</v>
      </c>
      <c r="C19" s="127">
        <v>92</v>
      </c>
      <c r="D19" s="128">
        <v>127</v>
      </c>
      <c r="E19" s="52">
        <v>117</v>
      </c>
      <c r="F19" s="52">
        <v>91</v>
      </c>
      <c r="G19" s="52">
        <v>116</v>
      </c>
      <c r="H19" s="52">
        <v>106</v>
      </c>
      <c r="I19" s="52">
        <v>87</v>
      </c>
      <c r="J19" s="16"/>
      <c r="K19" s="16"/>
      <c r="L19" s="26">
        <v>-0.2564102564102564</v>
      </c>
      <c r="N19" s="113"/>
      <c r="O19" s="113"/>
    </row>
    <row r="20" spans="6:12" ht="14.25" customHeight="1">
      <c r="F20" s="94"/>
      <c r="G20" s="94"/>
      <c r="H20" s="94"/>
      <c r="I20" s="94"/>
      <c r="J20" s="94"/>
      <c r="K20" s="94"/>
      <c r="L20" s="94"/>
    </row>
    <row r="21" spans="2:12" ht="14.25" customHeight="1">
      <c r="B21" s="23"/>
      <c r="C21" s="92"/>
      <c r="D21" s="92"/>
      <c r="E21" s="233" t="s">
        <v>26</v>
      </c>
      <c r="F21" s="233"/>
      <c r="G21" s="233"/>
      <c r="H21" s="233"/>
      <c r="I21" s="233"/>
      <c r="J21" s="17"/>
      <c r="K21" s="17"/>
      <c r="L21" s="17"/>
    </row>
    <row r="22" spans="2:12" ht="14.25" customHeight="1">
      <c r="B22" s="23"/>
      <c r="C22" s="130"/>
      <c r="D22" s="131"/>
      <c r="E22" s="23"/>
      <c r="F22" s="17"/>
      <c r="G22" s="17"/>
      <c r="H22" s="17"/>
      <c r="I22" s="142"/>
      <c r="J22" s="17"/>
      <c r="K22" s="17"/>
      <c r="L22" s="17"/>
    </row>
    <row r="23" spans="2:13" ht="14.25" customHeight="1">
      <c r="B23" s="28" t="s">
        <v>19</v>
      </c>
      <c r="C23" s="132">
        <v>0.1498168498168498</v>
      </c>
      <c r="D23" s="133">
        <v>0.1559082892416226</v>
      </c>
      <c r="E23" s="14">
        <v>0.1482847657690889</v>
      </c>
      <c r="F23" s="14">
        <v>0.1670111616370401</v>
      </c>
      <c r="G23" s="14">
        <v>0.1496031746031746</v>
      </c>
      <c r="H23" s="14">
        <v>0.1504959034066408</v>
      </c>
      <c r="I23" s="14">
        <v>0.1309412861136999</v>
      </c>
      <c r="J23" s="33"/>
      <c r="K23" s="33"/>
      <c r="L23" s="37"/>
      <c r="M23" s="28"/>
    </row>
    <row r="24" spans="2:13" ht="14.25" customHeight="1">
      <c r="B24" s="28" t="s">
        <v>11</v>
      </c>
      <c r="C24" s="132">
        <v>0.05274725274725275</v>
      </c>
      <c r="D24" s="133">
        <v>0.0490299823633157</v>
      </c>
      <c r="E24" s="14">
        <v>0.0416820361490225</v>
      </c>
      <c r="F24" s="14">
        <v>0.035551880942538236</v>
      </c>
      <c r="G24" s="14">
        <v>0.03888888888888889</v>
      </c>
      <c r="H24" s="14">
        <v>0.03147908581285037</v>
      </c>
      <c r="I24" s="14">
        <v>0.034482758620689655</v>
      </c>
      <c r="J24" s="33"/>
      <c r="K24" s="33"/>
      <c r="L24" s="37"/>
      <c r="M24" s="28"/>
    </row>
    <row r="25" spans="2:13" ht="14.25" customHeight="1">
      <c r="B25" s="28" t="s">
        <v>1</v>
      </c>
      <c r="C25" s="132">
        <v>0.04395604395604396</v>
      </c>
      <c r="D25" s="133">
        <v>0.037742504409171075</v>
      </c>
      <c r="E25" s="14">
        <v>0.04537071191442272</v>
      </c>
      <c r="F25" s="14">
        <v>0.04505994212484498</v>
      </c>
      <c r="G25" s="14">
        <v>0.04801587301587302</v>
      </c>
      <c r="H25" s="14">
        <v>0.040103492884864166</v>
      </c>
      <c r="I25" s="14">
        <v>0.04706430568499534</v>
      </c>
      <c r="J25" s="33"/>
      <c r="K25" s="33"/>
      <c r="L25" s="37"/>
      <c r="M25" s="28"/>
    </row>
    <row r="26" spans="2:13" ht="14.25" customHeight="1">
      <c r="B26" s="28" t="s">
        <v>10</v>
      </c>
      <c r="C26" s="132">
        <v>0.33882783882783885</v>
      </c>
      <c r="D26" s="133">
        <v>0.327336860670194</v>
      </c>
      <c r="E26" s="14">
        <v>0.30542235337513834</v>
      </c>
      <c r="F26" s="14">
        <v>0.29433650268706074</v>
      </c>
      <c r="G26" s="14">
        <v>0.29484126984126985</v>
      </c>
      <c r="H26" s="14">
        <v>0.2958171625700733</v>
      </c>
      <c r="I26" s="14">
        <v>0.287977632805219</v>
      </c>
      <c r="J26" s="33"/>
      <c r="K26" s="33"/>
      <c r="L26" s="37"/>
      <c r="M26" s="28"/>
    </row>
    <row r="27" spans="2:13" ht="14.25" customHeight="1">
      <c r="B27" s="28" t="s">
        <v>12</v>
      </c>
      <c r="C27" s="132">
        <v>0.13553113553113552</v>
      </c>
      <c r="D27" s="133">
        <v>0.12627865961199294</v>
      </c>
      <c r="E27" s="14">
        <v>0.13943194393212838</v>
      </c>
      <c r="F27" s="14">
        <v>0.13104588673005374</v>
      </c>
      <c r="G27" s="14">
        <v>0.13174603174603175</v>
      </c>
      <c r="H27" s="14">
        <v>0.1375592927986201</v>
      </c>
      <c r="I27" s="14">
        <v>0.15843429636533085</v>
      </c>
      <c r="J27" s="33"/>
      <c r="K27" s="33"/>
      <c r="L27" s="37"/>
      <c r="M27" s="28"/>
    </row>
    <row r="28" spans="2:13" ht="14.25" customHeight="1">
      <c r="B28" s="28" t="s">
        <v>13</v>
      </c>
      <c r="C28" s="132">
        <v>0.2454212454212454</v>
      </c>
      <c r="D28" s="133">
        <v>0.2589065255731922</v>
      </c>
      <c r="E28" s="14">
        <v>0.2766506824050166</v>
      </c>
      <c r="F28" s="14">
        <v>0.28937577511368334</v>
      </c>
      <c r="G28" s="14">
        <v>0.2908730158730159</v>
      </c>
      <c r="H28" s="14">
        <v>0.2988357050452781</v>
      </c>
      <c r="I28" s="14">
        <v>0.3005591798695247</v>
      </c>
      <c r="J28" s="33"/>
      <c r="K28" s="33"/>
      <c r="L28" s="37"/>
      <c r="M28" s="28"/>
    </row>
    <row r="29" spans="2:13" ht="14.25" customHeight="1">
      <c r="B29" s="28" t="s">
        <v>89</v>
      </c>
      <c r="C29" s="132">
        <v>0.0336996336996337</v>
      </c>
      <c r="D29" s="133">
        <v>0.04479717813051146</v>
      </c>
      <c r="E29" s="14">
        <v>0.04315750645518259</v>
      </c>
      <c r="F29" s="14">
        <v>0.03761885076477883</v>
      </c>
      <c r="G29" s="14">
        <v>0.046031746031746035</v>
      </c>
      <c r="H29" s="14">
        <v>0.04570935748167314</v>
      </c>
      <c r="I29" s="14">
        <v>0.04054054054054054</v>
      </c>
      <c r="J29" s="33"/>
      <c r="K29" s="33"/>
      <c r="L29" s="37"/>
      <c r="M29" s="28"/>
    </row>
    <row r="30" spans="2:13" ht="14.25" customHeight="1">
      <c r="B30" s="34"/>
      <c r="C30" s="36"/>
      <c r="D30" s="36"/>
      <c r="E30" s="34"/>
      <c r="F30" s="96"/>
      <c r="G30" s="96"/>
      <c r="H30" s="96"/>
      <c r="I30" s="96"/>
      <c r="J30" s="96"/>
      <c r="K30" s="96"/>
      <c r="L30" s="35"/>
      <c r="M30" s="28"/>
    </row>
    <row r="31" spans="2:12" ht="14.25" customHeight="1">
      <c r="B31" s="245" t="s">
        <v>8</v>
      </c>
      <c r="C31" s="105"/>
      <c r="D31" s="105"/>
      <c r="E31" s="233" t="s">
        <v>112</v>
      </c>
      <c r="F31" s="233"/>
      <c r="G31" s="233"/>
      <c r="H31" s="233"/>
      <c r="I31" s="233"/>
      <c r="J31" s="17"/>
      <c r="K31" s="17"/>
      <c r="L31" s="37"/>
    </row>
    <row r="32" spans="2:13" ht="14.25" customHeight="1">
      <c r="B32" s="225"/>
      <c r="C32" s="120"/>
      <c r="D32" s="121"/>
      <c r="E32" s="104"/>
      <c r="F32" s="17"/>
      <c r="G32" s="17"/>
      <c r="H32" s="17"/>
      <c r="I32" s="142"/>
      <c r="J32" s="17"/>
      <c r="K32" s="17"/>
      <c r="L32" s="37"/>
      <c r="M32" s="28"/>
    </row>
    <row r="33" spans="2:15" ht="14.25" customHeight="1">
      <c r="B33" s="225"/>
      <c r="C33" s="123">
        <v>2563</v>
      </c>
      <c r="D33" s="124">
        <v>2399</v>
      </c>
      <c r="E33" s="49">
        <v>2090</v>
      </c>
      <c r="F33" s="49">
        <v>1855</v>
      </c>
      <c r="G33" s="49">
        <v>1942</v>
      </c>
      <c r="H33" s="49">
        <v>1675</v>
      </c>
      <c r="I33" s="49">
        <v>1647</v>
      </c>
      <c r="J33" s="51"/>
      <c r="K33" s="16"/>
      <c r="L33" s="26">
        <v>-0.21196172248803827</v>
      </c>
      <c r="N33" s="113"/>
      <c r="O33" s="113"/>
    </row>
    <row r="34" spans="2:15" ht="14.25" customHeight="1">
      <c r="B34" s="104"/>
      <c r="C34" s="123"/>
      <c r="D34" s="124"/>
      <c r="E34" s="104"/>
      <c r="F34" s="104"/>
      <c r="G34" s="104"/>
      <c r="H34" s="104"/>
      <c r="I34" s="104"/>
      <c r="J34" s="104"/>
      <c r="K34" s="16"/>
      <c r="L34" s="13"/>
      <c r="N34" s="113"/>
      <c r="O34" s="113"/>
    </row>
    <row r="35" spans="2:15" ht="14.25" customHeight="1">
      <c r="B35" s="28" t="s">
        <v>19</v>
      </c>
      <c r="C35" s="127">
        <v>686</v>
      </c>
      <c r="D35" s="128">
        <v>648</v>
      </c>
      <c r="E35" s="52">
        <v>513</v>
      </c>
      <c r="F35" s="52">
        <v>506</v>
      </c>
      <c r="G35" s="52">
        <v>486</v>
      </c>
      <c r="H35" s="52">
        <v>415</v>
      </c>
      <c r="I35" s="52">
        <v>397</v>
      </c>
      <c r="J35" s="52"/>
      <c r="K35" s="16"/>
      <c r="L35" s="26">
        <v>-0.22612085769980506</v>
      </c>
      <c r="N35" s="113"/>
      <c r="O35" s="113"/>
    </row>
    <row r="36" spans="2:15" ht="14.25" customHeight="1">
      <c r="B36" s="28" t="s">
        <v>11</v>
      </c>
      <c r="C36" s="127">
        <v>73</v>
      </c>
      <c r="D36" s="128">
        <v>78</v>
      </c>
      <c r="E36" s="52">
        <v>62</v>
      </c>
      <c r="F36" s="52">
        <v>52</v>
      </c>
      <c r="G36" s="52">
        <v>78</v>
      </c>
      <c r="H36" s="52">
        <v>39</v>
      </c>
      <c r="I36" s="52">
        <v>48</v>
      </c>
      <c r="J36" s="52"/>
      <c r="K36" s="16"/>
      <c r="L36" s="26" t="s">
        <v>52</v>
      </c>
      <c r="N36" s="113"/>
      <c r="O36" s="113"/>
    </row>
    <row r="37" spans="2:15" ht="14.25" customHeight="1">
      <c r="B37" s="28" t="s">
        <v>1</v>
      </c>
      <c r="C37" s="127">
        <v>101</v>
      </c>
      <c r="D37" s="128">
        <v>106</v>
      </c>
      <c r="E37" s="52">
        <v>78</v>
      </c>
      <c r="F37" s="52">
        <v>76</v>
      </c>
      <c r="G37" s="52">
        <v>68</v>
      </c>
      <c r="H37" s="52">
        <v>60</v>
      </c>
      <c r="I37" s="52">
        <v>69</v>
      </c>
      <c r="J37" s="52"/>
      <c r="K37" s="16"/>
      <c r="L37" s="26">
        <v>-0.11538461538461539</v>
      </c>
      <c r="N37" s="113"/>
      <c r="O37" s="113"/>
    </row>
    <row r="38" spans="2:15" ht="14.25" customHeight="1">
      <c r="B38" s="28" t="s">
        <v>10</v>
      </c>
      <c r="C38" s="127">
        <v>716</v>
      </c>
      <c r="D38" s="128">
        <v>705</v>
      </c>
      <c r="E38" s="52">
        <v>590</v>
      </c>
      <c r="F38" s="52">
        <v>470</v>
      </c>
      <c r="G38" s="52">
        <v>489</v>
      </c>
      <c r="H38" s="52">
        <v>442</v>
      </c>
      <c r="I38" s="52">
        <v>397</v>
      </c>
      <c r="J38" s="52"/>
      <c r="K38" s="16"/>
      <c r="L38" s="26">
        <v>-0.3271186440677966</v>
      </c>
      <c r="N38" s="113"/>
      <c r="O38" s="113"/>
    </row>
    <row r="39" spans="2:15" ht="14.25" customHeight="1">
      <c r="B39" s="28" t="s">
        <v>12</v>
      </c>
      <c r="C39" s="127">
        <v>329</v>
      </c>
      <c r="D39" s="128">
        <v>238</v>
      </c>
      <c r="E39" s="52">
        <v>250</v>
      </c>
      <c r="F39" s="52">
        <v>199</v>
      </c>
      <c r="G39" s="52">
        <v>232</v>
      </c>
      <c r="H39" s="52">
        <v>214</v>
      </c>
      <c r="I39" s="52">
        <v>237</v>
      </c>
      <c r="J39" s="52"/>
      <c r="K39" s="16"/>
      <c r="L39" s="26">
        <v>-0.052</v>
      </c>
      <c r="N39" s="113"/>
      <c r="O39" s="113"/>
    </row>
    <row r="40" spans="2:15" ht="14.25" customHeight="1">
      <c r="B40" s="28" t="s">
        <v>13</v>
      </c>
      <c r="C40" s="127">
        <v>557</v>
      </c>
      <c r="D40" s="128">
        <v>530</v>
      </c>
      <c r="E40" s="52">
        <v>518</v>
      </c>
      <c r="F40" s="52">
        <v>456</v>
      </c>
      <c r="G40" s="52">
        <v>498</v>
      </c>
      <c r="H40" s="52">
        <v>434</v>
      </c>
      <c r="I40" s="52">
        <v>432</v>
      </c>
      <c r="J40" s="52"/>
      <c r="K40" s="16"/>
      <c r="L40" s="26">
        <v>-0.16602316602316602</v>
      </c>
      <c r="N40" s="113"/>
      <c r="O40" s="113"/>
    </row>
    <row r="41" spans="2:15" ht="14.25" customHeight="1">
      <c r="B41" s="28" t="s">
        <v>89</v>
      </c>
      <c r="C41" s="127">
        <v>101</v>
      </c>
      <c r="D41" s="128">
        <v>94</v>
      </c>
      <c r="E41" s="52">
        <v>79</v>
      </c>
      <c r="F41" s="52">
        <v>96</v>
      </c>
      <c r="G41" s="52">
        <v>91</v>
      </c>
      <c r="H41" s="52">
        <v>71</v>
      </c>
      <c r="I41" s="52">
        <v>67</v>
      </c>
      <c r="J41" s="52"/>
      <c r="K41" s="16"/>
      <c r="L41" s="26">
        <v>-0.1518987341772152</v>
      </c>
      <c r="N41" s="113"/>
      <c r="O41" s="113"/>
    </row>
    <row r="42" spans="6:13" ht="14.25" customHeight="1">
      <c r="F42" s="1"/>
      <c r="G42" s="1"/>
      <c r="H42" s="1"/>
      <c r="I42" s="1"/>
      <c r="J42" s="1"/>
      <c r="K42" s="1"/>
      <c r="L42" s="1"/>
      <c r="M42" s="28"/>
    </row>
    <row r="43" spans="2:13" ht="14.25" customHeight="1">
      <c r="B43" s="23"/>
      <c r="C43" s="92"/>
      <c r="D43" s="92"/>
      <c r="E43" s="233" t="s">
        <v>26</v>
      </c>
      <c r="F43" s="233"/>
      <c r="G43" s="233"/>
      <c r="H43" s="233"/>
      <c r="I43" s="233"/>
      <c r="J43" s="111"/>
      <c r="K43" s="17"/>
      <c r="L43" s="9"/>
      <c r="M43" s="28"/>
    </row>
    <row r="44" spans="2:13" ht="14.25" customHeight="1">
      <c r="B44" s="23"/>
      <c r="C44" s="130"/>
      <c r="D44" s="131"/>
      <c r="E44" s="23"/>
      <c r="I44" s="145"/>
      <c r="L44" s="10"/>
      <c r="M44" s="28"/>
    </row>
    <row r="45" spans="2:13" ht="14.25" customHeight="1">
      <c r="B45" s="28" t="s">
        <v>19</v>
      </c>
      <c r="C45" s="132">
        <v>0.26765509168942647</v>
      </c>
      <c r="D45" s="133">
        <v>0.2701125468945394</v>
      </c>
      <c r="E45" s="14">
        <v>0.24545454545454545</v>
      </c>
      <c r="F45" s="14">
        <v>0.27277628032345014</v>
      </c>
      <c r="G45" s="14">
        <v>0.25025746652935116</v>
      </c>
      <c r="H45" s="14">
        <v>0.24776119402985075</v>
      </c>
      <c r="I45" s="14">
        <v>0.24104432301153614</v>
      </c>
      <c r="J45" s="33"/>
      <c r="K45" s="33"/>
      <c r="L45" s="37"/>
      <c r="M45" s="28"/>
    </row>
    <row r="46" spans="2:13" ht="14.25" customHeight="1">
      <c r="B46" s="28" t="s">
        <v>11</v>
      </c>
      <c r="C46" s="132">
        <v>0.02848224736636754</v>
      </c>
      <c r="D46" s="133">
        <v>0.03251354731137974</v>
      </c>
      <c r="E46" s="14">
        <v>0.02966507177033493</v>
      </c>
      <c r="F46" s="14">
        <v>0.028032345013477088</v>
      </c>
      <c r="G46" s="14">
        <v>0.04016477857878476</v>
      </c>
      <c r="H46" s="14">
        <v>0.023283582089552238</v>
      </c>
      <c r="I46" s="14">
        <v>0.029143897996357013</v>
      </c>
      <c r="J46" s="33"/>
      <c r="K46" s="33"/>
      <c r="L46" s="37"/>
      <c r="M46" s="28"/>
    </row>
    <row r="47" spans="2:13" ht="14.25" customHeight="1">
      <c r="B47" s="28" t="s">
        <v>1</v>
      </c>
      <c r="C47" s="132">
        <v>0.03940694498634413</v>
      </c>
      <c r="D47" s="133">
        <v>0.04418507711546478</v>
      </c>
      <c r="E47" s="14">
        <v>0.03732057416267943</v>
      </c>
      <c r="F47" s="14">
        <v>0.04097035040431267</v>
      </c>
      <c r="G47" s="14">
        <v>0.035015447991761074</v>
      </c>
      <c r="H47" s="14">
        <v>0.03582089552238806</v>
      </c>
      <c r="I47" s="14">
        <v>0.04189435336976321</v>
      </c>
      <c r="J47" s="33"/>
      <c r="K47" s="33"/>
      <c r="L47" s="37"/>
      <c r="M47" s="28"/>
    </row>
    <row r="48" spans="2:13" ht="14.25" customHeight="1">
      <c r="B48" s="28" t="s">
        <v>10</v>
      </c>
      <c r="C48" s="132">
        <v>0.2793601248536871</v>
      </c>
      <c r="D48" s="133">
        <v>0.29387244685285535</v>
      </c>
      <c r="E48" s="14">
        <v>0.2822966507177033</v>
      </c>
      <c r="F48" s="14">
        <v>0.25336927223719674</v>
      </c>
      <c r="G48" s="14">
        <v>0.2518022657054583</v>
      </c>
      <c r="H48" s="14">
        <v>0.2638805970149254</v>
      </c>
      <c r="I48" s="14">
        <v>0.24104432301153614</v>
      </c>
      <c r="J48" s="33"/>
      <c r="K48" s="33"/>
      <c r="L48" s="37"/>
      <c r="M48" s="28"/>
    </row>
    <row r="49" spans="2:13" ht="14.25" customHeight="1">
      <c r="B49" s="28" t="s">
        <v>12</v>
      </c>
      <c r="C49" s="132">
        <v>0.12836519703472493</v>
      </c>
      <c r="D49" s="133">
        <v>0.09920800333472281</v>
      </c>
      <c r="E49" s="14">
        <v>0.11961722488038277</v>
      </c>
      <c r="F49" s="14">
        <v>0.10727762803234502</v>
      </c>
      <c r="G49" s="14">
        <v>0.11946446961894953</v>
      </c>
      <c r="H49" s="14">
        <v>0.12776119402985076</v>
      </c>
      <c r="I49" s="14">
        <v>0.14389799635701275</v>
      </c>
      <c r="J49" s="33"/>
      <c r="K49" s="33"/>
      <c r="L49" s="37"/>
      <c r="M49" s="28"/>
    </row>
    <row r="50" spans="2:13" ht="14.25" customHeight="1">
      <c r="B50" s="28" t="s">
        <v>13</v>
      </c>
      <c r="C50" s="132">
        <v>0.21732344908310575</v>
      </c>
      <c r="D50" s="133">
        <v>0.22092538557732389</v>
      </c>
      <c r="E50" s="14">
        <v>0.24784688995215312</v>
      </c>
      <c r="F50" s="14">
        <v>0.24582210242587602</v>
      </c>
      <c r="G50" s="14">
        <v>0.2564366632337796</v>
      </c>
      <c r="H50" s="14">
        <v>0.2591044776119403</v>
      </c>
      <c r="I50" s="14">
        <v>0.26229508196721313</v>
      </c>
      <c r="J50" s="33"/>
      <c r="K50" s="33"/>
      <c r="L50" s="37"/>
      <c r="M50" s="16"/>
    </row>
    <row r="51" spans="2:12" ht="14.25" customHeight="1">
      <c r="B51" s="28" t="s">
        <v>89</v>
      </c>
      <c r="C51" s="132">
        <v>0.03940694498634413</v>
      </c>
      <c r="D51" s="133">
        <v>0.03918299291371405</v>
      </c>
      <c r="E51" s="14">
        <v>0.03779904306220096</v>
      </c>
      <c r="F51" s="14">
        <v>0.05175202156334232</v>
      </c>
      <c r="G51" s="14">
        <v>0.04685890834191555</v>
      </c>
      <c r="H51" s="14">
        <v>0.042388059701492536</v>
      </c>
      <c r="I51" s="14">
        <v>0.04068002428658166</v>
      </c>
      <c r="J51" s="33"/>
      <c r="K51" s="33"/>
      <c r="L51" s="37"/>
    </row>
    <row r="52" spans="2:12" ht="14.25" customHeight="1">
      <c r="B52" s="34"/>
      <c r="C52" s="34"/>
      <c r="D52" s="34"/>
      <c r="E52" s="34"/>
      <c r="F52" s="96"/>
      <c r="G52" s="96"/>
      <c r="H52" s="96"/>
      <c r="I52" s="96"/>
      <c r="J52" s="96"/>
      <c r="K52" s="96"/>
      <c r="L52" s="35"/>
    </row>
    <row r="53" spans="1:12" ht="7.5" customHeight="1">
      <c r="A53" s="8"/>
      <c r="B53" s="8"/>
      <c r="C53" s="8"/>
      <c r="D53" s="8"/>
      <c r="E53" s="8"/>
      <c r="K53" s="41"/>
      <c r="L53" s="41"/>
    </row>
    <row r="54" spans="1:12" ht="12.75" customHeight="1">
      <c r="A54" s="8"/>
      <c r="B54" s="224" t="s">
        <v>86</v>
      </c>
      <c r="C54" s="224"/>
      <c r="D54" s="224"/>
      <c r="E54" s="224"/>
      <c r="F54" s="224"/>
      <c r="G54" s="224"/>
      <c r="H54" s="224"/>
      <c r="I54" s="224"/>
      <c r="J54" s="224"/>
      <c r="K54" s="224"/>
      <c r="L54" s="224"/>
    </row>
    <row r="55" spans="2:13" ht="12.75" customHeight="1">
      <c r="B55" s="224" t="s">
        <v>90</v>
      </c>
      <c r="C55" s="224"/>
      <c r="D55" s="224"/>
      <c r="E55" s="224"/>
      <c r="F55" s="224"/>
      <c r="G55" s="224"/>
      <c r="H55" s="224"/>
      <c r="I55" s="224"/>
      <c r="J55" s="224"/>
      <c r="K55" s="224"/>
      <c r="L55" s="224"/>
      <c r="M55" s="2"/>
    </row>
    <row r="56" spans="2:13" ht="12" customHeight="1">
      <c r="B56" s="243" t="s">
        <v>16</v>
      </c>
      <c r="C56" s="243"/>
      <c r="D56" s="243"/>
      <c r="E56" s="243"/>
      <c r="F56" s="243"/>
      <c r="G56" s="243"/>
      <c r="H56" s="243"/>
      <c r="I56" s="243"/>
      <c r="J56" s="243"/>
      <c r="K56" s="243"/>
      <c r="L56" s="243"/>
      <c r="M56" s="2"/>
    </row>
    <row r="57" spans="2:5" ht="7.5" customHeight="1">
      <c r="B57" s="114"/>
      <c r="C57" s="114"/>
      <c r="D57" s="8"/>
      <c r="E57" s="8"/>
    </row>
    <row r="58" spans="2:12" ht="12.75" customHeight="1">
      <c r="B58" s="98" t="s">
        <v>20</v>
      </c>
      <c r="C58" s="99"/>
      <c r="D58" s="99"/>
      <c r="E58" s="99"/>
      <c r="F58" s="99"/>
      <c r="G58" s="99"/>
      <c r="H58" s="99"/>
      <c r="I58" s="99"/>
      <c r="J58" s="99"/>
      <c r="K58" s="99"/>
      <c r="L58" s="100"/>
    </row>
    <row r="59" spans="2:12" ht="25.5" customHeight="1">
      <c r="B59" s="221" t="s">
        <v>107</v>
      </c>
      <c r="C59" s="222"/>
      <c r="D59" s="222"/>
      <c r="E59" s="222"/>
      <c r="F59" s="222"/>
      <c r="G59" s="222"/>
      <c r="H59" s="222"/>
      <c r="I59" s="222"/>
      <c r="J59" s="222"/>
      <c r="K59" s="222"/>
      <c r="L59" s="223"/>
    </row>
    <row r="61" spans="3:9" ht="12.75">
      <c r="C61" s="16"/>
      <c r="D61" s="16"/>
      <c r="E61" s="16"/>
      <c r="F61" s="16"/>
      <c r="G61" s="16"/>
      <c r="H61" s="16"/>
      <c r="I61" s="16"/>
    </row>
    <row r="62" spans="3:8" ht="12.75">
      <c r="C62" s="16"/>
      <c r="D62" s="16"/>
      <c r="E62" s="16"/>
      <c r="F62" s="16"/>
      <c r="G62" s="16"/>
      <c r="H62" s="16"/>
    </row>
    <row r="64" spans="3:8" ht="12.75">
      <c r="C64" s="16"/>
      <c r="D64" s="16"/>
      <c r="E64" s="16"/>
      <c r="F64" s="16"/>
      <c r="G64" s="16"/>
      <c r="H64" s="16"/>
    </row>
    <row r="67" spans="3:9" ht="12.75">
      <c r="C67" s="136"/>
      <c r="D67" s="136"/>
      <c r="E67" s="136"/>
      <c r="F67" s="136"/>
      <c r="G67" s="136"/>
      <c r="H67" s="136"/>
      <c r="I67" s="136"/>
    </row>
    <row r="68" spans="3:9" ht="12.75">
      <c r="C68" s="136"/>
      <c r="D68" s="136"/>
      <c r="E68" s="136"/>
      <c r="F68" s="136"/>
      <c r="G68" s="136"/>
      <c r="H68" s="136"/>
      <c r="I68" s="136"/>
    </row>
    <row r="69" spans="3:9" ht="12.75">
      <c r="C69" s="136"/>
      <c r="D69" s="136"/>
      <c r="E69" s="136"/>
      <c r="F69" s="85"/>
      <c r="G69" s="85"/>
      <c r="H69" s="85"/>
      <c r="I69" s="85"/>
    </row>
    <row r="70" spans="3:9" ht="12.75">
      <c r="C70" s="136"/>
      <c r="D70" s="136"/>
      <c r="E70" s="136"/>
      <c r="F70" s="146"/>
      <c r="G70" s="146"/>
      <c r="H70" s="146"/>
      <c r="I70" s="146"/>
    </row>
    <row r="71" spans="6:9" ht="12.75">
      <c r="F71" s="146"/>
      <c r="G71" s="146"/>
      <c r="H71" s="146"/>
      <c r="I71" s="146"/>
    </row>
    <row r="72" spans="3:9" ht="12.75">
      <c r="C72" s="136"/>
      <c r="D72" s="136"/>
      <c r="E72" s="136"/>
      <c r="F72" s="146"/>
      <c r="G72" s="146"/>
      <c r="H72" s="146"/>
      <c r="I72" s="146"/>
    </row>
    <row r="73" spans="3:9" ht="12.75">
      <c r="C73" s="136"/>
      <c r="D73" s="136"/>
      <c r="E73" s="136"/>
      <c r="F73" s="146"/>
      <c r="G73" s="146"/>
      <c r="H73" s="146"/>
      <c r="I73" s="146"/>
    </row>
    <row r="74" spans="3:9" ht="12.75">
      <c r="C74" s="136"/>
      <c r="D74" s="136"/>
      <c r="E74" s="136"/>
      <c r="F74" s="146"/>
      <c r="G74" s="146"/>
      <c r="H74" s="146"/>
      <c r="I74" s="146"/>
    </row>
    <row r="75" spans="3:9" ht="12.75">
      <c r="C75" s="136"/>
      <c r="D75" s="136"/>
      <c r="E75" s="136"/>
      <c r="F75" s="146"/>
      <c r="G75" s="146"/>
      <c r="H75" s="146"/>
      <c r="I75" s="146"/>
    </row>
    <row r="76" spans="6:9" ht="12.75">
      <c r="F76" s="146"/>
      <c r="G76" s="146"/>
      <c r="H76" s="146"/>
      <c r="I76" s="146"/>
    </row>
  </sheetData>
  <sheetProtection/>
  <mergeCells count="22">
    <mergeCell ref="E9:I9"/>
    <mergeCell ref="L7:L8"/>
    <mergeCell ref="E31:I31"/>
    <mergeCell ref="E43:I43"/>
    <mergeCell ref="B3:L4"/>
    <mergeCell ref="F6:L6"/>
    <mergeCell ref="C7:C8"/>
    <mergeCell ref="B9:B11"/>
    <mergeCell ref="D7:D8"/>
    <mergeCell ref="F7:F8"/>
    <mergeCell ref="G7:G8"/>
    <mergeCell ref="H7:H8"/>
    <mergeCell ref="B59:L59"/>
    <mergeCell ref="B56:L56"/>
    <mergeCell ref="B31:B33"/>
    <mergeCell ref="B7:B8"/>
    <mergeCell ref="B55:L55"/>
    <mergeCell ref="I7:I8"/>
    <mergeCell ref="B54:L54"/>
    <mergeCell ref="E7:E8"/>
    <mergeCell ref="K7:K8"/>
    <mergeCell ref="E21:I21"/>
  </mergeCells>
  <printOptions/>
  <pageMargins left="0.75" right="0.75" top="1" bottom="1" header="0.5" footer="0.5"/>
  <pageSetup fitToHeight="1" fitToWidth="1"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O46"/>
  <sheetViews>
    <sheetView workbookViewId="0" topLeftCell="A1">
      <selection activeCell="A31" sqref="A31"/>
    </sheetView>
  </sheetViews>
  <sheetFormatPr defaultColWidth="9.140625" defaultRowHeight="12.75"/>
  <cols>
    <col min="1" max="1" width="9.140625" style="84" customWidth="1"/>
    <col min="2" max="2" width="24.8515625" style="85" customWidth="1"/>
    <col min="3" max="9" width="10.28125" style="85" customWidth="1"/>
    <col min="10" max="11" width="1.421875" style="85" customWidth="1"/>
    <col min="12" max="12" width="12.7109375" style="85" customWidth="1"/>
    <col min="13" max="16384" width="9.140625" style="84" customWidth="1"/>
  </cols>
  <sheetData>
    <row r="1" spans="1:12" ht="12.75">
      <c r="A1" s="41"/>
      <c r="B1" s="251"/>
      <c r="C1" s="251"/>
      <c r="D1" s="251"/>
      <c r="E1" s="251"/>
      <c r="F1" s="251"/>
      <c r="G1" s="251"/>
      <c r="H1" s="251"/>
      <c r="I1" s="251"/>
      <c r="J1" s="251"/>
      <c r="K1" s="251"/>
      <c r="L1" s="251"/>
    </row>
    <row r="2" spans="1:12" ht="12.75">
      <c r="A2" s="41"/>
      <c r="B2" s="28"/>
      <c r="C2" s="28"/>
      <c r="D2" s="28"/>
      <c r="E2" s="28"/>
      <c r="F2" s="28"/>
      <c r="G2" s="28"/>
      <c r="H2" s="28"/>
      <c r="I2" s="28"/>
      <c r="J2" s="28"/>
      <c r="K2" s="28"/>
      <c r="L2" s="28"/>
    </row>
    <row r="3" spans="1:13" ht="28.5" customHeight="1">
      <c r="A3" s="41"/>
      <c r="B3" s="235" t="s">
        <v>98</v>
      </c>
      <c r="C3" s="235"/>
      <c r="D3" s="235"/>
      <c r="E3" s="235"/>
      <c r="F3" s="235"/>
      <c r="G3" s="235"/>
      <c r="H3" s="235"/>
      <c r="I3" s="235"/>
      <c r="J3" s="235"/>
      <c r="K3" s="235"/>
      <c r="L3" s="235"/>
      <c r="M3" s="86"/>
    </row>
    <row r="4" spans="1:13" ht="20.25" customHeight="1">
      <c r="A4" s="41"/>
      <c r="B4" s="5"/>
      <c r="C4" s="5"/>
      <c r="D4" s="5"/>
      <c r="E4" s="5"/>
      <c r="F4" s="5"/>
      <c r="G4" s="5"/>
      <c r="H4" s="5"/>
      <c r="I4" s="5"/>
      <c r="J4" s="5"/>
      <c r="K4" s="5"/>
      <c r="L4" s="5"/>
      <c r="M4" s="86"/>
    </row>
    <row r="5" spans="1:13" ht="15.75">
      <c r="A5" s="41"/>
      <c r="B5" s="6"/>
      <c r="C5" s="6"/>
      <c r="D5" s="6"/>
      <c r="E5" s="6"/>
      <c r="F5" s="112"/>
      <c r="G5" s="112"/>
      <c r="H5" s="112"/>
      <c r="I5" s="112"/>
      <c r="J5" s="112"/>
      <c r="K5" s="112"/>
      <c r="L5" s="20"/>
      <c r="M5" s="89"/>
    </row>
    <row r="6" spans="1:12" ht="16.5" customHeight="1" thickBot="1">
      <c r="A6" s="41"/>
      <c r="B6" s="102"/>
      <c r="C6" s="102"/>
      <c r="D6" s="102"/>
      <c r="E6" s="102"/>
      <c r="F6" s="252" t="s">
        <v>96</v>
      </c>
      <c r="G6" s="252"/>
      <c r="H6" s="252"/>
      <c r="I6" s="252"/>
      <c r="J6" s="84"/>
      <c r="K6" s="84"/>
      <c r="L6" s="84"/>
    </row>
    <row r="7" spans="1:12" ht="12.75" customHeight="1">
      <c r="A7" s="41"/>
      <c r="B7" s="250" t="s">
        <v>6</v>
      </c>
      <c r="C7" s="236" t="s">
        <v>108</v>
      </c>
      <c r="D7" s="236" t="s">
        <v>109</v>
      </c>
      <c r="E7" s="229" t="s">
        <v>55</v>
      </c>
      <c r="F7" s="247" t="s">
        <v>82</v>
      </c>
      <c r="G7" s="247" t="s">
        <v>84</v>
      </c>
      <c r="H7" s="247" t="s">
        <v>97</v>
      </c>
      <c r="I7" s="247" t="s">
        <v>114</v>
      </c>
      <c r="J7" s="84"/>
      <c r="K7" s="84"/>
      <c r="L7" s="84"/>
    </row>
    <row r="8" spans="1:12" ht="45" customHeight="1" thickBot="1">
      <c r="A8" s="41"/>
      <c r="B8" s="248"/>
      <c r="C8" s="237"/>
      <c r="D8" s="237"/>
      <c r="E8" s="230"/>
      <c r="F8" s="248"/>
      <c r="G8" s="248"/>
      <c r="H8" s="248"/>
      <c r="I8" s="248" t="s">
        <v>0</v>
      </c>
      <c r="J8" s="84"/>
      <c r="K8" s="84"/>
      <c r="L8" s="84"/>
    </row>
    <row r="9" spans="1:12" ht="12.75" customHeight="1" hidden="1">
      <c r="A9" s="41"/>
      <c r="B9" s="21"/>
      <c r="C9" s="92"/>
      <c r="D9" s="92"/>
      <c r="E9" s="92"/>
      <c r="F9" s="233" t="s">
        <v>25</v>
      </c>
      <c r="G9" s="233"/>
      <c r="H9" s="233"/>
      <c r="I9" s="233"/>
      <c r="J9" s="84"/>
      <c r="K9" s="84"/>
      <c r="L9" s="84"/>
    </row>
    <row r="10" spans="1:12" ht="12.75" customHeight="1" hidden="1">
      <c r="A10" s="41"/>
      <c r="B10" s="21"/>
      <c r="C10" s="120"/>
      <c r="D10" s="121"/>
      <c r="E10" s="21"/>
      <c r="F10" s="17"/>
      <c r="G10" s="17"/>
      <c r="H10" s="17"/>
      <c r="I10" s="17"/>
      <c r="J10" s="84"/>
      <c r="K10" s="84"/>
      <c r="L10" s="84"/>
    </row>
    <row r="11" spans="1:12" ht="14.25" customHeight="1" hidden="1">
      <c r="A11" s="41"/>
      <c r="B11" s="104" t="s">
        <v>22</v>
      </c>
      <c r="C11" s="123">
        <f aca="true" t="shared" si="0" ref="C11:I11">SUM(C13:C15)</f>
        <v>1386</v>
      </c>
      <c r="D11" s="124">
        <f t="shared" si="0"/>
        <v>1189</v>
      </c>
      <c r="E11" s="115">
        <f t="shared" si="0"/>
        <v>1363</v>
      </c>
      <c r="F11" s="115">
        <f t="shared" si="0"/>
        <v>1242</v>
      </c>
      <c r="G11" s="115">
        <f t="shared" si="0"/>
        <v>1101</v>
      </c>
      <c r="H11" s="115">
        <f t="shared" si="0"/>
        <v>1096</v>
      </c>
      <c r="I11" s="115">
        <f t="shared" si="0"/>
        <v>915</v>
      </c>
      <c r="J11" s="93"/>
      <c r="K11" s="84"/>
      <c r="L11" s="84"/>
    </row>
    <row r="12" spans="1:12" ht="12.75" customHeight="1" hidden="1">
      <c r="A12" s="41"/>
      <c r="B12" s="23"/>
      <c r="C12" s="123"/>
      <c r="D12" s="124"/>
      <c r="E12" s="23"/>
      <c r="F12" s="23"/>
      <c r="G12" s="23"/>
      <c r="H12" s="23"/>
      <c r="I12" s="23"/>
      <c r="J12" s="93"/>
      <c r="K12" s="84"/>
      <c r="L12" s="84"/>
    </row>
    <row r="13" spans="1:12" ht="24.75" customHeight="1" hidden="1">
      <c r="A13" s="41"/>
      <c r="B13" s="36" t="s">
        <v>3</v>
      </c>
      <c r="C13" s="127">
        <v>528</v>
      </c>
      <c r="D13" s="128">
        <v>495</v>
      </c>
      <c r="E13" s="52">
        <v>476</v>
      </c>
      <c r="F13" s="52">
        <v>459</v>
      </c>
      <c r="G13" s="52">
        <v>410</v>
      </c>
      <c r="H13" s="52">
        <v>406</v>
      </c>
      <c r="I13" s="52">
        <v>277</v>
      </c>
      <c r="J13" s="93"/>
      <c r="K13" s="84"/>
      <c r="L13" s="84"/>
    </row>
    <row r="14" spans="1:12" ht="24.75" customHeight="1" hidden="1">
      <c r="A14" s="41"/>
      <c r="B14" s="36" t="s">
        <v>4</v>
      </c>
      <c r="C14" s="127">
        <v>426</v>
      </c>
      <c r="D14" s="128">
        <v>348</v>
      </c>
      <c r="E14" s="52">
        <v>395</v>
      </c>
      <c r="F14" s="52">
        <v>355</v>
      </c>
      <c r="G14" s="52">
        <v>290</v>
      </c>
      <c r="H14" s="52">
        <v>288</v>
      </c>
      <c r="I14" s="52">
        <v>290</v>
      </c>
      <c r="J14" s="93"/>
      <c r="K14" s="84"/>
      <c r="L14" s="84"/>
    </row>
    <row r="15" spans="1:12" ht="24.75" customHeight="1" hidden="1">
      <c r="A15" s="41"/>
      <c r="B15" s="36" t="s">
        <v>5</v>
      </c>
      <c r="C15" s="127">
        <v>432</v>
      </c>
      <c r="D15" s="128">
        <v>346</v>
      </c>
      <c r="E15" s="52">
        <v>492</v>
      </c>
      <c r="F15" s="52">
        <v>428</v>
      </c>
      <c r="G15" s="52">
        <v>401</v>
      </c>
      <c r="H15" s="52">
        <v>402</v>
      </c>
      <c r="I15" s="52">
        <v>348</v>
      </c>
      <c r="J15" s="93"/>
      <c r="K15" s="84"/>
      <c r="L15" s="84"/>
    </row>
    <row r="16" spans="1:12" ht="12.75" customHeight="1" hidden="1">
      <c r="A16" s="41"/>
      <c r="B16" s="28"/>
      <c r="C16" s="28"/>
      <c r="D16" s="28"/>
      <c r="E16" s="28"/>
      <c r="F16" s="16"/>
      <c r="G16" s="16"/>
      <c r="H16" s="16"/>
      <c r="I16" s="16"/>
      <c r="J16" s="84"/>
      <c r="K16" s="84"/>
      <c r="L16" s="84"/>
    </row>
    <row r="17" spans="1:12" ht="12.75">
      <c r="A17" s="41"/>
      <c r="B17" s="23"/>
      <c r="C17" s="92"/>
      <c r="D17" s="92"/>
      <c r="E17" s="92"/>
      <c r="F17" s="233" t="s">
        <v>26</v>
      </c>
      <c r="G17" s="233"/>
      <c r="H17" s="233"/>
      <c r="I17" s="233"/>
      <c r="J17" s="84"/>
      <c r="K17" s="84"/>
      <c r="L17" s="84"/>
    </row>
    <row r="18" spans="1:12" ht="25.5" customHeight="1">
      <c r="A18" s="41"/>
      <c r="B18" s="36" t="s">
        <v>3</v>
      </c>
      <c r="C18" s="147">
        <v>0.3480392156862745</v>
      </c>
      <c r="D18" s="148">
        <v>0.4014251781472684</v>
      </c>
      <c r="E18" s="14">
        <v>0.3749013417521705</v>
      </c>
      <c r="F18" s="14">
        <v>0.3736559139784946</v>
      </c>
      <c r="G18" s="14">
        <v>0.3905172413793103</v>
      </c>
      <c r="H18" s="14">
        <v>0.31666666666666665</v>
      </c>
      <c r="I18" s="14">
        <v>0.3425720620842572</v>
      </c>
      <c r="J18" s="33"/>
      <c r="L18" s="84"/>
    </row>
    <row r="19" spans="1:12" ht="25.5" customHeight="1">
      <c r="A19" s="41"/>
      <c r="B19" s="36" t="s">
        <v>4</v>
      </c>
      <c r="C19" s="132">
        <v>0.3145424836601307</v>
      </c>
      <c r="D19" s="133">
        <v>0.3182897862232779</v>
      </c>
      <c r="E19" s="14">
        <v>0.2849250197316496</v>
      </c>
      <c r="F19" s="14">
        <v>0.26433691756272404</v>
      </c>
      <c r="G19" s="14">
        <v>0.2543103448275862</v>
      </c>
      <c r="H19" s="14">
        <v>0.3196078431372549</v>
      </c>
      <c r="I19" s="14">
        <v>0.26053215077605324</v>
      </c>
      <c r="J19" s="33"/>
      <c r="L19" s="84"/>
    </row>
    <row r="20" spans="1:12" ht="25.5" customHeight="1">
      <c r="A20" s="41"/>
      <c r="B20" s="36" t="s">
        <v>5</v>
      </c>
      <c r="C20" s="132">
        <v>0.3374183006535948</v>
      </c>
      <c r="D20" s="133">
        <v>0.28028503562945367</v>
      </c>
      <c r="E20" s="14">
        <v>0.34017363851617993</v>
      </c>
      <c r="F20" s="14">
        <v>0.36200716845878134</v>
      </c>
      <c r="G20" s="14">
        <v>0.35517241379310344</v>
      </c>
      <c r="H20" s="14">
        <v>0.3637254901960784</v>
      </c>
      <c r="I20" s="14">
        <v>0.3968957871396896</v>
      </c>
      <c r="J20" s="33"/>
      <c r="L20" s="84"/>
    </row>
    <row r="21" spans="1:12" ht="15.75" customHeight="1">
      <c r="A21" s="41"/>
      <c r="B21" s="116"/>
      <c r="C21" s="116"/>
      <c r="D21" s="116"/>
      <c r="E21" s="116"/>
      <c r="F21" s="96"/>
      <c r="G21" s="96"/>
      <c r="H21" s="96"/>
      <c r="I21" s="96"/>
      <c r="J21" s="96"/>
      <c r="L21" s="84"/>
    </row>
    <row r="22" spans="1:12" ht="7.5" customHeight="1">
      <c r="A22" s="41"/>
      <c r="B22" s="28"/>
      <c r="C22" s="28"/>
      <c r="D22" s="28"/>
      <c r="E22" s="28"/>
      <c r="F22" s="32"/>
      <c r="G22" s="32"/>
      <c r="H22" s="32"/>
      <c r="I22" s="32"/>
      <c r="J22" s="32"/>
      <c r="L22" s="84"/>
    </row>
    <row r="23" spans="1:13" ht="12.75" customHeight="1">
      <c r="A23" s="41"/>
      <c r="B23" s="224" t="s">
        <v>21</v>
      </c>
      <c r="C23" s="224"/>
      <c r="D23" s="224"/>
      <c r="E23" s="224"/>
      <c r="F23" s="224"/>
      <c r="G23" s="224"/>
      <c r="H23" s="224"/>
      <c r="I23" s="224"/>
      <c r="J23" s="149"/>
      <c r="K23" s="149"/>
      <c r="L23" s="149"/>
      <c r="M23" s="106"/>
    </row>
    <row r="24" spans="1:13" ht="11.25" customHeight="1">
      <c r="A24" s="41"/>
      <c r="B24" s="249"/>
      <c r="C24" s="249"/>
      <c r="D24" s="249"/>
      <c r="E24" s="249"/>
      <c r="F24" s="249"/>
      <c r="G24" s="249"/>
      <c r="H24" s="249"/>
      <c r="I24" s="249"/>
      <c r="J24" s="149"/>
      <c r="K24" s="149"/>
      <c r="L24" s="149"/>
      <c r="M24" s="106"/>
    </row>
    <row r="25" spans="1:12" ht="12" customHeight="1">
      <c r="A25" s="41"/>
      <c r="B25" s="98" t="s">
        <v>20</v>
      </c>
      <c r="C25" s="99"/>
      <c r="D25" s="99"/>
      <c r="E25" s="99"/>
      <c r="F25" s="99"/>
      <c r="G25" s="99"/>
      <c r="H25" s="99"/>
      <c r="I25" s="100"/>
      <c r="J25" s="84"/>
      <c r="K25" s="84"/>
      <c r="L25" s="84"/>
    </row>
    <row r="26" spans="1:12" ht="22.5" customHeight="1">
      <c r="A26" s="41"/>
      <c r="B26" s="221" t="s">
        <v>101</v>
      </c>
      <c r="C26" s="222"/>
      <c r="D26" s="222"/>
      <c r="E26" s="222"/>
      <c r="F26" s="222"/>
      <c r="G26" s="222"/>
      <c r="H26" s="222"/>
      <c r="I26" s="223"/>
      <c r="J26" s="84"/>
      <c r="K26" s="84"/>
      <c r="L26" s="84"/>
    </row>
    <row r="28" spans="3:10" ht="12.75">
      <c r="C28" s="101"/>
      <c r="D28" s="101"/>
      <c r="E28" s="101"/>
      <c r="F28" s="101"/>
      <c r="G28" s="101"/>
      <c r="H28" s="101"/>
      <c r="I28" s="101"/>
      <c r="J28" s="101"/>
    </row>
    <row r="29" spans="3:10" ht="12.75">
      <c r="C29" s="101"/>
      <c r="D29" s="101"/>
      <c r="E29" s="101"/>
      <c r="F29" s="101"/>
      <c r="G29" s="101"/>
      <c r="H29" s="101"/>
      <c r="I29" s="101"/>
      <c r="J29" s="101"/>
    </row>
    <row r="30" spans="3:10" ht="12.75">
      <c r="C30" s="101"/>
      <c r="D30" s="101"/>
      <c r="E30" s="101"/>
      <c r="F30" s="101"/>
      <c r="G30" s="101"/>
      <c r="H30" s="101"/>
      <c r="I30" s="101"/>
      <c r="J30" s="101"/>
    </row>
    <row r="32" spans="2:6" s="85" customFormat="1" ht="12.75">
      <c r="B32" s="150"/>
      <c r="C32" s="150"/>
      <c r="D32" s="150"/>
      <c r="E32" s="150"/>
      <c r="F32" s="150"/>
    </row>
    <row r="33" spans="2:14" s="85" customFormat="1" ht="30" customHeight="1">
      <c r="B33" s="235" t="s">
        <v>99</v>
      </c>
      <c r="C33" s="235"/>
      <c r="D33" s="235"/>
      <c r="E33" s="235"/>
      <c r="F33" s="235"/>
      <c r="G33" s="235"/>
      <c r="H33" s="235"/>
      <c r="I33" s="235"/>
      <c r="J33" s="235"/>
      <c r="K33" s="235"/>
      <c r="L33" s="235"/>
      <c r="M33" s="86"/>
      <c r="N33" s="86"/>
    </row>
    <row r="34" spans="2:14" s="85" customFormat="1" ht="22.5" customHeight="1">
      <c r="B34" s="5"/>
      <c r="C34" s="5"/>
      <c r="D34" s="5"/>
      <c r="E34" s="5"/>
      <c r="F34" s="5"/>
      <c r="G34" s="5"/>
      <c r="H34" s="5"/>
      <c r="I34" s="5"/>
      <c r="J34" s="5"/>
      <c r="K34" s="5"/>
      <c r="L34" s="5"/>
      <c r="M34" s="86"/>
      <c r="N34" s="86"/>
    </row>
    <row r="35" spans="2:14" ht="14.25" customHeight="1">
      <c r="B35" s="6"/>
      <c r="C35" s="6"/>
      <c r="D35" s="6"/>
      <c r="E35" s="6"/>
      <c r="F35" s="6"/>
      <c r="G35" s="112"/>
      <c r="H35" s="112"/>
      <c r="I35" s="112"/>
      <c r="J35" s="112"/>
      <c r="K35" s="20"/>
      <c r="L35" s="20"/>
      <c r="M35" s="89"/>
      <c r="N35" s="89"/>
    </row>
    <row r="36" spans="2:12" s="85" customFormat="1" ht="14.25" customHeight="1" thickBot="1">
      <c r="B36" s="87"/>
      <c r="C36" s="87"/>
      <c r="D36" s="87"/>
      <c r="E36" s="87"/>
      <c r="F36" s="252" t="s">
        <v>100</v>
      </c>
      <c r="G36" s="252"/>
      <c r="H36" s="252"/>
      <c r="I36" s="252"/>
      <c r="J36" s="252"/>
      <c r="K36" s="252"/>
      <c r="L36" s="252"/>
    </row>
    <row r="37" spans="2:12" s="85" customFormat="1" ht="12.75" customHeight="1">
      <c r="B37" s="250"/>
      <c r="C37" s="236" t="s">
        <v>108</v>
      </c>
      <c r="D37" s="236" t="s">
        <v>109</v>
      </c>
      <c r="E37" s="229" t="s">
        <v>55</v>
      </c>
      <c r="F37" s="247" t="s">
        <v>82</v>
      </c>
      <c r="G37" s="247" t="s">
        <v>84</v>
      </c>
      <c r="H37" s="247" t="s">
        <v>97</v>
      </c>
      <c r="I37" s="247" t="s">
        <v>114</v>
      </c>
      <c r="J37" s="90"/>
      <c r="K37" s="90"/>
      <c r="L37" s="227" t="s">
        <v>115</v>
      </c>
    </row>
    <row r="38" spans="2:15" s="85" customFormat="1" ht="45" customHeight="1" thickBot="1">
      <c r="B38" s="248"/>
      <c r="C38" s="237"/>
      <c r="D38" s="237"/>
      <c r="E38" s="230"/>
      <c r="F38" s="248"/>
      <c r="G38" s="248"/>
      <c r="H38" s="248"/>
      <c r="I38" s="248" t="s">
        <v>0</v>
      </c>
      <c r="J38" s="91"/>
      <c r="K38" s="91"/>
      <c r="L38" s="228"/>
      <c r="O38" s="151"/>
    </row>
    <row r="39" spans="2:12" s="85" customFormat="1" ht="14.25" customHeight="1">
      <c r="B39" s="21"/>
      <c r="C39" s="92"/>
      <c r="D39" s="92"/>
      <c r="E39" s="92"/>
      <c r="F39" s="217" t="s">
        <v>27</v>
      </c>
      <c r="G39" s="217"/>
      <c r="H39" s="217"/>
      <c r="I39" s="217"/>
      <c r="J39" s="10"/>
      <c r="K39" s="21"/>
      <c r="L39" s="23"/>
    </row>
    <row r="40" spans="2:12" s="85" customFormat="1" ht="14.25" customHeight="1">
      <c r="B40" s="21"/>
      <c r="C40" s="21"/>
      <c r="D40" s="121"/>
      <c r="E40" s="21"/>
      <c r="F40" s="21"/>
      <c r="G40" s="10"/>
      <c r="H40" s="10"/>
      <c r="I40" s="10"/>
      <c r="J40" s="10"/>
      <c r="K40" s="21"/>
      <c r="L40" s="23"/>
    </row>
    <row r="41" spans="2:12" s="85" customFormat="1" ht="14.25" customHeight="1">
      <c r="B41" s="104" t="s">
        <v>17</v>
      </c>
      <c r="C41" s="152">
        <v>207</v>
      </c>
      <c r="D41" s="153">
        <v>186</v>
      </c>
      <c r="E41" s="29">
        <v>201</v>
      </c>
      <c r="F41" s="29">
        <v>231</v>
      </c>
      <c r="G41" s="29">
        <v>229</v>
      </c>
      <c r="H41" s="29">
        <v>219</v>
      </c>
      <c r="I41" s="117">
        <v>235</v>
      </c>
      <c r="J41" s="49"/>
      <c r="K41" s="40"/>
      <c r="L41" s="40">
        <f>I41/E41-1</f>
        <v>0.1691542288557213</v>
      </c>
    </row>
    <row r="42" spans="2:12" s="85" customFormat="1" ht="7.5" customHeight="1">
      <c r="B42" s="36"/>
      <c r="C42" s="36"/>
      <c r="D42" s="36"/>
      <c r="E42" s="36"/>
      <c r="F42" s="36"/>
      <c r="G42" s="36"/>
      <c r="H42" s="36"/>
      <c r="I42" s="36"/>
      <c r="J42" s="36"/>
      <c r="K42" s="47"/>
      <c r="L42" s="117"/>
    </row>
    <row r="43" spans="2:12" s="85" customFormat="1" ht="12.75" customHeight="1">
      <c r="B43" s="224" t="s">
        <v>21</v>
      </c>
      <c r="C43" s="224"/>
      <c r="D43" s="224"/>
      <c r="E43" s="224"/>
      <c r="F43" s="224"/>
      <c r="G43" s="224"/>
      <c r="H43" s="224"/>
      <c r="I43" s="224"/>
      <c r="J43" s="224"/>
      <c r="K43" s="224"/>
      <c r="L43" s="224"/>
    </row>
    <row r="44" spans="2:12" s="85" customFormat="1" ht="11.25" customHeight="1">
      <c r="B44" s="2"/>
      <c r="C44" s="2"/>
      <c r="D44" s="2"/>
      <c r="E44" s="2"/>
      <c r="F44" s="2"/>
      <c r="G44" s="2"/>
      <c r="H44" s="2"/>
      <c r="I44" s="32"/>
      <c r="J44" s="32"/>
      <c r="K44" s="32"/>
      <c r="L44" s="28"/>
    </row>
    <row r="45" spans="2:12" s="85" customFormat="1" ht="10.5" customHeight="1">
      <c r="B45" s="11" t="s">
        <v>20</v>
      </c>
      <c r="C45" s="12"/>
      <c r="D45" s="12"/>
      <c r="E45" s="12"/>
      <c r="F45" s="12"/>
      <c r="G45" s="12"/>
      <c r="H45" s="12"/>
      <c r="I45" s="118"/>
      <c r="J45" s="118"/>
      <c r="K45" s="118"/>
      <c r="L45" s="100"/>
    </row>
    <row r="46" spans="2:12" s="85" customFormat="1" ht="26.25" customHeight="1">
      <c r="B46" s="221" t="s">
        <v>107</v>
      </c>
      <c r="C46" s="222"/>
      <c r="D46" s="222"/>
      <c r="E46" s="222"/>
      <c r="F46" s="222"/>
      <c r="G46" s="222"/>
      <c r="H46" s="222"/>
      <c r="I46" s="222"/>
      <c r="J46" s="222"/>
      <c r="K46" s="222"/>
      <c r="L46" s="223"/>
    </row>
  </sheetData>
  <sheetProtection/>
  <mergeCells count="30">
    <mergeCell ref="F39:I39"/>
    <mergeCell ref="B43:L43"/>
    <mergeCell ref="I37:I38"/>
    <mergeCell ref="B46:L46"/>
    <mergeCell ref="B33:L33"/>
    <mergeCell ref="F36:L36"/>
    <mergeCell ref="B37:B38"/>
    <mergeCell ref="C37:C38"/>
    <mergeCell ref="D37:D38"/>
    <mergeCell ref="E37:E38"/>
    <mergeCell ref="F37:F38"/>
    <mergeCell ref="G37:G38"/>
    <mergeCell ref="H37:H38"/>
    <mergeCell ref="L37:L38"/>
    <mergeCell ref="B1:L1"/>
    <mergeCell ref="C7:C8"/>
    <mergeCell ref="B3:L3"/>
    <mergeCell ref="F7:F8"/>
    <mergeCell ref="D7:D8"/>
    <mergeCell ref="E7:E8"/>
    <mergeCell ref="F6:I6"/>
    <mergeCell ref="B26:I26"/>
    <mergeCell ref="G7:G8"/>
    <mergeCell ref="H7:H8"/>
    <mergeCell ref="B24:I24"/>
    <mergeCell ref="B23:I23"/>
    <mergeCell ref="B7:B8"/>
    <mergeCell ref="I7:I8"/>
    <mergeCell ref="F17:I17"/>
    <mergeCell ref="F9:I9"/>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B2:M33"/>
  <sheetViews>
    <sheetView showGridLines="0" workbookViewId="0" topLeftCell="A1">
      <selection activeCell="B2" sqref="B2:H2"/>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235" t="s">
        <v>123</v>
      </c>
      <c r="C2" s="235"/>
      <c r="D2" s="235"/>
      <c r="E2" s="235"/>
      <c r="F2" s="235"/>
      <c r="G2" s="235"/>
      <c r="H2" s="235"/>
    </row>
    <row r="4" spans="2:7" ht="13.5" thickBot="1">
      <c r="B4" s="187"/>
      <c r="C4" s="187"/>
      <c r="D4" s="258" t="s">
        <v>103</v>
      </c>
      <c r="E4" s="258"/>
      <c r="F4" s="258"/>
      <c r="G4" s="258"/>
    </row>
    <row r="5" spans="2:7" ht="12.75" customHeight="1">
      <c r="B5" s="256" t="s">
        <v>83</v>
      </c>
      <c r="C5" s="213">
        <v>0</v>
      </c>
      <c r="D5" s="213">
        <v>1</v>
      </c>
      <c r="E5" s="213">
        <v>2</v>
      </c>
      <c r="F5" s="213" t="s">
        <v>104</v>
      </c>
      <c r="G5" s="254" t="s">
        <v>127</v>
      </c>
    </row>
    <row r="6" spans="2:7" ht="42" customHeight="1" thickBot="1">
      <c r="B6" s="257"/>
      <c r="C6" s="253"/>
      <c r="D6" s="253"/>
      <c r="E6" s="253"/>
      <c r="F6" s="253"/>
      <c r="G6" s="255" t="s">
        <v>0</v>
      </c>
    </row>
    <row r="7" spans="2:7" ht="12.75" customHeight="1">
      <c r="B7" s="188"/>
      <c r="C7" s="218" t="s">
        <v>106</v>
      </c>
      <c r="D7" s="218"/>
      <c r="E7" s="218"/>
      <c r="F7" s="218"/>
      <c r="G7" s="189"/>
    </row>
    <row r="8" spans="2:7" ht="12.75" customHeight="1">
      <c r="B8" s="188"/>
      <c r="C8" s="188"/>
      <c r="D8" s="188"/>
      <c r="E8" s="190"/>
      <c r="F8" s="191"/>
      <c r="G8" s="191"/>
    </row>
    <row r="9" spans="2:7" ht="14.25" customHeight="1">
      <c r="B9" s="194" t="s">
        <v>17</v>
      </c>
      <c r="C9" s="193">
        <f>SUM(C11:C17)</f>
        <v>11498</v>
      </c>
      <c r="D9" s="193">
        <f>SUM(D11:D17)</f>
        <v>2328</v>
      </c>
      <c r="E9" s="193">
        <f>SUM(E11:E17)</f>
        <v>764</v>
      </c>
      <c r="F9" s="193">
        <f>SUM(F11:F17)</f>
        <v>567</v>
      </c>
      <c r="G9" s="193">
        <f>SUM(C9:F9)</f>
        <v>15157</v>
      </c>
    </row>
    <row r="10" spans="2:7" ht="12.75" customHeight="1">
      <c r="B10" s="194"/>
      <c r="C10" s="193"/>
      <c r="D10" s="193"/>
      <c r="E10" s="193"/>
      <c r="F10" s="195"/>
      <c r="G10" s="195"/>
    </row>
    <row r="11" spans="2:7" ht="14.25" customHeight="1">
      <c r="B11" s="196" t="s">
        <v>18</v>
      </c>
      <c r="C11" s="52">
        <v>3007</v>
      </c>
      <c r="D11" s="52">
        <v>98</v>
      </c>
      <c r="E11" s="52">
        <v>18</v>
      </c>
      <c r="F11" s="52">
        <v>7</v>
      </c>
      <c r="G11" s="52">
        <v>3130</v>
      </c>
    </row>
    <row r="12" spans="2:7" ht="12.75" customHeight="1">
      <c r="B12" s="196" t="s">
        <v>11</v>
      </c>
      <c r="C12" s="52">
        <v>392</v>
      </c>
      <c r="D12" s="52">
        <v>76</v>
      </c>
      <c r="E12" s="52">
        <v>21</v>
      </c>
      <c r="F12" s="52">
        <v>14</v>
      </c>
      <c r="G12" s="52">
        <v>503</v>
      </c>
    </row>
    <row r="13" spans="2:7" ht="12.75" customHeight="1">
      <c r="B13" s="196" t="s">
        <v>1</v>
      </c>
      <c r="C13" s="52">
        <v>526</v>
      </c>
      <c r="D13" s="52">
        <v>103</v>
      </c>
      <c r="E13" s="52">
        <v>16</v>
      </c>
      <c r="F13" s="52">
        <v>13</v>
      </c>
      <c r="G13" s="52">
        <v>658</v>
      </c>
    </row>
    <row r="14" spans="2:7" ht="12.75" customHeight="1">
      <c r="B14" s="196" t="s">
        <v>10</v>
      </c>
      <c r="C14" s="52">
        <v>3412</v>
      </c>
      <c r="D14" s="52">
        <v>638</v>
      </c>
      <c r="E14" s="52">
        <v>175</v>
      </c>
      <c r="F14" s="52">
        <v>85</v>
      </c>
      <c r="G14" s="52">
        <v>4310</v>
      </c>
    </row>
    <row r="15" spans="2:7" ht="12.75" customHeight="1">
      <c r="B15" s="196" t="s">
        <v>12</v>
      </c>
      <c r="C15" s="52">
        <v>1466</v>
      </c>
      <c r="D15" s="52">
        <v>391</v>
      </c>
      <c r="E15" s="52">
        <v>127</v>
      </c>
      <c r="F15" s="52">
        <v>77</v>
      </c>
      <c r="G15" s="52">
        <v>2061</v>
      </c>
    </row>
    <row r="16" spans="2:7" ht="12.75" customHeight="1">
      <c r="B16" s="196" t="s">
        <v>13</v>
      </c>
      <c r="C16" s="52">
        <v>2168</v>
      </c>
      <c r="D16" s="52">
        <v>897</v>
      </c>
      <c r="E16" s="52">
        <v>366</v>
      </c>
      <c r="F16" s="52">
        <v>337</v>
      </c>
      <c r="G16" s="52">
        <v>3768</v>
      </c>
    </row>
    <row r="17" spans="2:7" ht="14.25">
      <c r="B17" s="196" t="s">
        <v>85</v>
      </c>
      <c r="C17" s="52">
        <v>527</v>
      </c>
      <c r="D17" s="52">
        <v>125</v>
      </c>
      <c r="E17" s="52">
        <v>41</v>
      </c>
      <c r="F17" s="52">
        <v>34</v>
      </c>
      <c r="G17" s="52">
        <v>727</v>
      </c>
    </row>
    <row r="18" spans="2:7" ht="12.75">
      <c r="B18" s="197"/>
      <c r="C18" s="197"/>
      <c r="D18" s="197"/>
      <c r="E18" s="197"/>
      <c r="F18" s="197"/>
      <c r="G18" s="197"/>
    </row>
    <row r="19" spans="2:7" ht="12.75">
      <c r="B19" s="197"/>
      <c r="C19" s="215" t="s">
        <v>128</v>
      </c>
      <c r="D19" s="215"/>
      <c r="E19" s="215"/>
      <c r="F19" s="215"/>
      <c r="G19" s="197"/>
    </row>
    <row r="20" spans="2:7" ht="14.25">
      <c r="B20" s="196" t="s">
        <v>18</v>
      </c>
      <c r="C20" s="198">
        <f aca="true" t="shared" si="0" ref="C20:F26">IF(C$9&lt;50,"*",C11/C$9)</f>
        <v>0.26152374325969735</v>
      </c>
      <c r="D20" s="198">
        <f t="shared" si="0"/>
        <v>0.04209621993127148</v>
      </c>
      <c r="E20" s="198">
        <f t="shared" si="0"/>
        <v>0.02356020942408377</v>
      </c>
      <c r="F20" s="198">
        <f t="shared" si="0"/>
        <v>0.012345679012345678</v>
      </c>
      <c r="G20" s="200"/>
    </row>
    <row r="21" spans="2:7" ht="12.75">
      <c r="B21" s="196" t="str">
        <f>B12</f>
        <v>Absolute/Conditional discharge</v>
      </c>
      <c r="C21" s="198">
        <f t="shared" si="0"/>
        <v>0.03409288571925552</v>
      </c>
      <c r="D21" s="198">
        <f t="shared" si="0"/>
        <v>0.03264604810996564</v>
      </c>
      <c r="E21" s="198">
        <f t="shared" si="0"/>
        <v>0.0274869109947644</v>
      </c>
      <c r="F21" s="198">
        <f t="shared" si="0"/>
        <v>0.024691358024691357</v>
      </c>
      <c r="G21" s="200"/>
    </row>
    <row r="22" spans="2:7" ht="12.75">
      <c r="B22" s="196" t="str">
        <f>B13</f>
        <v>Fine</v>
      </c>
      <c r="C22" s="198">
        <f t="shared" si="0"/>
        <v>0.045747086449817356</v>
      </c>
      <c r="D22" s="198">
        <f t="shared" si="0"/>
        <v>0.044243986254295535</v>
      </c>
      <c r="E22" s="198">
        <f t="shared" si="0"/>
        <v>0.020942408376963352</v>
      </c>
      <c r="F22" s="198">
        <f t="shared" si="0"/>
        <v>0.02292768959435626</v>
      </c>
      <c r="G22" s="200"/>
    </row>
    <row r="23" spans="2:7" ht="12.75">
      <c r="B23" s="196" t="str">
        <f>B14</f>
        <v>Community sentence</v>
      </c>
      <c r="C23" s="198">
        <f t="shared" si="0"/>
        <v>0.29674726039311183</v>
      </c>
      <c r="D23" s="198">
        <f t="shared" si="0"/>
        <v>0.27405498281786944</v>
      </c>
      <c r="E23" s="198">
        <f t="shared" si="0"/>
        <v>0.22905759162303665</v>
      </c>
      <c r="F23" s="198">
        <f t="shared" si="0"/>
        <v>0.14991181657848324</v>
      </c>
      <c r="G23" s="200"/>
    </row>
    <row r="24" spans="2:7" ht="12.75">
      <c r="B24" s="196" t="str">
        <f>B15</f>
        <v>Suspended sentence</v>
      </c>
      <c r="C24" s="198">
        <f t="shared" si="0"/>
        <v>0.12750043485823623</v>
      </c>
      <c r="D24" s="198">
        <f t="shared" si="0"/>
        <v>0.16795532646048109</v>
      </c>
      <c r="E24" s="198">
        <f t="shared" si="0"/>
        <v>0.1662303664921466</v>
      </c>
      <c r="F24" s="198">
        <f t="shared" si="0"/>
        <v>0.13580246913580246</v>
      </c>
      <c r="G24" s="200"/>
    </row>
    <row r="25" spans="2:7" ht="12.75">
      <c r="B25" s="196" t="str">
        <f>B16</f>
        <v>Immediate custody</v>
      </c>
      <c r="C25" s="198">
        <f t="shared" si="0"/>
        <v>0.18855453122282137</v>
      </c>
      <c r="D25" s="198">
        <f t="shared" si="0"/>
        <v>0.3853092783505155</v>
      </c>
      <c r="E25" s="198">
        <f t="shared" si="0"/>
        <v>0.4790575916230366</v>
      </c>
      <c r="F25" s="198">
        <f t="shared" si="0"/>
        <v>0.5943562610229277</v>
      </c>
      <c r="G25" s="197"/>
    </row>
    <row r="26" spans="2:7" ht="14.25">
      <c r="B26" s="196" t="s">
        <v>85</v>
      </c>
      <c r="C26" s="198">
        <f t="shared" si="0"/>
        <v>0.04583405809706036</v>
      </c>
      <c r="D26" s="198">
        <f t="shared" si="0"/>
        <v>0.05369415807560137</v>
      </c>
      <c r="E26" s="198">
        <f t="shared" si="0"/>
        <v>0.05366492146596859</v>
      </c>
      <c r="F26" s="198">
        <f t="shared" si="0"/>
        <v>0.059964726631393295</v>
      </c>
      <c r="G26" s="197"/>
    </row>
    <row r="27" spans="2:7" ht="12.75">
      <c r="B27" s="201"/>
      <c r="C27" s="202"/>
      <c r="D27" s="202"/>
      <c r="E27" s="202"/>
      <c r="F27" s="202"/>
      <c r="G27" s="203"/>
    </row>
    <row r="28" spans="2:7" ht="12.75">
      <c r="B28" s="197"/>
      <c r="C28" s="197"/>
      <c r="D28" s="197"/>
      <c r="E28" s="197"/>
      <c r="F28" s="197"/>
      <c r="G28" s="197"/>
    </row>
    <row r="29" spans="2:12" ht="12.75" customHeight="1">
      <c r="B29" s="216" t="s">
        <v>21</v>
      </c>
      <c r="C29" s="216"/>
      <c r="D29" s="216"/>
      <c r="E29" s="216"/>
      <c r="F29" s="216"/>
      <c r="G29" s="216"/>
      <c r="H29" s="149"/>
      <c r="I29" s="149"/>
      <c r="J29" s="149"/>
      <c r="K29" s="149"/>
      <c r="L29" s="149"/>
    </row>
    <row r="30" spans="2:12" ht="12.75" customHeight="1">
      <c r="B30" s="216" t="s">
        <v>24</v>
      </c>
      <c r="C30" s="216"/>
      <c r="D30" s="216"/>
      <c r="E30" s="216"/>
      <c r="F30" s="216"/>
      <c r="G30" s="216"/>
      <c r="H30" s="149"/>
      <c r="I30" s="149"/>
      <c r="J30" s="149"/>
      <c r="K30" s="149"/>
      <c r="L30" s="149"/>
    </row>
    <row r="31" spans="2:7" ht="12.75">
      <c r="B31" s="197"/>
      <c r="C31" s="197"/>
      <c r="D31" s="197"/>
      <c r="E31" s="197"/>
      <c r="F31" s="197"/>
      <c r="G31" s="197"/>
    </row>
    <row r="32" spans="2:13" ht="12.75">
      <c r="B32" s="205" t="s">
        <v>20</v>
      </c>
      <c r="C32" s="206"/>
      <c r="D32" s="206"/>
      <c r="E32" s="207"/>
      <c r="F32" s="207"/>
      <c r="G32" s="208"/>
      <c r="H32" s="178"/>
      <c r="I32" s="97"/>
      <c r="J32" s="97"/>
      <c r="K32" s="97"/>
      <c r="L32" s="97"/>
      <c r="M32" s="97"/>
    </row>
    <row r="33" spans="2:13" ht="32.25" customHeight="1">
      <c r="B33" s="219" t="s">
        <v>101</v>
      </c>
      <c r="C33" s="220"/>
      <c r="D33" s="220"/>
      <c r="E33" s="220"/>
      <c r="F33" s="220"/>
      <c r="G33" s="214"/>
      <c r="H33" s="179"/>
      <c r="I33" s="180"/>
      <c r="J33" s="180"/>
      <c r="K33" s="180"/>
      <c r="L33" s="180"/>
      <c r="M33" s="180"/>
    </row>
  </sheetData>
  <mergeCells count="13">
    <mergeCell ref="B2:H2"/>
    <mergeCell ref="F5:F6"/>
    <mergeCell ref="G5:G6"/>
    <mergeCell ref="B5:B6"/>
    <mergeCell ref="C5:C6"/>
    <mergeCell ref="D5:D6"/>
    <mergeCell ref="D4:G4"/>
    <mergeCell ref="E5:E6"/>
    <mergeCell ref="C7:F7"/>
    <mergeCell ref="B33:G33"/>
    <mergeCell ref="C19:F19"/>
    <mergeCell ref="B29:G29"/>
    <mergeCell ref="B30:G3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52"/>
  <sheetViews>
    <sheetView showGridLines="0" workbookViewId="0" topLeftCell="A1">
      <selection activeCell="G41" sqref="G41"/>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235" t="s">
        <v>122</v>
      </c>
      <c r="C2" s="235"/>
      <c r="D2" s="235"/>
      <c r="E2" s="235"/>
      <c r="F2" s="235"/>
      <c r="G2" s="235"/>
      <c r="H2" s="235"/>
    </row>
    <row r="4" spans="2:7" ht="13.5" thickBot="1">
      <c r="B4" s="187"/>
      <c r="C4" s="187"/>
      <c r="D4" s="258" t="s">
        <v>103</v>
      </c>
      <c r="E4" s="258"/>
      <c r="F4" s="258"/>
      <c r="G4" s="258"/>
    </row>
    <row r="5" spans="2:7" ht="12.75" customHeight="1">
      <c r="B5" s="256" t="s">
        <v>83</v>
      </c>
      <c r="C5" s="213">
        <v>0</v>
      </c>
      <c r="D5" s="213">
        <v>1</v>
      </c>
      <c r="E5" s="213">
        <v>2</v>
      </c>
      <c r="F5" s="213" t="s">
        <v>104</v>
      </c>
      <c r="G5" s="254" t="s">
        <v>127</v>
      </c>
    </row>
    <row r="6" spans="2:7" ht="42" customHeight="1" thickBot="1">
      <c r="B6" s="257"/>
      <c r="C6" s="253"/>
      <c r="D6" s="253"/>
      <c r="E6" s="253"/>
      <c r="F6" s="253"/>
      <c r="G6" s="255" t="s">
        <v>0</v>
      </c>
    </row>
    <row r="7" spans="2:7" ht="12.75" customHeight="1">
      <c r="B7" s="188"/>
      <c r="C7" s="218" t="s">
        <v>106</v>
      </c>
      <c r="D7" s="218"/>
      <c r="E7" s="218"/>
      <c r="F7" s="218"/>
      <c r="G7" s="189"/>
    </row>
    <row r="8" spans="2:7" ht="12.75" customHeight="1">
      <c r="B8" s="188"/>
      <c r="C8" s="188"/>
      <c r="D8" s="188"/>
      <c r="E8" s="190"/>
      <c r="F8" s="191"/>
      <c r="G8" s="191"/>
    </row>
    <row r="9" spans="2:7" ht="14.25" customHeight="1">
      <c r="B9" s="192" t="s">
        <v>2</v>
      </c>
      <c r="C9" s="193">
        <f>SUM(C11:C16)</f>
        <v>2260</v>
      </c>
      <c r="D9" s="193">
        <f>SUM(D11:D16)</f>
        <v>205</v>
      </c>
      <c r="E9" s="193">
        <f>SUM(E11:E16)</f>
        <v>40</v>
      </c>
      <c r="F9" s="193">
        <f>SUM(F11:F16)</f>
        <v>11</v>
      </c>
      <c r="G9" s="193">
        <f>SUM(C9:F9)</f>
        <v>2516</v>
      </c>
    </row>
    <row r="10" spans="2:7" ht="12.75" customHeight="1">
      <c r="B10" s="194"/>
      <c r="C10" s="193"/>
      <c r="D10" s="193"/>
      <c r="E10" s="193"/>
      <c r="F10" s="195"/>
      <c r="G10" s="195"/>
    </row>
    <row r="11" spans="2:7" ht="14.25" customHeight="1">
      <c r="B11" s="196" t="s">
        <v>18</v>
      </c>
      <c r="C11" s="52">
        <v>759</v>
      </c>
      <c r="D11" s="52">
        <v>4</v>
      </c>
      <c r="E11" s="52"/>
      <c r="F11" s="52"/>
      <c r="G11" s="52">
        <v>763</v>
      </c>
    </row>
    <row r="12" spans="2:7" ht="12.75" customHeight="1">
      <c r="B12" s="196" t="s">
        <v>11</v>
      </c>
      <c r="C12" s="52">
        <v>44</v>
      </c>
      <c r="D12" s="52">
        <v>4</v>
      </c>
      <c r="E12" s="52">
        <v>1</v>
      </c>
      <c r="F12" s="52">
        <v>1</v>
      </c>
      <c r="G12" s="52">
        <v>50</v>
      </c>
    </row>
    <row r="13" spans="2:7" ht="12.75" customHeight="1">
      <c r="B13" s="196" t="s">
        <v>1</v>
      </c>
      <c r="C13" s="52">
        <v>3</v>
      </c>
      <c r="D13" s="52">
        <v>1</v>
      </c>
      <c r="E13" s="52"/>
      <c r="F13" s="52">
        <v>1</v>
      </c>
      <c r="G13" s="52">
        <v>5</v>
      </c>
    </row>
    <row r="14" spans="2:7" ht="12.75" customHeight="1">
      <c r="B14" s="196" t="s">
        <v>10</v>
      </c>
      <c r="C14" s="52">
        <v>1214</v>
      </c>
      <c r="D14" s="52">
        <v>125</v>
      </c>
      <c r="E14" s="52">
        <v>23</v>
      </c>
      <c r="F14" s="52">
        <v>3</v>
      </c>
      <c r="G14" s="52">
        <v>1365</v>
      </c>
    </row>
    <row r="15" spans="2:7" ht="12.75" customHeight="1">
      <c r="B15" s="196" t="s">
        <v>13</v>
      </c>
      <c r="C15" s="52">
        <v>150</v>
      </c>
      <c r="D15" s="52">
        <v>52</v>
      </c>
      <c r="E15" s="52">
        <v>12</v>
      </c>
      <c r="F15" s="52">
        <v>5</v>
      </c>
      <c r="G15" s="52">
        <v>219</v>
      </c>
    </row>
    <row r="16" spans="2:7" ht="12.75" customHeight="1">
      <c r="B16" s="196" t="s">
        <v>89</v>
      </c>
      <c r="C16" s="52">
        <v>90</v>
      </c>
      <c r="D16" s="52">
        <v>19</v>
      </c>
      <c r="E16" s="52">
        <v>4</v>
      </c>
      <c r="F16" s="52">
        <v>1</v>
      </c>
      <c r="G16" s="52">
        <v>114</v>
      </c>
    </row>
    <row r="17" spans="2:7" ht="12.75">
      <c r="B17" s="197"/>
      <c r="C17" s="197"/>
      <c r="D17" s="197"/>
      <c r="E17" s="197"/>
      <c r="F17" s="197"/>
      <c r="G17" s="197"/>
    </row>
    <row r="18" spans="2:7" ht="12.75">
      <c r="B18" s="197"/>
      <c r="C18" s="215" t="s">
        <v>128</v>
      </c>
      <c r="D18" s="215"/>
      <c r="E18" s="215"/>
      <c r="F18" s="215"/>
      <c r="G18" s="197"/>
    </row>
    <row r="19" spans="2:7" ht="14.25">
      <c r="B19" s="196" t="s">
        <v>18</v>
      </c>
      <c r="C19" s="198">
        <f aca="true" t="shared" si="0" ref="C19:F24">IF(C$9&lt;50,"*",C11/C$9)</f>
        <v>0.33584070796460175</v>
      </c>
      <c r="D19" s="198">
        <f t="shared" si="0"/>
        <v>0.01951219512195122</v>
      </c>
      <c r="E19" s="199" t="str">
        <f t="shared" si="0"/>
        <v>*</v>
      </c>
      <c r="F19" s="199" t="str">
        <f t="shared" si="0"/>
        <v>*</v>
      </c>
      <c r="G19" s="200"/>
    </row>
    <row r="20" spans="2:7" ht="12.75">
      <c r="B20" s="196" t="str">
        <f>B12</f>
        <v>Absolute/Conditional discharge</v>
      </c>
      <c r="C20" s="198">
        <f t="shared" si="0"/>
        <v>0.019469026548672566</v>
      </c>
      <c r="D20" s="198">
        <f t="shared" si="0"/>
        <v>0.01951219512195122</v>
      </c>
      <c r="E20" s="199" t="str">
        <f t="shared" si="0"/>
        <v>*</v>
      </c>
      <c r="F20" s="199" t="str">
        <f t="shared" si="0"/>
        <v>*</v>
      </c>
      <c r="G20" s="200"/>
    </row>
    <row r="21" spans="2:7" ht="12.75">
      <c r="B21" s="196" t="str">
        <f>B13</f>
        <v>Fine</v>
      </c>
      <c r="C21" s="198">
        <f t="shared" si="0"/>
        <v>0.001327433628318584</v>
      </c>
      <c r="D21" s="198">
        <f t="shared" si="0"/>
        <v>0.004878048780487805</v>
      </c>
      <c r="E21" s="199" t="str">
        <f t="shared" si="0"/>
        <v>*</v>
      </c>
      <c r="F21" s="199" t="str">
        <f t="shared" si="0"/>
        <v>*</v>
      </c>
      <c r="G21" s="200"/>
    </row>
    <row r="22" spans="2:7" ht="12.75">
      <c r="B22" s="196" t="str">
        <f>B14</f>
        <v>Community sentence</v>
      </c>
      <c r="C22" s="198">
        <f t="shared" si="0"/>
        <v>0.5371681415929204</v>
      </c>
      <c r="D22" s="198">
        <f t="shared" si="0"/>
        <v>0.6097560975609756</v>
      </c>
      <c r="E22" s="199" t="str">
        <f t="shared" si="0"/>
        <v>*</v>
      </c>
      <c r="F22" s="199" t="str">
        <f t="shared" si="0"/>
        <v>*</v>
      </c>
      <c r="G22" s="200"/>
    </row>
    <row r="23" spans="2:7" ht="12.75">
      <c r="B23" s="196" t="str">
        <f>B15</f>
        <v>Immediate custody</v>
      </c>
      <c r="C23" s="198">
        <f t="shared" si="0"/>
        <v>0.06637168141592921</v>
      </c>
      <c r="D23" s="198">
        <f t="shared" si="0"/>
        <v>0.25365853658536586</v>
      </c>
      <c r="E23" s="199" t="str">
        <f t="shared" si="0"/>
        <v>*</v>
      </c>
      <c r="F23" s="199" t="str">
        <f t="shared" si="0"/>
        <v>*</v>
      </c>
      <c r="G23" s="197"/>
    </row>
    <row r="24" spans="2:7" ht="12.75">
      <c r="B24" s="196" t="s">
        <v>89</v>
      </c>
      <c r="C24" s="198">
        <f t="shared" si="0"/>
        <v>0.03982300884955752</v>
      </c>
      <c r="D24" s="198">
        <f t="shared" si="0"/>
        <v>0.09268292682926829</v>
      </c>
      <c r="E24" s="199" t="str">
        <f t="shared" si="0"/>
        <v>*</v>
      </c>
      <c r="F24" s="199" t="str">
        <f t="shared" si="0"/>
        <v>*</v>
      </c>
      <c r="G24" s="197"/>
    </row>
    <row r="25" spans="2:7" ht="12.75">
      <c r="B25" s="201"/>
      <c r="C25" s="202"/>
      <c r="D25" s="202"/>
      <c r="E25" s="202"/>
      <c r="F25" s="202"/>
      <c r="G25" s="203"/>
    </row>
    <row r="26" spans="2:7" ht="12.75">
      <c r="B26" s="188"/>
      <c r="C26" s="215" t="s">
        <v>106</v>
      </c>
      <c r="D26" s="215"/>
      <c r="E26" s="215"/>
      <c r="F26" s="215"/>
      <c r="G26" s="191"/>
    </row>
    <row r="27" spans="2:7" ht="12.75">
      <c r="B27" s="204" t="s">
        <v>7</v>
      </c>
      <c r="C27" s="193">
        <f>SUM(C29:C35)</f>
        <v>9234</v>
      </c>
      <c r="D27" s="193">
        <f>SUM(D29:D35)</f>
        <v>2122</v>
      </c>
      <c r="E27" s="193">
        <f>SUM(E29:E35)</f>
        <v>724</v>
      </c>
      <c r="F27" s="193">
        <f>SUM(F29:F35)</f>
        <v>556</v>
      </c>
      <c r="G27" s="193">
        <f>SUM(C27:F27)</f>
        <v>12636</v>
      </c>
    </row>
    <row r="28" spans="2:7" ht="12.75">
      <c r="B28" s="194"/>
      <c r="C28" s="193"/>
      <c r="D28" s="193"/>
      <c r="E28" s="193"/>
      <c r="F28" s="195"/>
      <c r="G28" s="195"/>
    </row>
    <row r="29" spans="2:12" ht="12.75" customHeight="1">
      <c r="B29" s="196" t="s">
        <v>18</v>
      </c>
      <c r="C29" s="52">
        <v>2248</v>
      </c>
      <c r="D29" s="52">
        <v>94</v>
      </c>
      <c r="E29" s="52">
        <v>18</v>
      </c>
      <c r="F29" s="52">
        <v>7</v>
      </c>
      <c r="G29" s="52">
        <v>2367</v>
      </c>
      <c r="H29" s="149"/>
      <c r="I29" s="149"/>
      <c r="J29" s="149"/>
      <c r="K29" s="149"/>
      <c r="L29" s="149"/>
    </row>
    <row r="30" spans="2:12" ht="12.75" customHeight="1">
      <c r="B30" s="196" t="s">
        <v>11</v>
      </c>
      <c r="C30" s="52">
        <v>348</v>
      </c>
      <c r="D30" s="52">
        <v>72</v>
      </c>
      <c r="E30" s="52">
        <v>20</v>
      </c>
      <c r="F30" s="52">
        <v>13</v>
      </c>
      <c r="G30" s="52">
        <v>453</v>
      </c>
      <c r="H30" s="149"/>
      <c r="I30" s="149"/>
      <c r="J30" s="149"/>
      <c r="K30" s="149"/>
      <c r="L30" s="149"/>
    </row>
    <row r="31" spans="2:8" ht="12.75">
      <c r="B31" s="196" t="s">
        <v>1</v>
      </c>
      <c r="C31" s="52">
        <v>523</v>
      </c>
      <c r="D31" s="52">
        <v>102</v>
      </c>
      <c r="E31" s="52">
        <v>16</v>
      </c>
      <c r="F31" s="52">
        <v>12</v>
      </c>
      <c r="G31" s="52">
        <v>653</v>
      </c>
      <c r="H31" s="209"/>
    </row>
    <row r="32" spans="2:13" ht="12.75">
      <c r="B32" s="196" t="s">
        <v>10</v>
      </c>
      <c r="C32" s="52">
        <v>2196</v>
      </c>
      <c r="D32" s="52">
        <v>512</v>
      </c>
      <c r="E32" s="52">
        <v>152</v>
      </c>
      <c r="F32" s="52">
        <v>82</v>
      </c>
      <c r="G32" s="52">
        <v>2942</v>
      </c>
      <c r="H32" s="97"/>
      <c r="I32" s="97"/>
      <c r="J32" s="97"/>
      <c r="K32" s="97"/>
      <c r="L32" s="97"/>
      <c r="M32" s="97"/>
    </row>
    <row r="33" spans="2:13" ht="12.75" customHeight="1">
      <c r="B33" s="196" t="s">
        <v>12</v>
      </c>
      <c r="C33" s="52">
        <v>1466</v>
      </c>
      <c r="D33" s="52">
        <v>391</v>
      </c>
      <c r="E33" s="52">
        <v>127</v>
      </c>
      <c r="F33" s="52">
        <v>77</v>
      </c>
      <c r="G33" s="52">
        <v>2061</v>
      </c>
      <c r="H33" s="180"/>
      <c r="I33" s="180"/>
      <c r="J33" s="180"/>
      <c r="K33" s="180"/>
      <c r="L33" s="180"/>
      <c r="M33" s="180"/>
    </row>
    <row r="34" spans="2:8" ht="12.75">
      <c r="B34" s="196" t="s">
        <v>13</v>
      </c>
      <c r="C34" s="52">
        <v>2016</v>
      </c>
      <c r="D34" s="52">
        <v>845</v>
      </c>
      <c r="E34" s="52">
        <v>354</v>
      </c>
      <c r="F34" s="52">
        <v>332</v>
      </c>
      <c r="G34" s="52">
        <v>3547</v>
      </c>
      <c r="H34" s="209"/>
    </row>
    <row r="35" spans="2:8" ht="12.75">
      <c r="B35" s="196" t="s">
        <v>89</v>
      </c>
      <c r="C35" s="52">
        <v>437</v>
      </c>
      <c r="D35" s="52">
        <v>106</v>
      </c>
      <c r="E35" s="52">
        <v>37</v>
      </c>
      <c r="F35" s="52">
        <v>33</v>
      </c>
      <c r="G35" s="52">
        <v>613</v>
      </c>
      <c r="H35" s="209"/>
    </row>
    <row r="36" spans="2:7" ht="12.75">
      <c r="B36" s="197"/>
      <c r="C36" s="197"/>
      <c r="D36" s="197"/>
      <c r="E36" s="197"/>
      <c r="F36" s="197"/>
      <c r="G36" s="197"/>
    </row>
    <row r="37" spans="2:7" ht="12.75">
      <c r="B37" s="197"/>
      <c r="C37" s="215" t="s">
        <v>128</v>
      </c>
      <c r="D37" s="215"/>
      <c r="E37" s="215"/>
      <c r="F37" s="215"/>
      <c r="G37" s="197"/>
    </row>
    <row r="38" spans="2:7" ht="14.25">
      <c r="B38" s="196" t="s">
        <v>18</v>
      </c>
      <c r="C38" s="198">
        <f aca="true" t="shared" si="1" ref="C38:F44">IF(C$27&lt;50,"*",C29/C$27)</f>
        <v>0.24344812648906217</v>
      </c>
      <c r="D38" s="198">
        <f t="shared" si="1"/>
        <v>0.04429783223374175</v>
      </c>
      <c r="E38" s="198">
        <f t="shared" si="1"/>
        <v>0.024861878453038673</v>
      </c>
      <c r="F38" s="198">
        <f t="shared" si="1"/>
        <v>0.012589928057553957</v>
      </c>
      <c r="G38" s="200"/>
    </row>
    <row r="39" spans="2:7" ht="12.75">
      <c r="B39" s="196" t="str">
        <f>B30</f>
        <v>Absolute/Conditional discharge</v>
      </c>
      <c r="C39" s="198">
        <f t="shared" si="1"/>
        <v>0.037686809616634176</v>
      </c>
      <c r="D39" s="198">
        <f t="shared" si="1"/>
        <v>0.033930254476908575</v>
      </c>
      <c r="E39" s="198">
        <f t="shared" si="1"/>
        <v>0.027624309392265192</v>
      </c>
      <c r="F39" s="198">
        <f t="shared" si="1"/>
        <v>0.023381294964028777</v>
      </c>
      <c r="G39" s="200"/>
    </row>
    <row r="40" spans="2:7" ht="12.75">
      <c r="B40" s="196" t="str">
        <f>B31</f>
        <v>Fine</v>
      </c>
      <c r="C40" s="198">
        <f t="shared" si="1"/>
        <v>0.056638509854884125</v>
      </c>
      <c r="D40" s="198">
        <f t="shared" si="1"/>
        <v>0.04806786050895382</v>
      </c>
      <c r="E40" s="198">
        <f t="shared" si="1"/>
        <v>0.022099447513812154</v>
      </c>
      <c r="F40" s="198">
        <f t="shared" si="1"/>
        <v>0.02158273381294964</v>
      </c>
      <c r="G40" s="200"/>
    </row>
    <row r="41" spans="2:7" ht="12.75">
      <c r="B41" s="196" t="str">
        <f>B32</f>
        <v>Community sentence</v>
      </c>
      <c r="C41" s="198">
        <f t="shared" si="1"/>
        <v>0.2378167641325536</v>
      </c>
      <c r="D41" s="198">
        <f t="shared" si="1"/>
        <v>0.2412818096135721</v>
      </c>
      <c r="E41" s="198">
        <f t="shared" si="1"/>
        <v>0.20994475138121546</v>
      </c>
      <c r="F41" s="198">
        <f t="shared" si="1"/>
        <v>0.1474820143884892</v>
      </c>
      <c r="G41" s="200"/>
    </row>
    <row r="42" spans="2:7" ht="12.75">
      <c r="B42" s="196" t="str">
        <f>B33</f>
        <v>Suspended sentence</v>
      </c>
      <c r="C42" s="198">
        <f t="shared" si="1"/>
        <v>0.15876110028156812</v>
      </c>
      <c r="D42" s="198">
        <f t="shared" si="1"/>
        <v>0.18426013195098964</v>
      </c>
      <c r="E42" s="198">
        <f t="shared" si="1"/>
        <v>0.17541436464088397</v>
      </c>
      <c r="F42" s="198">
        <f t="shared" si="1"/>
        <v>0.13848920863309352</v>
      </c>
      <c r="G42" s="200"/>
    </row>
    <row r="43" spans="2:7" ht="12.75">
      <c r="B43" s="196" t="str">
        <f>B34</f>
        <v>Immediate custody</v>
      </c>
      <c r="C43" s="198">
        <f t="shared" si="1"/>
        <v>0.21832358674463936</v>
      </c>
      <c r="D43" s="198">
        <f t="shared" si="1"/>
        <v>0.39820923656927426</v>
      </c>
      <c r="E43" s="198">
        <f t="shared" si="1"/>
        <v>0.4889502762430939</v>
      </c>
      <c r="F43" s="198">
        <f t="shared" si="1"/>
        <v>0.5971223021582733</v>
      </c>
      <c r="G43" s="197"/>
    </row>
    <row r="44" spans="2:7" ht="12.75">
      <c r="B44" s="196" t="s">
        <v>89</v>
      </c>
      <c r="C44" s="198">
        <f t="shared" si="1"/>
        <v>0.047325102880658436</v>
      </c>
      <c r="D44" s="198">
        <f t="shared" si="1"/>
        <v>0.04995287464655985</v>
      </c>
      <c r="E44" s="198">
        <f t="shared" si="1"/>
        <v>0.05110497237569061</v>
      </c>
      <c r="F44" s="198">
        <f t="shared" si="1"/>
        <v>0.05935251798561151</v>
      </c>
      <c r="G44" s="197"/>
    </row>
    <row r="45" spans="2:7" ht="12.75">
      <c r="B45" s="201"/>
      <c r="C45" s="202"/>
      <c r="D45" s="202"/>
      <c r="E45" s="202"/>
      <c r="F45" s="202"/>
      <c r="G45" s="203"/>
    </row>
    <row r="46" spans="2:7" ht="12.75">
      <c r="B46" s="197"/>
      <c r="C46" s="197"/>
      <c r="D46" s="197"/>
      <c r="E46" s="197"/>
      <c r="F46" s="197"/>
      <c r="G46" s="197"/>
    </row>
    <row r="47" spans="2:7" ht="12.75">
      <c r="B47" s="216" t="s">
        <v>21</v>
      </c>
      <c r="C47" s="216"/>
      <c r="D47" s="216"/>
      <c r="E47" s="216"/>
      <c r="F47" s="216"/>
      <c r="G47" s="216"/>
    </row>
    <row r="48" spans="2:7" ht="12.75">
      <c r="B48" s="216" t="s">
        <v>24</v>
      </c>
      <c r="C48" s="216"/>
      <c r="D48" s="216"/>
      <c r="E48" s="216"/>
      <c r="F48" s="216"/>
      <c r="G48" s="216"/>
    </row>
    <row r="49" spans="2:7" ht="25.5" customHeight="1">
      <c r="B49" s="216" t="s">
        <v>129</v>
      </c>
      <c r="C49" s="216"/>
      <c r="D49" s="216"/>
      <c r="E49" s="216"/>
      <c r="F49" s="216"/>
      <c r="G49" s="216"/>
    </row>
    <row r="50" spans="2:7" ht="12.75">
      <c r="B50" s="197"/>
      <c r="C50" s="197"/>
      <c r="D50" s="197"/>
      <c r="E50" s="197"/>
      <c r="F50" s="197"/>
      <c r="G50" s="197"/>
    </row>
    <row r="51" spans="2:7" ht="12.75">
      <c r="B51" s="205" t="s">
        <v>20</v>
      </c>
      <c r="C51" s="206"/>
      <c r="D51" s="206"/>
      <c r="E51" s="207"/>
      <c r="F51" s="207"/>
      <c r="G51" s="208"/>
    </row>
    <row r="52" spans="2:7" ht="35.25" customHeight="1">
      <c r="B52" s="219" t="s">
        <v>107</v>
      </c>
      <c r="C52" s="220"/>
      <c r="D52" s="220"/>
      <c r="E52" s="220"/>
      <c r="F52" s="220"/>
      <c r="G52" s="214"/>
    </row>
  </sheetData>
  <mergeCells count="16">
    <mergeCell ref="C7:F7"/>
    <mergeCell ref="B2:H2"/>
    <mergeCell ref="F5:F6"/>
    <mergeCell ref="G5:G6"/>
    <mergeCell ref="B5:B6"/>
    <mergeCell ref="C5:C6"/>
    <mergeCell ref="D5:D6"/>
    <mergeCell ref="D4:G4"/>
    <mergeCell ref="E5:E6"/>
    <mergeCell ref="B48:G48"/>
    <mergeCell ref="B49:G49"/>
    <mergeCell ref="B52:G52"/>
    <mergeCell ref="C18:F18"/>
    <mergeCell ref="C26:F26"/>
    <mergeCell ref="C37:F37"/>
    <mergeCell ref="B47:G4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B1:M51"/>
  <sheetViews>
    <sheetView workbookViewId="0" topLeftCell="A1">
      <selection activeCell="F16" sqref="F16"/>
    </sheetView>
  </sheetViews>
  <sheetFormatPr defaultColWidth="9.140625" defaultRowHeight="12.75"/>
  <cols>
    <col min="1" max="1" width="9.140625" style="41" customWidth="1"/>
    <col min="2" max="2" width="26.8515625" style="28" customWidth="1"/>
    <col min="3" max="7" width="10.28125" style="28" customWidth="1"/>
    <col min="8" max="8" width="11.00390625" style="28" customWidth="1"/>
    <col min="9" max="9" width="2.00390625" style="28" customWidth="1"/>
    <col min="10" max="10" width="18.00390625" style="28" customWidth="1"/>
    <col min="11" max="11" width="1.57421875" style="28" customWidth="1"/>
    <col min="12" max="16384" width="9.140625" style="41" customWidth="1"/>
  </cols>
  <sheetData>
    <row r="1" spans="2:11" ht="12.75">
      <c r="B1" s="111"/>
      <c r="C1" s="111"/>
      <c r="D1" s="111"/>
      <c r="E1" s="111"/>
      <c r="F1" s="111"/>
      <c r="G1" s="111"/>
      <c r="H1" s="111"/>
      <c r="I1" s="111"/>
      <c r="J1" s="111"/>
      <c r="K1" s="111"/>
    </row>
    <row r="2" ht="12.75">
      <c r="B2" s="85"/>
    </row>
    <row r="3" spans="2:13" ht="30.75" customHeight="1">
      <c r="B3" s="235" t="s">
        <v>121</v>
      </c>
      <c r="C3" s="235"/>
      <c r="D3" s="235"/>
      <c r="E3" s="235"/>
      <c r="F3" s="235"/>
      <c r="G3" s="235"/>
      <c r="H3" s="5"/>
      <c r="I3" s="5"/>
      <c r="J3" s="5"/>
      <c r="K3" s="5"/>
      <c r="L3" s="5"/>
      <c r="M3" s="5"/>
    </row>
    <row r="4" spans="2:13" ht="19.5" customHeight="1">
      <c r="B4" s="5"/>
      <c r="C4" s="5"/>
      <c r="D4" s="5"/>
      <c r="E4" s="5"/>
      <c r="F4" s="5"/>
      <c r="G4" s="5"/>
      <c r="H4" s="5"/>
      <c r="I4" s="5"/>
      <c r="J4" s="5"/>
      <c r="K4" s="5"/>
      <c r="L4" s="5"/>
      <c r="M4" s="5"/>
    </row>
    <row r="5" spans="2:12" ht="14.25" customHeight="1" thickBot="1">
      <c r="B5" s="88"/>
      <c r="C5" s="252" t="s">
        <v>88</v>
      </c>
      <c r="D5" s="252"/>
      <c r="E5" s="252"/>
      <c r="F5" s="252"/>
      <c r="G5" s="36"/>
      <c r="L5" s="182"/>
    </row>
    <row r="6" spans="2:11" ht="12.75" customHeight="1">
      <c r="B6" s="225" t="s">
        <v>83</v>
      </c>
      <c r="C6" s="236" t="s">
        <v>105</v>
      </c>
      <c r="D6" s="90"/>
      <c r="E6" s="261" t="s">
        <v>117</v>
      </c>
      <c r="F6" s="263" t="s">
        <v>118</v>
      </c>
      <c r="G6" s="41"/>
      <c r="H6" s="41"/>
      <c r="I6" s="41"/>
      <c r="J6" s="41"/>
      <c r="K6" s="41"/>
    </row>
    <row r="7" spans="2:11" ht="41.25" customHeight="1" thickBot="1">
      <c r="B7" s="226"/>
      <c r="C7" s="237"/>
      <c r="D7" s="91"/>
      <c r="E7" s="262"/>
      <c r="F7" s="262"/>
      <c r="G7" s="41"/>
      <c r="H7" s="41"/>
      <c r="I7" s="41"/>
      <c r="J7" s="41"/>
      <c r="K7" s="41"/>
    </row>
    <row r="8" spans="2:11" ht="14.25" customHeight="1">
      <c r="B8" s="21"/>
      <c r="C8" s="217" t="s">
        <v>112</v>
      </c>
      <c r="D8" s="217"/>
      <c r="E8" s="217"/>
      <c r="F8" s="217"/>
      <c r="G8" s="111"/>
      <c r="H8" s="41"/>
      <c r="I8" s="41"/>
      <c r="J8" s="41"/>
      <c r="K8" s="41"/>
    </row>
    <row r="9" spans="2:11" ht="14.25" customHeight="1">
      <c r="B9" s="21"/>
      <c r="C9" s="22"/>
      <c r="D9" s="17"/>
      <c r="E9" s="17"/>
      <c r="F9" s="183"/>
      <c r="G9" s="41"/>
      <c r="H9" s="41"/>
      <c r="I9" s="41"/>
      <c r="J9" s="41"/>
      <c r="K9" s="41"/>
    </row>
    <row r="10" spans="2:11" ht="14.25" customHeight="1">
      <c r="B10" s="23" t="s">
        <v>17</v>
      </c>
      <c r="C10" s="123">
        <f>SUM(C12:C18)</f>
        <v>18</v>
      </c>
      <c r="D10" s="47"/>
      <c r="E10" s="184">
        <f>SUM(E12:E18)</f>
        <v>7</v>
      </c>
      <c r="F10" s="184">
        <f>SUM(F12:F18)</f>
        <v>11</v>
      </c>
      <c r="G10" s="125"/>
      <c r="H10" s="41"/>
      <c r="I10" s="41"/>
      <c r="K10" s="41"/>
    </row>
    <row r="11" spans="2:11" ht="14.25" customHeight="1">
      <c r="B11" s="23"/>
      <c r="C11" s="123"/>
      <c r="D11" s="1"/>
      <c r="E11" s="184"/>
      <c r="F11" s="185"/>
      <c r="G11" s="125"/>
      <c r="H11" s="41"/>
      <c r="I11" s="41"/>
      <c r="J11" s="41"/>
      <c r="K11" s="41"/>
    </row>
    <row r="12" spans="2:11" ht="14.25" customHeight="1">
      <c r="B12" s="28" t="s">
        <v>18</v>
      </c>
      <c r="C12" s="127">
        <f aca="true" t="shared" si="0" ref="C12:C18">E12+F12</f>
        <v>2</v>
      </c>
      <c r="D12" s="16"/>
      <c r="E12" s="186">
        <v>2</v>
      </c>
      <c r="F12" s="185">
        <v>0</v>
      </c>
      <c r="G12" s="125"/>
      <c r="H12" s="41"/>
      <c r="I12" s="41"/>
      <c r="J12" s="41"/>
      <c r="K12" s="41"/>
    </row>
    <row r="13" spans="2:11" ht="14.25" customHeight="1">
      <c r="B13" s="28" t="s">
        <v>11</v>
      </c>
      <c r="C13" s="127">
        <f t="shared" si="0"/>
        <v>0</v>
      </c>
      <c r="D13" s="16"/>
      <c r="E13" s="186">
        <v>0</v>
      </c>
      <c r="F13" s="185">
        <v>0</v>
      </c>
      <c r="G13" s="125"/>
      <c r="H13" s="41"/>
      <c r="I13" s="41"/>
      <c r="J13" s="41"/>
      <c r="K13" s="41"/>
    </row>
    <row r="14" spans="2:11" ht="14.25" customHeight="1">
      <c r="B14" s="28" t="s">
        <v>1</v>
      </c>
      <c r="C14" s="127">
        <f t="shared" si="0"/>
        <v>0</v>
      </c>
      <c r="D14" s="16"/>
      <c r="E14" s="186">
        <v>0</v>
      </c>
      <c r="F14" s="185">
        <v>0</v>
      </c>
      <c r="G14" s="125"/>
      <c r="H14" s="41"/>
      <c r="I14" s="41"/>
      <c r="J14" s="41"/>
      <c r="K14" s="41"/>
    </row>
    <row r="15" spans="2:11" ht="14.25" customHeight="1">
      <c r="B15" s="28" t="s">
        <v>10</v>
      </c>
      <c r="C15" s="127">
        <f t="shared" si="0"/>
        <v>2</v>
      </c>
      <c r="D15" s="16"/>
      <c r="E15" s="186">
        <v>2</v>
      </c>
      <c r="F15" s="185">
        <v>0</v>
      </c>
      <c r="G15" s="125"/>
      <c r="H15" s="41"/>
      <c r="I15" s="41"/>
      <c r="J15" s="41"/>
      <c r="K15" s="41"/>
    </row>
    <row r="16" spans="2:11" ht="14.25" customHeight="1">
      <c r="B16" s="28" t="s">
        <v>12</v>
      </c>
      <c r="C16" s="127">
        <f t="shared" si="0"/>
        <v>2</v>
      </c>
      <c r="D16" s="16"/>
      <c r="E16" s="186">
        <v>0</v>
      </c>
      <c r="F16" s="185">
        <v>2</v>
      </c>
      <c r="G16" s="125"/>
      <c r="H16" s="41"/>
      <c r="I16" s="41"/>
      <c r="J16" s="41"/>
      <c r="K16" s="41"/>
    </row>
    <row r="17" spans="2:11" ht="14.25" customHeight="1">
      <c r="B17" s="28" t="s">
        <v>13</v>
      </c>
      <c r="C17" s="127">
        <f t="shared" si="0"/>
        <v>8</v>
      </c>
      <c r="D17" s="16"/>
      <c r="E17" s="186">
        <v>2</v>
      </c>
      <c r="F17" s="185">
        <v>6</v>
      </c>
      <c r="G17" s="125"/>
      <c r="H17" s="41"/>
      <c r="I17" s="41"/>
      <c r="J17" s="41"/>
      <c r="K17" s="41"/>
    </row>
    <row r="18" spans="2:11" ht="14.25" customHeight="1">
      <c r="B18" s="28" t="s">
        <v>85</v>
      </c>
      <c r="C18" s="127">
        <f t="shared" si="0"/>
        <v>4</v>
      </c>
      <c r="D18" s="16"/>
      <c r="E18" s="186">
        <v>1</v>
      </c>
      <c r="F18" s="185">
        <v>3</v>
      </c>
      <c r="G18" s="125"/>
      <c r="H18" s="41"/>
      <c r="I18" s="41"/>
      <c r="J18" s="41"/>
      <c r="K18" s="41"/>
    </row>
    <row r="19" spans="4:11" ht="14.25" customHeight="1">
      <c r="D19" s="94"/>
      <c r="E19" s="94"/>
      <c r="F19" s="41"/>
      <c r="G19" s="41"/>
      <c r="H19" s="41"/>
      <c r="I19" s="41"/>
      <c r="J19" s="41"/>
      <c r="K19" s="41"/>
    </row>
    <row r="20" ht="7.5" customHeight="1"/>
    <row r="21" spans="2:11" ht="22.5" customHeight="1">
      <c r="B21" s="224" t="s">
        <v>21</v>
      </c>
      <c r="C21" s="224"/>
      <c r="D21" s="224"/>
      <c r="E21" s="224"/>
      <c r="F21" s="149"/>
      <c r="G21" s="149"/>
      <c r="H21" s="149"/>
      <c r="I21" s="149"/>
      <c r="J21" s="149"/>
      <c r="K21" s="8"/>
    </row>
    <row r="22" spans="2:11" ht="12.75" customHeight="1">
      <c r="B22" s="224" t="s">
        <v>24</v>
      </c>
      <c r="C22" s="224"/>
      <c r="D22" s="224"/>
      <c r="E22" s="224"/>
      <c r="F22" s="149"/>
      <c r="G22" s="149"/>
      <c r="H22" s="149"/>
      <c r="I22" s="149"/>
      <c r="J22" s="149"/>
      <c r="K22" s="8"/>
    </row>
    <row r="23" spans="2:12" ht="23.25" customHeight="1">
      <c r="B23" s="259" t="s">
        <v>119</v>
      </c>
      <c r="C23" s="260"/>
      <c r="D23" s="260"/>
      <c r="E23" s="260"/>
      <c r="F23" s="260"/>
      <c r="G23" s="180"/>
      <c r="H23" s="180"/>
      <c r="I23" s="180"/>
      <c r="J23" s="180"/>
      <c r="K23" s="180"/>
      <c r="L23" s="180"/>
    </row>
    <row r="24" spans="2:12" s="134" customFormat="1" ht="7.5" customHeight="1">
      <c r="B24" s="97"/>
      <c r="C24" s="97"/>
      <c r="D24" s="97"/>
      <c r="E24" s="97"/>
      <c r="F24" s="97"/>
      <c r="G24" s="97"/>
      <c r="H24" s="97"/>
      <c r="I24" s="97"/>
      <c r="J24" s="97"/>
      <c r="K24" s="97"/>
      <c r="L24" s="97"/>
    </row>
    <row r="25" spans="2:12" s="134" customFormat="1" ht="11.25">
      <c r="B25" s="98" t="s">
        <v>20</v>
      </c>
      <c r="C25" s="135"/>
      <c r="D25" s="135"/>
      <c r="E25" s="99"/>
      <c r="F25" s="100"/>
      <c r="G25" s="97"/>
      <c r="H25" s="97"/>
      <c r="I25" s="97"/>
      <c r="J25" s="97"/>
      <c r="K25" s="97"/>
      <c r="L25" s="97"/>
    </row>
    <row r="26" spans="2:12" s="134" customFormat="1" ht="42.75" customHeight="1">
      <c r="B26" s="221" t="s">
        <v>107</v>
      </c>
      <c r="C26" s="222"/>
      <c r="D26" s="222"/>
      <c r="E26" s="222"/>
      <c r="F26" s="223"/>
      <c r="G26" s="180"/>
      <c r="H26" s="180"/>
      <c r="I26" s="180"/>
      <c r="J26" s="180"/>
      <c r="K26" s="180"/>
      <c r="L26" s="180"/>
    </row>
    <row r="27" spans="2:11" s="134" customFormat="1" ht="12.75" customHeight="1">
      <c r="B27" s="97"/>
      <c r="C27" s="97"/>
      <c r="D27" s="97"/>
      <c r="E27" s="97"/>
      <c r="F27" s="97"/>
      <c r="G27" s="97"/>
      <c r="H27" s="97"/>
      <c r="I27" s="97"/>
      <c r="J27" s="97"/>
      <c r="K27" s="97"/>
    </row>
    <row r="28" spans="5:10" ht="12.75">
      <c r="E28" s="136"/>
      <c r="F28" s="136"/>
      <c r="G28" s="136"/>
      <c r="H28" s="136"/>
      <c r="I28" s="136"/>
      <c r="J28" s="16"/>
    </row>
    <row r="29" spans="5:9" ht="12.75">
      <c r="E29" s="136"/>
      <c r="F29" s="136"/>
      <c r="G29" s="136"/>
      <c r="H29" s="136"/>
      <c r="I29" s="136"/>
    </row>
    <row r="30" spans="5:9" ht="12.75">
      <c r="E30" s="136"/>
      <c r="F30" s="136"/>
      <c r="G30" s="136"/>
      <c r="H30" s="136"/>
      <c r="I30" s="136"/>
    </row>
    <row r="31" spans="5:9" ht="12.75">
      <c r="E31" s="136"/>
      <c r="F31" s="136"/>
      <c r="G31" s="136"/>
      <c r="H31" s="136"/>
      <c r="I31" s="136"/>
    </row>
    <row r="33" spans="5:8" ht="12.75">
      <c r="E33" s="136"/>
      <c r="F33" s="136"/>
      <c r="G33" s="136"/>
      <c r="H33" s="136"/>
    </row>
    <row r="34" spans="5:8" ht="12.75">
      <c r="E34" s="136"/>
      <c r="F34" s="136"/>
      <c r="G34" s="136"/>
      <c r="H34" s="136"/>
    </row>
    <row r="35" spans="5:8" ht="12.75">
      <c r="E35" s="136"/>
      <c r="F35" s="136"/>
      <c r="G35" s="136"/>
      <c r="H35" s="136"/>
    </row>
    <row r="36" spans="5:11" ht="12.75">
      <c r="E36" s="136"/>
      <c r="F36" s="136"/>
      <c r="G36" s="136"/>
      <c r="H36" s="136"/>
      <c r="J36" s="137"/>
      <c r="K36" s="137"/>
    </row>
    <row r="37" spans="10:11" ht="12.75">
      <c r="J37" s="137"/>
      <c r="K37" s="137"/>
    </row>
    <row r="38" spans="10:11" ht="12.75">
      <c r="J38" s="137"/>
      <c r="K38" s="137"/>
    </row>
    <row r="39" spans="10:11" ht="12.75">
      <c r="J39" s="137"/>
      <c r="K39" s="137"/>
    </row>
    <row r="40" spans="10:11" ht="12.75">
      <c r="J40" s="137"/>
      <c r="K40" s="137"/>
    </row>
    <row r="41" spans="10:11" ht="12.75">
      <c r="J41" s="137"/>
      <c r="K41" s="137"/>
    </row>
    <row r="42" spans="10:11" ht="12.75">
      <c r="J42" s="137"/>
      <c r="K42" s="137"/>
    </row>
    <row r="43" spans="10:11" ht="12.75">
      <c r="J43" s="137"/>
      <c r="K43" s="137"/>
    </row>
    <row r="44" spans="10:11" ht="12.75">
      <c r="J44" s="137"/>
      <c r="K44" s="137"/>
    </row>
    <row r="45" spans="10:11" ht="12.75">
      <c r="J45" s="137"/>
      <c r="K45" s="137"/>
    </row>
    <row r="48" spans="5:8" ht="12.75">
      <c r="E48" s="137"/>
      <c r="F48" s="137"/>
      <c r="G48" s="137"/>
      <c r="H48" s="137"/>
    </row>
    <row r="49" spans="5:8" ht="12.75">
      <c r="E49" s="137"/>
      <c r="F49" s="137"/>
      <c r="G49" s="137"/>
      <c r="H49" s="137"/>
    </row>
    <row r="50" spans="5:8" ht="12.75">
      <c r="E50" s="137"/>
      <c r="F50" s="137"/>
      <c r="G50" s="137"/>
      <c r="H50" s="137"/>
    </row>
    <row r="51" spans="5:8" ht="12.75">
      <c r="E51" s="137"/>
      <c r="F51" s="137"/>
      <c r="G51" s="137"/>
      <c r="H51" s="137"/>
    </row>
  </sheetData>
  <sheetProtection/>
  <mergeCells count="11">
    <mergeCell ref="B3:G3"/>
    <mergeCell ref="B22:E22"/>
    <mergeCell ref="E6:E7"/>
    <mergeCell ref="C6:C7"/>
    <mergeCell ref="B21:E21"/>
    <mergeCell ref="B6:B7"/>
    <mergeCell ref="F6:F7"/>
    <mergeCell ref="C8:F8"/>
    <mergeCell ref="B26:F26"/>
    <mergeCell ref="B23:F23"/>
    <mergeCell ref="C5:F5"/>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A1" sqref="A1"/>
    </sheetView>
  </sheetViews>
  <sheetFormatPr defaultColWidth="9.140625" defaultRowHeight="12.75"/>
  <cols>
    <col min="1" max="1" width="9.140625" style="18" customWidth="1"/>
    <col min="2" max="2" width="23.28125" style="27" customWidth="1"/>
    <col min="3" max="9" width="9.8515625" style="27" customWidth="1"/>
    <col min="10" max="10" width="1.1484375" style="27" customWidth="1"/>
    <col min="11" max="11" width="12.7109375" style="27" customWidth="1"/>
    <col min="12" max="12" width="1.57421875" style="27" customWidth="1"/>
    <col min="13" max="16384" width="9.140625" style="18" customWidth="1"/>
  </cols>
  <sheetData>
    <row r="1" spans="2:14" ht="12.75">
      <c r="B1" s="251"/>
      <c r="C1" s="251"/>
      <c r="D1" s="251"/>
      <c r="E1" s="251"/>
      <c r="F1" s="251"/>
      <c r="G1" s="251"/>
      <c r="H1" s="251"/>
      <c r="I1" s="251"/>
      <c r="J1" s="251"/>
      <c r="K1" s="251"/>
      <c r="L1" s="251"/>
      <c r="M1" s="251"/>
      <c r="N1" s="251"/>
    </row>
    <row r="2" spans="2:15" ht="12.75" customHeight="1">
      <c r="B2" s="235" t="s">
        <v>116</v>
      </c>
      <c r="C2" s="235"/>
      <c r="D2" s="235"/>
      <c r="E2" s="235"/>
      <c r="F2" s="235"/>
      <c r="G2" s="235"/>
      <c r="H2" s="235"/>
      <c r="I2" s="235"/>
      <c r="J2" s="235"/>
      <c r="K2" s="235"/>
      <c r="L2" s="5"/>
      <c r="M2" s="5"/>
      <c r="N2" s="5"/>
      <c r="O2" s="5"/>
    </row>
    <row r="3" spans="2:15" ht="15">
      <c r="B3" s="235"/>
      <c r="C3" s="235"/>
      <c r="D3" s="235"/>
      <c r="E3" s="235"/>
      <c r="F3" s="235"/>
      <c r="G3" s="235"/>
      <c r="H3" s="235"/>
      <c r="I3" s="235"/>
      <c r="J3" s="235"/>
      <c r="K3" s="235"/>
      <c r="L3" s="5"/>
      <c r="M3" s="5"/>
      <c r="N3" s="5"/>
      <c r="O3" s="5"/>
    </row>
    <row r="4" spans="2:15" ht="14.25" customHeight="1">
      <c r="B4" s="6"/>
      <c r="C4" s="6"/>
      <c r="D4" s="6"/>
      <c r="E4" s="19"/>
      <c r="F4" s="19"/>
      <c r="G4" s="19"/>
      <c r="H4" s="19"/>
      <c r="I4" s="19"/>
      <c r="J4" s="19"/>
      <c r="K4" s="19"/>
      <c r="L4" s="19"/>
      <c r="M4" s="20"/>
      <c r="N4" s="20"/>
      <c r="O4" s="20"/>
    </row>
    <row r="5" spans="2:15" ht="14.25" customHeight="1">
      <c r="B5" s="6"/>
      <c r="C5" s="6"/>
      <c r="D5" s="6"/>
      <c r="E5" s="266" t="s">
        <v>53</v>
      </c>
      <c r="F5" s="266"/>
      <c r="G5" s="266"/>
      <c r="H5" s="266"/>
      <c r="I5" s="266"/>
      <c r="J5" s="266"/>
      <c r="K5" s="266"/>
      <c r="L5" s="266"/>
      <c r="M5" s="20"/>
      <c r="N5" s="20"/>
      <c r="O5" s="20"/>
    </row>
    <row r="6" spans="2:12" ht="12.75" customHeight="1">
      <c r="B6" s="245" t="s">
        <v>56</v>
      </c>
      <c r="C6" s="270" t="s">
        <v>108</v>
      </c>
      <c r="D6" s="270" t="s">
        <v>109</v>
      </c>
      <c r="E6" s="268" t="s">
        <v>55</v>
      </c>
      <c r="F6" s="268" t="s">
        <v>82</v>
      </c>
      <c r="G6" s="268" t="s">
        <v>84</v>
      </c>
      <c r="H6" s="268" t="s">
        <v>97</v>
      </c>
      <c r="I6" s="268" t="s">
        <v>114</v>
      </c>
      <c r="J6" s="83"/>
      <c r="K6" s="264" t="s">
        <v>130</v>
      </c>
      <c r="L6" s="83"/>
    </row>
    <row r="7" spans="2:12" ht="41.25" customHeight="1">
      <c r="B7" s="267"/>
      <c r="C7" s="271"/>
      <c r="D7" s="271"/>
      <c r="E7" s="269"/>
      <c r="F7" s="269"/>
      <c r="G7" s="269" t="s">
        <v>0</v>
      </c>
      <c r="H7" s="269" t="s">
        <v>0</v>
      </c>
      <c r="I7" s="269" t="s">
        <v>0</v>
      </c>
      <c r="J7" s="95"/>
      <c r="K7" s="265"/>
      <c r="L7" s="95"/>
    </row>
    <row r="8" spans="2:12" ht="14.25" customHeight="1">
      <c r="B8" s="21"/>
      <c r="C8" s="276" t="s">
        <v>29</v>
      </c>
      <c r="D8" s="276"/>
      <c r="E8" s="276"/>
      <c r="F8" s="276"/>
      <c r="G8" s="276"/>
      <c r="H8" s="276"/>
      <c r="I8" s="276"/>
      <c r="J8" s="17"/>
      <c r="K8" s="17"/>
      <c r="L8" s="17"/>
    </row>
    <row r="9" spans="2:12" ht="14.25" customHeight="1">
      <c r="B9" s="21"/>
      <c r="C9" s="22"/>
      <c r="D9" s="22"/>
      <c r="E9" s="17"/>
      <c r="F9" s="17"/>
      <c r="G9" s="17"/>
      <c r="H9" s="17"/>
      <c r="I9" s="17"/>
      <c r="J9" s="17"/>
      <c r="K9" s="17"/>
      <c r="L9" s="17"/>
    </row>
    <row r="10" spans="2:13" ht="14.25" customHeight="1">
      <c r="B10" s="23" t="s">
        <v>81</v>
      </c>
      <c r="C10" s="24">
        <v>1438</v>
      </c>
      <c r="D10" s="24">
        <v>1343</v>
      </c>
      <c r="E10" s="25">
        <v>1168</v>
      </c>
      <c r="F10" s="25">
        <v>940</v>
      </c>
      <c r="G10" s="25">
        <v>1018</v>
      </c>
      <c r="H10" s="25">
        <v>1084</v>
      </c>
      <c r="I10" s="25">
        <v>895</v>
      </c>
      <c r="J10" s="25"/>
      <c r="K10" s="26">
        <f>IF(E10&lt;=50,"*",IF(I10&lt;=50,"*",(I10-E10)/E10))</f>
        <v>-0.23373287671232876</v>
      </c>
      <c r="L10" s="40"/>
      <c r="M10" s="27"/>
    </row>
    <row r="11" spans="2:12" ht="14.25" customHeight="1">
      <c r="B11" s="23"/>
      <c r="C11" s="24"/>
      <c r="D11" s="24"/>
      <c r="E11" s="25"/>
      <c r="F11" s="25"/>
      <c r="G11" s="25"/>
      <c r="H11" s="25"/>
      <c r="I11" s="25"/>
      <c r="J11" s="25"/>
      <c r="K11" s="40"/>
      <c r="L11" s="21"/>
    </row>
    <row r="12" spans="2:12" ht="14.25" customHeight="1">
      <c r="B12" s="28" t="s">
        <v>30</v>
      </c>
      <c r="C12" s="15">
        <v>947</v>
      </c>
      <c r="D12" s="15">
        <v>906</v>
      </c>
      <c r="E12" s="1">
        <v>735</v>
      </c>
      <c r="F12" s="1">
        <v>563</v>
      </c>
      <c r="G12" s="1">
        <v>648</v>
      </c>
      <c r="H12" s="1">
        <v>662</v>
      </c>
      <c r="I12" s="1">
        <v>530</v>
      </c>
      <c r="J12" s="1"/>
      <c r="K12" s="14">
        <f>IF(E12&lt;=50,"*",IF(I12&lt;=50,"*",(I12-E12)/E12))</f>
        <v>-0.2789115646258503</v>
      </c>
      <c r="L12" s="29"/>
    </row>
    <row r="13" spans="2:12" ht="14.25" customHeight="1">
      <c r="B13" s="28" t="s">
        <v>50</v>
      </c>
      <c r="C13" s="15">
        <v>465</v>
      </c>
      <c r="D13" s="15">
        <v>435</v>
      </c>
      <c r="E13" s="1">
        <v>432</v>
      </c>
      <c r="F13" s="1">
        <v>377</v>
      </c>
      <c r="G13" s="1">
        <v>368</v>
      </c>
      <c r="H13" s="1">
        <v>422</v>
      </c>
      <c r="I13" s="1">
        <v>365</v>
      </c>
      <c r="J13" s="1"/>
      <c r="K13" s="14">
        <f>IF(E13&lt;=50,"*",IF(I13&lt;=50,"*",(I13-E13)/E13))</f>
        <v>-0.1550925925925926</v>
      </c>
      <c r="L13" s="29"/>
    </row>
    <row r="14" spans="2:12" ht="14.25" customHeight="1">
      <c r="B14" s="28" t="s">
        <v>31</v>
      </c>
      <c r="C14" s="15">
        <v>26</v>
      </c>
      <c r="D14" s="15">
        <v>2</v>
      </c>
      <c r="E14" s="1">
        <v>1</v>
      </c>
      <c r="F14" s="1">
        <v>0</v>
      </c>
      <c r="G14" s="1">
        <v>2</v>
      </c>
      <c r="H14" s="1">
        <v>0</v>
      </c>
      <c r="I14" s="1">
        <v>0</v>
      </c>
      <c r="J14" s="1"/>
      <c r="K14" s="14" t="str">
        <f>IF(E14&lt;=50,"*",IF(I14&lt;=50,"*",(I14-E14)/E14))</f>
        <v>*</v>
      </c>
      <c r="L14" s="29"/>
    </row>
    <row r="15" spans="2:12" ht="14.25" customHeight="1">
      <c r="B15" s="28"/>
      <c r="J15" s="1"/>
      <c r="K15" s="1"/>
      <c r="L15" s="29"/>
    </row>
    <row r="16" spans="2:12" ht="14.25" customHeight="1">
      <c r="B16" s="23"/>
      <c r="C16" s="233" t="s">
        <v>32</v>
      </c>
      <c r="D16" s="233"/>
      <c r="E16" s="233"/>
      <c r="F16" s="233"/>
      <c r="G16" s="233"/>
      <c r="H16" s="233"/>
      <c r="I16" s="233"/>
      <c r="J16" s="17"/>
      <c r="K16" s="17"/>
      <c r="L16" s="17"/>
    </row>
    <row r="17" spans="2:12" ht="14.25" customHeight="1">
      <c r="B17" s="23"/>
      <c r="C17" s="30"/>
      <c r="D17" s="30"/>
      <c r="E17" s="17"/>
      <c r="F17" s="17"/>
      <c r="G17" s="17"/>
      <c r="H17" s="17"/>
      <c r="I17" s="17"/>
      <c r="J17" s="17"/>
      <c r="K17" s="17"/>
      <c r="L17" s="17"/>
    </row>
    <row r="18" spans="2:13" ht="14.25" customHeight="1">
      <c r="B18" s="28" t="s">
        <v>30</v>
      </c>
      <c r="C18" s="31">
        <v>0.6585535465924895</v>
      </c>
      <c r="D18" s="31">
        <v>0.6746090841399851</v>
      </c>
      <c r="E18" s="13">
        <v>0.6292808219178082</v>
      </c>
      <c r="F18" s="13">
        <v>0.5989361702127659</v>
      </c>
      <c r="G18" s="13">
        <v>0.6365422396856582</v>
      </c>
      <c r="H18" s="13">
        <v>0.6107011070110702</v>
      </c>
      <c r="I18" s="13">
        <f>I12/I10</f>
        <v>0.5921787709497207</v>
      </c>
      <c r="J18" s="32"/>
      <c r="K18" s="32"/>
      <c r="L18" s="32"/>
      <c r="M18" s="27"/>
    </row>
    <row r="19" spans="2:13" ht="14.25" customHeight="1">
      <c r="B19" s="28" t="s">
        <v>50</v>
      </c>
      <c r="C19" s="31">
        <v>0.32336578581363007</v>
      </c>
      <c r="D19" s="31">
        <v>0.3239017125837677</v>
      </c>
      <c r="E19" s="13">
        <v>0.3698630136986301</v>
      </c>
      <c r="F19" s="13">
        <v>0.40106382978723404</v>
      </c>
      <c r="G19" s="13">
        <v>0.3614931237721022</v>
      </c>
      <c r="H19" s="13">
        <v>0.3892988929889299</v>
      </c>
      <c r="I19" s="13">
        <v>0.40782122905027934</v>
      </c>
      <c r="J19" s="32"/>
      <c r="K19" s="32"/>
      <c r="L19" s="32"/>
      <c r="M19" s="27"/>
    </row>
    <row r="20" spans="2:13" ht="14.25" customHeight="1">
      <c r="B20" s="28" t="s">
        <v>31</v>
      </c>
      <c r="C20" s="31">
        <v>0.01808066759388039</v>
      </c>
      <c r="D20" s="31">
        <v>0.0014892032762472078</v>
      </c>
      <c r="E20" s="13">
        <v>0.0008561643835616438</v>
      </c>
      <c r="F20" s="13">
        <v>0</v>
      </c>
      <c r="G20" s="13">
        <v>0.0019646365422396855</v>
      </c>
      <c r="H20" s="13">
        <v>0</v>
      </c>
      <c r="I20" s="13">
        <v>0</v>
      </c>
      <c r="J20" s="32"/>
      <c r="K20" s="32"/>
      <c r="L20" s="32"/>
      <c r="M20" s="27"/>
    </row>
    <row r="21" spans="2:13" ht="14.25" customHeight="1">
      <c r="B21" s="34"/>
      <c r="C21" s="34"/>
      <c r="D21" s="34"/>
      <c r="E21" s="35"/>
      <c r="F21" s="35"/>
      <c r="G21" s="35"/>
      <c r="H21" s="35"/>
      <c r="I21" s="35"/>
      <c r="J21" s="35"/>
      <c r="K21" s="35"/>
      <c r="L21" s="35"/>
      <c r="M21" s="27"/>
    </row>
    <row r="22" spans="2:13" ht="7.5" customHeight="1">
      <c r="B22" s="36"/>
      <c r="C22" s="36"/>
      <c r="D22" s="36"/>
      <c r="E22" s="37"/>
      <c r="F22" s="37"/>
      <c r="G22" s="37"/>
      <c r="H22" s="37"/>
      <c r="I22" s="37"/>
      <c r="J22" s="37"/>
      <c r="K22" s="37"/>
      <c r="L22" s="37"/>
      <c r="M22" s="27"/>
    </row>
    <row r="23" spans="1:12" ht="11.25" customHeight="1">
      <c r="A23" s="38"/>
      <c r="B23" s="275" t="s">
        <v>51</v>
      </c>
      <c r="C23" s="275"/>
      <c r="D23" s="275"/>
      <c r="E23" s="275"/>
      <c r="F23" s="275"/>
      <c r="G23" s="275"/>
      <c r="H23" s="275"/>
      <c r="I23" s="275"/>
      <c r="J23" s="275"/>
      <c r="K23" s="275"/>
      <c r="L23" s="275"/>
    </row>
    <row r="24" spans="1:12" ht="12.75" customHeight="1">
      <c r="A24" s="8"/>
      <c r="B24" s="243" t="s">
        <v>16</v>
      </c>
      <c r="C24" s="243"/>
      <c r="D24" s="243"/>
      <c r="E24" s="243"/>
      <c r="F24" s="243"/>
      <c r="G24" s="243"/>
      <c r="H24" s="243"/>
      <c r="I24" s="243"/>
      <c r="J24" s="243"/>
      <c r="K24" s="243"/>
      <c r="L24" s="243"/>
    </row>
    <row r="25" ht="7.5" customHeight="1"/>
    <row r="26" spans="2:12" ht="13.5" customHeight="1">
      <c r="B26" s="80" t="s">
        <v>20</v>
      </c>
      <c r="C26" s="81"/>
      <c r="D26" s="81"/>
      <c r="E26" s="81"/>
      <c r="F26" s="81"/>
      <c r="G26" s="81"/>
      <c r="H26" s="81"/>
      <c r="I26" s="81"/>
      <c r="J26" s="81"/>
      <c r="K26" s="81"/>
      <c r="L26" s="210"/>
    </row>
    <row r="27" spans="2:12" ht="24" customHeight="1">
      <c r="B27" s="272" t="s">
        <v>80</v>
      </c>
      <c r="C27" s="273"/>
      <c r="D27" s="273"/>
      <c r="E27" s="273"/>
      <c r="F27" s="273"/>
      <c r="G27" s="273"/>
      <c r="H27" s="273"/>
      <c r="I27" s="273"/>
      <c r="J27" s="273"/>
      <c r="K27" s="273"/>
      <c r="L27" s="274"/>
    </row>
  </sheetData>
  <mergeCells count="17">
    <mergeCell ref="B27:L27"/>
    <mergeCell ref="B24:L24"/>
    <mergeCell ref="B23:L23"/>
    <mergeCell ref="F6:F7"/>
    <mergeCell ref="G6:G7"/>
    <mergeCell ref="I6:I7"/>
    <mergeCell ref="C16:I16"/>
    <mergeCell ref="C6:C7"/>
    <mergeCell ref="C8:I8"/>
    <mergeCell ref="B1:N1"/>
    <mergeCell ref="K6:K7"/>
    <mergeCell ref="E5:L5"/>
    <mergeCell ref="B6:B7"/>
    <mergeCell ref="H6:H7"/>
    <mergeCell ref="E6:E7"/>
    <mergeCell ref="D6:D7"/>
    <mergeCell ref="B2:K3"/>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Knife Possession statistics quarterly - Jan - March 2013</dc:title>
  <dc:subject>Statistical bulletin</dc:subject>
  <dc:creator/>
  <cp:keywords>stats, knife, possession,</cp:keywords>
  <dc:description/>
  <cp:lastModifiedBy>Marc Archbold</cp:lastModifiedBy>
  <cp:lastPrinted>2012-05-31T13:57:39Z</cp:lastPrinted>
  <dcterms:created xsi:type="dcterms:W3CDTF">2009-02-03T15:40:42Z</dcterms:created>
  <dcterms:modified xsi:type="dcterms:W3CDTF">2013-06-06T08:31:02Z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